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VANIA  LUDEÑA\BASE DATOS VANIA\REPORTE ESTADISTICO\Septiembre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'EST-FINAL'!$B$9:$C$171</definedName>
    <definedName name="_xlnm.Print_Area" localSheetId="0">'EST-FINAL'!$B$3:$CP$192</definedName>
    <definedName name="_xlnm.Print_Titles" localSheetId="0">'EST-FINAL'!$3:$12</definedName>
  </definedNames>
  <calcPr calcId="152511" iterateDelta="1E-4"/>
</workbook>
</file>

<file path=xl/calcChain.xml><?xml version="1.0" encoding="utf-8"?>
<calcChain xmlns="http://schemas.openxmlformats.org/spreadsheetml/2006/main">
  <c r="BW142" i="2" l="1"/>
  <c r="BP170" i="2" l="1"/>
  <c r="BC170" i="2"/>
  <c r="AP170" i="2"/>
  <c r="AC170" i="2"/>
  <c r="P170" i="2"/>
  <c r="BP168" i="2"/>
  <c r="BC168" i="2"/>
  <c r="AP168" i="2"/>
  <c r="AC168" i="2"/>
  <c r="P168" i="2"/>
  <c r="BP167" i="2"/>
  <c r="BC167" i="2"/>
  <c r="AP167" i="2"/>
  <c r="AC167" i="2"/>
  <c r="P167" i="2"/>
  <c r="BO166" i="2"/>
  <c r="BP166" i="2" s="1"/>
  <c r="BN166" i="2"/>
  <c r="BC166" i="2"/>
  <c r="AP166" i="2"/>
  <c r="AC166" i="2"/>
  <c r="P166" i="2"/>
  <c r="BP165" i="2"/>
  <c r="BC165" i="2"/>
  <c r="AP165" i="2"/>
  <c r="AC165" i="2"/>
  <c r="P165" i="2"/>
  <c r="BQ164" i="2"/>
  <c r="BO164" i="2"/>
  <c r="BO163" i="2" s="1"/>
  <c r="BO190" i="2" s="1"/>
  <c r="BN164" i="2"/>
  <c r="BP164" i="2" s="1"/>
  <c r="BC164" i="2"/>
  <c r="AP164" i="2"/>
  <c r="AC164" i="2"/>
  <c r="P164" i="2"/>
  <c r="P163" i="2" s="1"/>
  <c r="P190" i="2" s="1"/>
  <c r="BW163" i="2"/>
  <c r="BW190" i="2" s="1"/>
  <c r="BV163" i="2"/>
  <c r="BV190" i="2" s="1"/>
  <c r="BU163" i="2"/>
  <c r="BU190" i="2" s="1"/>
  <c r="BT163" i="2"/>
  <c r="BT190" i="2" s="1"/>
  <c r="BS163" i="2"/>
  <c r="BS190" i="2" s="1"/>
  <c r="BR163" i="2"/>
  <c r="BR190" i="2" s="1"/>
  <c r="BQ163" i="2"/>
  <c r="BM163" i="2"/>
  <c r="BM190" i="2" s="1"/>
  <c r="BL163" i="2"/>
  <c r="BL190" i="2" s="1"/>
  <c r="BK163" i="2"/>
  <c r="BK190" i="2" s="1"/>
  <c r="BJ163" i="2"/>
  <c r="BJ190" i="2" s="1"/>
  <c r="BI163" i="2"/>
  <c r="BI190" i="2" s="1"/>
  <c r="BH163" i="2"/>
  <c r="BH190" i="2" s="1"/>
  <c r="BG163" i="2"/>
  <c r="BG190" i="2" s="1"/>
  <c r="BF163" i="2"/>
  <c r="BF190" i="2" s="1"/>
  <c r="BE163" i="2"/>
  <c r="BE190" i="2" s="1"/>
  <c r="BD163" i="2"/>
  <c r="BB163" i="2"/>
  <c r="BB190" i="2" s="1"/>
  <c r="BA163" i="2"/>
  <c r="BA190" i="2" s="1"/>
  <c r="AZ163" i="2"/>
  <c r="AZ190" i="2" s="1"/>
  <c r="AY163" i="2"/>
  <c r="AY190" i="2" s="1"/>
  <c r="AX163" i="2"/>
  <c r="AX190" i="2" s="1"/>
  <c r="AW163" i="2"/>
  <c r="AW190" i="2" s="1"/>
  <c r="AV163" i="2"/>
  <c r="AV190" i="2" s="1"/>
  <c r="AU163" i="2"/>
  <c r="AU190" i="2" s="1"/>
  <c r="AT163" i="2"/>
  <c r="AT190" i="2" s="1"/>
  <c r="AS163" i="2"/>
  <c r="AS190" i="2" s="1"/>
  <c r="AR163" i="2"/>
  <c r="AR190" i="2" s="1"/>
  <c r="AQ163" i="2"/>
  <c r="AQ190" i="2" s="1"/>
  <c r="AO163" i="2"/>
  <c r="AO190" i="2" s="1"/>
  <c r="AN163" i="2"/>
  <c r="AN190" i="2" s="1"/>
  <c r="AM163" i="2"/>
  <c r="AM190" i="2" s="1"/>
  <c r="AL163" i="2"/>
  <c r="AL190" i="2" s="1"/>
  <c r="AK163" i="2"/>
  <c r="AK190" i="2" s="1"/>
  <c r="AJ163" i="2"/>
  <c r="AJ190" i="2" s="1"/>
  <c r="AI163" i="2"/>
  <c r="AI190" i="2" s="1"/>
  <c r="AH163" i="2"/>
  <c r="AH190" i="2" s="1"/>
  <c r="AG163" i="2"/>
  <c r="AG190" i="2" s="1"/>
  <c r="AF163" i="2"/>
  <c r="AF190" i="2" s="1"/>
  <c r="AE163" i="2"/>
  <c r="AE190" i="2" s="1"/>
  <c r="AD163" i="2"/>
  <c r="AD190" i="2" s="1"/>
  <c r="AB163" i="2"/>
  <c r="AB190" i="2" s="1"/>
  <c r="AA163" i="2"/>
  <c r="AA190" i="2" s="1"/>
  <c r="Z163" i="2"/>
  <c r="Z190" i="2" s="1"/>
  <c r="Y163" i="2"/>
  <c r="Y190" i="2" s="1"/>
  <c r="X163" i="2"/>
  <c r="X190" i="2" s="1"/>
  <c r="W163" i="2"/>
  <c r="W190" i="2" s="1"/>
  <c r="V163" i="2"/>
  <c r="V190" i="2" s="1"/>
  <c r="U163" i="2"/>
  <c r="U190" i="2" s="1"/>
  <c r="T163" i="2"/>
  <c r="T190" i="2" s="1"/>
  <c r="S163" i="2"/>
  <c r="S190" i="2" s="1"/>
  <c r="R163" i="2"/>
  <c r="R190" i="2" s="1"/>
  <c r="Q163" i="2"/>
  <c r="Q190" i="2" s="1"/>
  <c r="O163" i="2"/>
  <c r="O190" i="2" s="1"/>
  <c r="N163" i="2"/>
  <c r="N190" i="2" s="1"/>
  <c r="M163" i="2"/>
  <c r="M190" i="2" s="1"/>
  <c r="L163" i="2"/>
  <c r="L190" i="2" s="1"/>
  <c r="K163" i="2"/>
  <c r="K190" i="2" s="1"/>
  <c r="J163" i="2"/>
  <c r="J190" i="2" s="1"/>
  <c r="I163" i="2"/>
  <c r="I190" i="2" s="1"/>
  <c r="H163" i="2"/>
  <c r="H190" i="2" s="1"/>
  <c r="G163" i="2"/>
  <c r="G190" i="2" s="1"/>
  <c r="F163" i="2"/>
  <c r="F190" i="2" s="1"/>
  <c r="E163" i="2"/>
  <c r="E190" i="2" s="1"/>
  <c r="D163" i="2"/>
  <c r="D190" i="2" s="1"/>
  <c r="BL162" i="2"/>
  <c r="BK162" i="2"/>
  <c r="AS162" i="2"/>
  <c r="BC162" i="2" s="1"/>
  <c r="AP162" i="2"/>
  <c r="AC162" i="2"/>
  <c r="P162" i="2"/>
  <c r="BP160" i="2"/>
  <c r="AS160" i="2"/>
  <c r="BC160" i="2" s="1"/>
  <c r="AP160" i="2"/>
  <c r="AC160" i="2"/>
  <c r="AC159" i="2"/>
  <c r="BQ158" i="2"/>
  <c r="BP158" i="2"/>
  <c r="BO158" i="2"/>
  <c r="BN158" i="2"/>
  <c r="BL158" i="2"/>
  <c r="BK158" i="2"/>
  <c r="AS158" i="2"/>
  <c r="BC158" i="2" s="1"/>
  <c r="AP158" i="2"/>
  <c r="AC158" i="2"/>
  <c r="P158" i="2"/>
  <c r="BL156" i="2"/>
  <c r="BK156" i="2"/>
  <c r="AS156" i="2"/>
  <c r="BC156" i="2" s="1"/>
  <c r="AP156" i="2"/>
  <c r="AC156" i="2"/>
  <c r="P156" i="2"/>
  <c r="AC155" i="2"/>
  <c r="BO154" i="2"/>
  <c r="BN154" i="2"/>
  <c r="BL154" i="2"/>
  <c r="BK154" i="2"/>
  <c r="BC154" i="2"/>
  <c r="AS154" i="2"/>
  <c r="AP154" i="2"/>
  <c r="AC154" i="2"/>
  <c r="P154" i="2"/>
  <c r="BW152" i="2"/>
  <c r="BW180" i="2" s="1"/>
  <c r="BV152" i="2"/>
  <c r="BV180" i="2" s="1"/>
  <c r="BU152" i="2"/>
  <c r="BU180" i="2" s="1"/>
  <c r="BT152" i="2"/>
  <c r="BT180" i="2" s="1"/>
  <c r="BS152" i="2"/>
  <c r="BS180" i="2" s="1"/>
  <c r="BR152" i="2"/>
  <c r="BR180" i="2" s="1"/>
  <c r="BQ152" i="2"/>
  <c r="BO152" i="2"/>
  <c r="BO180" i="2" s="1"/>
  <c r="BN152" i="2"/>
  <c r="BN180" i="2" s="1"/>
  <c r="BM152" i="2"/>
  <c r="BM180" i="2" s="1"/>
  <c r="BL152" i="2"/>
  <c r="BL180" i="2" s="1"/>
  <c r="BJ152" i="2"/>
  <c r="BJ180" i="2" s="1"/>
  <c r="BI152" i="2"/>
  <c r="BI180" i="2" s="1"/>
  <c r="BH152" i="2"/>
  <c r="BH180" i="2" s="1"/>
  <c r="BG152" i="2"/>
  <c r="BG180" i="2" s="1"/>
  <c r="BF152" i="2"/>
  <c r="BF180" i="2" s="1"/>
  <c r="BE152" i="2"/>
  <c r="BE180" i="2" s="1"/>
  <c r="BD152" i="2"/>
  <c r="BB152" i="2"/>
  <c r="BB180" i="2" s="1"/>
  <c r="BA152" i="2"/>
  <c r="BA180" i="2" s="1"/>
  <c r="AZ152" i="2"/>
  <c r="AZ180" i="2" s="1"/>
  <c r="AY152" i="2"/>
  <c r="AY180" i="2" s="1"/>
  <c r="AX152" i="2"/>
  <c r="AX180" i="2" s="1"/>
  <c r="AW152" i="2"/>
  <c r="AW180" i="2" s="1"/>
  <c r="AV152" i="2"/>
  <c r="AV180" i="2" s="1"/>
  <c r="AU152" i="2"/>
  <c r="AU180" i="2" s="1"/>
  <c r="AT152" i="2"/>
  <c r="AT180" i="2" s="1"/>
  <c r="AS152" i="2"/>
  <c r="AS180" i="2" s="1"/>
  <c r="AR152" i="2"/>
  <c r="AR180" i="2" s="1"/>
  <c r="AQ152" i="2"/>
  <c r="AQ180" i="2" s="1"/>
  <c r="AP152" i="2"/>
  <c r="AP180" i="2" s="1"/>
  <c r="AO152" i="2"/>
  <c r="AO180" i="2" s="1"/>
  <c r="AN152" i="2"/>
  <c r="AN180" i="2" s="1"/>
  <c r="AM152" i="2"/>
  <c r="AM180" i="2" s="1"/>
  <c r="AL152" i="2"/>
  <c r="AL180" i="2" s="1"/>
  <c r="AK152" i="2"/>
  <c r="AK180" i="2" s="1"/>
  <c r="AJ152" i="2"/>
  <c r="AJ180" i="2" s="1"/>
  <c r="AI152" i="2"/>
  <c r="AI180" i="2" s="1"/>
  <c r="AH152" i="2"/>
  <c r="AH180" i="2" s="1"/>
  <c r="AG152" i="2"/>
  <c r="AG180" i="2" s="1"/>
  <c r="AF152" i="2"/>
  <c r="AF180" i="2" s="1"/>
  <c r="AE152" i="2"/>
  <c r="AE180" i="2" s="1"/>
  <c r="AD152" i="2"/>
  <c r="AD180" i="2" s="1"/>
  <c r="AB152" i="2"/>
  <c r="AB180" i="2" s="1"/>
  <c r="AA152" i="2"/>
  <c r="AA180" i="2" s="1"/>
  <c r="Z152" i="2"/>
  <c r="Z180" i="2" s="1"/>
  <c r="Y152" i="2"/>
  <c r="Y180" i="2" s="1"/>
  <c r="X152" i="2"/>
  <c r="X180" i="2" s="1"/>
  <c r="W152" i="2"/>
  <c r="W180" i="2" s="1"/>
  <c r="V152" i="2"/>
  <c r="V180" i="2" s="1"/>
  <c r="U152" i="2"/>
  <c r="U180" i="2" s="1"/>
  <c r="T152" i="2"/>
  <c r="T180" i="2" s="1"/>
  <c r="S152" i="2"/>
  <c r="S180" i="2" s="1"/>
  <c r="R152" i="2"/>
  <c r="R180" i="2" s="1"/>
  <c r="Q152" i="2"/>
  <c r="Q180" i="2" s="1"/>
  <c r="P152" i="2"/>
  <c r="P180" i="2" s="1"/>
  <c r="O152" i="2"/>
  <c r="O180" i="2" s="1"/>
  <c r="N152" i="2"/>
  <c r="N180" i="2" s="1"/>
  <c r="M152" i="2"/>
  <c r="M180" i="2" s="1"/>
  <c r="L152" i="2"/>
  <c r="L180" i="2" s="1"/>
  <c r="K152" i="2"/>
  <c r="K180" i="2" s="1"/>
  <c r="J152" i="2"/>
  <c r="J180" i="2" s="1"/>
  <c r="I152" i="2"/>
  <c r="I180" i="2" s="1"/>
  <c r="H152" i="2"/>
  <c r="H180" i="2" s="1"/>
  <c r="G152" i="2"/>
  <c r="G180" i="2" s="1"/>
  <c r="F152" i="2"/>
  <c r="F180" i="2" s="1"/>
  <c r="E152" i="2"/>
  <c r="E180" i="2" s="1"/>
  <c r="D152" i="2"/>
  <c r="D180" i="2" s="1"/>
  <c r="BP149" i="2"/>
  <c r="BC149" i="2"/>
  <c r="AP149" i="2"/>
  <c r="AC149" i="2"/>
  <c r="P149" i="2"/>
  <c r="BP148" i="2"/>
  <c r="BC148" i="2"/>
  <c r="AP148" i="2"/>
  <c r="AC148" i="2"/>
  <c r="P148" i="2"/>
  <c r="BP147" i="2"/>
  <c r="BC147" i="2"/>
  <c r="AP147" i="2"/>
  <c r="AC147" i="2"/>
  <c r="P147" i="2"/>
  <c r="BP146" i="2"/>
  <c r="BC146" i="2"/>
  <c r="AP146" i="2"/>
  <c r="AC146" i="2"/>
  <c r="P146" i="2"/>
  <c r="BP144" i="2"/>
  <c r="BC144" i="2"/>
  <c r="AP144" i="2"/>
  <c r="AC144" i="2"/>
  <c r="P144" i="2"/>
  <c r="BP143" i="2"/>
  <c r="BC143" i="2"/>
  <c r="AP143" i="2"/>
  <c r="AC143" i="2"/>
  <c r="P143" i="2"/>
  <c r="BV142" i="2"/>
  <c r="BU142" i="2"/>
  <c r="BT142" i="2"/>
  <c r="BS142" i="2"/>
  <c r="BR142" i="2"/>
  <c r="BQ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BP141" i="2"/>
  <c r="BC141" i="2"/>
  <c r="AP141" i="2"/>
  <c r="AC141" i="2"/>
  <c r="P141" i="2"/>
  <c r="BP140" i="2"/>
  <c r="BC140" i="2"/>
  <c r="AP140" i="2"/>
  <c r="AC140" i="2"/>
  <c r="P140" i="2"/>
  <c r="BW139" i="2"/>
  <c r="BV139" i="2"/>
  <c r="BU139" i="2"/>
  <c r="BT139" i="2"/>
  <c r="BS139" i="2"/>
  <c r="BR139" i="2"/>
  <c r="BQ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BP138" i="2"/>
  <c r="BC138" i="2"/>
  <c r="AP138" i="2"/>
  <c r="AC138" i="2"/>
  <c r="P138" i="2"/>
  <c r="BP137" i="2"/>
  <c r="BC137" i="2"/>
  <c r="AP137" i="2"/>
  <c r="AC137" i="2"/>
  <c r="P137" i="2"/>
  <c r="BW136" i="2"/>
  <c r="BW189" i="2" s="1"/>
  <c r="BV136" i="2"/>
  <c r="BU136" i="2"/>
  <c r="BT136" i="2"/>
  <c r="BS136" i="2"/>
  <c r="BR136" i="2"/>
  <c r="BQ136" i="2"/>
  <c r="BO136" i="2"/>
  <c r="BO189" i="2" s="1"/>
  <c r="BN136" i="2"/>
  <c r="BN189" i="2" s="1"/>
  <c r="BM136" i="2"/>
  <c r="BL136" i="2"/>
  <c r="BK136" i="2"/>
  <c r="BJ136" i="2"/>
  <c r="BI136" i="2"/>
  <c r="BH136" i="2"/>
  <c r="BG136" i="2"/>
  <c r="BG189" i="2" s="1"/>
  <c r="BF136" i="2"/>
  <c r="BF189" i="2" s="1"/>
  <c r="BE136" i="2"/>
  <c r="BD136" i="2"/>
  <c r="BB136" i="2"/>
  <c r="BA136" i="2"/>
  <c r="AZ136" i="2"/>
  <c r="AY136" i="2"/>
  <c r="AX136" i="2"/>
  <c r="AX189" i="2" s="1"/>
  <c r="AW136" i="2"/>
  <c r="AV136" i="2"/>
  <c r="AU136" i="2"/>
  <c r="AT136" i="2"/>
  <c r="AS136" i="2"/>
  <c r="AR136" i="2"/>
  <c r="AQ136" i="2"/>
  <c r="AO136" i="2"/>
  <c r="AO189" i="2" s="1"/>
  <c r="AN136" i="2"/>
  <c r="AM136" i="2"/>
  <c r="AL136" i="2"/>
  <c r="AK136" i="2"/>
  <c r="AJ136" i="2"/>
  <c r="AI136" i="2"/>
  <c r="AH136" i="2"/>
  <c r="AG136" i="2"/>
  <c r="AG189" i="2" s="1"/>
  <c r="AF136" i="2"/>
  <c r="AE136" i="2"/>
  <c r="AD136" i="2"/>
  <c r="AB136" i="2"/>
  <c r="AA136" i="2"/>
  <c r="Z136" i="2"/>
  <c r="Y136" i="2"/>
  <c r="X136" i="2"/>
  <c r="X189" i="2" s="1"/>
  <c r="W136" i="2"/>
  <c r="V136" i="2"/>
  <c r="U136" i="2"/>
  <c r="T136" i="2"/>
  <c r="S136" i="2"/>
  <c r="R136" i="2"/>
  <c r="Q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D189" i="2" s="1"/>
  <c r="BP135" i="2"/>
  <c r="BC135" i="2"/>
  <c r="AP135" i="2"/>
  <c r="AC135" i="2"/>
  <c r="P135" i="2"/>
  <c r="BP133" i="2"/>
  <c r="BC133" i="2"/>
  <c r="AP133" i="2"/>
  <c r="AC133" i="2"/>
  <c r="P133" i="2"/>
  <c r="BW131" i="2"/>
  <c r="BV131" i="2"/>
  <c r="BU131" i="2"/>
  <c r="BT131" i="2"/>
  <c r="BS131" i="2"/>
  <c r="BR131" i="2"/>
  <c r="BQ131" i="2"/>
  <c r="BO131" i="2"/>
  <c r="BN131" i="2"/>
  <c r="BM131" i="2"/>
  <c r="BL131" i="2"/>
  <c r="BK131" i="2"/>
  <c r="BJ131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BP130" i="2"/>
  <c r="BC130" i="2"/>
  <c r="AP130" i="2"/>
  <c r="AC130" i="2"/>
  <c r="P130" i="2"/>
  <c r="BP128" i="2"/>
  <c r="BC128" i="2"/>
  <c r="AP128" i="2"/>
  <c r="AC128" i="2"/>
  <c r="P128" i="2"/>
  <c r="BW126" i="2"/>
  <c r="BV126" i="2"/>
  <c r="BU126" i="2"/>
  <c r="BT126" i="2"/>
  <c r="BS126" i="2"/>
  <c r="BR126" i="2"/>
  <c r="BQ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BP125" i="2"/>
  <c r="BC125" i="2"/>
  <c r="AP125" i="2"/>
  <c r="AC125" i="2"/>
  <c r="P125" i="2"/>
  <c r="AC124" i="2"/>
  <c r="BP123" i="2"/>
  <c r="BC123" i="2"/>
  <c r="AP123" i="2"/>
  <c r="AC123" i="2"/>
  <c r="P123" i="2"/>
  <c r="BW121" i="2"/>
  <c r="BV121" i="2"/>
  <c r="BU121" i="2"/>
  <c r="BT121" i="2"/>
  <c r="BS121" i="2"/>
  <c r="BR121" i="2"/>
  <c r="BQ121" i="2"/>
  <c r="BO121" i="2"/>
  <c r="BO179" i="2" s="1"/>
  <c r="BN121" i="2"/>
  <c r="BM121" i="2"/>
  <c r="BL121" i="2"/>
  <c r="BK121" i="2"/>
  <c r="BJ121" i="2"/>
  <c r="BI121" i="2"/>
  <c r="BH121" i="2"/>
  <c r="BG121" i="2"/>
  <c r="BG179" i="2" s="1"/>
  <c r="BF121" i="2"/>
  <c r="BE121" i="2"/>
  <c r="BD121" i="2"/>
  <c r="BC121" i="2"/>
  <c r="BB121" i="2"/>
  <c r="BB179" i="2" s="1"/>
  <c r="BA121" i="2"/>
  <c r="BA179" i="2" s="1"/>
  <c r="AZ121" i="2"/>
  <c r="AY121" i="2"/>
  <c r="AX121" i="2"/>
  <c r="AX179" i="2" s="1"/>
  <c r="AW121" i="2"/>
  <c r="AV121" i="2"/>
  <c r="AU121" i="2"/>
  <c r="AT121" i="2"/>
  <c r="AT179" i="2" s="1"/>
  <c r="AS121" i="2"/>
  <c r="AS179" i="2" s="1"/>
  <c r="AR121" i="2"/>
  <c r="AQ121" i="2"/>
  <c r="AQ179" i="2" s="1"/>
  <c r="AO121" i="2"/>
  <c r="AO179" i="2" s="1"/>
  <c r="AN121" i="2"/>
  <c r="AM121" i="2"/>
  <c r="AL121" i="2"/>
  <c r="AK121" i="2"/>
  <c r="AK179" i="2" s="1"/>
  <c r="AJ121" i="2"/>
  <c r="AJ179" i="2" s="1"/>
  <c r="AI121" i="2"/>
  <c r="AH121" i="2"/>
  <c r="AG121" i="2"/>
  <c r="AG179" i="2" s="1"/>
  <c r="AF121" i="2"/>
  <c r="AE121" i="2"/>
  <c r="AD121" i="2"/>
  <c r="AD179" i="2" s="1"/>
  <c r="AB121" i="2"/>
  <c r="AA121" i="2"/>
  <c r="AA179" i="2" s="1"/>
  <c r="Z121" i="2"/>
  <c r="Y121" i="2"/>
  <c r="X121" i="2"/>
  <c r="X179" i="2" s="1"/>
  <c r="W121" i="2"/>
  <c r="V121" i="2"/>
  <c r="U121" i="2"/>
  <c r="T121" i="2"/>
  <c r="T179" i="2" s="1"/>
  <c r="S121" i="2"/>
  <c r="S179" i="2" s="1"/>
  <c r="R121" i="2"/>
  <c r="Q121" i="2"/>
  <c r="Q179" i="2" s="1"/>
  <c r="O121" i="2"/>
  <c r="O179" i="2" s="1"/>
  <c r="N121" i="2"/>
  <c r="M121" i="2"/>
  <c r="L121" i="2"/>
  <c r="K121" i="2"/>
  <c r="K179" i="2" s="1"/>
  <c r="J121" i="2"/>
  <c r="J179" i="2" s="1"/>
  <c r="I121" i="2"/>
  <c r="H121" i="2"/>
  <c r="G121" i="2"/>
  <c r="G179" i="2" s="1"/>
  <c r="F121" i="2"/>
  <c r="E121" i="2"/>
  <c r="D121" i="2"/>
  <c r="D179" i="2" s="1"/>
  <c r="BP118" i="2"/>
  <c r="BC118" i="2"/>
  <c r="BC116" i="2" s="1"/>
  <c r="AP118" i="2"/>
  <c r="AC118" i="2"/>
  <c r="P118" i="2"/>
  <c r="BP117" i="2"/>
  <c r="BC117" i="2"/>
  <c r="AP117" i="2"/>
  <c r="AC117" i="2"/>
  <c r="AC116" i="2" s="1"/>
  <c r="P117" i="2"/>
  <c r="P116" i="2" s="1"/>
  <c r="BW116" i="2"/>
  <c r="BV116" i="2"/>
  <c r="BU116" i="2"/>
  <c r="BT116" i="2"/>
  <c r="BS116" i="2"/>
  <c r="BR116" i="2"/>
  <c r="BQ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BP115" i="2"/>
  <c r="BC115" i="2"/>
  <c r="AP115" i="2"/>
  <c r="AC115" i="2"/>
  <c r="P115" i="2"/>
  <c r="BP114" i="2"/>
  <c r="BC114" i="2"/>
  <c r="AP114" i="2"/>
  <c r="AP113" i="2" s="1"/>
  <c r="AC114" i="2"/>
  <c r="P114" i="2"/>
  <c r="BW113" i="2"/>
  <c r="BV113" i="2"/>
  <c r="BV188" i="2" s="1"/>
  <c r="BU113" i="2"/>
  <c r="BU188" i="2" s="1"/>
  <c r="BT113" i="2"/>
  <c r="BS113" i="2"/>
  <c r="BS188" i="2" s="1"/>
  <c r="BR113" i="2"/>
  <c r="BQ113" i="2"/>
  <c r="BO113" i="2"/>
  <c r="BN113" i="2"/>
  <c r="BM113" i="2"/>
  <c r="BM188" i="2" s="1"/>
  <c r="BL113" i="2"/>
  <c r="BK113" i="2"/>
  <c r="BK188" i="2" s="1"/>
  <c r="BJ113" i="2"/>
  <c r="BJ188" i="2" s="1"/>
  <c r="BI113" i="2"/>
  <c r="BH113" i="2"/>
  <c r="BG113" i="2"/>
  <c r="BF113" i="2"/>
  <c r="BE113" i="2"/>
  <c r="BE188" i="2" s="1"/>
  <c r="BD113" i="2"/>
  <c r="BC113" i="2"/>
  <c r="BB113" i="2"/>
  <c r="BB188" i="2" s="1"/>
  <c r="BA113" i="2"/>
  <c r="AZ113" i="2"/>
  <c r="AY113" i="2"/>
  <c r="AX113" i="2"/>
  <c r="AW113" i="2"/>
  <c r="AW188" i="2" s="1"/>
  <c r="AV113" i="2"/>
  <c r="AU113" i="2"/>
  <c r="AU188" i="2" s="1"/>
  <c r="AT113" i="2"/>
  <c r="AT188" i="2" s="1"/>
  <c r="AS113" i="2"/>
  <c r="AR113" i="2"/>
  <c r="AQ113" i="2"/>
  <c r="AO113" i="2"/>
  <c r="AN113" i="2"/>
  <c r="AM113" i="2"/>
  <c r="AM188" i="2" s="1"/>
  <c r="AL113" i="2"/>
  <c r="AL188" i="2" s="1"/>
  <c r="AK113" i="2"/>
  <c r="AJ113" i="2"/>
  <c r="AI113" i="2"/>
  <c r="AI188" i="2" s="1"/>
  <c r="AH113" i="2"/>
  <c r="AG113" i="2"/>
  <c r="AF113" i="2"/>
  <c r="AE113" i="2"/>
  <c r="AE188" i="2" s="1"/>
  <c r="AD113" i="2"/>
  <c r="AD188" i="2" s="1"/>
  <c r="AB113" i="2"/>
  <c r="AA113" i="2"/>
  <c r="AA188" i="2" s="1"/>
  <c r="Z113" i="2"/>
  <c r="Y113" i="2"/>
  <c r="X113" i="2"/>
  <c r="W113" i="2"/>
  <c r="W188" i="2" s="1"/>
  <c r="V113" i="2"/>
  <c r="V188" i="2" s="1"/>
  <c r="U113" i="2"/>
  <c r="T113" i="2"/>
  <c r="S113" i="2"/>
  <c r="S188" i="2" s="1"/>
  <c r="R113" i="2"/>
  <c r="Q113" i="2"/>
  <c r="O113" i="2"/>
  <c r="N113" i="2"/>
  <c r="N188" i="2" s="1"/>
  <c r="M113" i="2"/>
  <c r="L113" i="2"/>
  <c r="K113" i="2"/>
  <c r="K188" i="2" s="1"/>
  <c r="J113" i="2"/>
  <c r="I113" i="2"/>
  <c r="H113" i="2"/>
  <c r="G113" i="2"/>
  <c r="F113" i="2"/>
  <c r="F188" i="2" s="1"/>
  <c r="E113" i="2"/>
  <c r="D113" i="2"/>
  <c r="D188" i="2" s="1"/>
  <c r="BP112" i="2"/>
  <c r="BC112" i="2"/>
  <c r="BC108" i="2" s="1"/>
  <c r="AP112" i="2"/>
  <c r="AC112" i="2"/>
  <c r="P112" i="2"/>
  <c r="BP110" i="2"/>
  <c r="BC110" i="2"/>
  <c r="AP110" i="2"/>
  <c r="AP108" i="2" s="1"/>
  <c r="AC110" i="2"/>
  <c r="P110" i="2"/>
  <c r="BW108" i="2"/>
  <c r="BV108" i="2"/>
  <c r="BU108" i="2"/>
  <c r="BT108" i="2"/>
  <c r="BS108" i="2"/>
  <c r="BR108" i="2"/>
  <c r="BQ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BP107" i="2"/>
  <c r="BC107" i="2"/>
  <c r="BC103" i="2" s="1"/>
  <c r="AP107" i="2"/>
  <c r="AC107" i="2"/>
  <c r="AC103" i="2" s="1"/>
  <c r="P107" i="2"/>
  <c r="BP105" i="2"/>
  <c r="BC105" i="2"/>
  <c r="AP105" i="2"/>
  <c r="AC105" i="2"/>
  <c r="P105" i="2"/>
  <c r="BW103" i="2"/>
  <c r="BW178" i="2" s="1"/>
  <c r="BV103" i="2"/>
  <c r="BV178" i="2" s="1"/>
  <c r="BU103" i="2"/>
  <c r="BT103" i="2"/>
  <c r="BT178" i="2" s="1"/>
  <c r="BS103" i="2"/>
  <c r="BR103" i="2"/>
  <c r="BR178" i="2" s="1"/>
  <c r="BQ103" i="2"/>
  <c r="BO103" i="2"/>
  <c r="BN103" i="2"/>
  <c r="BN178" i="2" s="1"/>
  <c r="BM103" i="2"/>
  <c r="BM178" i="2" s="1"/>
  <c r="BL103" i="2"/>
  <c r="BK103" i="2"/>
  <c r="BK178" i="2" s="1"/>
  <c r="BJ103" i="2"/>
  <c r="BI103" i="2"/>
  <c r="BI178" i="2" s="1"/>
  <c r="BH103" i="2"/>
  <c r="BG103" i="2"/>
  <c r="BF103" i="2"/>
  <c r="BF178" i="2" s="1"/>
  <c r="BE103" i="2"/>
  <c r="BE178" i="2" s="1"/>
  <c r="BD103" i="2"/>
  <c r="BB103" i="2"/>
  <c r="BB178" i="2" s="1"/>
  <c r="BA103" i="2"/>
  <c r="AZ103" i="2"/>
  <c r="AZ178" i="2" s="1"/>
  <c r="AY103" i="2"/>
  <c r="AX103" i="2"/>
  <c r="AW103" i="2"/>
  <c r="AW178" i="2" s="1"/>
  <c r="AV103" i="2"/>
  <c r="AU103" i="2"/>
  <c r="AU178" i="2" s="1"/>
  <c r="AT103" i="2"/>
  <c r="AT178" i="2" s="1"/>
  <c r="AS103" i="2"/>
  <c r="AR103" i="2"/>
  <c r="AR178" i="2" s="1"/>
  <c r="AQ103" i="2"/>
  <c r="AO103" i="2"/>
  <c r="AO178" i="2" s="1"/>
  <c r="AN103" i="2"/>
  <c r="AM103" i="2"/>
  <c r="AM178" i="2" s="1"/>
  <c r="AL103" i="2"/>
  <c r="AL178" i="2" s="1"/>
  <c r="AK103" i="2"/>
  <c r="AJ103" i="2"/>
  <c r="AJ178" i="2" s="1"/>
  <c r="AI103" i="2"/>
  <c r="AH103" i="2"/>
  <c r="AG103" i="2"/>
  <c r="AG178" i="2" s="1"/>
  <c r="AF103" i="2"/>
  <c r="AE103" i="2"/>
  <c r="AE178" i="2" s="1"/>
  <c r="AD103" i="2"/>
  <c r="AD178" i="2" s="1"/>
  <c r="AB103" i="2"/>
  <c r="AA103" i="2"/>
  <c r="Z103" i="2"/>
  <c r="Y103" i="2"/>
  <c r="X103" i="2"/>
  <c r="X178" i="2" s="1"/>
  <c r="W103" i="2"/>
  <c r="V103" i="2"/>
  <c r="V178" i="2" s="1"/>
  <c r="U103" i="2"/>
  <c r="U178" i="2" s="1"/>
  <c r="T103" i="2"/>
  <c r="S103" i="2"/>
  <c r="R103" i="2"/>
  <c r="Q103" i="2"/>
  <c r="O103" i="2"/>
  <c r="O178" i="2" s="1"/>
  <c r="N103" i="2"/>
  <c r="M103" i="2"/>
  <c r="M178" i="2" s="1"/>
  <c r="L103" i="2"/>
  <c r="L178" i="2" s="1"/>
  <c r="K103" i="2"/>
  <c r="J103" i="2"/>
  <c r="J178" i="2" s="1"/>
  <c r="I103" i="2"/>
  <c r="H103" i="2"/>
  <c r="G103" i="2"/>
  <c r="G178" i="2" s="1"/>
  <c r="F103" i="2"/>
  <c r="E103" i="2"/>
  <c r="E178" i="2" s="1"/>
  <c r="D103" i="2"/>
  <c r="D178" i="2" s="1"/>
  <c r="BP99" i="2"/>
  <c r="BC99" i="2"/>
  <c r="AP99" i="2"/>
  <c r="AC99" i="2"/>
  <c r="P99" i="2"/>
  <c r="BP98" i="2"/>
  <c r="BC98" i="2"/>
  <c r="AP98" i="2"/>
  <c r="AC98" i="2"/>
  <c r="P98" i="2"/>
  <c r="P97" i="2" s="1"/>
  <c r="BW97" i="2"/>
  <c r="BV97" i="2"/>
  <c r="BU97" i="2"/>
  <c r="BT97" i="2"/>
  <c r="BS97" i="2"/>
  <c r="BR97" i="2"/>
  <c r="BQ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O97" i="2"/>
  <c r="N97" i="2"/>
  <c r="M97" i="2"/>
  <c r="L97" i="2"/>
  <c r="K97" i="2"/>
  <c r="J97" i="2"/>
  <c r="I97" i="2"/>
  <c r="H97" i="2"/>
  <c r="G97" i="2"/>
  <c r="F97" i="2"/>
  <c r="E97" i="2"/>
  <c r="D97" i="2"/>
  <c r="BP96" i="2"/>
  <c r="BC96" i="2"/>
  <c r="BC94" i="2" s="1"/>
  <c r="AP96" i="2"/>
  <c r="AC96" i="2"/>
  <c r="P96" i="2"/>
  <c r="BP95" i="2"/>
  <c r="BC95" i="2"/>
  <c r="AP95" i="2"/>
  <c r="AP94" i="2" s="1"/>
  <c r="AC95" i="2"/>
  <c r="P95" i="2"/>
  <c r="P94" i="2" s="1"/>
  <c r="BW94" i="2"/>
  <c r="BV94" i="2"/>
  <c r="BU94" i="2"/>
  <c r="BT94" i="2"/>
  <c r="BS94" i="2"/>
  <c r="BR94" i="2"/>
  <c r="BQ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O94" i="2"/>
  <c r="N94" i="2"/>
  <c r="M94" i="2"/>
  <c r="L94" i="2"/>
  <c r="K94" i="2"/>
  <c r="J94" i="2"/>
  <c r="I94" i="2"/>
  <c r="H94" i="2"/>
  <c r="G94" i="2"/>
  <c r="F94" i="2"/>
  <c r="E94" i="2"/>
  <c r="D94" i="2"/>
  <c r="BP93" i="2"/>
  <c r="BC93" i="2"/>
  <c r="AP93" i="2"/>
  <c r="AC93" i="2"/>
  <c r="AC91" i="2" s="1"/>
  <c r="AC187" i="2" s="1"/>
  <c r="P93" i="2"/>
  <c r="BP92" i="2"/>
  <c r="BC92" i="2"/>
  <c r="AP92" i="2"/>
  <c r="AC92" i="2"/>
  <c r="P92" i="2"/>
  <c r="P91" i="2" s="1"/>
  <c r="BW91" i="2"/>
  <c r="BV91" i="2"/>
  <c r="BV187" i="2" s="1"/>
  <c r="BU91" i="2"/>
  <c r="BT91" i="2"/>
  <c r="BS91" i="2"/>
  <c r="BR91" i="2"/>
  <c r="BQ91" i="2"/>
  <c r="BO91" i="2"/>
  <c r="BN91" i="2"/>
  <c r="BN187" i="2" s="1"/>
  <c r="BM91" i="2"/>
  <c r="BM187" i="2" s="1"/>
  <c r="BL91" i="2"/>
  <c r="BK91" i="2"/>
  <c r="BJ91" i="2"/>
  <c r="BI91" i="2"/>
  <c r="BH91" i="2"/>
  <c r="BG91" i="2"/>
  <c r="BF91" i="2"/>
  <c r="BF187" i="2" s="1"/>
  <c r="BE91" i="2"/>
  <c r="BE187" i="2" s="1"/>
  <c r="BD91" i="2"/>
  <c r="BC91" i="2"/>
  <c r="BB91" i="2"/>
  <c r="BA91" i="2"/>
  <c r="AZ91" i="2"/>
  <c r="AY91" i="2"/>
  <c r="AX91" i="2"/>
  <c r="AX187" i="2" s="1"/>
  <c r="AW91" i="2"/>
  <c r="AW187" i="2" s="1"/>
  <c r="AV91" i="2"/>
  <c r="AU91" i="2"/>
  <c r="AT91" i="2"/>
  <c r="AS91" i="2"/>
  <c r="AR91" i="2"/>
  <c r="AQ91" i="2"/>
  <c r="AP91" i="2"/>
  <c r="AO91" i="2"/>
  <c r="AO187" i="2" s="1"/>
  <c r="AN91" i="2"/>
  <c r="AM91" i="2"/>
  <c r="AL91" i="2"/>
  <c r="AK91" i="2"/>
  <c r="AJ91" i="2"/>
  <c r="AI91" i="2"/>
  <c r="AH91" i="2"/>
  <c r="AH187" i="2" s="1"/>
  <c r="AG91" i="2"/>
  <c r="AG187" i="2" s="1"/>
  <c r="AF91" i="2"/>
  <c r="AE91" i="2"/>
  <c r="AD91" i="2"/>
  <c r="AB91" i="2"/>
  <c r="AA91" i="2"/>
  <c r="Z91" i="2"/>
  <c r="Z187" i="2" s="1"/>
  <c r="Y91" i="2"/>
  <c r="Y187" i="2" s="1"/>
  <c r="X91" i="2"/>
  <c r="W91" i="2"/>
  <c r="V91" i="2"/>
  <c r="U91" i="2"/>
  <c r="T91" i="2"/>
  <c r="S91" i="2"/>
  <c r="R91" i="2"/>
  <c r="R187" i="2" s="1"/>
  <c r="Q91" i="2"/>
  <c r="Q187" i="2" s="1"/>
  <c r="O91" i="2"/>
  <c r="N91" i="2"/>
  <c r="M91" i="2"/>
  <c r="M187" i="2" s="1"/>
  <c r="L91" i="2"/>
  <c r="K91" i="2"/>
  <c r="J91" i="2"/>
  <c r="I91" i="2"/>
  <c r="I187" i="2" s="1"/>
  <c r="H91" i="2"/>
  <c r="G91" i="2"/>
  <c r="F91" i="2"/>
  <c r="E91" i="2"/>
  <c r="E187" i="2" s="1"/>
  <c r="D91" i="2"/>
  <c r="BP90" i="2"/>
  <c r="BC90" i="2"/>
  <c r="BC86" i="2" s="1"/>
  <c r="AP90" i="2"/>
  <c r="AC90" i="2"/>
  <c r="AC86" i="2" s="1"/>
  <c r="P90" i="2"/>
  <c r="BP88" i="2"/>
  <c r="BC88" i="2"/>
  <c r="AP88" i="2"/>
  <c r="AP86" i="2" s="1"/>
  <c r="AC88" i="2"/>
  <c r="P88" i="2"/>
  <c r="BW86" i="2"/>
  <c r="BV86" i="2"/>
  <c r="BU86" i="2"/>
  <c r="BT86" i="2"/>
  <c r="BS86" i="2"/>
  <c r="BR86" i="2"/>
  <c r="BQ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B86" i="2"/>
  <c r="AA86" i="2"/>
  <c r="Z86" i="2"/>
  <c r="Y86" i="2"/>
  <c r="X86" i="2"/>
  <c r="W86" i="2"/>
  <c r="V86" i="2"/>
  <c r="U86" i="2"/>
  <c r="T86" i="2"/>
  <c r="S86" i="2"/>
  <c r="R86" i="2"/>
  <c r="Q86" i="2"/>
  <c r="O86" i="2"/>
  <c r="N86" i="2"/>
  <c r="M86" i="2"/>
  <c r="L86" i="2"/>
  <c r="K86" i="2"/>
  <c r="J86" i="2"/>
  <c r="I86" i="2"/>
  <c r="H86" i="2"/>
  <c r="G86" i="2"/>
  <c r="F86" i="2"/>
  <c r="E86" i="2"/>
  <c r="D86" i="2"/>
  <c r="BP85" i="2"/>
  <c r="BC85" i="2"/>
  <c r="AP85" i="2"/>
  <c r="AC85" i="2"/>
  <c r="P85" i="2"/>
  <c r="BP83" i="2"/>
  <c r="BC83" i="2"/>
  <c r="AP83" i="2"/>
  <c r="AP81" i="2" s="1"/>
  <c r="AC83" i="2"/>
  <c r="P83" i="2"/>
  <c r="BW81" i="2"/>
  <c r="BV81" i="2"/>
  <c r="BU81" i="2"/>
  <c r="BT81" i="2"/>
  <c r="BS81" i="2"/>
  <c r="BR81" i="2"/>
  <c r="BQ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O81" i="2"/>
  <c r="N81" i="2"/>
  <c r="M81" i="2"/>
  <c r="L81" i="2"/>
  <c r="K81" i="2"/>
  <c r="J81" i="2"/>
  <c r="I81" i="2"/>
  <c r="H81" i="2"/>
  <c r="G81" i="2"/>
  <c r="F81" i="2"/>
  <c r="E81" i="2"/>
  <c r="D81" i="2"/>
  <c r="BP80" i="2"/>
  <c r="BC80" i="2"/>
  <c r="BC76" i="2" s="1"/>
  <c r="AP80" i="2"/>
  <c r="AC80" i="2"/>
  <c r="P80" i="2"/>
  <c r="BP78" i="2"/>
  <c r="BC78" i="2"/>
  <c r="AP78" i="2"/>
  <c r="AC78" i="2"/>
  <c r="AC76" i="2" s="1"/>
  <c r="P78" i="2"/>
  <c r="BW76" i="2"/>
  <c r="BV76" i="2"/>
  <c r="BU76" i="2"/>
  <c r="BT76" i="2"/>
  <c r="BS76" i="2"/>
  <c r="BR76" i="2"/>
  <c r="BQ76" i="2"/>
  <c r="BO76" i="2"/>
  <c r="BN76" i="2"/>
  <c r="BM76" i="2"/>
  <c r="BL76" i="2"/>
  <c r="BK76" i="2"/>
  <c r="BJ76" i="2"/>
  <c r="BI76" i="2"/>
  <c r="BI177" i="2" s="1"/>
  <c r="BH76" i="2"/>
  <c r="BG76" i="2"/>
  <c r="BF76" i="2"/>
  <c r="BE76" i="2"/>
  <c r="BD76" i="2"/>
  <c r="BB76" i="2"/>
  <c r="BA76" i="2"/>
  <c r="BA177" i="2" s="1"/>
  <c r="AZ76" i="2"/>
  <c r="AZ177" i="2" s="1"/>
  <c r="AY76" i="2"/>
  <c r="AX76" i="2"/>
  <c r="AX177" i="2" s="1"/>
  <c r="AW76" i="2"/>
  <c r="AV76" i="2"/>
  <c r="AU76" i="2"/>
  <c r="AT76" i="2"/>
  <c r="AS76" i="2"/>
  <c r="AS177" i="2" s="1"/>
  <c r="AR76" i="2"/>
  <c r="AR177" i="2" s="1"/>
  <c r="AQ76" i="2"/>
  <c r="AO76" i="2"/>
  <c r="AN76" i="2"/>
  <c r="AM76" i="2"/>
  <c r="AL76" i="2"/>
  <c r="AK76" i="2"/>
  <c r="AK177" i="2" s="1"/>
  <c r="AJ76" i="2"/>
  <c r="AJ177" i="2" s="1"/>
  <c r="AI76" i="2"/>
  <c r="AH76" i="2"/>
  <c r="AH177" i="2" s="1"/>
  <c r="AG76" i="2"/>
  <c r="AF76" i="2"/>
  <c r="AF177" i="2" s="1"/>
  <c r="AE76" i="2"/>
  <c r="AD76" i="2"/>
  <c r="AB76" i="2"/>
  <c r="AB177" i="2" s="1"/>
  <c r="AA76" i="2"/>
  <c r="Z76" i="2"/>
  <c r="Z177" i="2" s="1"/>
  <c r="Y76" i="2"/>
  <c r="X76" i="2"/>
  <c r="W76" i="2"/>
  <c r="V76" i="2"/>
  <c r="U76" i="2"/>
  <c r="T76" i="2"/>
  <c r="T177" i="2" s="1"/>
  <c r="S76" i="2"/>
  <c r="R76" i="2"/>
  <c r="R177" i="2" s="1"/>
  <c r="Q76" i="2"/>
  <c r="O76" i="2"/>
  <c r="N76" i="2"/>
  <c r="M76" i="2"/>
  <c r="L76" i="2"/>
  <c r="K76" i="2"/>
  <c r="J76" i="2"/>
  <c r="I76" i="2"/>
  <c r="H76" i="2"/>
  <c r="G76" i="2"/>
  <c r="F76" i="2"/>
  <c r="E76" i="2"/>
  <c r="D76" i="2"/>
  <c r="BW72" i="2"/>
  <c r="BV72" i="2"/>
  <c r="BU72" i="2"/>
  <c r="BT72" i="2"/>
  <c r="BS72" i="2"/>
  <c r="BR72" i="2"/>
  <c r="BQ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BW71" i="2"/>
  <c r="BV71" i="2"/>
  <c r="BU71" i="2"/>
  <c r="BT71" i="2"/>
  <c r="BS71" i="2"/>
  <c r="BR71" i="2"/>
  <c r="BQ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B71" i="2"/>
  <c r="AA71" i="2"/>
  <c r="Z71" i="2"/>
  <c r="Y71" i="2"/>
  <c r="X71" i="2"/>
  <c r="W71" i="2"/>
  <c r="V71" i="2"/>
  <c r="U71" i="2"/>
  <c r="T71" i="2"/>
  <c r="S71" i="2"/>
  <c r="R71" i="2"/>
  <c r="Q71" i="2"/>
  <c r="O71" i="2"/>
  <c r="N71" i="2"/>
  <c r="M71" i="2"/>
  <c r="L71" i="2"/>
  <c r="K71" i="2"/>
  <c r="J71" i="2"/>
  <c r="I71" i="2"/>
  <c r="H71" i="2"/>
  <c r="G71" i="2"/>
  <c r="F71" i="2"/>
  <c r="E71" i="2"/>
  <c r="D71" i="2"/>
  <c r="BW70" i="2"/>
  <c r="BV70" i="2"/>
  <c r="BU70" i="2"/>
  <c r="BT70" i="2"/>
  <c r="BS70" i="2"/>
  <c r="BR70" i="2"/>
  <c r="BQ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B70" i="2"/>
  <c r="AA70" i="2"/>
  <c r="Z70" i="2"/>
  <c r="Y70" i="2"/>
  <c r="X70" i="2"/>
  <c r="W70" i="2"/>
  <c r="V70" i="2"/>
  <c r="U70" i="2"/>
  <c r="T70" i="2"/>
  <c r="S70" i="2"/>
  <c r="R70" i="2"/>
  <c r="Q70" i="2"/>
  <c r="O70" i="2"/>
  <c r="N70" i="2"/>
  <c r="M70" i="2"/>
  <c r="L70" i="2"/>
  <c r="K70" i="2"/>
  <c r="J70" i="2"/>
  <c r="I70" i="2"/>
  <c r="H70" i="2"/>
  <c r="G70" i="2"/>
  <c r="F70" i="2"/>
  <c r="E70" i="2"/>
  <c r="D70" i="2"/>
  <c r="BW69" i="2"/>
  <c r="BV69" i="2"/>
  <c r="BU69" i="2"/>
  <c r="BT69" i="2"/>
  <c r="BS69" i="2"/>
  <c r="BR69" i="2"/>
  <c r="BQ69" i="2"/>
  <c r="BO69" i="2"/>
  <c r="BP69" i="2" s="1"/>
  <c r="BW68" i="2"/>
  <c r="BV68" i="2"/>
  <c r="BU68" i="2"/>
  <c r="BT68" i="2"/>
  <c r="BS68" i="2"/>
  <c r="BR68" i="2"/>
  <c r="BQ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B68" i="2"/>
  <c r="AA68" i="2"/>
  <c r="Z68" i="2"/>
  <c r="Y68" i="2"/>
  <c r="X68" i="2"/>
  <c r="W68" i="2"/>
  <c r="V68" i="2"/>
  <c r="U68" i="2"/>
  <c r="T68" i="2"/>
  <c r="S68" i="2"/>
  <c r="R68" i="2"/>
  <c r="Q68" i="2"/>
  <c r="O68" i="2"/>
  <c r="N68" i="2"/>
  <c r="M68" i="2"/>
  <c r="L68" i="2"/>
  <c r="K68" i="2"/>
  <c r="J68" i="2"/>
  <c r="I68" i="2"/>
  <c r="H68" i="2"/>
  <c r="G68" i="2"/>
  <c r="F68" i="2"/>
  <c r="E68" i="2"/>
  <c r="D68" i="2"/>
  <c r="BW67" i="2"/>
  <c r="BV67" i="2"/>
  <c r="BU67" i="2"/>
  <c r="BT67" i="2"/>
  <c r="BS67" i="2"/>
  <c r="BR67" i="2"/>
  <c r="BQ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B67" i="2"/>
  <c r="AA67" i="2"/>
  <c r="Z67" i="2"/>
  <c r="Y67" i="2"/>
  <c r="X67" i="2"/>
  <c r="W67" i="2"/>
  <c r="V67" i="2"/>
  <c r="U67" i="2"/>
  <c r="T67" i="2"/>
  <c r="S67" i="2"/>
  <c r="R67" i="2"/>
  <c r="Q67" i="2"/>
  <c r="O67" i="2"/>
  <c r="N67" i="2"/>
  <c r="M67" i="2"/>
  <c r="L67" i="2"/>
  <c r="K67" i="2"/>
  <c r="J67" i="2"/>
  <c r="I67" i="2"/>
  <c r="H67" i="2"/>
  <c r="G67" i="2"/>
  <c r="F67" i="2"/>
  <c r="E67" i="2"/>
  <c r="D67" i="2"/>
  <c r="BW66" i="2"/>
  <c r="BV66" i="2"/>
  <c r="BU66" i="2"/>
  <c r="BT66" i="2"/>
  <c r="BS66" i="2"/>
  <c r="BR66" i="2"/>
  <c r="BQ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B66" i="2"/>
  <c r="AA66" i="2"/>
  <c r="Z66" i="2"/>
  <c r="Y66" i="2"/>
  <c r="X66" i="2"/>
  <c r="W66" i="2"/>
  <c r="V66" i="2"/>
  <c r="U66" i="2"/>
  <c r="T66" i="2"/>
  <c r="S66" i="2"/>
  <c r="R66" i="2"/>
  <c r="Q66" i="2"/>
  <c r="O66" i="2"/>
  <c r="N66" i="2"/>
  <c r="M66" i="2"/>
  <c r="L66" i="2"/>
  <c r="K66" i="2"/>
  <c r="J66" i="2"/>
  <c r="I66" i="2"/>
  <c r="H66" i="2"/>
  <c r="G66" i="2"/>
  <c r="F66" i="2"/>
  <c r="E66" i="2"/>
  <c r="D66" i="2"/>
  <c r="BW65" i="2"/>
  <c r="BV65" i="2"/>
  <c r="BU65" i="2"/>
  <c r="BT65" i="2"/>
  <c r="BS65" i="2"/>
  <c r="BR65" i="2"/>
  <c r="BQ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T65" i="2"/>
  <c r="S65" i="2"/>
  <c r="R65" i="2"/>
  <c r="Q65" i="2"/>
  <c r="O65" i="2"/>
  <c r="N65" i="2"/>
  <c r="M65" i="2"/>
  <c r="L65" i="2"/>
  <c r="K65" i="2"/>
  <c r="J65" i="2"/>
  <c r="I65" i="2"/>
  <c r="H65" i="2"/>
  <c r="G65" i="2"/>
  <c r="F65" i="2"/>
  <c r="E65" i="2"/>
  <c r="D65" i="2"/>
  <c r="BW64" i="2"/>
  <c r="BV64" i="2"/>
  <c r="BU64" i="2"/>
  <c r="BT64" i="2"/>
  <c r="BS64" i="2"/>
  <c r="BR64" i="2"/>
  <c r="BQ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B64" i="2"/>
  <c r="AA64" i="2"/>
  <c r="Z64" i="2"/>
  <c r="Y64" i="2"/>
  <c r="X64" i="2"/>
  <c r="W64" i="2"/>
  <c r="V64" i="2"/>
  <c r="U64" i="2"/>
  <c r="T64" i="2"/>
  <c r="S64" i="2"/>
  <c r="R64" i="2"/>
  <c r="Q64" i="2"/>
  <c r="O64" i="2"/>
  <c r="N64" i="2"/>
  <c r="M64" i="2"/>
  <c r="L64" i="2"/>
  <c r="K64" i="2"/>
  <c r="J64" i="2"/>
  <c r="I64" i="2"/>
  <c r="H64" i="2"/>
  <c r="G64" i="2"/>
  <c r="F64" i="2"/>
  <c r="E64" i="2"/>
  <c r="D64" i="2"/>
  <c r="BW63" i="2"/>
  <c r="BV63" i="2"/>
  <c r="BU63" i="2"/>
  <c r="BT63" i="2"/>
  <c r="BS63" i="2"/>
  <c r="BR63" i="2"/>
  <c r="BQ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B63" i="2"/>
  <c r="AA63" i="2"/>
  <c r="Z63" i="2"/>
  <c r="Y63" i="2"/>
  <c r="X63" i="2"/>
  <c r="W63" i="2"/>
  <c r="V63" i="2"/>
  <c r="U63" i="2"/>
  <c r="T63" i="2"/>
  <c r="S63" i="2"/>
  <c r="R63" i="2"/>
  <c r="Q63" i="2"/>
  <c r="O63" i="2"/>
  <c r="N63" i="2"/>
  <c r="M63" i="2"/>
  <c r="L63" i="2"/>
  <c r="K63" i="2"/>
  <c r="J63" i="2"/>
  <c r="I63" i="2"/>
  <c r="H63" i="2"/>
  <c r="G63" i="2"/>
  <c r="F63" i="2"/>
  <c r="E63" i="2"/>
  <c r="D63" i="2"/>
  <c r="BW62" i="2"/>
  <c r="BV62" i="2"/>
  <c r="BU62" i="2"/>
  <c r="BT62" i="2"/>
  <c r="BS62" i="2"/>
  <c r="BR62" i="2"/>
  <c r="BQ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B62" i="2"/>
  <c r="AA62" i="2"/>
  <c r="Z62" i="2"/>
  <c r="Y62" i="2"/>
  <c r="X62" i="2"/>
  <c r="W62" i="2"/>
  <c r="V62" i="2"/>
  <c r="U62" i="2"/>
  <c r="T62" i="2"/>
  <c r="S62" i="2"/>
  <c r="R62" i="2"/>
  <c r="Q62" i="2"/>
  <c r="O62" i="2"/>
  <c r="N62" i="2"/>
  <c r="M62" i="2"/>
  <c r="L62" i="2"/>
  <c r="K62" i="2"/>
  <c r="J62" i="2"/>
  <c r="I62" i="2"/>
  <c r="H62" i="2"/>
  <c r="G62" i="2"/>
  <c r="F62" i="2"/>
  <c r="E62" i="2"/>
  <c r="D62" i="2"/>
  <c r="BW61" i="2"/>
  <c r="BV61" i="2"/>
  <c r="BU61" i="2"/>
  <c r="BT61" i="2"/>
  <c r="BS61" i="2"/>
  <c r="BR61" i="2"/>
  <c r="BQ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B61" i="2"/>
  <c r="AA61" i="2"/>
  <c r="Z61" i="2"/>
  <c r="Y61" i="2"/>
  <c r="X61" i="2"/>
  <c r="W61" i="2"/>
  <c r="V61" i="2"/>
  <c r="U61" i="2"/>
  <c r="T61" i="2"/>
  <c r="S61" i="2"/>
  <c r="R61" i="2"/>
  <c r="Q61" i="2"/>
  <c r="O61" i="2"/>
  <c r="N61" i="2"/>
  <c r="M61" i="2"/>
  <c r="L61" i="2"/>
  <c r="K61" i="2"/>
  <c r="J61" i="2"/>
  <c r="I61" i="2"/>
  <c r="H61" i="2"/>
  <c r="G61" i="2"/>
  <c r="F61" i="2"/>
  <c r="E61" i="2"/>
  <c r="D61" i="2"/>
  <c r="BW59" i="2"/>
  <c r="BV59" i="2"/>
  <c r="BU59" i="2"/>
  <c r="BT59" i="2"/>
  <c r="BS59" i="2"/>
  <c r="BR59" i="2"/>
  <c r="BQ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B59" i="2"/>
  <c r="AA59" i="2"/>
  <c r="Z59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BW58" i="2"/>
  <c r="BV58" i="2"/>
  <c r="BU58" i="2"/>
  <c r="BT58" i="2"/>
  <c r="BS58" i="2"/>
  <c r="BR58" i="2"/>
  <c r="BQ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B58" i="2"/>
  <c r="AA58" i="2"/>
  <c r="Z58" i="2"/>
  <c r="Y58" i="2"/>
  <c r="X58" i="2"/>
  <c r="W58" i="2"/>
  <c r="V58" i="2"/>
  <c r="U58" i="2"/>
  <c r="T58" i="2"/>
  <c r="S58" i="2"/>
  <c r="R58" i="2"/>
  <c r="Q58" i="2"/>
  <c r="O58" i="2"/>
  <c r="N58" i="2"/>
  <c r="M58" i="2"/>
  <c r="L58" i="2"/>
  <c r="K58" i="2"/>
  <c r="J58" i="2"/>
  <c r="I58" i="2"/>
  <c r="H58" i="2"/>
  <c r="G58" i="2"/>
  <c r="F58" i="2"/>
  <c r="E58" i="2"/>
  <c r="D58" i="2"/>
  <c r="BW57" i="2"/>
  <c r="BV57" i="2"/>
  <c r="BU57" i="2"/>
  <c r="BT57" i="2"/>
  <c r="BS57" i="2"/>
  <c r="BR57" i="2"/>
  <c r="BQ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B57" i="2"/>
  <c r="AA57" i="2"/>
  <c r="Z57" i="2"/>
  <c r="Y57" i="2"/>
  <c r="X57" i="2"/>
  <c r="W57" i="2"/>
  <c r="V57" i="2"/>
  <c r="U57" i="2"/>
  <c r="T57" i="2"/>
  <c r="S57" i="2"/>
  <c r="R57" i="2"/>
  <c r="Q57" i="2"/>
  <c r="O57" i="2"/>
  <c r="N57" i="2"/>
  <c r="M57" i="2"/>
  <c r="L57" i="2"/>
  <c r="K57" i="2"/>
  <c r="J57" i="2"/>
  <c r="I57" i="2"/>
  <c r="H57" i="2"/>
  <c r="G57" i="2"/>
  <c r="F57" i="2"/>
  <c r="E57" i="2"/>
  <c r="D57" i="2"/>
  <c r="BW56" i="2"/>
  <c r="BV56" i="2"/>
  <c r="BU56" i="2"/>
  <c r="BT56" i="2"/>
  <c r="BS56" i="2"/>
  <c r="BR56" i="2"/>
  <c r="BQ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B56" i="2"/>
  <c r="AA56" i="2"/>
  <c r="Z56" i="2"/>
  <c r="Y56" i="2"/>
  <c r="X56" i="2"/>
  <c r="W56" i="2"/>
  <c r="V56" i="2"/>
  <c r="U56" i="2"/>
  <c r="T56" i="2"/>
  <c r="S56" i="2"/>
  <c r="R56" i="2"/>
  <c r="Q56" i="2"/>
  <c r="O56" i="2"/>
  <c r="N56" i="2"/>
  <c r="M56" i="2"/>
  <c r="L56" i="2"/>
  <c r="K56" i="2"/>
  <c r="J56" i="2"/>
  <c r="I56" i="2"/>
  <c r="H56" i="2"/>
  <c r="G56" i="2"/>
  <c r="F56" i="2"/>
  <c r="E56" i="2"/>
  <c r="D56" i="2"/>
  <c r="BW55" i="2"/>
  <c r="BV55" i="2"/>
  <c r="BU55" i="2"/>
  <c r="BT55" i="2"/>
  <c r="BS55" i="2"/>
  <c r="BR55" i="2"/>
  <c r="BQ55" i="2"/>
  <c r="BO55" i="2"/>
  <c r="BP55" i="2" s="1"/>
  <c r="BW54" i="2"/>
  <c r="BV54" i="2"/>
  <c r="BU54" i="2"/>
  <c r="BT54" i="2"/>
  <c r="BS54" i="2"/>
  <c r="BR54" i="2"/>
  <c r="BQ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BW53" i="2"/>
  <c r="BV53" i="2"/>
  <c r="BU53" i="2"/>
  <c r="BT53" i="2"/>
  <c r="BS53" i="2"/>
  <c r="BR53" i="2"/>
  <c r="BQ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B53" i="2"/>
  <c r="AA53" i="2"/>
  <c r="Z53" i="2"/>
  <c r="Y53" i="2"/>
  <c r="X53" i="2"/>
  <c r="W53" i="2"/>
  <c r="V53" i="2"/>
  <c r="U53" i="2"/>
  <c r="T53" i="2"/>
  <c r="S53" i="2"/>
  <c r="R53" i="2"/>
  <c r="Q53" i="2"/>
  <c r="O53" i="2"/>
  <c r="N53" i="2"/>
  <c r="M53" i="2"/>
  <c r="L53" i="2"/>
  <c r="K53" i="2"/>
  <c r="J53" i="2"/>
  <c r="I53" i="2"/>
  <c r="H53" i="2"/>
  <c r="G53" i="2"/>
  <c r="F53" i="2"/>
  <c r="E53" i="2"/>
  <c r="D53" i="2"/>
  <c r="BW52" i="2"/>
  <c r="BV52" i="2"/>
  <c r="BU52" i="2"/>
  <c r="BT52" i="2"/>
  <c r="BS52" i="2"/>
  <c r="BR52" i="2"/>
  <c r="BQ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B52" i="2"/>
  <c r="AA52" i="2"/>
  <c r="Z52" i="2"/>
  <c r="Y52" i="2"/>
  <c r="X52" i="2"/>
  <c r="W52" i="2"/>
  <c r="V52" i="2"/>
  <c r="U52" i="2"/>
  <c r="T52" i="2"/>
  <c r="S52" i="2"/>
  <c r="R52" i="2"/>
  <c r="Q52" i="2"/>
  <c r="O52" i="2"/>
  <c r="N52" i="2"/>
  <c r="M52" i="2"/>
  <c r="L52" i="2"/>
  <c r="K52" i="2"/>
  <c r="J52" i="2"/>
  <c r="I52" i="2"/>
  <c r="H52" i="2"/>
  <c r="G52" i="2"/>
  <c r="F52" i="2"/>
  <c r="E52" i="2"/>
  <c r="D52" i="2"/>
  <c r="BW51" i="2"/>
  <c r="BV51" i="2"/>
  <c r="BU51" i="2"/>
  <c r="BT51" i="2"/>
  <c r="BS51" i="2"/>
  <c r="BR51" i="2"/>
  <c r="BQ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BW50" i="2"/>
  <c r="BV50" i="2"/>
  <c r="BU50" i="2"/>
  <c r="BT50" i="2"/>
  <c r="BS50" i="2"/>
  <c r="BR50" i="2"/>
  <c r="BQ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B50" i="2"/>
  <c r="AA50" i="2"/>
  <c r="Z50" i="2"/>
  <c r="Y50" i="2"/>
  <c r="X50" i="2"/>
  <c r="W50" i="2"/>
  <c r="V50" i="2"/>
  <c r="U50" i="2"/>
  <c r="T50" i="2"/>
  <c r="S50" i="2"/>
  <c r="R50" i="2"/>
  <c r="Q50" i="2"/>
  <c r="O50" i="2"/>
  <c r="N50" i="2"/>
  <c r="M50" i="2"/>
  <c r="L50" i="2"/>
  <c r="K50" i="2"/>
  <c r="J50" i="2"/>
  <c r="I50" i="2"/>
  <c r="H50" i="2"/>
  <c r="G50" i="2"/>
  <c r="F50" i="2"/>
  <c r="E50" i="2"/>
  <c r="D50" i="2"/>
  <c r="BW49" i="2"/>
  <c r="BV49" i="2"/>
  <c r="BU49" i="2"/>
  <c r="BT49" i="2"/>
  <c r="BS49" i="2"/>
  <c r="BR49" i="2"/>
  <c r="BQ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B49" i="2"/>
  <c r="AA49" i="2"/>
  <c r="Z49" i="2"/>
  <c r="Y49" i="2"/>
  <c r="X49" i="2"/>
  <c r="W49" i="2"/>
  <c r="V49" i="2"/>
  <c r="U49" i="2"/>
  <c r="T49" i="2"/>
  <c r="S49" i="2"/>
  <c r="R49" i="2"/>
  <c r="Q49" i="2"/>
  <c r="O49" i="2"/>
  <c r="N49" i="2"/>
  <c r="M49" i="2"/>
  <c r="L49" i="2"/>
  <c r="K49" i="2"/>
  <c r="J49" i="2"/>
  <c r="I49" i="2"/>
  <c r="H49" i="2"/>
  <c r="G49" i="2"/>
  <c r="F49" i="2"/>
  <c r="E49" i="2"/>
  <c r="D49" i="2"/>
  <c r="BW48" i="2"/>
  <c r="BV48" i="2"/>
  <c r="BU48" i="2"/>
  <c r="BT48" i="2"/>
  <c r="BS48" i="2"/>
  <c r="BR48" i="2"/>
  <c r="BQ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BW47" i="2"/>
  <c r="BV47" i="2"/>
  <c r="BU47" i="2"/>
  <c r="BT47" i="2"/>
  <c r="BS47" i="2"/>
  <c r="BR47" i="2"/>
  <c r="BQ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T47" i="2"/>
  <c r="S47" i="2"/>
  <c r="R47" i="2"/>
  <c r="Q47" i="2"/>
  <c r="O47" i="2"/>
  <c r="N47" i="2"/>
  <c r="M47" i="2"/>
  <c r="L47" i="2"/>
  <c r="K47" i="2"/>
  <c r="J47" i="2"/>
  <c r="I47" i="2"/>
  <c r="H47" i="2"/>
  <c r="G47" i="2"/>
  <c r="F47" i="2"/>
  <c r="E47" i="2"/>
  <c r="D47" i="2"/>
  <c r="BW44" i="2"/>
  <c r="BV44" i="2"/>
  <c r="BU44" i="2"/>
  <c r="BT44" i="2"/>
  <c r="BS44" i="2"/>
  <c r="BR44" i="2"/>
  <c r="BQ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O44" i="2"/>
  <c r="N44" i="2"/>
  <c r="M44" i="2"/>
  <c r="L44" i="2"/>
  <c r="K44" i="2"/>
  <c r="J44" i="2"/>
  <c r="I44" i="2"/>
  <c r="H44" i="2"/>
  <c r="G44" i="2"/>
  <c r="F44" i="2"/>
  <c r="E44" i="2"/>
  <c r="D44" i="2"/>
  <c r="BW43" i="2"/>
  <c r="BV43" i="2"/>
  <c r="BU43" i="2"/>
  <c r="BT43" i="2"/>
  <c r="BS43" i="2"/>
  <c r="BR43" i="2"/>
  <c r="BQ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B43" i="2"/>
  <c r="AA43" i="2"/>
  <c r="Z43" i="2"/>
  <c r="Y43" i="2"/>
  <c r="X43" i="2"/>
  <c r="W43" i="2"/>
  <c r="V43" i="2"/>
  <c r="U43" i="2"/>
  <c r="T43" i="2"/>
  <c r="S43" i="2"/>
  <c r="R43" i="2"/>
  <c r="Q43" i="2"/>
  <c r="O43" i="2"/>
  <c r="N43" i="2"/>
  <c r="M43" i="2"/>
  <c r="L43" i="2"/>
  <c r="K43" i="2"/>
  <c r="J43" i="2"/>
  <c r="I43" i="2"/>
  <c r="H43" i="2"/>
  <c r="G43" i="2"/>
  <c r="F43" i="2"/>
  <c r="E43" i="2"/>
  <c r="D43" i="2"/>
  <c r="BW42" i="2"/>
  <c r="BV42" i="2"/>
  <c r="BU42" i="2"/>
  <c r="BT42" i="2"/>
  <c r="BS42" i="2"/>
  <c r="BR42" i="2"/>
  <c r="BQ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BW41" i="2"/>
  <c r="BV41" i="2"/>
  <c r="BU41" i="2"/>
  <c r="BT41" i="2"/>
  <c r="BS41" i="2"/>
  <c r="BR41" i="2"/>
  <c r="BQ41" i="2"/>
  <c r="BO41" i="2"/>
  <c r="BP41" i="2" s="1"/>
  <c r="BW40" i="2"/>
  <c r="BV40" i="2"/>
  <c r="BU40" i="2"/>
  <c r="BT40" i="2"/>
  <c r="BS40" i="2"/>
  <c r="BR40" i="2"/>
  <c r="BQ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B40" i="2"/>
  <c r="AA40" i="2"/>
  <c r="Z40" i="2"/>
  <c r="Y40" i="2"/>
  <c r="X40" i="2"/>
  <c r="W40" i="2"/>
  <c r="V40" i="2"/>
  <c r="U40" i="2"/>
  <c r="T40" i="2"/>
  <c r="S40" i="2"/>
  <c r="R40" i="2"/>
  <c r="Q40" i="2"/>
  <c r="O40" i="2"/>
  <c r="N40" i="2"/>
  <c r="M40" i="2"/>
  <c r="L40" i="2"/>
  <c r="K40" i="2"/>
  <c r="J40" i="2"/>
  <c r="I40" i="2"/>
  <c r="H40" i="2"/>
  <c r="G40" i="2"/>
  <c r="F40" i="2"/>
  <c r="E40" i="2"/>
  <c r="D40" i="2"/>
  <c r="BW39" i="2"/>
  <c r="BV39" i="2"/>
  <c r="BU39" i="2"/>
  <c r="BT39" i="2"/>
  <c r="BS39" i="2"/>
  <c r="BR39" i="2"/>
  <c r="BQ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B39" i="2"/>
  <c r="AA39" i="2"/>
  <c r="Z39" i="2"/>
  <c r="Y39" i="2"/>
  <c r="X39" i="2"/>
  <c r="W39" i="2"/>
  <c r="V39" i="2"/>
  <c r="U39" i="2"/>
  <c r="T39" i="2"/>
  <c r="S39" i="2"/>
  <c r="R39" i="2"/>
  <c r="Q39" i="2"/>
  <c r="O39" i="2"/>
  <c r="N39" i="2"/>
  <c r="M39" i="2"/>
  <c r="L39" i="2"/>
  <c r="K39" i="2"/>
  <c r="J39" i="2"/>
  <c r="I39" i="2"/>
  <c r="H39" i="2"/>
  <c r="G39" i="2"/>
  <c r="F39" i="2"/>
  <c r="E39" i="2"/>
  <c r="D39" i="2"/>
  <c r="BW38" i="2"/>
  <c r="BV38" i="2"/>
  <c r="BU38" i="2"/>
  <c r="BT38" i="2"/>
  <c r="BS38" i="2"/>
  <c r="BR38" i="2"/>
  <c r="BQ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B38" i="2"/>
  <c r="AA38" i="2"/>
  <c r="Z38" i="2"/>
  <c r="Y38" i="2"/>
  <c r="X38" i="2"/>
  <c r="W38" i="2"/>
  <c r="V38" i="2"/>
  <c r="U38" i="2"/>
  <c r="T38" i="2"/>
  <c r="S38" i="2"/>
  <c r="R38" i="2"/>
  <c r="Q38" i="2"/>
  <c r="O38" i="2"/>
  <c r="N38" i="2"/>
  <c r="M38" i="2"/>
  <c r="L38" i="2"/>
  <c r="K38" i="2"/>
  <c r="J38" i="2"/>
  <c r="I38" i="2"/>
  <c r="H38" i="2"/>
  <c r="G38" i="2"/>
  <c r="F38" i="2"/>
  <c r="E38" i="2"/>
  <c r="D38" i="2"/>
  <c r="BW37" i="2"/>
  <c r="BV37" i="2"/>
  <c r="BU37" i="2"/>
  <c r="BT37" i="2"/>
  <c r="BS37" i="2"/>
  <c r="BR37" i="2"/>
  <c r="BQ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B37" i="2"/>
  <c r="AA37" i="2"/>
  <c r="Z37" i="2"/>
  <c r="Y37" i="2"/>
  <c r="X37" i="2"/>
  <c r="W37" i="2"/>
  <c r="V37" i="2"/>
  <c r="U37" i="2"/>
  <c r="T37" i="2"/>
  <c r="S37" i="2"/>
  <c r="R37" i="2"/>
  <c r="Q37" i="2"/>
  <c r="O37" i="2"/>
  <c r="N37" i="2"/>
  <c r="M37" i="2"/>
  <c r="L37" i="2"/>
  <c r="K37" i="2"/>
  <c r="J37" i="2"/>
  <c r="I37" i="2"/>
  <c r="H37" i="2"/>
  <c r="G37" i="2"/>
  <c r="F37" i="2"/>
  <c r="E37" i="2"/>
  <c r="D37" i="2"/>
  <c r="BW36" i="2"/>
  <c r="BV36" i="2"/>
  <c r="BU36" i="2"/>
  <c r="BT36" i="2"/>
  <c r="BS36" i="2"/>
  <c r="BR36" i="2"/>
  <c r="BQ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BW35" i="2"/>
  <c r="BV35" i="2"/>
  <c r="BU35" i="2"/>
  <c r="BT35" i="2"/>
  <c r="BS35" i="2"/>
  <c r="BR35" i="2"/>
  <c r="BQ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B35" i="2"/>
  <c r="AA35" i="2"/>
  <c r="Z35" i="2"/>
  <c r="Y35" i="2"/>
  <c r="X35" i="2"/>
  <c r="W35" i="2"/>
  <c r="V35" i="2"/>
  <c r="U35" i="2"/>
  <c r="T35" i="2"/>
  <c r="S35" i="2"/>
  <c r="R35" i="2"/>
  <c r="Q35" i="2"/>
  <c r="O35" i="2"/>
  <c r="N35" i="2"/>
  <c r="M35" i="2"/>
  <c r="L35" i="2"/>
  <c r="K35" i="2"/>
  <c r="J35" i="2"/>
  <c r="I35" i="2"/>
  <c r="H35" i="2"/>
  <c r="G35" i="2"/>
  <c r="F35" i="2"/>
  <c r="E35" i="2"/>
  <c r="D35" i="2"/>
  <c r="BW34" i="2"/>
  <c r="BV34" i="2"/>
  <c r="BU34" i="2"/>
  <c r="BT34" i="2"/>
  <c r="BS34" i="2"/>
  <c r="BR34" i="2"/>
  <c r="BQ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B34" i="2"/>
  <c r="AA34" i="2"/>
  <c r="Z34" i="2"/>
  <c r="Y34" i="2"/>
  <c r="X34" i="2"/>
  <c r="W34" i="2"/>
  <c r="V34" i="2"/>
  <c r="U34" i="2"/>
  <c r="T34" i="2"/>
  <c r="S34" i="2"/>
  <c r="R34" i="2"/>
  <c r="Q34" i="2"/>
  <c r="O34" i="2"/>
  <c r="N34" i="2"/>
  <c r="M34" i="2"/>
  <c r="L34" i="2"/>
  <c r="K34" i="2"/>
  <c r="J34" i="2"/>
  <c r="I34" i="2"/>
  <c r="H34" i="2"/>
  <c r="G34" i="2"/>
  <c r="F34" i="2"/>
  <c r="E34" i="2"/>
  <c r="D34" i="2"/>
  <c r="BW33" i="2"/>
  <c r="BV33" i="2"/>
  <c r="BU33" i="2"/>
  <c r="BT33" i="2"/>
  <c r="BS33" i="2"/>
  <c r="BR33" i="2"/>
  <c r="BQ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B33" i="2"/>
  <c r="AA33" i="2"/>
  <c r="Z33" i="2"/>
  <c r="Y33" i="2"/>
  <c r="X33" i="2"/>
  <c r="W33" i="2"/>
  <c r="V33" i="2"/>
  <c r="U33" i="2"/>
  <c r="T33" i="2"/>
  <c r="S33" i="2"/>
  <c r="R33" i="2"/>
  <c r="Q33" i="2"/>
  <c r="O33" i="2"/>
  <c r="N33" i="2"/>
  <c r="M33" i="2"/>
  <c r="L33" i="2"/>
  <c r="K33" i="2"/>
  <c r="J33" i="2"/>
  <c r="I33" i="2"/>
  <c r="H33" i="2"/>
  <c r="G33" i="2"/>
  <c r="F33" i="2"/>
  <c r="E33" i="2"/>
  <c r="D33" i="2"/>
  <c r="BW30" i="2"/>
  <c r="BV30" i="2"/>
  <c r="BU30" i="2"/>
  <c r="BT30" i="2"/>
  <c r="BS30" i="2"/>
  <c r="BR30" i="2"/>
  <c r="BQ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B30" i="2"/>
  <c r="AA30" i="2"/>
  <c r="Z30" i="2"/>
  <c r="Y30" i="2"/>
  <c r="X30" i="2"/>
  <c r="W30" i="2"/>
  <c r="V30" i="2"/>
  <c r="U30" i="2"/>
  <c r="T30" i="2"/>
  <c r="S30" i="2"/>
  <c r="R30" i="2"/>
  <c r="Q30" i="2"/>
  <c r="O30" i="2"/>
  <c r="N30" i="2"/>
  <c r="M30" i="2"/>
  <c r="L30" i="2"/>
  <c r="K30" i="2"/>
  <c r="J30" i="2"/>
  <c r="I30" i="2"/>
  <c r="H30" i="2"/>
  <c r="G30" i="2"/>
  <c r="F30" i="2"/>
  <c r="E30" i="2"/>
  <c r="D30" i="2"/>
  <c r="BW29" i="2"/>
  <c r="BV29" i="2"/>
  <c r="BU29" i="2"/>
  <c r="BT29" i="2"/>
  <c r="BS29" i="2"/>
  <c r="BR29" i="2"/>
  <c r="BQ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B29" i="2"/>
  <c r="AA29" i="2"/>
  <c r="Z29" i="2"/>
  <c r="Y29" i="2"/>
  <c r="X29" i="2"/>
  <c r="W29" i="2"/>
  <c r="V29" i="2"/>
  <c r="U29" i="2"/>
  <c r="T29" i="2"/>
  <c r="S29" i="2"/>
  <c r="R29" i="2"/>
  <c r="Q29" i="2"/>
  <c r="O29" i="2"/>
  <c r="N29" i="2"/>
  <c r="M29" i="2"/>
  <c r="L29" i="2"/>
  <c r="K29" i="2"/>
  <c r="J29" i="2"/>
  <c r="I29" i="2"/>
  <c r="H29" i="2"/>
  <c r="G29" i="2"/>
  <c r="F29" i="2"/>
  <c r="E29" i="2"/>
  <c r="D29" i="2"/>
  <c r="BW28" i="2"/>
  <c r="BV28" i="2"/>
  <c r="BU28" i="2"/>
  <c r="BT28" i="2"/>
  <c r="BS28" i="2"/>
  <c r="BR28" i="2"/>
  <c r="BQ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B28" i="2"/>
  <c r="AA28" i="2"/>
  <c r="Z28" i="2"/>
  <c r="Y28" i="2"/>
  <c r="X28" i="2"/>
  <c r="W28" i="2"/>
  <c r="V28" i="2"/>
  <c r="U28" i="2"/>
  <c r="T28" i="2"/>
  <c r="S28" i="2"/>
  <c r="R28" i="2"/>
  <c r="Q28" i="2"/>
  <c r="O28" i="2"/>
  <c r="N28" i="2"/>
  <c r="M28" i="2"/>
  <c r="L28" i="2"/>
  <c r="K28" i="2"/>
  <c r="J28" i="2"/>
  <c r="I28" i="2"/>
  <c r="H28" i="2"/>
  <c r="G28" i="2"/>
  <c r="F28" i="2"/>
  <c r="E28" i="2"/>
  <c r="D28" i="2"/>
  <c r="BW27" i="2"/>
  <c r="BV27" i="2"/>
  <c r="BU27" i="2"/>
  <c r="BT27" i="2"/>
  <c r="BS27" i="2"/>
  <c r="BR27" i="2"/>
  <c r="BQ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B27" i="2"/>
  <c r="AA27" i="2"/>
  <c r="Z27" i="2"/>
  <c r="Y27" i="2"/>
  <c r="X27" i="2"/>
  <c r="W27" i="2"/>
  <c r="V27" i="2"/>
  <c r="U27" i="2"/>
  <c r="T27" i="2"/>
  <c r="S27" i="2"/>
  <c r="R27" i="2"/>
  <c r="Q27" i="2"/>
  <c r="O27" i="2"/>
  <c r="N27" i="2"/>
  <c r="M27" i="2"/>
  <c r="L27" i="2"/>
  <c r="K27" i="2"/>
  <c r="J27" i="2"/>
  <c r="I27" i="2"/>
  <c r="H27" i="2"/>
  <c r="G27" i="2"/>
  <c r="F27" i="2"/>
  <c r="E27" i="2"/>
  <c r="D27" i="2"/>
  <c r="BW26" i="2"/>
  <c r="BV26" i="2"/>
  <c r="BU26" i="2"/>
  <c r="BT26" i="2"/>
  <c r="BS26" i="2"/>
  <c r="BR26" i="2"/>
  <c r="BQ26" i="2"/>
  <c r="BO26" i="2"/>
  <c r="BP26" i="2" s="1"/>
  <c r="BW25" i="2"/>
  <c r="BV25" i="2"/>
  <c r="BU25" i="2"/>
  <c r="BT25" i="2"/>
  <c r="BS25" i="2"/>
  <c r="BR25" i="2"/>
  <c r="BQ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B25" i="2"/>
  <c r="AA25" i="2"/>
  <c r="Z25" i="2"/>
  <c r="Y25" i="2"/>
  <c r="X25" i="2"/>
  <c r="W25" i="2"/>
  <c r="V25" i="2"/>
  <c r="U25" i="2"/>
  <c r="T25" i="2"/>
  <c r="S25" i="2"/>
  <c r="R25" i="2"/>
  <c r="Q25" i="2"/>
  <c r="O25" i="2"/>
  <c r="N25" i="2"/>
  <c r="M25" i="2"/>
  <c r="L25" i="2"/>
  <c r="K25" i="2"/>
  <c r="J25" i="2"/>
  <c r="I25" i="2"/>
  <c r="H25" i="2"/>
  <c r="G25" i="2"/>
  <c r="F25" i="2"/>
  <c r="E25" i="2"/>
  <c r="D25" i="2"/>
  <c r="BW24" i="2"/>
  <c r="BV24" i="2"/>
  <c r="BU24" i="2"/>
  <c r="BT24" i="2"/>
  <c r="BS24" i="2"/>
  <c r="BR24" i="2"/>
  <c r="BQ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B24" i="2"/>
  <c r="AA24" i="2"/>
  <c r="Z24" i="2"/>
  <c r="Y24" i="2"/>
  <c r="X24" i="2"/>
  <c r="W24" i="2"/>
  <c r="V24" i="2"/>
  <c r="U24" i="2"/>
  <c r="T24" i="2"/>
  <c r="S24" i="2"/>
  <c r="R24" i="2"/>
  <c r="Q24" i="2"/>
  <c r="O24" i="2"/>
  <c r="N24" i="2"/>
  <c r="M24" i="2"/>
  <c r="L24" i="2"/>
  <c r="K24" i="2"/>
  <c r="J24" i="2"/>
  <c r="I24" i="2"/>
  <c r="H24" i="2"/>
  <c r="G24" i="2"/>
  <c r="F24" i="2"/>
  <c r="E24" i="2"/>
  <c r="D24" i="2"/>
  <c r="BW23" i="2"/>
  <c r="BV23" i="2"/>
  <c r="BU23" i="2"/>
  <c r="BT23" i="2"/>
  <c r="BS23" i="2"/>
  <c r="BR23" i="2"/>
  <c r="BQ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X23" i="2"/>
  <c r="W23" i="2"/>
  <c r="V23" i="2"/>
  <c r="U23" i="2"/>
  <c r="T23" i="2"/>
  <c r="S23" i="2"/>
  <c r="R23" i="2"/>
  <c r="Q23" i="2"/>
  <c r="O23" i="2"/>
  <c r="N23" i="2"/>
  <c r="M23" i="2"/>
  <c r="L23" i="2"/>
  <c r="K23" i="2"/>
  <c r="J23" i="2"/>
  <c r="I23" i="2"/>
  <c r="H23" i="2"/>
  <c r="G23" i="2"/>
  <c r="F23" i="2"/>
  <c r="E23" i="2"/>
  <c r="D23" i="2"/>
  <c r="BW22" i="2"/>
  <c r="BV22" i="2"/>
  <c r="BU22" i="2"/>
  <c r="BT22" i="2"/>
  <c r="BS22" i="2"/>
  <c r="BR22" i="2"/>
  <c r="BQ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BW21" i="2"/>
  <c r="BV21" i="2"/>
  <c r="BU21" i="2"/>
  <c r="BT21" i="2"/>
  <c r="BS21" i="2"/>
  <c r="BR21" i="2"/>
  <c r="BQ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B21" i="2"/>
  <c r="AA21" i="2"/>
  <c r="Z21" i="2"/>
  <c r="Y21" i="2"/>
  <c r="X21" i="2"/>
  <c r="W21" i="2"/>
  <c r="V21" i="2"/>
  <c r="U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BW20" i="2"/>
  <c r="BV20" i="2"/>
  <c r="BU20" i="2"/>
  <c r="BT20" i="2"/>
  <c r="BS20" i="2"/>
  <c r="BR20" i="2"/>
  <c r="BQ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B20" i="2"/>
  <c r="AA20" i="2"/>
  <c r="Z20" i="2"/>
  <c r="Y20" i="2"/>
  <c r="X20" i="2"/>
  <c r="W20" i="2"/>
  <c r="V20" i="2"/>
  <c r="U20" i="2"/>
  <c r="T20" i="2"/>
  <c r="S20" i="2"/>
  <c r="R20" i="2"/>
  <c r="Q20" i="2"/>
  <c r="O20" i="2"/>
  <c r="N20" i="2"/>
  <c r="M20" i="2"/>
  <c r="L20" i="2"/>
  <c r="K20" i="2"/>
  <c r="J20" i="2"/>
  <c r="I20" i="2"/>
  <c r="H20" i="2"/>
  <c r="G20" i="2"/>
  <c r="F20" i="2"/>
  <c r="E20" i="2"/>
  <c r="D20" i="2"/>
  <c r="BW19" i="2"/>
  <c r="BV19" i="2"/>
  <c r="BU19" i="2"/>
  <c r="BT19" i="2"/>
  <c r="BS19" i="2"/>
  <c r="BR19" i="2"/>
  <c r="BQ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BW18" i="2"/>
  <c r="BV18" i="2"/>
  <c r="BU18" i="2"/>
  <c r="BT18" i="2"/>
  <c r="BS18" i="2"/>
  <c r="BR18" i="2"/>
  <c r="BQ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B18" i="2"/>
  <c r="AA18" i="2"/>
  <c r="Z18" i="2"/>
  <c r="Y18" i="2"/>
  <c r="X18" i="2"/>
  <c r="W18" i="2"/>
  <c r="V18" i="2"/>
  <c r="U18" i="2"/>
  <c r="T18" i="2"/>
  <c r="S18" i="2"/>
  <c r="R18" i="2"/>
  <c r="Q18" i="2"/>
  <c r="O18" i="2"/>
  <c r="N18" i="2"/>
  <c r="M18" i="2"/>
  <c r="L18" i="2"/>
  <c r="K18" i="2"/>
  <c r="J18" i="2"/>
  <c r="I18" i="2"/>
  <c r="H18" i="2"/>
  <c r="G18" i="2"/>
  <c r="F18" i="2"/>
  <c r="E18" i="2"/>
  <c r="D18" i="2"/>
  <c r="D177" i="2" l="1"/>
  <c r="L177" i="2"/>
  <c r="AP76" i="2"/>
  <c r="AP177" i="2" s="1"/>
  <c r="E177" i="2"/>
  <c r="M177" i="2"/>
  <c r="E179" i="2"/>
  <c r="M179" i="2"/>
  <c r="M176" i="2" s="1"/>
  <c r="V179" i="2"/>
  <c r="AE179" i="2"/>
  <c r="AM179" i="2"/>
  <c r="AV179" i="2"/>
  <c r="AP163" i="2"/>
  <c r="AP190" i="2" s="1"/>
  <c r="AP187" i="2"/>
  <c r="D187" i="2"/>
  <c r="D186" i="2" s="1"/>
  <c r="U187" i="2"/>
  <c r="AK187" i="2"/>
  <c r="AS187" i="2"/>
  <c r="BA187" i="2"/>
  <c r="BI187" i="2"/>
  <c r="BR187" i="2"/>
  <c r="BH178" i="2"/>
  <c r="G188" i="2"/>
  <c r="O188" i="2"/>
  <c r="AG188" i="2"/>
  <c r="AO188" i="2"/>
  <c r="X177" i="2"/>
  <c r="I178" i="2"/>
  <c r="R178" i="2"/>
  <c r="Z178" i="2"/>
  <c r="Q188" i="2"/>
  <c r="Q186" i="2" s="1"/>
  <c r="Y188" i="2"/>
  <c r="AP103" i="2"/>
  <c r="J177" i="2"/>
  <c r="BH177" i="2"/>
  <c r="P76" i="2"/>
  <c r="AC152" i="2"/>
  <c r="AC180" i="2" s="1"/>
  <c r="BC163" i="2"/>
  <c r="AC163" i="2"/>
  <c r="AC190" i="2" s="1"/>
  <c r="H178" i="2"/>
  <c r="Q178" i="2"/>
  <c r="Y178" i="2"/>
  <c r="AH178" i="2"/>
  <c r="P103" i="2"/>
  <c r="AC113" i="2"/>
  <c r="AS178" i="2"/>
  <c r="BA178" i="2"/>
  <c r="T178" i="2"/>
  <c r="AB178" i="2"/>
  <c r="AK178" i="2"/>
  <c r="BJ178" i="2"/>
  <c r="BS178" i="2"/>
  <c r="AP178" i="2"/>
  <c r="AC108" i="2"/>
  <c r="AC178" i="2" s="1"/>
  <c r="AP116" i="2"/>
  <c r="BC136" i="2"/>
  <c r="P113" i="2"/>
  <c r="AX178" i="2"/>
  <c r="I188" i="2"/>
  <c r="F178" i="2"/>
  <c r="N178" i="2"/>
  <c r="W178" i="2"/>
  <c r="AF178" i="2"/>
  <c r="AN178" i="2"/>
  <c r="AV178" i="2"/>
  <c r="BL178" i="2"/>
  <c r="BU178" i="2"/>
  <c r="AQ188" i="2"/>
  <c r="AY188" i="2"/>
  <c r="BG188" i="2"/>
  <c r="BO188" i="2"/>
  <c r="P108" i="2"/>
  <c r="N177" i="2"/>
  <c r="J187" i="2"/>
  <c r="BL177" i="2"/>
  <c r="H177" i="2"/>
  <c r="BC81" i="2"/>
  <c r="P86" i="2"/>
  <c r="P81" i="2"/>
  <c r="P177" i="2" s="1"/>
  <c r="AC177" i="2"/>
  <c r="BC152" i="2"/>
  <c r="Q189" i="2"/>
  <c r="AQ189" i="2"/>
  <c r="BP154" i="2"/>
  <c r="BP156" i="2"/>
  <c r="BN163" i="2"/>
  <c r="BN190" i="2" s="1"/>
  <c r="BK152" i="2"/>
  <c r="BK180" i="2" s="1"/>
  <c r="BP162" i="2"/>
  <c r="F179" i="2"/>
  <c r="N179" i="2"/>
  <c r="N176" i="2" s="1"/>
  <c r="W179" i="2"/>
  <c r="AF179" i="2"/>
  <c r="AN179" i="2"/>
  <c r="AW179" i="2"/>
  <c r="BF179" i="2"/>
  <c r="BN179" i="2"/>
  <c r="BW179" i="2"/>
  <c r="H189" i="2"/>
  <c r="Y189" i="2"/>
  <c r="Y186" i="2" s="1"/>
  <c r="AH189" i="2"/>
  <c r="AY189" i="2"/>
  <c r="BH189" i="2"/>
  <c r="U177" i="2"/>
  <c r="U176" i="2" s="1"/>
  <c r="D176" i="2"/>
  <c r="L179" i="2"/>
  <c r="U179" i="2"/>
  <c r="AL179" i="2"/>
  <c r="AU179" i="2"/>
  <c r="F189" i="2"/>
  <c r="N189" i="2"/>
  <c r="AF189" i="2"/>
  <c r="AN189" i="2"/>
  <c r="AW189" i="2"/>
  <c r="H179" i="2"/>
  <c r="H176" i="2" s="1"/>
  <c r="Y179" i="2"/>
  <c r="AH179" i="2"/>
  <c r="AH176" i="2" s="1"/>
  <c r="AY179" i="2"/>
  <c r="BH179" i="2"/>
  <c r="AB179" i="2"/>
  <c r="AB176" i="2" s="1"/>
  <c r="BT179" i="2"/>
  <c r="AN177" i="2"/>
  <c r="AV177" i="2"/>
  <c r="BL179" i="2"/>
  <c r="BL176" i="2" s="1"/>
  <c r="BU179" i="2"/>
  <c r="K189" i="2"/>
  <c r="T189" i="2"/>
  <c r="AB189" i="2"/>
  <c r="AK189" i="2"/>
  <c r="AT189" i="2"/>
  <c r="BB189" i="2"/>
  <c r="AG186" i="2"/>
  <c r="AO186" i="2"/>
  <c r="AW186" i="2"/>
  <c r="BE179" i="2"/>
  <c r="BM179" i="2"/>
  <c r="BV179" i="2"/>
  <c r="L189" i="2"/>
  <c r="U189" i="2"/>
  <c r="AL189" i="2"/>
  <c r="BT189" i="2"/>
  <c r="BK179" i="2"/>
  <c r="E189" i="2"/>
  <c r="M189" i="2"/>
  <c r="V189" i="2"/>
  <c r="AV189" i="2"/>
  <c r="BL189" i="2"/>
  <c r="BU189" i="2"/>
  <c r="J188" i="2"/>
  <c r="R188" i="2"/>
  <c r="Z188" i="2"/>
  <c r="AH188" i="2"/>
  <c r="AP188" i="2"/>
  <c r="AX188" i="2"/>
  <c r="AX186" i="2" s="1"/>
  <c r="BF188" i="2"/>
  <c r="BF186" i="2" s="1"/>
  <c r="BN188" i="2"/>
  <c r="BW188" i="2"/>
  <c r="BE189" i="2"/>
  <c r="BE186" i="2" s="1"/>
  <c r="BM189" i="2"/>
  <c r="BM186" i="2" s="1"/>
  <c r="BV189" i="2"/>
  <c r="BV186" i="2" s="1"/>
  <c r="AW17" i="2"/>
  <c r="BM177" i="2"/>
  <c r="BV177" i="2"/>
  <c r="BV176" i="2" s="1"/>
  <c r="BJ179" i="2"/>
  <c r="BS179" i="2"/>
  <c r="I189" i="2"/>
  <c r="R189" i="2"/>
  <c r="Z189" i="2"/>
  <c r="AI189" i="2"/>
  <c r="AR189" i="2"/>
  <c r="AZ189" i="2"/>
  <c r="J176" i="2"/>
  <c r="I186" i="2"/>
  <c r="BI189" i="2"/>
  <c r="BR189" i="2"/>
  <c r="E176" i="2"/>
  <c r="AS176" i="2"/>
  <c r="BA176" i="2"/>
  <c r="P131" i="2"/>
  <c r="BT177" i="2"/>
  <c r="L188" i="2"/>
  <c r="T188" i="2"/>
  <c r="AB188" i="2"/>
  <c r="AJ188" i="2"/>
  <c r="AR188" i="2"/>
  <c r="AZ188" i="2"/>
  <c r="BH188" i="2"/>
  <c r="AC126" i="2"/>
  <c r="X46" i="2"/>
  <c r="AX46" i="2"/>
  <c r="AF60" i="2"/>
  <c r="BL60" i="2"/>
  <c r="I46" i="2"/>
  <c r="W17" i="2"/>
  <c r="AF17" i="2"/>
  <c r="AN17" i="2"/>
  <c r="BI17" i="2"/>
  <c r="BR17" i="2"/>
  <c r="X17" i="2"/>
  <c r="BT17" i="2"/>
  <c r="U32" i="2"/>
  <c r="AS32" i="2"/>
  <c r="BE17" i="2"/>
  <c r="BM17" i="2"/>
  <c r="BC30" i="2"/>
  <c r="G32" i="2"/>
  <c r="O32" i="2"/>
  <c r="BI32" i="2"/>
  <c r="AW32" i="2"/>
  <c r="BW32" i="2"/>
  <c r="AK32" i="2"/>
  <c r="P36" i="2"/>
  <c r="AC36" i="2"/>
  <c r="E32" i="2"/>
  <c r="BA32" i="2"/>
  <c r="AC40" i="2"/>
  <c r="AP40" i="2"/>
  <c r="P27" i="2"/>
  <c r="P30" i="2"/>
  <c r="S46" i="2"/>
  <c r="AA46" i="2"/>
  <c r="AJ46" i="2"/>
  <c r="BA46" i="2"/>
  <c r="G60" i="2"/>
  <c r="O60" i="2"/>
  <c r="X60" i="2"/>
  <c r="BG60" i="2"/>
  <c r="BO60" i="2"/>
  <c r="P62" i="2"/>
  <c r="U60" i="2"/>
  <c r="AP62" i="2"/>
  <c r="AL60" i="2"/>
  <c r="I60" i="2"/>
  <c r="BI60" i="2"/>
  <c r="AN60" i="2"/>
  <c r="AK60" i="2"/>
  <c r="BT60" i="2"/>
  <c r="P66" i="2"/>
  <c r="AC66" i="2"/>
  <c r="BC66" i="2"/>
  <c r="E60" i="2"/>
  <c r="M60" i="2"/>
  <c r="AV60" i="2"/>
  <c r="AS60" i="2"/>
  <c r="BA60" i="2"/>
  <c r="P71" i="2"/>
  <c r="BC71" i="2"/>
  <c r="BC21" i="2"/>
  <c r="BP21" i="2"/>
  <c r="G46" i="2"/>
  <c r="O46" i="2"/>
  <c r="AO46" i="2"/>
  <c r="D46" i="2"/>
  <c r="L46" i="2"/>
  <c r="AP48" i="2"/>
  <c r="R46" i="2"/>
  <c r="Z46" i="2"/>
  <c r="AR46" i="2"/>
  <c r="BI46" i="2"/>
  <c r="F46" i="2"/>
  <c r="N46" i="2"/>
  <c r="W46" i="2"/>
  <c r="AF46" i="2"/>
  <c r="AF45" i="2" s="1"/>
  <c r="AF185" i="2" s="1"/>
  <c r="AF184" i="2" s="1"/>
  <c r="BF46" i="2"/>
  <c r="K46" i="2"/>
  <c r="T46" i="2"/>
  <c r="AB46" i="2"/>
  <c r="H46" i="2"/>
  <c r="BP52" i="2"/>
  <c r="S17" i="2"/>
  <c r="AA17" i="2"/>
  <c r="BJ17" i="2"/>
  <c r="G17" i="2"/>
  <c r="O17" i="2"/>
  <c r="AT17" i="2"/>
  <c r="BB17" i="2"/>
  <c r="H17" i="2"/>
  <c r="Q17" i="2"/>
  <c r="BC19" i="2"/>
  <c r="BC53" i="2"/>
  <c r="Y17" i="2"/>
  <c r="AY17" i="2"/>
  <c r="BH17" i="2"/>
  <c r="E17" i="2"/>
  <c r="M17" i="2"/>
  <c r="V17" i="2"/>
  <c r="F17" i="2"/>
  <c r="N17" i="2"/>
  <c r="AC23" i="2"/>
  <c r="BP23" i="2"/>
  <c r="BP29" i="2"/>
  <c r="I17" i="2"/>
  <c r="R17" i="2"/>
  <c r="Z17" i="2"/>
  <c r="AI17" i="2"/>
  <c r="BC22" i="2"/>
  <c r="BQ32" i="2"/>
  <c r="K17" i="2"/>
  <c r="T17" i="2"/>
  <c r="AB17" i="2"/>
  <c r="BC20" i="2"/>
  <c r="BL17" i="2"/>
  <c r="BP24" i="2"/>
  <c r="AC29" i="2"/>
  <c r="AC30" i="2"/>
  <c r="AP30" i="2"/>
  <c r="BP19" i="2"/>
  <c r="AP20" i="2"/>
  <c r="AM17" i="2"/>
  <c r="AV17" i="2"/>
  <c r="AG17" i="2"/>
  <c r="P23" i="2"/>
  <c r="P29" i="2"/>
  <c r="BC29" i="2"/>
  <c r="AS17" i="2"/>
  <c r="BA17" i="2"/>
  <c r="AC22" i="2"/>
  <c r="P28" i="2"/>
  <c r="AC28" i="2"/>
  <c r="AP28" i="2"/>
  <c r="BC28" i="2"/>
  <c r="AC19" i="2"/>
  <c r="AK17" i="2"/>
  <c r="BS17" i="2"/>
  <c r="P20" i="2"/>
  <c r="AC21" i="2"/>
  <c r="AP21" i="2"/>
  <c r="AC25" i="2"/>
  <c r="AP25" i="2"/>
  <c r="AC27" i="2"/>
  <c r="M32" i="2"/>
  <c r="BD17" i="2"/>
  <c r="AO17" i="2"/>
  <c r="BG17" i="2"/>
  <c r="BO17" i="2"/>
  <c r="U17" i="2"/>
  <c r="AP19" i="2"/>
  <c r="AL17" i="2"/>
  <c r="AU17" i="2"/>
  <c r="BK17" i="2"/>
  <c r="P24" i="2"/>
  <c r="BC24" i="2"/>
  <c r="H32" i="2"/>
  <c r="BE32" i="2"/>
  <c r="BM32" i="2"/>
  <c r="L32" i="2"/>
  <c r="AC42" i="2"/>
  <c r="BP42" i="2"/>
  <c r="J32" i="2"/>
  <c r="AN46" i="2"/>
  <c r="AC49" i="2"/>
  <c r="BC49" i="2"/>
  <c r="V46" i="2"/>
  <c r="BM46" i="2"/>
  <c r="AU46" i="2"/>
  <c r="AP54" i="2"/>
  <c r="AP56" i="2"/>
  <c r="W60" i="2"/>
  <c r="BW60" i="2"/>
  <c r="AT60" i="2"/>
  <c r="BB60" i="2"/>
  <c r="AC63" i="2"/>
  <c r="Y60" i="2"/>
  <c r="BC63" i="2"/>
  <c r="BP64" i="2"/>
  <c r="P67" i="2"/>
  <c r="AP67" i="2"/>
  <c r="AP72" i="2"/>
  <c r="AK176" i="2"/>
  <c r="K178" i="2"/>
  <c r="S178" i="2"/>
  <c r="AA178" i="2"/>
  <c r="AI178" i="2"/>
  <c r="AQ178" i="2"/>
  <c r="AY178" i="2"/>
  <c r="BG178" i="2"/>
  <c r="BO178" i="2"/>
  <c r="BI179" i="2"/>
  <c r="BI176" i="2" s="1"/>
  <c r="BR179" i="2"/>
  <c r="AP126" i="2"/>
  <c r="AC139" i="2"/>
  <c r="P142" i="2"/>
  <c r="AC142" i="2"/>
  <c r="BP59" i="2"/>
  <c r="BD189" i="2"/>
  <c r="BD180" i="2"/>
  <c r="BJ32" i="2"/>
  <c r="AG32" i="2"/>
  <c r="AO32" i="2"/>
  <c r="AP35" i="2"/>
  <c r="BC39" i="2"/>
  <c r="BC44" i="2"/>
  <c r="BQ46" i="2"/>
  <c r="AG46" i="2"/>
  <c r="BC52" i="2"/>
  <c r="AZ46" i="2"/>
  <c r="AC58" i="2"/>
  <c r="BQ60" i="2"/>
  <c r="P61" i="2"/>
  <c r="AC61" i="2"/>
  <c r="BC61" i="2"/>
  <c r="AY60" i="2"/>
  <c r="V60" i="2"/>
  <c r="BV60" i="2"/>
  <c r="P65" i="2"/>
  <c r="AP65" i="2"/>
  <c r="AC70" i="2"/>
  <c r="BP70" i="2"/>
  <c r="AP71" i="2"/>
  <c r="BC72" i="2"/>
  <c r="BQ190" i="2"/>
  <c r="AT32" i="2"/>
  <c r="BB32" i="2"/>
  <c r="BK32" i="2"/>
  <c r="BT32" i="2"/>
  <c r="P34" i="2"/>
  <c r="Q32" i="2"/>
  <c r="Y32" i="2"/>
  <c r="AP34" i="2"/>
  <c r="AY32" i="2"/>
  <c r="AP37" i="2"/>
  <c r="AC38" i="2"/>
  <c r="BC38" i="2"/>
  <c r="BP43" i="2"/>
  <c r="BV32" i="2"/>
  <c r="BN46" i="2"/>
  <c r="AI60" i="2"/>
  <c r="F60" i="2"/>
  <c r="N60" i="2"/>
  <c r="BF60" i="2"/>
  <c r="BN60" i="2"/>
  <c r="AC64" i="2"/>
  <c r="BC64" i="2"/>
  <c r="BH60" i="2"/>
  <c r="P68" i="2"/>
  <c r="AP68" i="2"/>
  <c r="BP68" i="2"/>
  <c r="BC70" i="2"/>
  <c r="BP71" i="2"/>
  <c r="X176" i="2"/>
  <c r="BD177" i="2"/>
  <c r="BQ187" i="2"/>
  <c r="BP97" i="2"/>
  <c r="BD179" i="2"/>
  <c r="BC139" i="2"/>
  <c r="I32" i="2"/>
  <c r="BH32" i="2"/>
  <c r="P42" i="2"/>
  <c r="BF32" i="2"/>
  <c r="BN32" i="2"/>
  <c r="AD46" i="2"/>
  <c r="AS46" i="2"/>
  <c r="P49" i="2"/>
  <c r="AL46" i="2"/>
  <c r="AC53" i="2"/>
  <c r="AH46" i="2"/>
  <c r="P54" i="2"/>
  <c r="AC54" i="2"/>
  <c r="BP54" i="2"/>
  <c r="P56" i="2"/>
  <c r="S60" i="2"/>
  <c r="AA60" i="2"/>
  <c r="BS60" i="2"/>
  <c r="AX60" i="2"/>
  <c r="P63" i="2"/>
  <c r="AP63" i="2"/>
  <c r="BP63" i="2"/>
  <c r="BU60" i="2"/>
  <c r="AR60" i="2"/>
  <c r="AZ60" i="2"/>
  <c r="AC67" i="2"/>
  <c r="BC67" i="2"/>
  <c r="P72" i="2"/>
  <c r="AC72" i="2"/>
  <c r="BP72" i="2"/>
  <c r="P139" i="2"/>
  <c r="AP139" i="2"/>
  <c r="V32" i="2"/>
  <c r="AE32" i="2"/>
  <c r="AM32" i="2"/>
  <c r="AV32" i="2"/>
  <c r="S32" i="2"/>
  <c r="AA32" i="2"/>
  <c r="BP35" i="2"/>
  <c r="AP36" i="2"/>
  <c r="AR32" i="2"/>
  <c r="AZ32" i="2"/>
  <c r="BC40" i="2"/>
  <c r="BP40" i="2"/>
  <c r="P44" i="2"/>
  <c r="AX32" i="2"/>
  <c r="AK46" i="2"/>
  <c r="BT46" i="2"/>
  <c r="P48" i="2"/>
  <c r="AC48" i="2"/>
  <c r="AY46" i="2"/>
  <c r="P52" i="2"/>
  <c r="BV46" i="2"/>
  <c r="AP59" i="2"/>
  <c r="H60" i="2"/>
  <c r="K60" i="2"/>
  <c r="BK60" i="2"/>
  <c r="AC62" i="2"/>
  <c r="AH60" i="2"/>
  <c r="BC62" i="2"/>
  <c r="BM60" i="2"/>
  <c r="AJ60" i="2"/>
  <c r="AP66" i="2"/>
  <c r="AC71" i="2"/>
  <c r="BF177" i="2"/>
  <c r="BF176" i="2" s="1"/>
  <c r="BN177" i="2"/>
  <c r="AM177" i="2"/>
  <c r="AM176" i="2" s="1"/>
  <c r="F187" i="2"/>
  <c r="F186" i="2" s="1"/>
  <c r="N187" i="2"/>
  <c r="N186" i="2" s="1"/>
  <c r="V187" i="2"/>
  <c r="AD187" i="2"/>
  <c r="AL187" i="2"/>
  <c r="AT187" i="2"/>
  <c r="BB187" i="2"/>
  <c r="BB186" i="2" s="1"/>
  <c r="BJ187" i="2"/>
  <c r="BP94" i="2"/>
  <c r="BD178" i="2"/>
  <c r="BQ188" i="2"/>
  <c r="P126" i="2"/>
  <c r="BP126" i="2"/>
  <c r="BQ189" i="2"/>
  <c r="BP139" i="2"/>
  <c r="F32" i="2"/>
  <c r="N32" i="2"/>
  <c r="W32" i="2"/>
  <c r="AC44" i="2"/>
  <c r="AH32" i="2"/>
  <c r="U46" i="2"/>
  <c r="AC51" i="2"/>
  <c r="BC51" i="2"/>
  <c r="BH46" i="2"/>
  <c r="J46" i="2"/>
  <c r="BC58" i="2"/>
  <c r="AC59" i="2"/>
  <c r="AP61" i="2"/>
  <c r="AU60" i="2"/>
  <c r="R60" i="2"/>
  <c r="Z60" i="2"/>
  <c r="Z45" i="2" s="1"/>
  <c r="Z185" i="2" s="1"/>
  <c r="Z184" i="2" s="1"/>
  <c r="AW60" i="2"/>
  <c r="T60" i="2"/>
  <c r="AB60" i="2"/>
  <c r="AC65" i="2"/>
  <c r="BP65" i="2"/>
  <c r="P70" i="2"/>
  <c r="AP70" i="2"/>
  <c r="AY177" i="2"/>
  <c r="BP81" i="2"/>
  <c r="BP86" i="2"/>
  <c r="E188" i="2"/>
  <c r="M188" i="2"/>
  <c r="M186" i="2" s="1"/>
  <c r="U188" i="2"/>
  <c r="U186" i="2" s="1"/>
  <c r="AC188" i="2"/>
  <c r="AK188" i="2"/>
  <c r="AK186" i="2" s="1"/>
  <c r="AS188" i="2"/>
  <c r="BA188" i="2"/>
  <c r="BI188" i="2"/>
  <c r="BR188" i="2"/>
  <c r="BP131" i="2"/>
  <c r="J189" i="2"/>
  <c r="S189" i="2"/>
  <c r="AA189" i="2"/>
  <c r="AJ189" i="2"/>
  <c r="AS189" i="2"/>
  <c r="BA189" i="2"/>
  <c r="BD190" i="2"/>
  <c r="X32" i="2"/>
  <c r="BU32" i="2"/>
  <c r="T32" i="2"/>
  <c r="AB32" i="2"/>
  <c r="P38" i="2"/>
  <c r="AP42" i="2"/>
  <c r="BC43" i="2"/>
  <c r="R32" i="2"/>
  <c r="Z32" i="2"/>
  <c r="M46" i="2"/>
  <c r="P50" i="2"/>
  <c r="AP50" i="2"/>
  <c r="AC57" i="2"/>
  <c r="BC57" i="2"/>
  <c r="AP58" i="2"/>
  <c r="BC59" i="2"/>
  <c r="BD60" i="2"/>
  <c r="AE60" i="2"/>
  <c r="AM60" i="2"/>
  <c r="J60" i="2"/>
  <c r="BJ60" i="2"/>
  <c r="AG60" i="2"/>
  <c r="AO60" i="2"/>
  <c r="P64" i="2"/>
  <c r="L60" i="2"/>
  <c r="AP64" i="2"/>
  <c r="BC65" i="2"/>
  <c r="AC68" i="2"/>
  <c r="BC68" i="2"/>
  <c r="L176" i="2"/>
  <c r="T176" i="2"/>
  <c r="AJ176" i="2"/>
  <c r="BH176" i="2"/>
  <c r="BQ177" i="2"/>
  <c r="BP91" i="2"/>
  <c r="BU187" i="2"/>
  <c r="BU186" i="2" s="1"/>
  <c r="I179" i="2"/>
  <c r="AC121" i="2"/>
  <c r="AI179" i="2"/>
  <c r="AR179" i="2"/>
  <c r="AR176" i="2" s="1"/>
  <c r="AZ179" i="2"/>
  <c r="AZ176" i="2" s="1"/>
  <c r="BQ179" i="2"/>
  <c r="BJ189" i="2"/>
  <c r="BU17" i="2"/>
  <c r="P18" i="2"/>
  <c r="D17" i="2"/>
  <c r="L17" i="2"/>
  <c r="AP27" i="2"/>
  <c r="BC27" i="2"/>
  <c r="BP27" i="2"/>
  <c r="AP29" i="2"/>
  <c r="AF32" i="2"/>
  <c r="AN32" i="2"/>
  <c r="AI32" i="2"/>
  <c r="D32" i="2"/>
  <c r="P37" i="2"/>
  <c r="BC42" i="2"/>
  <c r="P43" i="2"/>
  <c r="AC43" i="2"/>
  <c r="AP43" i="2"/>
  <c r="Q46" i="2"/>
  <c r="Y46" i="2"/>
  <c r="AE46" i="2"/>
  <c r="AP53" i="2"/>
  <c r="AM46" i="2"/>
  <c r="AD17" i="2"/>
  <c r="BP20" i="2"/>
  <c r="P33" i="2"/>
  <c r="AQ32" i="2"/>
  <c r="BC34" i="2"/>
  <c r="AE17" i="2"/>
  <c r="AP22" i="2"/>
  <c r="BC25" i="2"/>
  <c r="K32" i="2"/>
  <c r="BC35" i="2"/>
  <c r="BC36" i="2"/>
  <c r="AP44" i="2"/>
  <c r="AC47" i="2"/>
  <c r="BF17" i="2"/>
  <c r="BN17" i="2"/>
  <c r="BV17" i="2"/>
  <c r="AP23" i="2"/>
  <c r="BC23" i="2"/>
  <c r="AC24" i="2"/>
  <c r="AP24" i="2"/>
  <c r="BR32" i="2"/>
  <c r="E46" i="2"/>
  <c r="P47" i="2"/>
  <c r="AC18" i="2"/>
  <c r="AH17" i="2"/>
  <c r="AP18" i="2"/>
  <c r="AX17" i="2"/>
  <c r="BW17" i="2"/>
  <c r="AC20" i="2"/>
  <c r="P25" i="2"/>
  <c r="BS32" i="2"/>
  <c r="AC37" i="2"/>
  <c r="BC37" i="2"/>
  <c r="BP37" i="2"/>
  <c r="BP51" i="2"/>
  <c r="BC18" i="2"/>
  <c r="AQ17" i="2"/>
  <c r="BP18" i="2"/>
  <c r="BQ17" i="2"/>
  <c r="P21" i="2"/>
  <c r="AP38" i="2"/>
  <c r="BP38" i="2"/>
  <c r="P40" i="2"/>
  <c r="BE46" i="2"/>
  <c r="J17" i="2"/>
  <c r="AJ17" i="2"/>
  <c r="AR17" i="2"/>
  <c r="AZ17" i="2"/>
  <c r="P19" i="2"/>
  <c r="P22" i="2"/>
  <c r="AC33" i="2"/>
  <c r="AP33" i="2"/>
  <c r="AL32" i="2"/>
  <c r="BC33" i="2"/>
  <c r="BP33" i="2"/>
  <c r="BD32" i="2"/>
  <c r="BL32" i="2"/>
  <c r="BG32" i="2"/>
  <c r="BO32" i="2"/>
  <c r="P35" i="2"/>
  <c r="AC35" i="2"/>
  <c r="AJ32" i="2"/>
  <c r="P39" i="2"/>
  <c r="AC39" i="2"/>
  <c r="AP39" i="2"/>
  <c r="BR46" i="2"/>
  <c r="BP28" i="2"/>
  <c r="AD32" i="2"/>
  <c r="BP34" i="2"/>
  <c r="BP39" i="2"/>
  <c r="AP47" i="2"/>
  <c r="BP47" i="2"/>
  <c r="BD46" i="2"/>
  <c r="BL46" i="2"/>
  <c r="BW46" i="2"/>
  <c r="BJ46" i="2"/>
  <c r="AW46" i="2"/>
  <c r="AP52" i="2"/>
  <c r="BK46" i="2"/>
  <c r="BS46" i="2"/>
  <c r="BP25" i="2"/>
  <c r="BP30" i="2"/>
  <c r="AU32" i="2"/>
  <c r="AC34" i="2"/>
  <c r="BP44" i="2"/>
  <c r="AV46" i="2"/>
  <c r="BG46" i="2"/>
  <c r="BO46" i="2"/>
  <c r="AT46" i="2"/>
  <c r="BB46" i="2"/>
  <c r="BP22" i="2"/>
  <c r="BP36" i="2"/>
  <c r="BC48" i="2"/>
  <c r="AQ46" i="2"/>
  <c r="AP49" i="2"/>
  <c r="AC50" i="2"/>
  <c r="BC50" i="2"/>
  <c r="AC56" i="2"/>
  <c r="BC56" i="2"/>
  <c r="P57" i="2"/>
  <c r="AP57" i="2"/>
  <c r="AI46" i="2"/>
  <c r="P51" i="2"/>
  <c r="AP51" i="2"/>
  <c r="BC54" i="2"/>
  <c r="BC47" i="2"/>
  <c r="AC52" i="2"/>
  <c r="P59" i="2"/>
  <c r="BP48" i="2"/>
  <c r="BP50" i="2"/>
  <c r="BU46" i="2"/>
  <c r="P53" i="2"/>
  <c r="BP56" i="2"/>
  <c r="P58" i="2"/>
  <c r="AP121" i="2"/>
  <c r="BP49" i="2"/>
  <c r="BP57" i="2"/>
  <c r="AD60" i="2"/>
  <c r="BR60" i="2"/>
  <c r="BP62" i="2"/>
  <c r="BP67" i="2"/>
  <c r="F177" i="2"/>
  <c r="F176" i="2" s="1"/>
  <c r="V177" i="2"/>
  <c r="V176" i="2" s="1"/>
  <c r="AD177" i="2"/>
  <c r="AD176" i="2" s="1"/>
  <c r="AL177" i="2"/>
  <c r="AL176" i="2" s="1"/>
  <c r="AT177" i="2"/>
  <c r="AT176" i="2" s="1"/>
  <c r="BB177" i="2"/>
  <c r="BB176" i="2" s="1"/>
  <c r="BJ177" i="2"/>
  <c r="BR177" i="2"/>
  <c r="BR176" i="2" s="1"/>
  <c r="K187" i="2"/>
  <c r="S187" i="2"/>
  <c r="S186" i="2" s="1"/>
  <c r="AA187" i="2"/>
  <c r="AI187" i="2"/>
  <c r="AI186" i="2" s="1"/>
  <c r="AQ187" i="2"/>
  <c r="AY187" i="2"/>
  <c r="AY186" i="2" s="1"/>
  <c r="BG187" i="2"/>
  <c r="BO187" i="2"/>
  <c r="BO186" i="2" s="1"/>
  <c r="BW187" i="2"/>
  <c r="BW186" i="2" s="1"/>
  <c r="Z179" i="2"/>
  <c r="Z176" i="2" s="1"/>
  <c r="AP142" i="2"/>
  <c r="G177" i="2"/>
  <c r="G176" i="2" s="1"/>
  <c r="O177" i="2"/>
  <c r="O176" i="2" s="1"/>
  <c r="W177" i="2"/>
  <c r="W176" i="2" s="1"/>
  <c r="AE177" i="2"/>
  <c r="AE176" i="2" s="1"/>
  <c r="AU177" i="2"/>
  <c r="BK177" i="2"/>
  <c r="BK176" i="2" s="1"/>
  <c r="BS177" i="2"/>
  <c r="L187" i="2"/>
  <c r="T187" i="2"/>
  <c r="AB187" i="2"/>
  <c r="AB186" i="2" s="1"/>
  <c r="AJ187" i="2"/>
  <c r="AR187" i="2"/>
  <c r="AZ187" i="2"/>
  <c r="BH187" i="2"/>
  <c r="BP116" i="2"/>
  <c r="AC131" i="2"/>
  <c r="BP142" i="2"/>
  <c r="AD189" i="2"/>
  <c r="AP136" i="2"/>
  <c r="Q60" i="2"/>
  <c r="BE60" i="2"/>
  <c r="BP61" i="2"/>
  <c r="BP66" i="2"/>
  <c r="I177" i="2"/>
  <c r="Q177" i="2"/>
  <c r="Q176" i="2" s="1"/>
  <c r="Y177" i="2"/>
  <c r="Y176" i="2" s="1"/>
  <c r="AG177" i="2"/>
  <c r="AG176" i="2" s="1"/>
  <c r="AO177" i="2"/>
  <c r="AO176" i="2" s="1"/>
  <c r="AW177" i="2"/>
  <c r="AW176" i="2" s="1"/>
  <c r="BE177" i="2"/>
  <c r="BU177" i="2"/>
  <c r="BC126" i="2"/>
  <c r="BC179" i="2" s="1"/>
  <c r="R179" i="2"/>
  <c r="R176" i="2" s="1"/>
  <c r="BP53" i="2"/>
  <c r="BP58" i="2"/>
  <c r="AX176" i="2"/>
  <c r="G187" i="2"/>
  <c r="O187" i="2"/>
  <c r="W187" i="2"/>
  <c r="AE187" i="2"/>
  <c r="AM187" i="2"/>
  <c r="AU187" i="2"/>
  <c r="BK187" i="2"/>
  <c r="BS187" i="2"/>
  <c r="BC180" i="2"/>
  <c r="AQ60" i="2"/>
  <c r="K177" i="2"/>
  <c r="S177" i="2"/>
  <c r="S176" i="2" s="1"/>
  <c r="AA177" i="2"/>
  <c r="AI177" i="2"/>
  <c r="AQ177" i="2"/>
  <c r="BG177" i="2"/>
  <c r="BO177" i="2"/>
  <c r="BW177" i="2"/>
  <c r="H187" i="2"/>
  <c r="P187" i="2"/>
  <c r="X187" i="2"/>
  <c r="AF187" i="2"/>
  <c r="AN187" i="2"/>
  <c r="AV187" i="2"/>
  <c r="BD187" i="2"/>
  <c r="BL187" i="2"/>
  <c r="BT187" i="2"/>
  <c r="BP103" i="2"/>
  <c r="BP108" i="2"/>
  <c r="AP131" i="2"/>
  <c r="BQ180" i="2"/>
  <c r="D60" i="2"/>
  <c r="BP76" i="2"/>
  <c r="BQ178" i="2"/>
  <c r="H188" i="2"/>
  <c r="P188" i="2"/>
  <c r="X188" i="2"/>
  <c r="AF188" i="2"/>
  <c r="AN188" i="2"/>
  <c r="AV188" i="2"/>
  <c r="BD188" i="2"/>
  <c r="BL188" i="2"/>
  <c r="BT188" i="2"/>
  <c r="G189" i="2"/>
  <c r="O189" i="2"/>
  <c r="W189" i="2"/>
  <c r="AE189" i="2"/>
  <c r="AM189" i="2"/>
  <c r="AU189" i="2"/>
  <c r="BC189" i="2"/>
  <c r="BK189" i="2"/>
  <c r="BS189" i="2"/>
  <c r="BP121" i="2"/>
  <c r="P136" i="2"/>
  <c r="BC190" i="2"/>
  <c r="BP113" i="2"/>
  <c r="P121" i="2"/>
  <c r="BP136" i="2"/>
  <c r="AC136" i="2"/>
  <c r="AC189" i="2" s="1"/>
  <c r="BP152" i="2"/>
  <c r="BP180" i="2" s="1"/>
  <c r="X15" i="2" l="1"/>
  <c r="X175" i="2" s="1"/>
  <c r="X174" i="2" s="1"/>
  <c r="X181" i="2" s="1"/>
  <c r="AO45" i="2"/>
  <c r="AO185" i="2" s="1"/>
  <c r="AO184" i="2" s="1"/>
  <c r="AO191" i="2" s="1"/>
  <c r="AI15" i="2"/>
  <c r="AI175" i="2" s="1"/>
  <c r="AI174" i="2" s="1"/>
  <c r="BW15" i="2"/>
  <c r="BW175" i="2" s="1"/>
  <c r="BW174" i="2" s="1"/>
  <c r="BG186" i="2"/>
  <c r="Z186" i="2"/>
  <c r="P178" i="2"/>
  <c r="AD186" i="2"/>
  <c r="AD45" i="2"/>
  <c r="AD185" i="2" s="1"/>
  <c r="AD184" i="2" s="1"/>
  <c r="AD191" i="2" s="1"/>
  <c r="AC186" i="2"/>
  <c r="BI186" i="2"/>
  <c r="AU176" i="2"/>
  <c r="AT186" i="2"/>
  <c r="AF176" i="2"/>
  <c r="BP189" i="2"/>
  <c r="AL186" i="2"/>
  <c r="AN176" i="2"/>
  <c r="BN186" i="2"/>
  <c r="K176" i="2"/>
  <c r="AV176" i="2"/>
  <c r="BL15" i="2"/>
  <c r="BL175" i="2" s="1"/>
  <c r="BL174" i="2" s="1"/>
  <c r="BL181" i="2" s="1"/>
  <c r="O45" i="2"/>
  <c r="O185" i="2" s="1"/>
  <c r="O184" i="2" s="1"/>
  <c r="S15" i="2"/>
  <c r="S175" i="2" s="1"/>
  <c r="S174" i="2" s="1"/>
  <c r="S181" i="2" s="1"/>
  <c r="AX45" i="2"/>
  <c r="AX185" i="2" s="1"/>
  <c r="AX184" i="2" s="1"/>
  <c r="AX191" i="2" s="1"/>
  <c r="BS45" i="2"/>
  <c r="BS185" i="2" s="1"/>
  <c r="BS184" i="2" s="1"/>
  <c r="BV15" i="2"/>
  <c r="BV175" i="2" s="1"/>
  <c r="BV174" i="2" s="1"/>
  <c r="BV181" i="2" s="1"/>
  <c r="AT15" i="2"/>
  <c r="AT175" i="2" s="1"/>
  <c r="AT174" i="2" s="1"/>
  <c r="AT181" i="2" s="1"/>
  <c r="AH186" i="2"/>
  <c r="BN176" i="2"/>
  <c r="BP163" i="2"/>
  <c r="BP190" i="2" s="1"/>
  <c r="L45" i="2"/>
  <c r="L185" i="2" s="1"/>
  <c r="L184" i="2" s="1"/>
  <c r="L186" i="2"/>
  <c r="H15" i="2"/>
  <c r="H175" i="2" s="1"/>
  <c r="H174" i="2" s="1"/>
  <c r="H181" i="2" s="1"/>
  <c r="BS176" i="2"/>
  <c r="BW176" i="2"/>
  <c r="BP179" i="2"/>
  <c r="BH186" i="2"/>
  <c r="BU176" i="2"/>
  <c r="N45" i="2"/>
  <c r="N185" i="2" s="1"/>
  <c r="N184" i="2" s="1"/>
  <c r="N191" i="2" s="1"/>
  <c r="K186" i="2"/>
  <c r="AA15" i="2"/>
  <c r="AA175" i="2" s="1"/>
  <c r="AA174" i="2" s="1"/>
  <c r="R45" i="2"/>
  <c r="R185" i="2" s="1"/>
  <c r="R184" i="2" s="1"/>
  <c r="AP179" i="2"/>
  <c r="AP176" i="2" s="1"/>
  <c r="R186" i="2"/>
  <c r="BM176" i="2"/>
  <c r="BG15" i="2"/>
  <c r="BG175" i="2" s="1"/>
  <c r="BG174" i="2" s="1"/>
  <c r="K45" i="2"/>
  <c r="K185" i="2" s="1"/>
  <c r="K184" i="2" s="1"/>
  <c r="K191" i="2" s="1"/>
  <c r="BC178" i="2"/>
  <c r="W15" i="2"/>
  <c r="W175" i="2" s="1"/>
  <c r="W174" i="2" s="1"/>
  <c r="BD176" i="2"/>
  <c r="BR186" i="2"/>
  <c r="E186" i="2"/>
  <c r="Z191" i="2"/>
  <c r="AC179" i="2"/>
  <c r="AC176" i="2" s="1"/>
  <c r="AV45" i="2"/>
  <c r="AV185" i="2" s="1"/>
  <c r="AV184" i="2" s="1"/>
  <c r="AP60" i="2"/>
  <c r="BA186" i="2"/>
  <c r="BT45" i="2"/>
  <c r="BT185" i="2" s="1"/>
  <c r="BT184" i="2" s="1"/>
  <c r="AI176" i="2"/>
  <c r="AI181" i="2" s="1"/>
  <c r="T186" i="2"/>
  <c r="J15" i="2"/>
  <c r="J175" i="2" s="1"/>
  <c r="J174" i="2" s="1"/>
  <c r="J181" i="2" s="1"/>
  <c r="Y45" i="2"/>
  <c r="Y185" i="2" s="1"/>
  <c r="Y184" i="2" s="1"/>
  <c r="Y191" i="2" s="1"/>
  <c r="E15" i="2"/>
  <c r="E175" i="2" s="1"/>
  <c r="E174" i="2" s="1"/>
  <c r="E181" i="2" s="1"/>
  <c r="X45" i="2"/>
  <c r="X185" i="2" s="1"/>
  <c r="X184" i="2" s="1"/>
  <c r="AJ186" i="2"/>
  <c r="AA176" i="2"/>
  <c r="J186" i="2"/>
  <c r="V186" i="2"/>
  <c r="AS45" i="2"/>
  <c r="AS185" i="2" s="1"/>
  <c r="AS184" i="2" s="1"/>
  <c r="BA15" i="2"/>
  <c r="BA175" i="2" s="1"/>
  <c r="BA174" i="2" s="1"/>
  <c r="BA181" i="2" s="1"/>
  <c r="AR45" i="2"/>
  <c r="AR185" i="2" s="1"/>
  <c r="AR184" i="2" s="1"/>
  <c r="BE176" i="2"/>
  <c r="BO15" i="2"/>
  <c r="BO175" i="2" s="1"/>
  <c r="BO174" i="2" s="1"/>
  <c r="T45" i="2"/>
  <c r="T185" i="2" s="1"/>
  <c r="T184" i="2" s="1"/>
  <c r="AW15" i="2"/>
  <c r="AW175" i="2" s="1"/>
  <c r="AW174" i="2" s="1"/>
  <c r="AW181" i="2" s="1"/>
  <c r="BT176" i="2"/>
  <c r="BO176" i="2"/>
  <c r="BG176" i="2"/>
  <c r="BJ176" i="2"/>
  <c r="AU15" i="2"/>
  <c r="AU175" i="2" s="1"/>
  <c r="AU174" i="2" s="1"/>
  <c r="AU181" i="2" s="1"/>
  <c r="BS15" i="2"/>
  <c r="BS175" i="2" s="1"/>
  <c r="BS174" i="2" s="1"/>
  <c r="BS181" i="2" s="1"/>
  <c r="K15" i="2"/>
  <c r="K175" i="2" s="1"/>
  <c r="K174" i="2" s="1"/>
  <c r="K181" i="2" s="1"/>
  <c r="AF15" i="2"/>
  <c r="AF175" i="2" s="1"/>
  <c r="AF174" i="2" s="1"/>
  <c r="AF181" i="2" s="1"/>
  <c r="AS186" i="2"/>
  <c r="W45" i="2"/>
  <c r="W185" i="2" s="1"/>
  <c r="W184" i="2" s="1"/>
  <c r="AN45" i="2"/>
  <c r="AN185" i="2" s="1"/>
  <c r="AN184" i="2" s="1"/>
  <c r="BJ186" i="2"/>
  <c r="P179" i="2"/>
  <c r="P176" i="2" s="1"/>
  <c r="AT45" i="2"/>
  <c r="AT185" i="2" s="1"/>
  <c r="AT184" i="2" s="1"/>
  <c r="AT191" i="2" s="1"/>
  <c r="BF15" i="2"/>
  <c r="BF175" i="2" s="1"/>
  <c r="BF174" i="2" s="1"/>
  <c r="BF181" i="2" s="1"/>
  <c r="BU15" i="2"/>
  <c r="BU175" i="2" s="1"/>
  <c r="BU174" i="2" s="1"/>
  <c r="AA45" i="2"/>
  <c r="AA185" i="2" s="1"/>
  <c r="AA184" i="2" s="1"/>
  <c r="Q15" i="2"/>
  <c r="Q175" i="2" s="1"/>
  <c r="Q174" i="2" s="1"/>
  <c r="Q181" i="2" s="1"/>
  <c r="AS15" i="2"/>
  <c r="AS175" i="2" s="1"/>
  <c r="AS174" i="2" s="1"/>
  <c r="AS181" i="2" s="1"/>
  <c r="I45" i="2"/>
  <c r="I185" i="2" s="1"/>
  <c r="I184" i="2" s="1"/>
  <c r="I191" i="2" s="1"/>
  <c r="AN15" i="2"/>
  <c r="AN175" i="2" s="1"/>
  <c r="AN174" i="2" s="1"/>
  <c r="AN181" i="2" s="1"/>
  <c r="BQ186" i="2"/>
  <c r="AI45" i="2"/>
  <c r="AI185" i="2" s="1"/>
  <c r="AI184" i="2" s="1"/>
  <c r="AI191" i="2" s="1"/>
  <c r="BO45" i="2"/>
  <c r="BO185" i="2" s="1"/>
  <c r="BO184" i="2" s="1"/>
  <c r="BO191" i="2" s="1"/>
  <c r="BC17" i="2"/>
  <c r="S45" i="2"/>
  <c r="S185" i="2" s="1"/>
  <c r="S184" i="2" s="1"/>
  <c r="S191" i="2" s="1"/>
  <c r="BC188" i="2"/>
  <c r="AZ186" i="2"/>
  <c r="BG45" i="2"/>
  <c r="BG185" i="2" s="1"/>
  <c r="BG184" i="2" s="1"/>
  <c r="BG191" i="2" s="1"/>
  <c r="AM45" i="2"/>
  <c r="AM185" i="2" s="1"/>
  <c r="AM184" i="2" s="1"/>
  <c r="AY176" i="2"/>
  <c r="BF45" i="2"/>
  <c r="BF185" i="2" s="1"/>
  <c r="BF184" i="2" s="1"/>
  <c r="BF191" i="2" s="1"/>
  <c r="BP187" i="2"/>
  <c r="P189" i="2"/>
  <c r="P186" i="2" s="1"/>
  <c r="BP177" i="2"/>
  <c r="AP189" i="2"/>
  <c r="AP186" i="2" s="1"/>
  <c r="AR186" i="2"/>
  <c r="AA186" i="2"/>
  <c r="BL45" i="2"/>
  <c r="BL185" i="2" s="1"/>
  <c r="BL184" i="2" s="1"/>
  <c r="E45" i="2"/>
  <c r="E185" i="2" s="1"/>
  <c r="E184" i="2" s="1"/>
  <c r="E191" i="2" s="1"/>
  <c r="BH45" i="2"/>
  <c r="BH185" i="2" s="1"/>
  <c r="BH184" i="2" s="1"/>
  <c r="BH191" i="2" s="1"/>
  <c r="BT15" i="2"/>
  <c r="BT175" i="2" s="1"/>
  <c r="BT174" i="2" s="1"/>
  <c r="BE15" i="2"/>
  <c r="BE175" i="2" s="1"/>
  <c r="BE174" i="2" s="1"/>
  <c r="H45" i="2"/>
  <c r="H185" i="2" s="1"/>
  <c r="H184" i="2" s="1"/>
  <c r="BI45" i="2"/>
  <c r="BI185" i="2" s="1"/>
  <c r="BI184" i="2" s="1"/>
  <c r="BI191" i="2" s="1"/>
  <c r="BK45" i="2"/>
  <c r="BK185" i="2" s="1"/>
  <c r="BK184" i="2" s="1"/>
  <c r="BU45" i="2"/>
  <c r="BU185" i="2" s="1"/>
  <c r="BU184" i="2" s="1"/>
  <c r="BU191" i="2" s="1"/>
  <c r="AW45" i="2"/>
  <c r="AW185" i="2" s="1"/>
  <c r="AW184" i="2" s="1"/>
  <c r="AW191" i="2" s="1"/>
  <c r="BV45" i="2"/>
  <c r="BV185" i="2" s="1"/>
  <c r="BV184" i="2" s="1"/>
  <c r="BV191" i="2" s="1"/>
  <c r="BN45" i="2"/>
  <c r="BN185" i="2" s="1"/>
  <c r="BN184" i="2" s="1"/>
  <c r="BN191" i="2" s="1"/>
  <c r="BW45" i="2"/>
  <c r="BW185" i="2" s="1"/>
  <c r="BW184" i="2" s="1"/>
  <c r="BW191" i="2" s="1"/>
  <c r="AH15" i="2"/>
  <c r="AH175" i="2" s="1"/>
  <c r="AH174" i="2" s="1"/>
  <c r="AH181" i="2" s="1"/>
  <c r="AE45" i="2"/>
  <c r="AE185" i="2" s="1"/>
  <c r="AE184" i="2" s="1"/>
  <c r="AL45" i="2"/>
  <c r="AL185" i="2" s="1"/>
  <c r="AL184" i="2" s="1"/>
  <c r="AL191" i="2" s="1"/>
  <c r="BM15" i="2"/>
  <c r="BM175" i="2" s="1"/>
  <c r="BM174" i="2" s="1"/>
  <c r="BM181" i="2" s="1"/>
  <c r="G15" i="2"/>
  <c r="G175" i="2" s="1"/>
  <c r="G174" i="2" s="1"/>
  <c r="G181" i="2" s="1"/>
  <c r="BI15" i="2"/>
  <c r="BI175" i="2" s="1"/>
  <c r="BI174" i="2" s="1"/>
  <c r="BI181" i="2" s="1"/>
  <c r="U15" i="2"/>
  <c r="U175" i="2" s="1"/>
  <c r="U174" i="2" s="1"/>
  <c r="U181" i="2" s="1"/>
  <c r="BJ15" i="2"/>
  <c r="BJ175" i="2" s="1"/>
  <c r="BJ174" i="2" s="1"/>
  <c r="F45" i="2"/>
  <c r="F185" i="2" s="1"/>
  <c r="F184" i="2" s="1"/>
  <c r="F191" i="2" s="1"/>
  <c r="BQ45" i="2"/>
  <c r="BB15" i="2"/>
  <c r="BB175" i="2" s="1"/>
  <c r="BB174" i="2" s="1"/>
  <c r="BB181" i="2" s="1"/>
  <c r="AC60" i="2"/>
  <c r="D45" i="2"/>
  <c r="D185" i="2" s="1"/>
  <c r="D184" i="2" s="1"/>
  <c r="D191" i="2" s="1"/>
  <c r="AL15" i="2"/>
  <c r="AL175" i="2" s="1"/>
  <c r="AL174" i="2" s="1"/>
  <c r="AL181" i="2" s="1"/>
  <c r="M45" i="2"/>
  <c r="M185" i="2" s="1"/>
  <c r="M184" i="2" s="1"/>
  <c r="M191" i="2" s="1"/>
  <c r="U45" i="2"/>
  <c r="U185" i="2" s="1"/>
  <c r="U184" i="2" s="1"/>
  <c r="U191" i="2" s="1"/>
  <c r="AJ45" i="2"/>
  <c r="AJ185" i="2" s="1"/>
  <c r="AJ184" i="2" s="1"/>
  <c r="O15" i="2"/>
  <c r="O175" i="2" s="1"/>
  <c r="O174" i="2" s="1"/>
  <c r="O181" i="2" s="1"/>
  <c r="BA45" i="2"/>
  <c r="BA185" i="2" s="1"/>
  <c r="BA184" i="2" s="1"/>
  <c r="BA191" i="2" s="1"/>
  <c r="BP17" i="2"/>
  <c r="BM45" i="2"/>
  <c r="BM185" i="2" s="1"/>
  <c r="BM184" i="2" s="1"/>
  <c r="BM191" i="2" s="1"/>
  <c r="BB45" i="2"/>
  <c r="BB185" i="2" s="1"/>
  <c r="BB184" i="2" s="1"/>
  <c r="BB191" i="2" s="1"/>
  <c r="L15" i="2"/>
  <c r="L175" i="2" s="1"/>
  <c r="L174" i="2" s="1"/>
  <c r="L181" i="2" s="1"/>
  <c r="G45" i="2"/>
  <c r="G185" i="2" s="1"/>
  <c r="G184" i="2" s="1"/>
  <c r="AX15" i="2"/>
  <c r="AX175" i="2" s="1"/>
  <c r="AX174" i="2" s="1"/>
  <c r="AX181" i="2" s="1"/>
  <c r="AB45" i="2"/>
  <c r="AB185" i="2" s="1"/>
  <c r="AB184" i="2" s="1"/>
  <c r="AB191" i="2" s="1"/>
  <c r="AE15" i="2"/>
  <c r="AE175" i="2" s="1"/>
  <c r="AE174" i="2" s="1"/>
  <c r="AE181" i="2" s="1"/>
  <c r="BC60" i="2"/>
  <c r="P60" i="2"/>
  <c r="AR15" i="2"/>
  <c r="AR175" i="2" s="1"/>
  <c r="AR174" i="2" s="1"/>
  <c r="AR181" i="2" s="1"/>
  <c r="AK45" i="2"/>
  <c r="AK185" i="2" s="1"/>
  <c r="AK184" i="2" s="1"/>
  <c r="AK191" i="2" s="1"/>
  <c r="AK15" i="2"/>
  <c r="AK175" i="2" s="1"/>
  <c r="AK174" i="2" s="1"/>
  <c r="AK181" i="2" s="1"/>
  <c r="AV186" i="2"/>
  <c r="AM186" i="2"/>
  <c r="AZ15" i="2"/>
  <c r="AZ175" i="2" s="1"/>
  <c r="AZ174" i="2" s="1"/>
  <c r="AZ181" i="2" s="1"/>
  <c r="AG15" i="2"/>
  <c r="AG175" i="2" s="1"/>
  <c r="AG174" i="2" s="1"/>
  <c r="AG181" i="2" s="1"/>
  <c r="I15" i="2"/>
  <c r="I175" i="2" s="1"/>
  <c r="I174" i="2" s="1"/>
  <c r="F15" i="2"/>
  <c r="F175" i="2" s="1"/>
  <c r="F174" i="2" s="1"/>
  <c r="F181" i="2" s="1"/>
  <c r="AY15" i="2"/>
  <c r="AY175" i="2" s="1"/>
  <c r="AY174" i="2" s="1"/>
  <c r="AE186" i="2"/>
  <c r="BC32" i="2"/>
  <c r="AG45" i="2"/>
  <c r="AG185" i="2" s="1"/>
  <c r="AG184" i="2" s="1"/>
  <c r="AG191" i="2" s="1"/>
  <c r="AU45" i="2"/>
  <c r="AU185" i="2" s="1"/>
  <c r="AU184" i="2" s="1"/>
  <c r="AV15" i="2"/>
  <c r="AV175" i="2" s="1"/>
  <c r="AV174" i="2" s="1"/>
  <c r="AV181" i="2" s="1"/>
  <c r="Y15" i="2"/>
  <c r="Y175" i="2" s="1"/>
  <c r="Y174" i="2" s="1"/>
  <c r="Y181" i="2" s="1"/>
  <c r="AM15" i="2"/>
  <c r="AM175" i="2" s="1"/>
  <c r="AM174" i="2" s="1"/>
  <c r="AM181" i="2" s="1"/>
  <c r="AB15" i="2"/>
  <c r="AB175" i="2" s="1"/>
  <c r="AB174" i="2" s="1"/>
  <c r="AB181" i="2" s="1"/>
  <c r="BP188" i="2"/>
  <c r="X186" i="2"/>
  <c r="AH45" i="2"/>
  <c r="AH185" i="2" s="1"/>
  <c r="AH184" i="2" s="1"/>
  <c r="AH191" i="2" s="1"/>
  <c r="V45" i="2"/>
  <c r="V185" i="2" s="1"/>
  <c r="V184" i="2" s="1"/>
  <c r="T15" i="2"/>
  <c r="T175" i="2" s="1"/>
  <c r="T174" i="2" s="1"/>
  <c r="T181" i="2" s="1"/>
  <c r="V15" i="2"/>
  <c r="V175" i="2" s="1"/>
  <c r="V174" i="2" s="1"/>
  <c r="V181" i="2" s="1"/>
  <c r="W181" i="2"/>
  <c r="G186" i="2"/>
  <c r="BP60" i="2"/>
  <c r="M15" i="2"/>
  <c r="M175" i="2" s="1"/>
  <c r="M174" i="2" s="1"/>
  <c r="M181" i="2" s="1"/>
  <c r="BL186" i="2"/>
  <c r="BK186" i="2"/>
  <c r="BJ45" i="2"/>
  <c r="BJ185" i="2" s="1"/>
  <c r="BJ184" i="2" s="1"/>
  <c r="BN15" i="2"/>
  <c r="BN175" i="2" s="1"/>
  <c r="BN174" i="2" s="1"/>
  <c r="AZ45" i="2"/>
  <c r="AZ185" i="2" s="1"/>
  <c r="AZ184" i="2" s="1"/>
  <c r="Z15" i="2"/>
  <c r="Z175" i="2" s="1"/>
  <c r="Z174" i="2" s="1"/>
  <c r="Z181" i="2" s="1"/>
  <c r="I176" i="2"/>
  <c r="J45" i="2"/>
  <c r="J185" i="2" s="1"/>
  <c r="J184" i="2" s="1"/>
  <c r="J191" i="2" s="1"/>
  <c r="AY45" i="2"/>
  <c r="AY185" i="2" s="1"/>
  <c r="AY184" i="2" s="1"/>
  <c r="AY191" i="2" s="1"/>
  <c r="BK15" i="2"/>
  <c r="BK175" i="2" s="1"/>
  <c r="BK174" i="2" s="1"/>
  <c r="BK181" i="2" s="1"/>
  <c r="AO15" i="2"/>
  <c r="AO175" i="2" s="1"/>
  <c r="AO174" i="2" s="1"/>
  <c r="AO181" i="2" s="1"/>
  <c r="R15" i="2"/>
  <c r="N15" i="2"/>
  <c r="N175" i="2" s="1"/>
  <c r="N174" i="2" s="1"/>
  <c r="N181" i="2" s="1"/>
  <c r="BH15" i="2"/>
  <c r="BH175" i="2" s="1"/>
  <c r="BH174" i="2" s="1"/>
  <c r="BH181" i="2" s="1"/>
  <c r="AQ45" i="2"/>
  <c r="AQ185" i="2" s="1"/>
  <c r="AN186" i="2"/>
  <c r="AU186" i="2"/>
  <c r="BC46" i="2"/>
  <c r="AP46" i="2"/>
  <c r="AP45" i="2" s="1"/>
  <c r="AP185" i="2" s="1"/>
  <c r="AP184" i="2" s="1"/>
  <c r="AD15" i="2"/>
  <c r="BR15" i="2"/>
  <c r="BR175" i="2" s="1"/>
  <c r="BR174" i="2" s="1"/>
  <c r="BR181" i="2" s="1"/>
  <c r="AF186" i="2"/>
  <c r="AF191" i="2" s="1"/>
  <c r="BC177" i="2"/>
  <c r="AQ176" i="2"/>
  <c r="BP178" i="2"/>
  <c r="BP176" i="2" s="1"/>
  <c r="W186" i="2"/>
  <c r="BQ176" i="2"/>
  <c r="BR45" i="2"/>
  <c r="BR185" i="2" s="1"/>
  <c r="BR184" i="2" s="1"/>
  <c r="BR191" i="2" s="1"/>
  <c r="AP32" i="2"/>
  <c r="AJ15" i="2"/>
  <c r="AJ175" i="2" s="1"/>
  <c r="AJ174" i="2" s="1"/>
  <c r="AJ181" i="2" s="1"/>
  <c r="D15" i="2"/>
  <c r="BT186" i="2"/>
  <c r="H186" i="2"/>
  <c r="O186" i="2"/>
  <c r="O191" i="2" s="1"/>
  <c r="AC32" i="2"/>
  <c r="BQ15" i="2"/>
  <c r="AP17" i="2"/>
  <c r="AC46" i="2"/>
  <c r="P17" i="2"/>
  <c r="BE45" i="2"/>
  <c r="BE185" i="2" s="1"/>
  <c r="BE184" i="2" s="1"/>
  <c r="BE191" i="2" s="1"/>
  <c r="P46" i="2"/>
  <c r="P32" i="2"/>
  <c r="BD186" i="2"/>
  <c r="BS186" i="2"/>
  <c r="BC187" i="2"/>
  <c r="BC186" i="2" s="1"/>
  <c r="AQ186" i="2"/>
  <c r="BP46" i="2"/>
  <c r="BD45" i="2"/>
  <c r="BP32" i="2"/>
  <c r="AQ15" i="2"/>
  <c r="AQ175" i="2" s="1"/>
  <c r="AC17" i="2"/>
  <c r="BD15" i="2"/>
  <c r="Q45" i="2"/>
  <c r="Q185" i="2" s="1"/>
  <c r="Q184" i="2" s="1"/>
  <c r="Q191" i="2" s="1"/>
  <c r="X191" i="2" l="1"/>
  <c r="BT191" i="2"/>
  <c r="AC45" i="2"/>
  <c r="AC185" i="2" s="1"/>
  <c r="AC184" i="2" s="1"/>
  <c r="AC191" i="2" s="1"/>
  <c r="H191" i="2"/>
  <c r="BK191" i="2"/>
  <c r="BW181" i="2"/>
  <c r="BG181" i="2"/>
  <c r="L191" i="2"/>
  <c r="BN181" i="2"/>
  <c r="BJ191" i="2"/>
  <c r="V191" i="2"/>
  <c r="BO181" i="2"/>
  <c r="AS191" i="2"/>
  <c r="AA181" i="2"/>
  <c r="BP186" i="2"/>
  <c r="R191" i="2"/>
  <c r="BU181" i="2"/>
  <c r="AP191" i="2"/>
  <c r="BJ181" i="2"/>
  <c r="BC176" i="2"/>
  <c r="AJ191" i="2"/>
  <c r="BE181" i="2"/>
  <c r="AR191" i="2"/>
  <c r="AM191" i="2"/>
  <c r="T191" i="2"/>
  <c r="AE191" i="2"/>
  <c r="AV191" i="2"/>
  <c r="BL191" i="2"/>
  <c r="BT181" i="2"/>
  <c r="BQ185" i="2"/>
  <c r="AZ191" i="2"/>
  <c r="AN191" i="2"/>
  <c r="BC15" i="2"/>
  <c r="AY181" i="2"/>
  <c r="AA191" i="2"/>
  <c r="W191" i="2"/>
  <c r="G191" i="2"/>
  <c r="BC45" i="2"/>
  <c r="P45" i="2"/>
  <c r="P185" i="2" s="1"/>
  <c r="P184" i="2" s="1"/>
  <c r="P191" i="2" s="1"/>
  <c r="I181" i="2"/>
  <c r="AU191" i="2"/>
  <c r="R175" i="2"/>
  <c r="R174" i="2" s="1"/>
  <c r="R181" i="2" s="1"/>
  <c r="AC15" i="2"/>
  <c r="AC175" i="2" s="1"/>
  <c r="AC174" i="2" s="1"/>
  <c r="AC181" i="2" s="1"/>
  <c r="D175" i="2"/>
  <c r="D174" i="2" s="1"/>
  <c r="D181" i="2" s="1"/>
  <c r="P15" i="2"/>
  <c r="P175" i="2" s="1"/>
  <c r="P174" i="2" s="1"/>
  <c r="P181" i="2" s="1"/>
  <c r="BD175" i="2"/>
  <c r="BP15" i="2"/>
  <c r="BP175" i="2" s="1"/>
  <c r="BP174" i="2" s="1"/>
  <c r="BP181" i="2" s="1"/>
  <c r="BS191" i="2"/>
  <c r="AD175" i="2"/>
  <c r="AD174" i="2" s="1"/>
  <c r="AD181" i="2" s="1"/>
  <c r="AP15" i="2"/>
  <c r="AP175" i="2" s="1"/>
  <c r="AP174" i="2" s="1"/>
  <c r="AP181" i="2" s="1"/>
  <c r="AQ174" i="2"/>
  <c r="AQ181" i="2" s="1"/>
  <c r="BC175" i="2"/>
  <c r="BC174" i="2" s="1"/>
  <c r="BQ175" i="2"/>
  <c r="BC185" i="2"/>
  <c r="BC184" i="2" s="1"/>
  <c r="BC191" i="2" s="1"/>
  <c r="AQ184" i="2"/>
  <c r="AQ191" i="2" s="1"/>
  <c r="BD185" i="2"/>
  <c r="BP45" i="2"/>
  <c r="BP185" i="2" s="1"/>
  <c r="BP184" i="2" s="1"/>
  <c r="BC181" i="2" l="1"/>
  <c r="BP191" i="2"/>
  <c r="BQ184" i="2"/>
  <c r="BQ174" i="2"/>
  <c r="BD174" i="2"/>
  <c r="BD184" i="2"/>
  <c r="BD191" i="2" l="1"/>
  <c r="BQ191" i="2"/>
  <c r="BQ181" i="2"/>
  <c r="BD181" i="2"/>
</calcChain>
</file>

<file path=xl/sharedStrings.xml><?xml version="1.0" encoding="utf-8"?>
<sst xmlns="http://schemas.openxmlformats.org/spreadsheetml/2006/main" count="267" uniqueCount="127">
  <si>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</si>
  <si>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</si>
  <si>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</si>
  <si>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</si>
  <si>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</si>
  <si>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</si>
  <si>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</si>
  <si>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</si>
  <si>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</si>
  <si>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</si>
  <si>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</si>
  <si>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(En millones de Bolivianos)</t>
  </si>
  <si>
    <t>Oct</t>
  </si>
  <si>
    <t>Nov</t>
  </si>
  <si>
    <t>Dic</t>
  </si>
  <si>
    <t>Número de operaciones MN</t>
  </si>
  <si>
    <t>Número de operaciones ME</t>
  </si>
  <si>
    <t>Cifras acumuladas</t>
  </si>
  <si>
    <t>Var %</t>
  </si>
  <si>
    <t>TOTAL VALOR OPERACIONES</t>
  </si>
  <si>
    <t>TOTAL NÚMERO OPERACIONES</t>
  </si>
  <si>
    <t>Transferencia de Fondos a la CUT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</si>
  <si>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</si>
  <si>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</si>
  <si>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</si>
  <si>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</si>
  <si>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</si>
  <si>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</si>
  <si>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</si>
  <si>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</si>
  <si>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</si>
  <si>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</si>
  <si>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</si>
  <si>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</si>
  <si>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</si>
  <si>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</si>
  <si>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</si>
  <si>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</si>
  <si>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</si>
  <si>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</si>
  <si>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</si>
  <si>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</si>
  <si>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</si>
  <si>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</si>
  <si>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</si>
  <si>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</si>
  <si>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</si>
  <si>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</si>
  <si>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</si>
  <si>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</si>
  <si>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</si>
  <si>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</si>
  <si>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</si>
  <si>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</si>
  <si>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</si>
  <si>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</si>
  <si>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</si>
  <si>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</si>
  <si>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</si>
  <si>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</si>
  <si>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</si>
  <si>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</si>
  <si>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</si>
  <si>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</si>
  <si>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</si>
  <si>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</si>
  <si>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</si>
  <si>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</si>
  <si>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</si>
  <si>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</si>
  <si>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</si>
  <si>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</si>
  <si>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</si>
  <si>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</si>
  <si>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</si>
  <si>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</si>
  <si>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</si>
  <si>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</si>
  <si>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</si>
  <si>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</si>
  <si>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</si>
  <si>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</si>
  <si>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</si>
  <si>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</si>
  <si>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</si>
  <si>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</si>
  <si>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Otras operaciones</t>
  </si>
  <si>
    <t>Total 2018</t>
  </si>
  <si>
    <t>TOTAL VALOR OPERACIONES INTERBANCARIAS (1)</t>
  </si>
  <si>
    <t>TOTAL NÚMERO OPERACIONES INTERBANCARIAS (1)</t>
  </si>
  <si>
    <t>3. Tarjetas Electrónicas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</si>
  <si>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</si>
  <si>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</si>
  <si>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</si>
  <si>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</si>
  <si>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</si>
  <si>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4. Billetera Móvil</t>
  </si>
  <si>
    <t>Total 2019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</si>
  <si>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</si>
  <si>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</si>
  <si>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</si>
  <si>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</si>
  <si>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</si>
  <si>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</si>
  <si>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</si>
  <si>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TOTAL NÚMERO PAGO DE SERVICIOS</t>
  </si>
  <si>
    <t>TOTAL NÚMERO OPERACIONES INTRABANCARIAS</t>
  </si>
  <si>
    <t>TOTAL VALOR OPERACIONES INTRABANCARIAS</t>
  </si>
  <si>
    <t>TOTAL PAGO DE SERVICIOS</t>
  </si>
  <si>
    <t>TOTAL VALOR OPERACIONES CHEQUES PROPIOS</t>
  </si>
  <si>
    <t>TOTAL NÚMERO OPERACIONES CHEQUES PROPIOS</t>
  </si>
  <si>
    <t>(1) Incluye las operaciones efectuadas a través de la ACH, MLD y Unilink</t>
  </si>
  <si>
    <t>Liquidación de valores</t>
  </si>
  <si>
    <t>(a) MN incluye UFV y MVDOL. Incluye Alto Valor y Liquidación de Valores.</t>
  </si>
  <si>
    <t>Total 2020</t>
  </si>
  <si>
    <t>Créditos de liquidez</t>
  </si>
  <si>
    <t>21/20</t>
  </si>
  <si>
    <t>Subgerencia de Sistema de Pagos y Servicios Financieros</t>
  </si>
  <si>
    <t>Gerencia de Entidades Financieras</t>
  </si>
  <si>
    <t>Departamento de Vigilancia de Sistema de Pagos</t>
  </si>
  <si>
    <t>Liquidación de cheques y órdenes electrónicas - CCC y ACH</t>
  </si>
  <si>
    <t>Liquidación de tarjetas electrónicas</t>
  </si>
  <si>
    <t>Liquidación de órdenes electrónicas - UNILINK</t>
  </si>
  <si>
    <t>Liquidación de órdenes electrónicas - MLD</t>
  </si>
  <si>
    <t>Transferencias por impuestos y tasas aduaneras</t>
  </si>
  <si>
    <t>Septiembre de cada gestión</t>
  </si>
  <si>
    <t>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</si>
</sst>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Book Antiqua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sz val="10"/>
      <color rgb="FFFF0000"/>
      <name val="Arial"/>
      <family val="2"/>
    </font>
    <font>
      <sz val="10"/>
      <color theme="1"/>
      <name val="Niagara Solid"/>
      <family val="5"/>
    </font>
    <font>
      <b/>
      <sz val="14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 tint="4.9989318521683403E-2"/>
      <name val="Arial Narrow"/>
      <family val="2"/>
    </font>
    <font>
      <sz val="12"/>
      <color theme="1" tint="4.9989318521683403E-2"/>
      <name val="Arial"/>
      <family val="2"/>
    </font>
    <font>
      <sz val="12"/>
      <color theme="0"/>
      <name val="Arial"/>
      <family val="2"/>
    </font>
    <font>
      <b/>
      <sz val="12"/>
      <color theme="1"/>
      <name val="Niagara Solid"/>
      <family val="5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Niagara Solid"/>
      <family val="5"/>
    </font>
    <font>
      <sz val="12"/>
      <name val="Niagara Solid"/>
      <family val="5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sz val="1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2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582">
    <xf numFmtId="0" fontId="0" fillId="0" borderId="0" xfId="0"/>
    <xf numFmtId="0" fontId="23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3" fontId="28" fillId="0" borderId="2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/>
    <xf numFmtId="0" fontId="40" fillId="2" borderId="10" xfId="0" applyFont="1" applyFill="1" applyBorder="1" applyAlignment="1">
      <alignment horizontal="lef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0" fontId="35" fillId="34" borderId="0" xfId="0" applyFont="1" applyFill="1" applyBorder="1" applyAlignment="1"/>
    <xf numFmtId="0" fontId="35" fillId="34" borderId="0" xfId="0" applyFont="1" applyFill="1" applyBorder="1" applyAlignment="1">
      <alignment horizontal="right"/>
    </xf>
    <xf numFmtId="0" fontId="42" fillId="34" borderId="0" xfId="0" applyFont="1" applyFill="1" applyBorder="1" applyAlignment="1"/>
    <xf numFmtId="0" fontId="36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5" fillId="34" borderId="0" xfId="0" applyNumberFormat="1" applyFont="1" applyFill="1" applyBorder="1" applyAlignment="1"/>
    <xf numFmtId="1" fontId="35" fillId="34" borderId="0" xfId="0" applyNumberFormat="1" applyFont="1" applyFill="1" applyBorder="1" applyAlignment="1"/>
    <xf numFmtId="3" fontId="36" fillId="34" borderId="0" xfId="0" applyNumberFormat="1" applyFont="1" applyFill="1" applyBorder="1" applyAlignment="1"/>
    <xf numFmtId="9" fontId="43" fillId="2" borderId="0" xfId="11050" applyFont="1" applyFill="1" applyBorder="1" applyAlignment="1">
      <alignment horizontal="right"/>
    </xf>
    <xf numFmtId="0" fontId="44" fillId="0" borderId="0" xfId="0" applyFont="1" applyAlignment="1"/>
    <xf numFmtId="0" fontId="27" fillId="2" borderId="0" xfId="0" applyFont="1" applyFill="1" applyBorder="1" applyAlignment="1"/>
    <xf numFmtId="0" fontId="27" fillId="2" borderId="5" xfId="0" applyFont="1" applyFill="1" applyBorder="1" applyAlignment="1"/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3" fontId="37" fillId="2" borderId="5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3" fontId="37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0" fontId="33" fillId="0" borderId="9" xfId="0" applyFont="1" applyFill="1" applyBorder="1" applyAlignment="1"/>
    <xf numFmtId="3" fontId="28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3" fontId="28" fillId="0" borderId="5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0" fontId="22" fillId="34" borderId="0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left"/>
    </xf>
    <xf numFmtId="0" fontId="45" fillId="34" borderId="0" xfId="0" applyFont="1" applyFill="1" applyBorder="1" applyAlignment="1">
      <alignment horizontal="center"/>
    </xf>
    <xf numFmtId="0" fontId="46" fillId="34" borderId="0" xfId="0" applyFont="1" applyFill="1" applyBorder="1" applyAlignment="1">
      <alignment horizontal="center"/>
    </xf>
    <xf numFmtId="3" fontId="37" fillId="0" borderId="2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37" fillId="2" borderId="10" xfId="0" applyNumberFormat="1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40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0" fontId="50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3" fontId="28" fillId="2" borderId="11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4" fillId="0" borderId="0" xfId="0" applyFont="1" applyBorder="1" applyAlignment="1"/>
    <xf numFmtId="0" fontId="32" fillId="0" borderId="2" xfId="0" applyFont="1" applyBorder="1" applyAlignment="1">
      <alignment horizontal="left"/>
    </xf>
    <xf numFmtId="0" fontId="34" fillId="0" borderId="2" xfId="0" applyFont="1" applyBorder="1" applyAlignment="1"/>
    <xf numFmtId="3" fontId="42" fillId="34" borderId="0" xfId="0" applyNumberFormat="1" applyFont="1" applyFill="1" applyBorder="1" applyAlignment="1"/>
    <xf numFmtId="3" fontId="3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32" fillId="0" borderId="0" xfId="0" applyFont="1" applyBorder="1" applyAlignment="1">
      <alignment horizontal="left"/>
    </xf>
    <xf numFmtId="0" fontId="24" fillId="2" borderId="5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9" fontId="43" fillId="2" borderId="5" xfId="11050" applyFont="1" applyFill="1" applyBorder="1" applyAlignment="1">
      <alignment horizontal="right"/>
    </xf>
    <xf numFmtId="0" fontId="22" fillId="34" borderId="0" xfId="0" applyFont="1" applyFill="1" applyBorder="1" applyAlignment="1"/>
    <xf numFmtId="0" fontId="22" fillId="2" borderId="0" xfId="0" applyFont="1" applyFill="1" applyBorder="1" applyAlignment="1"/>
    <xf numFmtId="0" fontId="51" fillId="0" borderId="0" xfId="0" applyFont="1" applyAlignment="1"/>
    <xf numFmtId="0" fontId="47" fillId="2" borderId="5" xfId="0" applyNumberFormat="1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46" fillId="2" borderId="5" xfId="0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37" fillId="2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/>
    <xf numFmtId="0" fontId="45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7" fillId="2" borderId="5" xfId="0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right"/>
    </xf>
    <xf numFmtId="3" fontId="37" fillId="36" borderId="0" xfId="0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52" fillId="0" borderId="0" xfId="0" applyFont="1" applyAlignment="1"/>
    <xf numFmtId="0" fontId="52" fillId="2" borderId="0" xfId="0" applyFont="1" applyFill="1" applyBorder="1" applyAlignment="1"/>
    <xf numFmtId="0" fontId="53" fillId="0" borderId="0" xfId="0" applyFont="1" applyBorder="1" applyAlignment="1"/>
    <xf numFmtId="0" fontId="53" fillId="0" borderId="0" xfId="0" applyFont="1" applyBorder="1" applyAlignment="1">
      <alignment horizontal="center" vertical="center"/>
    </xf>
    <xf numFmtId="0" fontId="33" fillId="0" borderId="12" xfId="0" applyFont="1" applyFill="1" applyBorder="1" applyAlignment="1"/>
    <xf numFmtId="0" fontId="22" fillId="36" borderId="0" xfId="0" applyFont="1" applyFill="1" applyBorder="1" applyAlignment="1"/>
    <xf numFmtId="0" fontId="45" fillId="36" borderId="0" xfId="0" applyFont="1" applyFill="1" applyBorder="1" applyAlignment="1">
      <alignment horizontal="center"/>
    </xf>
    <xf numFmtId="3" fontId="22" fillId="36" borderId="0" xfId="0" applyNumberFormat="1" applyFont="1" applyFill="1" applyBorder="1" applyAlignment="1">
      <alignment horizontal="center"/>
    </xf>
    <xf numFmtId="3" fontId="45" fillId="36" borderId="0" xfId="0" applyNumberFormat="1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51" fillId="0" borderId="0" xfId="0" applyFont="1" applyFill="1" applyAlignment="1"/>
    <xf numFmtId="0" fontId="24" fillId="0" borderId="5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right"/>
    </xf>
    <xf numFmtId="3" fontId="37" fillId="0" borderId="5" xfId="0" applyNumberFormat="1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3" fontId="41" fillId="2" borderId="9" xfId="0" applyNumberFormat="1" applyFont="1" applyFill="1" applyBorder="1" applyAlignment="1">
      <alignment horizontal="center"/>
    </xf>
    <xf numFmtId="3" fontId="41" fillId="2" borderId="11" xfId="0" applyNumberFormat="1" applyFont="1" applyFill="1" applyBorder="1" applyAlignment="1">
      <alignment horizontal="center"/>
    </xf>
    <xf numFmtId="3" fontId="41" fillId="2" borderId="12" xfId="0" applyNumberFormat="1" applyFont="1" applyFill="1" applyBorder="1" applyAlignment="1">
      <alignment horizontal="center"/>
    </xf>
    <xf numFmtId="1" fontId="39" fillId="2" borderId="2" xfId="44" applyNumberFormat="1" applyFont="1" applyFill="1" applyBorder="1" applyAlignment="1">
      <alignment horizontal="center"/>
    </xf>
    <xf numFmtId="1" fontId="39" fillId="2" borderId="0" xfId="44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4" fontId="1" fillId="2" borderId="0" xfId="0" applyNumberFormat="1" applyFont="1" applyFill="1" applyBorder="1" applyAlignment="1">
      <alignment horizontal="center"/>
    </xf>
    <xf numFmtId="3" fontId="47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9" fontId="55" fillId="2" borderId="0" xfId="11050" applyFont="1" applyFill="1" applyBorder="1" applyAlignment="1">
      <alignment horizontal="right"/>
    </xf>
    <xf numFmtId="9" fontId="47" fillId="2" borderId="0" xfId="11050" applyFont="1" applyFill="1" applyBorder="1" applyAlignment="1">
      <alignment horizontal="right"/>
    </xf>
    <xf numFmtId="9" fontId="47" fillId="0" borderId="0" xfId="11050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37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3" fontId="37" fillId="0" borderId="0" xfId="0" applyNumberFormat="1" applyFont="1" applyFill="1" applyBorder="1" applyAlignment="1"/>
    <xf numFmtId="1" fontId="35" fillId="36" borderId="0" xfId="0" applyNumberFormat="1" applyFont="1" applyFill="1" applyBorder="1" applyAlignment="1"/>
    <xf numFmtId="3" fontId="35" fillId="36" borderId="0" xfId="0" applyNumberFormat="1" applyFont="1" applyFill="1" applyBorder="1" applyAlignment="1"/>
    <xf numFmtId="0" fontId="25" fillId="36" borderId="0" xfId="0" applyFont="1" applyFill="1" applyBorder="1" applyAlignment="1"/>
    <xf numFmtId="0" fontId="44" fillId="36" borderId="0" xfId="0" applyFont="1" applyFill="1" applyAlignment="1"/>
    <xf numFmtId="0" fontId="38" fillId="36" borderId="0" xfId="0" applyFont="1" applyFill="1" applyBorder="1" applyAlignment="1"/>
    <xf numFmtId="0" fontId="24" fillId="36" borderId="5" xfId="0" applyFont="1" applyFill="1" applyBorder="1" applyAlignment="1">
      <alignment horizontal="center"/>
    </xf>
    <xf numFmtId="0" fontId="24" fillId="36" borderId="0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right"/>
    </xf>
    <xf numFmtId="3" fontId="28" fillId="36" borderId="0" xfId="0" applyNumberFormat="1" applyFont="1" applyFill="1" applyBorder="1" applyAlignment="1">
      <alignment horizontal="right"/>
    </xf>
    <xf numFmtId="3" fontId="28" fillId="36" borderId="2" xfId="0" applyNumberFormat="1" applyFont="1" applyFill="1" applyBorder="1" applyAlignment="1">
      <alignment horizontal="right"/>
    </xf>
    <xf numFmtId="3" fontId="28" fillId="36" borderId="5" xfId="0" applyNumberFormat="1" applyFont="1" applyFill="1" applyBorder="1" applyAlignment="1">
      <alignment horizontal="right"/>
    </xf>
    <xf numFmtId="164" fontId="28" fillId="36" borderId="0" xfId="0" applyNumberFormat="1" applyFont="1" applyFill="1" applyBorder="1" applyAlignment="1">
      <alignment horizontal="right"/>
    </xf>
    <xf numFmtId="3" fontId="26" fillId="36" borderId="0" xfId="0" applyNumberFormat="1" applyFont="1" applyFill="1" applyBorder="1" applyAlignment="1">
      <alignment horizontal="right"/>
    </xf>
    <xf numFmtId="9" fontId="43" fillId="36" borderId="0" xfId="11050" applyFont="1" applyFill="1" applyBorder="1" applyAlignment="1">
      <alignment horizontal="right"/>
    </xf>
    <xf numFmtId="3" fontId="27" fillId="36" borderId="0" xfId="0" applyNumberFormat="1" applyFont="1" applyFill="1" applyBorder="1" applyAlignment="1">
      <alignment horizontal="right"/>
    </xf>
    <xf numFmtId="3" fontId="25" fillId="36" borderId="0" xfId="0" applyNumberFormat="1" applyFont="1" applyFill="1" applyBorder="1" applyAlignment="1"/>
    <xf numFmtId="0" fontId="36" fillId="36" borderId="0" xfId="0" applyFont="1" applyFill="1" applyBorder="1" applyAlignment="1">
      <alignment horizontal="center"/>
    </xf>
    <xf numFmtId="3" fontId="35" fillId="36" borderId="0" xfId="0" applyNumberFormat="1" applyFont="1" applyFill="1" applyBorder="1" applyAlignment="1">
      <alignment horizontal="center"/>
    </xf>
    <xf numFmtId="3" fontId="36" fillId="36" borderId="0" xfId="0" applyNumberFormat="1" applyFont="1" applyFill="1" applyBorder="1" applyAlignment="1">
      <alignment horizontal="center"/>
    </xf>
    <xf numFmtId="0" fontId="25" fillId="36" borderId="0" xfId="0" applyFont="1" applyFill="1" applyBorder="1" applyAlignment="1">
      <alignment horizontal="center"/>
    </xf>
    <xf numFmtId="9" fontId="35" fillId="36" borderId="0" xfId="11051" applyFont="1" applyFill="1" applyBorder="1" applyAlignment="1"/>
    <xf numFmtId="0" fontId="57" fillId="34" borderId="0" xfId="0" applyFont="1" applyFill="1" applyBorder="1" applyAlignment="1">
      <alignment horizontal="center"/>
    </xf>
    <xf numFmtId="0" fontId="49" fillId="34" borderId="0" xfId="0" applyFont="1" applyFill="1" applyBorder="1" applyAlignment="1"/>
    <xf numFmtId="0" fontId="54" fillId="0" borderId="0" xfId="0" applyFont="1" applyFill="1" applyBorder="1" applyAlignment="1"/>
    <xf numFmtId="0" fontId="49" fillId="0" borderId="0" xfId="0" applyFont="1" applyFill="1" applyBorder="1" applyAlignment="1"/>
    <xf numFmtId="0" fontId="44" fillId="0" borderId="0" xfId="0" applyFont="1" applyFill="1" applyAlignment="1"/>
    <xf numFmtId="0" fontId="38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9" fontId="43" fillId="0" borderId="0" xfId="11050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53" fillId="0" borderId="0" xfId="0" applyFont="1" applyFill="1" applyBorder="1" applyAlignment="1">
      <alignment horizontal="center" vertical="center"/>
    </xf>
    <xf numFmtId="0" fontId="24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9" fontId="55" fillId="0" borderId="0" xfId="11050" applyFont="1" applyFill="1" applyBorder="1" applyAlignment="1">
      <alignment horizontal="right"/>
    </xf>
    <xf numFmtId="0" fontId="47" fillId="0" borderId="5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9" fillId="2" borderId="8" xfId="0" applyFont="1" applyFill="1" applyBorder="1" applyAlignment="1">
      <alignment horizontal="left"/>
    </xf>
    <xf numFmtId="0" fontId="59" fillId="2" borderId="13" xfId="0" applyFont="1" applyFill="1" applyBorder="1" applyAlignment="1"/>
    <xf numFmtId="0" fontId="52" fillId="2" borderId="8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2" fillId="2" borderId="2" xfId="0" applyFont="1" applyFill="1" applyBorder="1" applyAlignment="1">
      <alignment horizontal="right"/>
    </xf>
    <xf numFmtId="0" fontId="52" fillId="2" borderId="9" xfId="0" applyFont="1" applyFill="1" applyBorder="1" applyAlignment="1">
      <alignment horizontal="right"/>
    </xf>
    <xf numFmtId="0" fontId="52" fillId="2" borderId="13" xfId="0" applyFont="1" applyFill="1" applyBorder="1" applyAlignment="1">
      <alignment horizontal="right"/>
    </xf>
    <xf numFmtId="0" fontId="52" fillId="2" borderId="14" xfId="0" applyFont="1" applyFill="1" applyBorder="1" applyAlignment="1">
      <alignment horizontal="right"/>
    </xf>
    <xf numFmtId="0" fontId="52" fillId="2" borderId="10" xfId="0" applyFont="1" applyFill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0" fontId="52" fillId="36" borderId="0" xfId="0" applyFont="1" applyFill="1" applyBorder="1" applyAlignment="1">
      <alignment horizontal="right"/>
    </xf>
    <xf numFmtId="0" fontId="58" fillId="0" borderId="0" xfId="0" applyFont="1" applyFill="1" applyBorder="1" applyAlignment="1">
      <alignment horizontal="right"/>
    </xf>
    <xf numFmtId="0" fontId="58" fillId="2" borderId="0" xfId="0" applyFont="1" applyFill="1" applyBorder="1" applyAlignment="1">
      <alignment horizontal="right"/>
    </xf>
    <xf numFmtId="0" fontId="52" fillId="0" borderId="11" xfId="0" applyFont="1" applyFill="1" applyBorder="1" applyAlignment="1">
      <alignment horizontal="right"/>
    </xf>
    <xf numFmtId="0" fontId="52" fillId="2" borderId="13" xfId="0" applyFont="1" applyFill="1" applyBorder="1" applyAlignment="1">
      <alignment horizontal="center"/>
    </xf>
    <xf numFmtId="3" fontId="58" fillId="2" borderId="5" xfId="0" applyNumberFormat="1" applyFont="1" applyFill="1" applyBorder="1" applyAlignment="1">
      <alignment horizontal="right"/>
    </xf>
    <xf numFmtId="3" fontId="52" fillId="2" borderId="12" xfId="0" applyNumberFormat="1" applyFont="1" applyFill="1" applyBorder="1" applyAlignment="1">
      <alignment horizontal="right"/>
    </xf>
    <xf numFmtId="3" fontId="52" fillId="2" borderId="15" xfId="0" applyNumberFormat="1" applyFont="1" applyFill="1" applyBorder="1" applyAlignment="1">
      <alignment horizontal="right"/>
    </xf>
    <xf numFmtId="3" fontId="58" fillId="0" borderId="5" xfId="0" applyNumberFormat="1" applyFont="1" applyFill="1" applyBorder="1" applyAlignment="1">
      <alignment horizontal="right"/>
    </xf>
    <xf numFmtId="3" fontId="58" fillId="36" borderId="5" xfId="0" applyNumberFormat="1" applyFont="1" applyFill="1" applyBorder="1" applyAlignment="1">
      <alignment horizontal="right"/>
    </xf>
    <xf numFmtId="3" fontId="52" fillId="2" borderId="4" xfId="0" applyNumberFormat="1" applyFont="1" applyFill="1" applyBorder="1" applyAlignment="1">
      <alignment horizontal="right"/>
    </xf>
    <xf numFmtId="3" fontId="52" fillId="2" borderId="5" xfId="0" applyNumberFormat="1" applyFont="1" applyFill="1" applyBorder="1" applyAlignment="1">
      <alignment horizontal="right"/>
    </xf>
    <xf numFmtId="3" fontId="52" fillId="2" borderId="15" xfId="0" applyNumberFormat="1" applyFont="1" applyFill="1" applyBorder="1" applyAlignment="1">
      <alignment horizontal="center"/>
    </xf>
    <xf numFmtId="0" fontId="60" fillId="2" borderId="9" xfId="0" applyFont="1" applyFill="1" applyBorder="1" applyAlignment="1"/>
    <xf numFmtId="3" fontId="53" fillId="0" borderId="10" xfId="0" applyNumberFormat="1" applyFont="1" applyFill="1" applyBorder="1" applyAlignment="1">
      <alignment horizontal="right"/>
    </xf>
    <xf numFmtId="3" fontId="53" fillId="0" borderId="2" xfId="0" applyNumberFormat="1" applyFont="1" applyFill="1" applyBorder="1" applyAlignment="1">
      <alignment horizontal="right"/>
    </xf>
    <xf numFmtId="3" fontId="53" fillId="0" borderId="13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53" fillId="0" borderId="14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36" borderId="0" xfId="0" applyNumberFormat="1" applyFont="1" applyFill="1" applyBorder="1" applyAlignment="1">
      <alignment horizontal="right"/>
    </xf>
    <xf numFmtId="3" fontId="61" fillId="0" borderId="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14" xfId="0" applyNumberFormat="1" applyFont="1" applyFill="1" applyBorder="1" applyAlignment="1">
      <alignment horizontal="center"/>
    </xf>
    <xf numFmtId="0" fontId="59" fillId="2" borderId="10" xfId="0" applyFont="1" applyFill="1" applyBorder="1" applyAlignment="1">
      <alignment horizontal="left"/>
    </xf>
    <xf numFmtId="0" fontId="60" fillId="2" borderId="11" xfId="0" applyFont="1" applyFill="1" applyBorder="1" applyAlignment="1"/>
    <xf numFmtId="3" fontId="61" fillId="2" borderId="0" xfId="0" applyNumberFormat="1" applyFont="1" applyFill="1" applyBorder="1" applyAlignment="1">
      <alignment horizontal="right"/>
    </xf>
    <xf numFmtId="3" fontId="53" fillId="2" borderId="14" xfId="0" applyNumberFormat="1" applyFont="1" applyFill="1" applyBorder="1" applyAlignment="1">
      <alignment horizontal="right"/>
    </xf>
    <xf numFmtId="3" fontId="61" fillId="36" borderId="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left"/>
    </xf>
    <xf numFmtId="0" fontId="60" fillId="0" borderId="11" xfId="0" applyFont="1" applyFill="1" applyBorder="1" applyAlignment="1"/>
    <xf numFmtId="0" fontId="59" fillId="0" borderId="8" xfId="0" applyFont="1" applyFill="1" applyBorder="1" applyAlignment="1">
      <alignment horizontal="left"/>
    </xf>
    <xf numFmtId="0" fontId="59" fillId="0" borderId="13" xfId="0" applyFont="1" applyFill="1" applyBorder="1" applyAlignment="1"/>
    <xf numFmtId="3" fontId="52" fillId="0" borderId="8" xfId="0" applyNumberFormat="1" applyFont="1" applyFill="1" applyBorder="1" applyAlignment="1">
      <alignment horizontal="right"/>
    </xf>
    <xf numFmtId="3" fontId="52" fillId="0" borderId="2" xfId="0" applyNumberFormat="1" applyFont="1" applyFill="1" applyBorder="1" applyAlignment="1">
      <alignment horizontal="right"/>
    </xf>
    <xf numFmtId="3" fontId="52" fillId="0" borderId="9" xfId="0" applyNumberFormat="1" applyFont="1" applyFill="1" applyBorder="1" applyAlignment="1">
      <alignment horizontal="right"/>
    </xf>
    <xf numFmtId="3" fontId="52" fillId="0" borderId="13" xfId="0" applyNumberFormat="1" applyFont="1" applyFill="1" applyBorder="1" applyAlignment="1">
      <alignment horizontal="right"/>
    </xf>
    <xf numFmtId="3" fontId="52" fillId="36" borderId="2" xfId="0" applyNumberFormat="1" applyFont="1" applyFill="1" applyBorder="1" applyAlignment="1">
      <alignment horizontal="right"/>
    </xf>
    <xf numFmtId="3" fontId="58" fillId="0" borderId="2" xfId="0" applyNumberFormat="1" applyFont="1" applyFill="1" applyBorder="1" applyAlignment="1">
      <alignment horizontal="right"/>
    </xf>
    <xf numFmtId="3" fontId="52" fillId="0" borderId="13" xfId="0" applyNumberFormat="1" applyFont="1" applyFill="1" applyBorder="1" applyAlignment="1">
      <alignment horizontal="center"/>
    </xf>
    <xf numFmtId="3" fontId="62" fillId="2" borderId="4" xfId="0" applyNumberFormat="1" applyFont="1" applyFill="1" applyBorder="1" applyAlignment="1">
      <alignment horizontal="right"/>
    </xf>
    <xf numFmtId="3" fontId="62" fillId="2" borderId="5" xfId="0" applyNumberFormat="1" applyFont="1" applyFill="1" applyBorder="1" applyAlignment="1">
      <alignment horizontal="right"/>
    </xf>
    <xf numFmtId="3" fontId="62" fillId="0" borderId="5" xfId="0" applyNumberFormat="1" applyFont="1" applyFill="1" applyBorder="1" applyAlignment="1">
      <alignment horizontal="right"/>
    </xf>
    <xf numFmtId="3" fontId="62" fillId="36" borderId="5" xfId="0" applyNumberFormat="1" applyFont="1" applyFill="1" applyBorder="1" applyAlignment="1">
      <alignment horizontal="right"/>
    </xf>
    <xf numFmtId="3" fontId="62" fillId="2" borderId="12" xfId="0" applyNumberFormat="1" applyFont="1" applyFill="1" applyBorder="1" applyAlignment="1">
      <alignment horizontal="right"/>
    </xf>
    <xf numFmtId="3" fontId="52" fillId="0" borderId="5" xfId="0" applyNumberFormat="1" applyFont="1" applyFill="1" applyBorder="1" applyAlignment="1">
      <alignment horizontal="right"/>
    </xf>
    <xf numFmtId="3" fontId="52" fillId="0" borderId="12" xfId="0" applyNumberFormat="1" applyFont="1" applyFill="1" applyBorder="1" applyAlignment="1">
      <alignment horizontal="right"/>
    </xf>
    <xf numFmtId="3" fontId="52" fillId="0" borderId="15" xfId="0" applyNumberFormat="1" applyFont="1" applyFill="1" applyBorder="1" applyAlignment="1">
      <alignment horizontal="center"/>
    </xf>
    <xf numFmtId="0" fontId="52" fillId="35" borderId="1" xfId="0" applyFont="1" applyFill="1" applyBorder="1" applyAlignment="1"/>
    <xf numFmtId="0" fontId="52" fillId="35" borderId="6" xfId="0" applyFont="1" applyFill="1" applyBorder="1" applyAlignment="1"/>
    <xf numFmtId="3" fontId="52" fillId="35" borderId="1" xfId="0" applyNumberFormat="1" applyFont="1" applyFill="1" applyBorder="1" applyAlignment="1">
      <alignment horizontal="right"/>
    </xf>
    <xf numFmtId="3" fontId="52" fillId="35" borderId="3" xfId="0" applyNumberFormat="1" applyFont="1" applyFill="1" applyBorder="1" applyAlignment="1">
      <alignment horizontal="right"/>
    </xf>
    <xf numFmtId="3" fontId="52" fillId="35" borderId="6" xfId="0" applyNumberFormat="1" applyFont="1" applyFill="1" applyBorder="1" applyAlignment="1">
      <alignment horizontal="right"/>
    </xf>
    <xf numFmtId="3" fontId="52" fillId="35" borderId="7" xfId="0" applyNumberFormat="1" applyFont="1" applyFill="1" applyBorder="1" applyAlignment="1">
      <alignment horizontal="right"/>
    </xf>
    <xf numFmtId="3" fontId="58" fillId="35" borderId="3" xfId="0" applyNumberFormat="1" applyFont="1" applyFill="1" applyBorder="1" applyAlignment="1">
      <alignment horizontal="right"/>
    </xf>
    <xf numFmtId="3" fontId="52" fillId="35" borderId="7" xfId="0" applyNumberFormat="1" applyFont="1" applyFill="1" applyBorder="1" applyAlignment="1">
      <alignment horizontal="center"/>
    </xf>
    <xf numFmtId="0" fontId="60" fillId="0" borderId="9" xfId="0" applyFont="1" applyFill="1" applyBorder="1" applyAlignment="1"/>
    <xf numFmtId="0" fontId="59" fillId="35" borderId="1" xfId="0" applyFont="1" applyFill="1" applyBorder="1" applyAlignment="1">
      <alignment horizontal="left"/>
    </xf>
    <xf numFmtId="3" fontId="62" fillId="35" borderId="7" xfId="0" applyNumberFormat="1" applyFont="1" applyFill="1" applyBorder="1" applyAlignment="1">
      <alignment horizontal="center"/>
    </xf>
    <xf numFmtId="0" fontId="59" fillId="2" borderId="4" xfId="0" applyFont="1" applyFill="1" applyBorder="1" applyAlignment="1">
      <alignment horizontal="left"/>
    </xf>
    <xf numFmtId="0" fontId="63" fillId="2" borderId="15" xfId="0" applyFont="1" applyFill="1" applyBorder="1" applyAlignment="1"/>
    <xf numFmtId="3" fontId="62" fillId="2" borderId="7" xfId="0" applyNumberFormat="1" applyFont="1" applyFill="1" applyBorder="1" applyAlignment="1">
      <alignment horizontal="right"/>
    </xf>
    <xf numFmtId="3" fontId="62" fillId="2" borderId="3" xfId="0" applyNumberFormat="1" applyFont="1" applyFill="1" applyBorder="1" applyAlignment="1">
      <alignment horizontal="right"/>
    </xf>
    <xf numFmtId="3" fontId="62" fillId="0" borderId="3" xfId="0" applyNumberFormat="1" applyFont="1" applyFill="1" applyBorder="1" applyAlignment="1">
      <alignment horizontal="right"/>
    </xf>
    <xf numFmtId="3" fontId="62" fillId="36" borderId="3" xfId="0" applyNumberFormat="1" applyFont="1" applyFill="1" applyBorder="1" applyAlignment="1">
      <alignment horizontal="right"/>
    </xf>
    <xf numFmtId="3" fontId="58" fillId="2" borderId="3" xfId="0" applyNumberFormat="1" applyFont="1" applyFill="1" applyBorder="1" applyAlignment="1">
      <alignment horizontal="right"/>
    </xf>
    <xf numFmtId="3" fontId="58" fillId="0" borderId="3" xfId="0" applyNumberFormat="1" applyFont="1" applyFill="1" applyBorder="1" applyAlignment="1">
      <alignment horizontal="right"/>
    </xf>
    <xf numFmtId="3" fontId="52" fillId="0" borderId="1" xfId="0" applyNumberFormat="1" applyFont="1" applyFill="1" applyBorder="1" applyAlignment="1">
      <alignment horizontal="right"/>
    </xf>
    <xf numFmtId="3" fontId="52" fillId="0" borderId="3" xfId="0" applyNumberFormat="1" applyFont="1" applyFill="1" applyBorder="1" applyAlignment="1">
      <alignment horizontal="right"/>
    </xf>
    <xf numFmtId="3" fontId="52" fillId="0" borderId="6" xfId="0" applyNumberFormat="1" applyFont="1" applyFill="1" applyBorder="1" applyAlignment="1">
      <alignment horizontal="right"/>
    </xf>
    <xf numFmtId="3" fontId="62" fillId="2" borderId="15" xfId="0" applyNumberFormat="1" applyFont="1" applyFill="1" applyBorder="1" applyAlignment="1">
      <alignment horizontal="center"/>
    </xf>
    <xf numFmtId="0" fontId="63" fillId="2" borderId="10" xfId="0" applyFont="1" applyFill="1" applyBorder="1" applyAlignment="1">
      <alignment horizontal="left"/>
    </xf>
    <xf numFmtId="3" fontId="53" fillId="2" borderId="10" xfId="0" applyNumberFormat="1" applyFont="1" applyFill="1" applyBorder="1" applyAlignment="1">
      <alignment horizontal="right"/>
    </xf>
    <xf numFmtId="3" fontId="53" fillId="2" borderId="2" xfId="0" applyNumberFormat="1" applyFont="1" applyFill="1" applyBorder="1" applyAlignment="1">
      <alignment horizontal="right"/>
    </xf>
    <xf numFmtId="3" fontId="53" fillId="2" borderId="0" xfId="0" applyNumberFormat="1" applyFont="1" applyFill="1" applyBorder="1" applyAlignment="1">
      <alignment horizontal="right"/>
    </xf>
    <xf numFmtId="3" fontId="53" fillId="2" borderId="8" xfId="0" applyNumberFormat="1" applyFont="1" applyFill="1" applyBorder="1" applyAlignment="1">
      <alignment horizontal="right"/>
    </xf>
    <xf numFmtId="3" fontId="64" fillId="2" borderId="13" xfId="0" applyNumberFormat="1" applyFont="1" applyFill="1" applyBorder="1" applyAlignment="1">
      <alignment horizontal="center"/>
    </xf>
    <xf numFmtId="3" fontId="64" fillId="2" borderId="14" xfId="0" applyNumberFormat="1" applyFont="1" applyFill="1" applyBorder="1" applyAlignment="1">
      <alignment horizontal="center"/>
    </xf>
    <xf numFmtId="3" fontId="53" fillId="2" borderId="15" xfId="0" applyNumberFormat="1" applyFont="1" applyFill="1" applyBorder="1" applyAlignment="1">
      <alignment horizontal="right"/>
    </xf>
    <xf numFmtId="0" fontId="59" fillId="2" borderId="1" xfId="0" applyFont="1" applyFill="1" applyBorder="1" applyAlignment="1">
      <alignment horizontal="left"/>
    </xf>
    <xf numFmtId="0" fontId="62" fillId="2" borderId="7" xfId="0" applyFont="1" applyFill="1" applyBorder="1" applyAlignment="1"/>
    <xf numFmtId="3" fontId="62" fillId="2" borderId="6" xfId="0" applyNumberFormat="1" applyFont="1" applyFill="1" applyBorder="1" applyAlignment="1">
      <alignment horizontal="right"/>
    </xf>
    <xf numFmtId="3" fontId="52" fillId="2" borderId="7" xfId="0" applyNumberFormat="1" applyFont="1" applyFill="1" applyBorder="1" applyAlignment="1">
      <alignment horizontal="right"/>
    </xf>
    <xf numFmtId="3" fontId="58" fillId="36" borderId="3" xfId="0" applyNumberFormat="1" applyFont="1" applyFill="1" applyBorder="1" applyAlignment="1">
      <alignment horizontal="right"/>
    </xf>
    <xf numFmtId="3" fontId="52" fillId="2" borderId="1" xfId="0" applyNumberFormat="1" applyFont="1" applyFill="1" applyBorder="1" applyAlignment="1">
      <alignment horizontal="right"/>
    </xf>
    <xf numFmtId="3" fontId="52" fillId="2" borderId="3" xfId="0" applyNumberFormat="1" applyFont="1" applyFill="1" applyBorder="1" applyAlignment="1">
      <alignment horizontal="right"/>
    </xf>
    <xf numFmtId="3" fontId="62" fillId="2" borderId="6" xfId="0" applyNumberFormat="1" applyFont="1" applyFill="1" applyBorder="1" applyAlignment="1">
      <alignment horizontal="center"/>
    </xf>
    <xf numFmtId="3" fontId="52" fillId="35" borderId="8" xfId="0" applyNumberFormat="1" applyFont="1" applyFill="1" applyBorder="1" applyAlignment="1">
      <alignment horizontal="right"/>
    </xf>
    <xf numFmtId="3" fontId="52" fillId="35" borderId="2" xfId="0" applyNumberFormat="1" applyFont="1" applyFill="1" applyBorder="1" applyAlignment="1">
      <alignment horizontal="right"/>
    </xf>
    <xf numFmtId="3" fontId="52" fillId="35" borderId="9" xfId="0" applyNumberFormat="1" applyFont="1" applyFill="1" applyBorder="1" applyAlignment="1">
      <alignment horizontal="right"/>
    </xf>
    <xf numFmtId="1" fontId="62" fillId="35" borderId="7" xfId="44" applyNumberFormat="1" applyFont="1" applyFill="1" applyBorder="1" applyAlignment="1">
      <alignment horizontal="center"/>
    </xf>
    <xf numFmtId="0" fontId="53" fillId="2" borderId="8" xfId="0" applyNumberFormat="1" applyFont="1" applyFill="1" applyBorder="1"/>
    <xf numFmtId="0" fontId="53" fillId="2" borderId="2" xfId="0" applyNumberFormat="1" applyFont="1" applyFill="1" applyBorder="1"/>
    <xf numFmtId="0" fontId="53" fillId="2" borderId="13" xfId="0" applyNumberFormat="1" applyFont="1" applyFill="1" applyBorder="1"/>
    <xf numFmtId="0" fontId="53" fillId="0" borderId="2" xfId="0" applyNumberFormat="1" applyFont="1" applyFill="1" applyBorder="1"/>
    <xf numFmtId="0" fontId="53" fillId="36" borderId="2" xfId="0" applyNumberFormat="1" applyFont="1" applyFill="1" applyBorder="1"/>
    <xf numFmtId="0" fontId="61" fillId="0" borderId="2" xfId="0" applyNumberFormat="1" applyFont="1" applyFill="1" applyBorder="1"/>
    <xf numFmtId="0" fontId="61" fillId="2" borderId="2" xfId="0" applyNumberFormat="1" applyFont="1" applyFill="1" applyBorder="1"/>
    <xf numFmtId="3" fontId="53" fillId="0" borderId="9" xfId="0" applyNumberFormat="1" applyFont="1" applyFill="1" applyBorder="1" applyAlignment="1">
      <alignment horizontal="right"/>
    </xf>
    <xf numFmtId="0" fontId="53" fillId="2" borderId="9" xfId="0" applyNumberFormat="1" applyFont="1" applyFill="1" applyBorder="1" applyAlignment="1">
      <alignment horizontal="center"/>
    </xf>
    <xf numFmtId="1" fontId="64" fillId="2" borderId="11" xfId="44" applyNumberFormat="1" applyFont="1" applyFill="1" applyBorder="1" applyAlignment="1">
      <alignment horizontal="center"/>
    </xf>
    <xf numFmtId="0" fontId="59" fillId="2" borderId="14" xfId="0" applyFont="1" applyFill="1" applyBorder="1" applyAlignment="1"/>
    <xf numFmtId="4" fontId="65" fillId="2" borderId="10" xfId="0" applyNumberFormat="1" applyFont="1" applyFill="1" applyBorder="1"/>
    <xf numFmtId="4" fontId="65" fillId="2" borderId="0" xfId="0" applyNumberFormat="1" applyFont="1" applyFill="1" applyBorder="1"/>
    <xf numFmtId="4" fontId="65" fillId="2" borderId="14" xfId="0" applyNumberFormat="1" applyFont="1" applyFill="1" applyBorder="1"/>
    <xf numFmtId="4" fontId="65" fillId="0" borderId="0" xfId="0" applyNumberFormat="1" applyFont="1" applyFill="1" applyBorder="1"/>
    <xf numFmtId="4" fontId="65" fillId="36" borderId="0" xfId="0" applyNumberFormat="1" applyFont="1" applyFill="1" applyBorder="1"/>
    <xf numFmtId="4" fontId="61" fillId="0" borderId="0" xfId="0" applyNumberFormat="1" applyFont="1" applyFill="1" applyBorder="1"/>
    <xf numFmtId="4" fontId="61" fillId="2" borderId="0" xfId="0" applyNumberFormat="1" applyFont="1" applyFill="1" applyBorder="1"/>
    <xf numFmtId="0" fontId="53" fillId="2" borderId="11" xfId="0" applyNumberFormat="1" applyFont="1" applyFill="1" applyBorder="1" applyAlignment="1">
      <alignment horizontal="center"/>
    </xf>
    <xf numFmtId="3" fontId="61" fillId="2" borderId="10" xfId="0" applyNumberFormat="1" applyFont="1" applyFill="1" applyBorder="1" applyAlignment="1">
      <alignment horizontal="right"/>
    </xf>
    <xf numFmtId="3" fontId="61" fillId="2" borderId="14" xfId="0" applyNumberFormat="1" applyFont="1" applyFill="1" applyBorder="1" applyAlignment="1">
      <alignment horizontal="right"/>
    </xf>
    <xf numFmtId="3" fontId="53" fillId="0" borderId="4" xfId="0" applyNumberFormat="1" applyFont="1" applyFill="1" applyBorder="1" applyAlignment="1">
      <alignment horizontal="right"/>
    </xf>
    <xf numFmtId="3" fontId="53" fillId="0" borderId="5" xfId="0" applyNumberFormat="1" applyFont="1" applyFill="1" applyBorder="1" applyAlignment="1">
      <alignment horizontal="right"/>
    </xf>
    <xf numFmtId="3" fontId="53" fillId="0" borderId="12" xfId="0" applyNumberFormat="1" applyFont="1" applyFill="1" applyBorder="1" applyAlignment="1">
      <alignment horizontal="right"/>
    </xf>
    <xf numFmtId="3" fontId="65" fillId="2" borderId="10" xfId="0" applyNumberFormat="1" applyFont="1" applyFill="1" applyBorder="1" applyAlignment="1">
      <alignment horizontal="right"/>
    </xf>
    <xf numFmtId="3" fontId="65" fillId="2" borderId="0" xfId="0" applyNumberFormat="1" applyFont="1" applyFill="1" applyBorder="1" applyAlignment="1">
      <alignment horizontal="right"/>
    </xf>
    <xf numFmtId="3" fontId="65" fillId="2" borderId="14" xfId="0" applyNumberFormat="1" applyFont="1" applyFill="1" applyBorder="1" applyAlignment="1">
      <alignment horizontal="right"/>
    </xf>
    <xf numFmtId="3" fontId="65" fillId="0" borderId="0" xfId="0" applyNumberFormat="1" applyFont="1" applyFill="1" applyBorder="1" applyAlignment="1">
      <alignment horizontal="right"/>
    </xf>
    <xf numFmtId="3" fontId="65" fillId="36" borderId="0" xfId="0" applyNumberFormat="1" applyFont="1" applyFill="1" applyBorder="1" applyAlignment="1">
      <alignment horizontal="right"/>
    </xf>
    <xf numFmtId="4" fontId="65" fillId="2" borderId="10" xfId="0" applyNumberFormat="1" applyFont="1" applyFill="1" applyBorder="1" applyAlignment="1">
      <alignment horizontal="right"/>
    </xf>
    <xf numFmtId="4" fontId="65" fillId="2" borderId="0" xfId="0" applyNumberFormat="1" applyFont="1" applyFill="1" applyBorder="1" applyAlignment="1">
      <alignment horizontal="right"/>
    </xf>
    <xf numFmtId="4" fontId="65" fillId="2" borderId="14" xfId="0" applyNumberFormat="1" applyFont="1" applyFill="1" applyBorder="1" applyAlignment="1">
      <alignment horizontal="right"/>
    </xf>
    <xf numFmtId="4" fontId="65" fillId="0" borderId="0" xfId="0" applyNumberFormat="1" applyFont="1" applyFill="1" applyBorder="1" applyAlignment="1">
      <alignment horizontal="right"/>
    </xf>
    <xf numFmtId="4" fontId="65" fillId="36" borderId="0" xfId="0" applyNumberFormat="1" applyFont="1" applyFill="1" applyBorder="1" applyAlignment="1">
      <alignment horizontal="right"/>
    </xf>
    <xf numFmtId="4" fontId="61" fillId="0" borderId="0" xfId="0" applyNumberFormat="1" applyFont="1" applyFill="1" applyBorder="1" applyAlignment="1">
      <alignment horizontal="right"/>
    </xf>
    <xf numFmtId="4" fontId="61" fillId="2" borderId="0" xfId="0" applyNumberFormat="1" applyFont="1" applyFill="1" applyBorder="1" applyAlignment="1">
      <alignment horizontal="right"/>
    </xf>
    <xf numFmtId="1" fontId="62" fillId="35" borderId="6" xfId="44" applyNumberFormat="1" applyFont="1" applyFill="1" applyBorder="1" applyAlignment="1">
      <alignment horizontal="center"/>
    </xf>
    <xf numFmtId="0" fontId="52" fillId="2" borderId="11" xfId="0" applyNumberFormat="1" applyFont="1" applyFill="1" applyBorder="1" applyAlignment="1">
      <alignment horizontal="center"/>
    </xf>
    <xf numFmtId="1" fontId="62" fillId="2" borderId="11" xfId="44" applyNumberFormat="1" applyFont="1" applyFill="1" applyBorder="1" applyAlignment="1">
      <alignment horizontal="center"/>
    </xf>
    <xf numFmtId="3" fontId="61" fillId="2" borderId="4" xfId="0" applyNumberFormat="1" applyFont="1" applyFill="1" applyBorder="1" applyAlignment="1">
      <alignment horizontal="right"/>
    </xf>
    <xf numFmtId="3" fontId="61" fillId="2" borderId="5" xfId="0" applyNumberFormat="1" applyFont="1" applyFill="1" applyBorder="1" applyAlignment="1">
      <alignment horizontal="right"/>
    </xf>
    <xf numFmtId="3" fontId="61" fillId="2" borderId="15" xfId="0" applyNumberFormat="1" applyFont="1" applyFill="1" applyBorder="1" applyAlignment="1">
      <alignment horizontal="right"/>
    </xf>
    <xf numFmtId="3" fontId="61" fillId="0" borderId="5" xfId="0" applyNumberFormat="1" applyFont="1" applyFill="1" applyBorder="1" applyAlignment="1">
      <alignment horizontal="right"/>
    </xf>
    <xf numFmtId="3" fontId="61" fillId="36" borderId="5" xfId="0" applyNumberFormat="1" applyFont="1" applyFill="1" applyBorder="1" applyAlignment="1">
      <alignment horizontal="right"/>
    </xf>
    <xf numFmtId="0" fontId="52" fillId="35" borderId="1" xfId="0" applyFont="1" applyFill="1" applyBorder="1" applyAlignment="1">
      <alignment horizontal="left"/>
    </xf>
    <xf numFmtId="3" fontId="58" fillId="35" borderId="1" xfId="0" applyNumberFormat="1" applyFont="1" applyFill="1" applyBorder="1" applyAlignment="1">
      <alignment horizontal="right"/>
    </xf>
    <xf numFmtId="3" fontId="58" fillId="35" borderId="7" xfId="0" applyNumberFormat="1" applyFont="1" applyFill="1" applyBorder="1" applyAlignment="1">
      <alignment horizontal="right"/>
    </xf>
    <xf numFmtId="0" fontId="59" fillId="0" borderId="10" xfId="0" applyFont="1" applyBorder="1" applyAlignment="1">
      <alignment horizontal="left"/>
    </xf>
    <xf numFmtId="0" fontId="66" fillId="0" borderId="11" xfId="0" applyFont="1" applyBorder="1" applyAlignment="1"/>
    <xf numFmtId="0" fontId="59" fillId="0" borderId="4" xfId="0" applyFont="1" applyBorder="1" applyAlignment="1">
      <alignment horizontal="left"/>
    </xf>
    <xf numFmtId="0" fontId="66" fillId="0" borderId="12" xfId="0" applyFont="1" applyBorder="1" applyAlignment="1"/>
    <xf numFmtId="3" fontId="53" fillId="2" borderId="4" xfId="0" applyNumberFormat="1" applyFont="1" applyFill="1" applyBorder="1" applyAlignment="1">
      <alignment horizontal="right"/>
    </xf>
    <xf numFmtId="3" fontId="53" fillId="2" borderId="5" xfId="0" applyNumberFormat="1" applyFont="1" applyFill="1" applyBorder="1" applyAlignment="1">
      <alignment horizontal="right"/>
    </xf>
    <xf numFmtId="3" fontId="53" fillId="36" borderId="5" xfId="0" applyNumberFormat="1" applyFont="1" applyFill="1" applyBorder="1" applyAlignment="1">
      <alignment horizontal="right"/>
    </xf>
    <xf numFmtId="1" fontId="64" fillId="2" borderId="12" xfId="44" applyNumberFormat="1" applyFont="1" applyFill="1" applyBorder="1" applyAlignment="1">
      <alignment horizontal="center"/>
    </xf>
    <xf numFmtId="0" fontId="58" fillId="35" borderId="6" xfId="0" applyFont="1" applyFill="1" applyBorder="1" applyAlignment="1"/>
    <xf numFmtId="3" fontId="58" fillId="35" borderId="1" xfId="11050" applyNumberFormat="1" applyFont="1" applyFill="1" applyBorder="1" applyAlignment="1">
      <alignment horizontal="right"/>
    </xf>
    <xf numFmtId="3" fontId="58" fillId="35" borderId="3" xfId="11050" applyNumberFormat="1" applyFont="1" applyFill="1" applyBorder="1" applyAlignment="1">
      <alignment horizontal="right"/>
    </xf>
    <xf numFmtId="3" fontId="58" fillId="35" borderId="7" xfId="11050" applyNumberFormat="1" applyFont="1" applyFill="1" applyBorder="1" applyAlignment="1">
      <alignment horizontal="right"/>
    </xf>
    <xf numFmtId="3" fontId="58" fillId="35" borderId="6" xfId="0" applyNumberFormat="1" applyFont="1" applyFill="1" applyBorder="1" applyAlignment="1">
      <alignment horizontal="right"/>
    </xf>
    <xf numFmtId="1" fontId="58" fillId="35" borderId="6" xfId="44" applyNumberFormat="1" applyFont="1" applyFill="1" applyBorder="1" applyAlignment="1">
      <alignment horizontal="center"/>
    </xf>
    <xf numFmtId="14" fontId="65" fillId="2" borderId="8" xfId="0" applyNumberFormat="1" applyFont="1" applyFill="1" applyBorder="1" applyAlignment="1">
      <alignment horizontal="right"/>
    </xf>
    <xf numFmtId="14" fontId="65" fillId="2" borderId="2" xfId="0" applyNumberFormat="1" applyFont="1" applyFill="1" applyBorder="1" applyAlignment="1">
      <alignment horizontal="right"/>
    </xf>
    <xf numFmtId="14" fontId="65" fillId="2" borderId="13" xfId="0" applyNumberFormat="1" applyFont="1" applyFill="1" applyBorder="1" applyAlignment="1">
      <alignment horizontal="right"/>
    </xf>
    <xf numFmtId="14" fontId="65" fillId="0" borderId="2" xfId="0" applyNumberFormat="1" applyFont="1" applyFill="1" applyBorder="1" applyAlignment="1">
      <alignment horizontal="right"/>
    </xf>
    <xf numFmtId="14" fontId="65" fillId="36" borderId="2" xfId="0" applyNumberFormat="1" applyFont="1" applyFill="1" applyBorder="1" applyAlignment="1">
      <alignment horizontal="right"/>
    </xf>
    <xf numFmtId="14" fontId="61" fillId="0" borderId="2" xfId="0" applyNumberFormat="1" applyFont="1" applyFill="1" applyBorder="1" applyAlignment="1">
      <alignment horizontal="right"/>
    </xf>
    <xf numFmtId="14" fontId="61" fillId="2" borderId="2" xfId="0" applyNumberFormat="1" applyFont="1" applyFill="1" applyBorder="1" applyAlignment="1">
      <alignment horizontal="right"/>
    </xf>
    <xf numFmtId="14" fontId="61" fillId="0" borderId="0" xfId="0" applyNumberFormat="1" applyFont="1" applyFill="1" applyBorder="1" applyAlignment="1">
      <alignment horizontal="right"/>
    </xf>
    <xf numFmtId="3" fontId="61" fillId="0" borderId="10" xfId="11050" applyNumberFormat="1" applyFont="1" applyFill="1" applyBorder="1" applyAlignment="1">
      <alignment horizontal="right"/>
    </xf>
    <xf numFmtId="0" fontId="58" fillId="35" borderId="1" xfId="0" applyFont="1" applyFill="1" applyBorder="1" applyAlignment="1"/>
    <xf numFmtId="14" fontId="65" fillId="2" borderId="10" xfId="0" applyNumberFormat="1" applyFont="1" applyFill="1" applyBorder="1" applyAlignment="1">
      <alignment horizontal="right"/>
    </xf>
    <xf numFmtId="14" fontId="65" fillId="2" borderId="0" xfId="0" applyNumberFormat="1" applyFont="1" applyFill="1" applyBorder="1" applyAlignment="1">
      <alignment horizontal="right"/>
    </xf>
    <xf numFmtId="14" fontId="65" fillId="2" borderId="14" xfId="0" applyNumberFormat="1" applyFont="1" applyFill="1" applyBorder="1" applyAlignment="1">
      <alignment horizontal="right"/>
    </xf>
    <xf numFmtId="14" fontId="65" fillId="0" borderId="0" xfId="0" applyNumberFormat="1" applyFont="1" applyFill="1" applyBorder="1" applyAlignment="1">
      <alignment horizontal="right"/>
    </xf>
    <xf numFmtId="14" fontId="65" fillId="36" borderId="0" xfId="0" applyNumberFormat="1" applyFont="1" applyFill="1" applyBorder="1" applyAlignment="1">
      <alignment horizontal="right"/>
    </xf>
    <xf numFmtId="14" fontId="61" fillId="2" borderId="0" xfId="0" applyNumberFormat="1" applyFont="1" applyFill="1" applyBorder="1" applyAlignment="1">
      <alignment horizontal="right"/>
    </xf>
    <xf numFmtId="0" fontId="59" fillId="2" borderId="9" xfId="0" applyFont="1" applyFill="1" applyBorder="1" applyAlignment="1"/>
    <xf numFmtId="3" fontId="53" fillId="2" borderId="13" xfId="0" applyNumberFormat="1" applyFont="1" applyFill="1" applyBorder="1" applyAlignment="1">
      <alignment horizontal="right"/>
    </xf>
    <xf numFmtId="3" fontId="53" fillId="36" borderId="2" xfId="0" applyNumberFormat="1" applyFont="1" applyFill="1" applyBorder="1" applyAlignment="1">
      <alignment horizontal="right"/>
    </xf>
    <xf numFmtId="3" fontId="61" fillId="0" borderId="2" xfId="0" applyNumberFormat="1" applyFont="1" applyFill="1" applyBorder="1" applyAlignment="1">
      <alignment horizontal="right"/>
    </xf>
    <xf numFmtId="3" fontId="61" fillId="2" borderId="2" xfId="0" applyNumberFormat="1" applyFont="1" applyFill="1" applyBorder="1" applyAlignment="1">
      <alignment horizontal="right"/>
    </xf>
    <xf numFmtId="1" fontId="64" fillId="2" borderId="9" xfId="44" applyNumberFormat="1" applyFont="1" applyFill="1" applyBorder="1" applyAlignment="1">
      <alignment horizontal="center"/>
    </xf>
    <xf numFmtId="0" fontId="59" fillId="2" borderId="11" xfId="0" applyFont="1" applyFill="1" applyBorder="1" applyAlignment="1"/>
    <xf numFmtId="0" fontId="58" fillId="35" borderId="1" xfId="0" applyFont="1" applyFill="1" applyBorder="1" applyAlignment="1">
      <alignment horizontal="left"/>
    </xf>
    <xf numFmtId="0" fontId="59" fillId="2" borderId="12" xfId="0" applyFont="1" applyFill="1" applyBorder="1" applyAlignment="1"/>
    <xf numFmtId="3" fontId="61" fillId="0" borderId="4" xfId="11050" applyNumberFormat="1" applyFont="1" applyFill="1" applyBorder="1" applyAlignment="1">
      <alignment horizontal="right"/>
    </xf>
    <xf numFmtId="3" fontId="52" fillId="2" borderId="0" xfId="0" applyNumberFormat="1" applyFont="1" applyFill="1" applyBorder="1" applyAlignment="1">
      <alignment horizontal="right"/>
    </xf>
    <xf numFmtId="3" fontId="52" fillId="2" borderId="11" xfId="0" applyNumberFormat="1" applyFont="1" applyFill="1" applyBorder="1" applyAlignment="1">
      <alignment horizontal="right"/>
    </xf>
    <xf numFmtId="3" fontId="52" fillId="2" borderId="14" xfId="0" applyNumberFormat="1" applyFont="1" applyFill="1" applyBorder="1" applyAlignment="1">
      <alignment horizontal="right"/>
    </xf>
    <xf numFmtId="3" fontId="52" fillId="2" borderId="10" xfId="0" applyNumberFormat="1" applyFont="1" applyFill="1" applyBorder="1" applyAlignment="1">
      <alignment horizontal="right"/>
    </xf>
    <xf numFmtId="3" fontId="52" fillId="0" borderId="0" xfId="0" applyNumberFormat="1" applyFont="1" applyFill="1" applyBorder="1" applyAlignment="1">
      <alignment horizontal="right"/>
    </xf>
    <xf numFmtId="3" fontId="52" fillId="36" borderId="0" xfId="0" applyNumberFormat="1" applyFont="1" applyFill="1" applyBorder="1" applyAlignment="1">
      <alignment horizontal="right"/>
    </xf>
    <xf numFmtId="3" fontId="58" fillId="0" borderId="0" xfId="0" applyNumberFormat="1" applyFont="1" applyFill="1" applyBorder="1" applyAlignment="1">
      <alignment horizontal="right"/>
    </xf>
    <xf numFmtId="3" fontId="58" fillId="2" borderId="0" xfId="0" applyNumberFormat="1" applyFont="1" applyFill="1" applyBorder="1" applyAlignment="1">
      <alignment horizontal="right"/>
    </xf>
    <xf numFmtId="3" fontId="53" fillId="2" borderId="11" xfId="0" applyNumberFormat="1" applyFont="1" applyFill="1" applyBorder="1" applyAlignment="1">
      <alignment horizontal="center"/>
    </xf>
    <xf numFmtId="3" fontId="53" fillId="0" borderId="0" xfId="0" applyNumberFormat="1" applyFont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3" fontId="53" fillId="0" borderId="10" xfId="0" applyNumberFormat="1" applyFont="1" applyBorder="1" applyAlignment="1">
      <alignment horizontal="right"/>
    </xf>
    <xf numFmtId="3" fontId="65" fillId="2" borderId="2" xfId="0" applyNumberFormat="1" applyFont="1" applyFill="1" applyBorder="1" applyAlignment="1">
      <alignment horizontal="right"/>
    </xf>
    <xf numFmtId="3" fontId="65" fillId="2" borderId="9" xfId="0" applyNumberFormat="1" applyFont="1" applyFill="1" applyBorder="1" applyAlignment="1">
      <alignment horizontal="right"/>
    </xf>
    <xf numFmtId="3" fontId="65" fillId="2" borderId="13" xfId="0" applyNumberFormat="1" applyFont="1" applyFill="1" applyBorder="1" applyAlignment="1">
      <alignment horizontal="right"/>
    </xf>
    <xf numFmtId="3" fontId="65" fillId="2" borderId="8" xfId="0" applyNumberFormat="1" applyFont="1" applyFill="1" applyBorder="1" applyAlignment="1">
      <alignment horizontal="right"/>
    </xf>
    <xf numFmtId="3" fontId="65" fillId="0" borderId="2" xfId="0" applyNumberFormat="1" applyFont="1" applyFill="1" applyBorder="1" applyAlignment="1">
      <alignment horizontal="right"/>
    </xf>
    <xf numFmtId="3" fontId="65" fillId="36" borderId="2" xfId="0" applyNumberFormat="1" applyFont="1" applyFill="1" applyBorder="1" applyAlignment="1">
      <alignment horizontal="right"/>
    </xf>
    <xf numFmtId="3" fontId="53" fillId="2" borderId="9" xfId="0" applyNumberFormat="1" applyFont="1" applyFill="1" applyBorder="1" applyAlignment="1">
      <alignment horizontal="center"/>
    </xf>
    <xf numFmtId="3" fontId="52" fillId="35" borderId="4" xfId="0" applyNumberFormat="1" applyFont="1" applyFill="1" applyBorder="1" applyAlignment="1">
      <alignment horizontal="right"/>
    </xf>
    <xf numFmtId="3" fontId="52" fillId="35" borderId="5" xfId="0" applyNumberFormat="1" applyFont="1" applyFill="1" applyBorder="1" applyAlignment="1">
      <alignment horizontal="right"/>
    </xf>
    <xf numFmtId="3" fontId="52" fillId="35" borderId="12" xfId="0" applyNumberFormat="1" applyFont="1" applyFill="1" applyBorder="1" applyAlignment="1">
      <alignment horizontal="right"/>
    </xf>
    <xf numFmtId="3" fontId="52" fillId="2" borderId="8" xfId="0" applyNumberFormat="1" applyFont="1" applyFill="1" applyBorder="1" applyAlignment="1">
      <alignment horizontal="right"/>
    </xf>
    <xf numFmtId="3" fontId="52" fillId="2" borderId="2" xfId="0" applyNumberFormat="1" applyFont="1" applyFill="1" applyBorder="1" applyAlignment="1">
      <alignment horizontal="right"/>
    </xf>
    <xf numFmtId="3" fontId="52" fillId="2" borderId="9" xfId="0" applyNumberFormat="1" applyFont="1" applyFill="1" applyBorder="1" applyAlignment="1">
      <alignment horizontal="right"/>
    </xf>
    <xf numFmtId="3" fontId="52" fillId="2" borderId="13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3" fontId="67" fillId="0" borderId="8" xfId="0" applyNumberFormat="1" applyFont="1" applyFill="1" applyBorder="1" applyAlignment="1">
      <alignment horizontal="right"/>
    </xf>
    <xf numFmtId="3" fontId="52" fillId="2" borderId="9" xfId="0" applyNumberFormat="1" applyFont="1" applyFill="1" applyBorder="1" applyAlignment="1">
      <alignment horizontal="center"/>
    </xf>
    <xf numFmtId="3" fontId="53" fillId="0" borderId="4" xfId="0" applyNumberFormat="1" applyFont="1" applyBorder="1" applyAlignment="1">
      <alignment horizontal="right"/>
    </xf>
    <xf numFmtId="3" fontId="53" fillId="0" borderId="5" xfId="0" applyNumberFormat="1" applyFont="1" applyBorder="1" applyAlignment="1">
      <alignment horizontal="right"/>
    </xf>
    <xf numFmtId="3" fontId="53" fillId="0" borderId="12" xfId="0" applyNumberFormat="1" applyFont="1" applyBorder="1" applyAlignment="1">
      <alignment horizontal="right"/>
    </xf>
    <xf numFmtId="3" fontId="68" fillId="0" borderId="8" xfId="0" applyNumberFormat="1" applyFont="1" applyFill="1" applyBorder="1" applyAlignment="1">
      <alignment horizontal="right"/>
    </xf>
    <xf numFmtId="3" fontId="61" fillId="0" borderId="12" xfId="0" applyNumberFormat="1" applyFont="1" applyFill="1" applyBorder="1" applyAlignment="1">
      <alignment horizontal="right"/>
    </xf>
    <xf numFmtId="1" fontId="62" fillId="35" borderId="13" xfId="44" applyNumberFormat="1" applyFont="1" applyFill="1" applyBorder="1" applyAlignment="1">
      <alignment horizontal="center"/>
    </xf>
    <xf numFmtId="3" fontId="53" fillId="0" borderId="3" xfId="0" applyNumberFormat="1" applyFont="1" applyBorder="1" applyAlignment="1">
      <alignment horizontal="right"/>
    </xf>
    <xf numFmtId="3" fontId="53" fillId="0" borderId="6" xfId="0" applyNumberFormat="1" applyFont="1" applyBorder="1" applyAlignment="1">
      <alignment horizontal="right"/>
    </xf>
    <xf numFmtId="3" fontId="53" fillId="2" borderId="7" xfId="0" applyNumberFormat="1" applyFont="1" applyFill="1" applyBorder="1" applyAlignment="1">
      <alignment horizontal="right"/>
    </xf>
    <xf numFmtId="3" fontId="53" fillId="0" borderId="1" xfId="0" applyNumberFormat="1" applyFont="1" applyBorder="1" applyAlignment="1">
      <alignment horizontal="right"/>
    </xf>
    <xf numFmtId="3" fontId="53" fillId="2" borderId="3" xfId="0" applyNumberFormat="1" applyFont="1" applyFill="1" applyBorder="1" applyAlignment="1">
      <alignment horizontal="right"/>
    </xf>
    <xf numFmtId="3" fontId="53" fillId="2" borderId="1" xfId="0" applyNumberFormat="1" applyFont="1" applyFill="1" applyBorder="1" applyAlignment="1">
      <alignment horizontal="right"/>
    </xf>
    <xf numFmtId="3" fontId="53" fillId="0" borderId="3" xfId="0" applyNumberFormat="1" applyFont="1" applyFill="1" applyBorder="1" applyAlignment="1">
      <alignment horizontal="right"/>
    </xf>
    <xf numFmtId="3" fontId="53" fillId="36" borderId="3" xfId="0" applyNumberFormat="1" applyFont="1" applyFill="1" applyBorder="1" applyAlignment="1">
      <alignment horizontal="right"/>
    </xf>
    <xf numFmtId="3" fontId="61" fillId="0" borderId="3" xfId="0" applyNumberFormat="1" applyFont="1" applyFill="1" applyBorder="1" applyAlignment="1">
      <alignment horizontal="right"/>
    </xf>
    <xf numFmtId="3" fontId="61" fillId="2" borderId="3" xfId="0" applyNumberFormat="1" applyFont="1" applyFill="1" applyBorder="1" applyAlignment="1">
      <alignment horizontal="right"/>
    </xf>
    <xf numFmtId="1" fontId="62" fillId="2" borderId="13" xfId="44" applyNumberFormat="1" applyFont="1" applyFill="1" applyBorder="1" applyAlignment="1">
      <alignment horizontal="center"/>
    </xf>
    <xf numFmtId="0" fontId="66" fillId="0" borderId="6" xfId="0" applyFont="1" applyBorder="1" applyAlignment="1"/>
    <xf numFmtId="1" fontId="62" fillId="2" borderId="15" xfId="44" applyNumberFormat="1" applyFont="1" applyFill="1" applyBorder="1" applyAlignment="1">
      <alignment horizontal="center"/>
    </xf>
    <xf numFmtId="0" fontId="52" fillId="35" borderId="6" xfId="0" applyFont="1" applyFill="1" applyBorder="1" applyAlignment="1">
      <alignment vertical="center" wrapText="1"/>
    </xf>
    <xf numFmtId="1" fontId="62" fillId="35" borderId="14" xfId="44" applyNumberFormat="1" applyFont="1" applyFill="1" applyBorder="1" applyAlignment="1">
      <alignment horizontal="center"/>
    </xf>
    <xf numFmtId="3" fontId="53" fillId="2" borderId="6" xfId="0" applyNumberFormat="1" applyFont="1" applyFill="1" applyBorder="1" applyAlignment="1">
      <alignment horizontal="right"/>
    </xf>
    <xf numFmtId="3" fontId="53" fillId="2" borderId="13" xfId="0" applyNumberFormat="1" applyFont="1" applyFill="1" applyBorder="1" applyAlignment="1">
      <alignment horizontal="center"/>
    </xf>
    <xf numFmtId="1" fontId="64" fillId="2" borderId="15" xfId="44" applyNumberFormat="1" applyFont="1" applyFill="1" applyBorder="1" applyAlignment="1">
      <alignment horizontal="center"/>
    </xf>
    <xf numFmtId="3" fontId="52" fillId="35" borderId="3" xfId="0" applyNumberFormat="1" applyFont="1" applyFill="1" applyBorder="1" applyAlignment="1">
      <alignment horizontal="right" vertical="center"/>
    </xf>
    <xf numFmtId="3" fontId="52" fillId="35" borderId="6" xfId="0" applyNumberFormat="1" applyFont="1" applyFill="1" applyBorder="1" applyAlignment="1">
      <alignment horizontal="right" vertical="center"/>
    </xf>
    <xf numFmtId="3" fontId="58" fillId="35" borderId="7" xfId="11050" applyNumberFormat="1" applyFont="1" applyFill="1" applyBorder="1" applyAlignment="1">
      <alignment horizontal="right" vertical="center"/>
    </xf>
    <xf numFmtId="3" fontId="52" fillId="35" borderId="1" xfId="0" applyNumberFormat="1" applyFont="1" applyFill="1" applyBorder="1" applyAlignment="1">
      <alignment horizontal="right" vertical="center"/>
    </xf>
    <xf numFmtId="3" fontId="52" fillId="35" borderId="7" xfId="0" applyNumberFormat="1" applyFont="1" applyFill="1" applyBorder="1" applyAlignment="1">
      <alignment horizontal="right" vertical="center"/>
    </xf>
    <xf numFmtId="3" fontId="58" fillId="35" borderId="3" xfId="0" applyNumberFormat="1" applyFont="1" applyFill="1" applyBorder="1" applyAlignment="1">
      <alignment horizontal="right" vertical="center"/>
    </xf>
    <xf numFmtId="3" fontId="58" fillId="35" borderId="1" xfId="0" applyNumberFormat="1" applyFont="1" applyFill="1" applyBorder="1" applyAlignment="1">
      <alignment horizontal="right" vertical="center"/>
    </xf>
    <xf numFmtId="3" fontId="58" fillId="35" borderId="6" xfId="0" applyNumberFormat="1" applyFont="1" applyFill="1" applyBorder="1" applyAlignment="1">
      <alignment horizontal="right" vertical="center"/>
    </xf>
    <xf numFmtId="1" fontId="62" fillId="35" borderId="15" xfId="44" applyNumberFormat="1" applyFont="1" applyFill="1" applyBorder="1" applyAlignment="1">
      <alignment horizontal="center" vertical="center"/>
    </xf>
    <xf numFmtId="3" fontId="53" fillId="0" borderId="1" xfId="0" applyNumberFormat="1" applyFont="1" applyFill="1" applyBorder="1" applyAlignment="1">
      <alignment horizontal="right"/>
    </xf>
    <xf numFmtId="3" fontId="53" fillId="0" borderId="6" xfId="0" applyNumberFormat="1" applyFont="1" applyFill="1" applyBorder="1" applyAlignment="1">
      <alignment horizontal="right"/>
    </xf>
    <xf numFmtId="1" fontId="64" fillId="2" borderId="6" xfId="44" applyNumberFormat="1" applyFont="1" applyFill="1" applyBorder="1" applyAlignment="1">
      <alignment horizontal="center"/>
    </xf>
    <xf numFmtId="0" fontId="59" fillId="0" borderId="6" xfId="0" applyFont="1" applyBorder="1" applyAlignment="1"/>
    <xf numFmtId="0" fontId="66" fillId="0" borderId="3" xfId="0" applyFont="1" applyFill="1" applyBorder="1" applyAlignment="1"/>
    <xf numFmtId="3" fontId="52" fillId="0" borderId="10" xfId="0" applyNumberFormat="1" applyFont="1" applyFill="1" applyBorder="1" applyAlignment="1">
      <alignment horizontal="right"/>
    </xf>
    <xf numFmtId="3" fontId="52" fillId="0" borderId="11" xfId="0" applyNumberFormat="1" applyFont="1" applyFill="1" applyBorder="1" applyAlignment="1">
      <alignment horizontal="right"/>
    </xf>
    <xf numFmtId="1" fontId="64" fillId="0" borderId="2" xfId="44" applyNumberFormat="1" applyFont="1" applyFill="1" applyBorder="1" applyAlignment="1">
      <alignment horizontal="center"/>
    </xf>
    <xf numFmtId="0" fontId="60" fillId="0" borderId="1" xfId="0" applyFont="1" applyFill="1" applyBorder="1" applyAlignment="1">
      <alignment horizontal="left"/>
    </xf>
    <xf numFmtId="0" fontId="59" fillId="0" borderId="6" xfId="0" applyFont="1" applyFill="1" applyBorder="1" applyAlignment="1"/>
    <xf numFmtId="3" fontId="53" fillId="0" borderId="7" xfId="0" applyNumberFormat="1" applyFont="1" applyFill="1" applyBorder="1" applyAlignment="1">
      <alignment horizontal="right"/>
    </xf>
    <xf numFmtId="1" fontId="64" fillId="0" borderId="6" xfId="44" applyNumberFormat="1" applyFont="1" applyFill="1" applyBorder="1" applyAlignment="1">
      <alignment horizontal="center"/>
    </xf>
    <xf numFmtId="3" fontId="68" fillId="0" borderId="2" xfId="0" applyNumberFormat="1" applyFont="1" applyFill="1" applyBorder="1" applyAlignment="1">
      <alignment horizontal="right"/>
    </xf>
    <xf numFmtId="3" fontId="68" fillId="0" borderId="9" xfId="0" applyNumberFormat="1" applyFont="1" applyFill="1" applyBorder="1" applyAlignment="1">
      <alignment horizontal="right"/>
    </xf>
    <xf numFmtId="3" fontId="53" fillId="2" borderId="11" xfId="0" applyNumberFormat="1" applyFont="1" applyFill="1" applyBorder="1" applyAlignment="1">
      <alignment horizontal="right"/>
    </xf>
    <xf numFmtId="3" fontId="53" fillId="2" borderId="12" xfId="0" applyNumberFormat="1" applyFont="1" applyFill="1" applyBorder="1" applyAlignment="1">
      <alignment horizontal="right"/>
    </xf>
    <xf numFmtId="3" fontId="65" fillId="2" borderId="11" xfId="0" applyNumberFormat="1" applyFont="1" applyFill="1" applyBorder="1" applyAlignment="1">
      <alignment horizontal="right"/>
    </xf>
    <xf numFmtId="1" fontId="64" fillId="2" borderId="7" xfId="44" applyNumberFormat="1" applyFont="1" applyFill="1" applyBorder="1" applyAlignment="1">
      <alignment horizontal="center"/>
    </xf>
    <xf numFmtId="0" fontId="60" fillId="2" borderId="2" xfId="0" applyFont="1" applyFill="1" applyBorder="1" applyAlignment="1">
      <alignment horizontal="left"/>
    </xf>
    <xf numFmtId="0" fontId="66" fillId="0" borderId="2" xfId="0" applyFont="1" applyBorder="1" applyAlignment="1"/>
    <xf numFmtId="1" fontId="64" fillId="2" borderId="0" xfId="44" applyNumberFormat="1" applyFont="1" applyFill="1" applyBorder="1" applyAlignment="1">
      <alignment horizontal="center"/>
    </xf>
    <xf numFmtId="0" fontId="59" fillId="0" borderId="1" xfId="0" applyFont="1" applyFill="1" applyBorder="1" applyAlignment="1">
      <alignment horizontal="left"/>
    </xf>
    <xf numFmtId="1" fontId="64" fillId="0" borderId="7" xfId="44" applyNumberFormat="1" applyFont="1" applyFill="1" applyBorder="1" applyAlignment="1">
      <alignment horizontal="center"/>
    </xf>
    <xf numFmtId="0" fontId="69" fillId="0" borderId="0" xfId="0" applyFont="1" applyFill="1" applyBorder="1" applyAlignment="1"/>
    <xf numFmtId="2" fontId="59" fillId="0" borderId="8" xfId="0" applyNumberFormat="1" applyFont="1" applyFill="1" applyBorder="1" applyAlignment="1">
      <alignment horizontal="left"/>
    </xf>
    <xf numFmtId="2" fontId="70" fillId="0" borderId="9" xfId="0" applyNumberFormat="1" applyFont="1" applyFill="1" applyBorder="1" applyAlignment="1"/>
    <xf numFmtId="3" fontId="58" fillId="0" borderId="8" xfId="0" applyNumberFormat="1" applyFont="1" applyFill="1" applyBorder="1" applyAlignment="1"/>
    <xf numFmtId="3" fontId="58" fillId="0" borderId="2" xfId="0" applyNumberFormat="1" applyFont="1" applyFill="1" applyBorder="1" applyAlignment="1"/>
    <xf numFmtId="3" fontId="58" fillId="0" borderId="9" xfId="0" applyNumberFormat="1" applyFont="1" applyFill="1" applyBorder="1" applyAlignment="1"/>
    <xf numFmtId="3" fontId="58" fillId="0" borderId="13" xfId="0" applyNumberFormat="1" applyFont="1" applyFill="1" applyBorder="1" applyAlignment="1"/>
    <xf numFmtId="3" fontId="58" fillId="36" borderId="2" xfId="0" applyNumberFormat="1" applyFont="1" applyFill="1" applyBorder="1" applyAlignment="1"/>
    <xf numFmtId="3" fontId="58" fillId="0" borderId="8" xfId="0" applyNumberFormat="1" applyFont="1" applyFill="1" applyBorder="1" applyAlignment="1">
      <alignment horizontal="right"/>
    </xf>
    <xf numFmtId="3" fontId="58" fillId="0" borderId="9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center"/>
    </xf>
    <xf numFmtId="2" fontId="59" fillId="0" borderId="10" xfId="0" applyNumberFormat="1" applyFont="1" applyFill="1" applyBorder="1" applyAlignment="1">
      <alignment horizontal="left"/>
    </xf>
    <xf numFmtId="2" fontId="71" fillId="0" borderId="11" xfId="0" applyNumberFormat="1" applyFont="1" applyFill="1" applyBorder="1" applyAlignment="1"/>
    <xf numFmtId="3" fontId="61" fillId="0" borderId="10" xfId="0" applyNumberFormat="1" applyFont="1" applyFill="1" applyBorder="1" applyAlignment="1"/>
    <xf numFmtId="3" fontId="61" fillId="0" borderId="0" xfId="0" applyNumberFormat="1" applyFont="1" applyFill="1" applyBorder="1" applyAlignment="1"/>
    <xf numFmtId="3" fontId="61" fillId="0" borderId="11" xfId="0" applyNumberFormat="1" applyFont="1" applyFill="1" applyBorder="1" applyAlignment="1"/>
    <xf numFmtId="3" fontId="61" fillId="0" borderId="14" xfId="0" applyNumberFormat="1" applyFont="1" applyFill="1" applyBorder="1" applyAlignment="1"/>
    <xf numFmtId="3" fontId="61" fillId="36" borderId="0" xfId="0" applyNumberFormat="1" applyFont="1" applyFill="1" applyBorder="1" applyAlignment="1"/>
    <xf numFmtId="3" fontId="61" fillId="0" borderId="10" xfId="0" applyNumberFormat="1" applyFont="1" applyFill="1" applyBorder="1" applyAlignment="1">
      <alignment horizontal="right"/>
    </xf>
    <xf numFmtId="3" fontId="61" fillId="0" borderId="11" xfId="0" applyNumberFormat="1" applyFont="1" applyFill="1" applyBorder="1" applyAlignment="1">
      <alignment horizontal="right"/>
    </xf>
    <xf numFmtId="3" fontId="61" fillId="2" borderId="11" xfId="0" applyNumberFormat="1" applyFont="1" applyFill="1" applyBorder="1" applyAlignment="1">
      <alignment horizontal="center"/>
    </xf>
    <xf numFmtId="3" fontId="58" fillId="0" borderId="10" xfId="0" applyNumberFormat="1" applyFont="1" applyFill="1" applyBorder="1" applyAlignment="1"/>
    <xf numFmtId="3" fontId="58" fillId="0" borderId="0" xfId="0" applyNumberFormat="1" applyFont="1" applyFill="1" applyBorder="1" applyAlignment="1"/>
    <xf numFmtId="3" fontId="58" fillId="0" borderId="11" xfId="0" applyNumberFormat="1" applyFont="1" applyFill="1" applyBorder="1" applyAlignment="1"/>
    <xf numFmtId="3" fontId="58" fillId="0" borderId="14" xfId="0" applyNumberFormat="1" applyFont="1" applyFill="1" applyBorder="1" applyAlignment="1"/>
    <xf numFmtId="3" fontId="58" fillId="36" borderId="0" xfId="0" applyNumberFormat="1" applyFont="1" applyFill="1" applyBorder="1" applyAlignment="1"/>
    <xf numFmtId="3" fontId="58" fillId="0" borderId="10" xfId="0" applyNumberFormat="1" applyFont="1" applyFill="1" applyBorder="1" applyAlignment="1">
      <alignment horizontal="right"/>
    </xf>
    <xf numFmtId="3" fontId="58" fillId="0" borderId="11" xfId="0" applyNumberFormat="1" applyFont="1" applyFill="1" applyBorder="1" applyAlignment="1">
      <alignment horizontal="right"/>
    </xf>
    <xf numFmtId="3" fontId="58" fillId="2" borderId="11" xfId="0" applyNumberFormat="1" applyFont="1" applyFill="1" applyBorder="1" applyAlignment="1">
      <alignment horizontal="center"/>
    </xf>
    <xf numFmtId="2" fontId="72" fillId="0" borderId="10" xfId="0" applyNumberFormat="1" applyFont="1" applyFill="1" applyBorder="1" applyAlignment="1">
      <alignment horizontal="left"/>
    </xf>
    <xf numFmtId="2" fontId="52" fillId="35" borderId="1" xfId="0" applyNumberFormat="1" applyFont="1" applyFill="1" applyBorder="1" applyAlignment="1">
      <alignment horizontal="left"/>
    </xf>
    <xf numFmtId="2" fontId="53" fillId="35" borderId="3" xfId="0" applyNumberFormat="1" applyFont="1" applyFill="1" applyBorder="1" applyAlignment="1"/>
    <xf numFmtId="3" fontId="52" fillId="35" borderId="1" xfId="0" applyNumberFormat="1" applyFont="1" applyFill="1" applyBorder="1" applyAlignment="1"/>
    <xf numFmtId="3" fontId="52" fillId="35" borderId="3" xfId="0" applyNumberFormat="1" applyFont="1" applyFill="1" applyBorder="1" applyAlignment="1"/>
    <xf numFmtId="3" fontId="52" fillId="35" borderId="6" xfId="0" applyNumberFormat="1" applyFont="1" applyFill="1" applyBorder="1" applyAlignment="1"/>
    <xf numFmtId="3" fontId="52" fillId="35" borderId="7" xfId="0" applyNumberFormat="1" applyFont="1" applyFill="1" applyBorder="1" applyAlignment="1"/>
    <xf numFmtId="3" fontId="58" fillId="35" borderId="3" xfId="0" applyNumberFormat="1" applyFont="1" applyFill="1" applyBorder="1" applyAlignment="1"/>
    <xf numFmtId="3" fontId="52" fillId="35" borderId="6" xfId="0" applyNumberFormat="1" applyFont="1" applyFill="1" applyBorder="1" applyAlignment="1">
      <alignment horizontal="center"/>
    </xf>
    <xf numFmtId="2" fontId="73" fillId="0" borderId="8" xfId="0" applyNumberFormat="1" applyFont="1" applyFill="1" applyBorder="1" applyAlignment="1">
      <alignment horizontal="left"/>
    </xf>
    <xf numFmtId="2" fontId="73" fillId="0" borderId="10" xfId="0" applyNumberFormat="1" applyFont="1" applyFill="1" applyBorder="1" applyAlignment="1">
      <alignment horizontal="left"/>
    </xf>
    <xf numFmtId="2" fontId="58" fillId="35" borderId="1" xfId="0" applyNumberFormat="1" applyFont="1" applyFill="1" applyBorder="1" applyAlignment="1">
      <alignment horizontal="left"/>
    </xf>
    <xf numFmtId="2" fontId="61" fillId="35" borderId="3" xfId="0" applyNumberFormat="1" applyFont="1" applyFill="1" applyBorder="1" applyAlignment="1"/>
    <xf numFmtId="3" fontId="58" fillId="35" borderId="1" xfId="0" applyNumberFormat="1" applyFont="1" applyFill="1" applyBorder="1" applyAlignment="1"/>
    <xf numFmtId="3" fontId="58" fillId="35" borderId="6" xfId="0" applyNumberFormat="1" applyFont="1" applyFill="1" applyBorder="1" applyAlignment="1"/>
    <xf numFmtId="3" fontId="58" fillId="35" borderId="7" xfId="0" applyNumberFormat="1" applyFont="1" applyFill="1" applyBorder="1" applyAlignment="1"/>
    <xf numFmtId="3" fontId="58" fillId="35" borderId="6" xfId="0" applyNumberFormat="1" applyFont="1" applyFill="1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59" fillId="2" borderId="10" xfId="0" applyFont="1" applyFill="1" applyBorder="1" applyAlignment="1">
      <alignment horizontal="left" wrapText="1"/>
    </xf>
    <xf numFmtId="0" fontId="59" fillId="2" borderId="11" xfId="0" applyFont="1" applyFill="1" applyBorder="1" applyAlignment="1">
      <alignment horizontal="left" wrapText="1"/>
    </xf>
    <xf numFmtId="0" fontId="60" fillId="2" borderId="4" xfId="0" applyFont="1" applyFill="1" applyBorder="1" applyAlignment="1">
      <alignment horizontal="left" wrapText="1"/>
    </xf>
    <xf numFmtId="0" fontId="60" fillId="2" borderId="12" xfId="0" applyFont="1" applyFill="1" applyBorder="1" applyAlignment="1">
      <alignment horizontal="left" wrapText="1"/>
    </xf>
    <xf numFmtId="0" fontId="60" fillId="2" borderId="11" xfId="0" applyFont="1" applyFill="1" applyBorder="1" applyAlignment="1">
      <alignment horizontal="left" wrapText="1"/>
    </xf>
    <xf numFmtId="0" fontId="60" fillId="2" borderId="10" xfId="0" applyFont="1" applyFill="1" applyBorder="1" applyAlignment="1">
      <alignment horizontal="left" wrapText="1"/>
    </xf>
    <xf numFmtId="0" fontId="60" fillId="2" borderId="10" xfId="0" applyFont="1" applyFill="1" applyBorder="1" applyAlignment="1">
      <alignment horizontal="left" vertical="center" wrapText="1"/>
    </xf>
    <xf numFmtId="0" fontId="60" fillId="2" borderId="11" xfId="0" applyFont="1" applyFill="1" applyBorder="1" applyAlignment="1">
      <alignment horizontal="left" vertical="center" wrapText="1"/>
    </xf>
    <xf numFmtId="0" fontId="60" fillId="2" borderId="4" xfId="0" applyFont="1" applyFill="1" applyBorder="1" applyAlignment="1">
      <alignment horizontal="left" vertical="center" wrapText="1"/>
    </xf>
    <xf numFmtId="0" fontId="60" fillId="2" borderId="12" xfId="0" applyFont="1" applyFill="1" applyBorder="1" applyAlignment="1">
      <alignment horizontal="left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left" wrapText="1"/>
    </xf>
    <xf numFmtId="0" fontId="59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59" fillId="2" borderId="4" xfId="0" applyFont="1" applyFill="1" applyBorder="1" applyAlignment="1">
      <alignment horizontal="left" wrapText="1"/>
    </xf>
    <xf numFmtId="0" fontId="59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</cellXfs>
  <cellStyles count="11052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" xfId="11051" builtinId="5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50800</xdr:rowOff>
    </xdr:from>
    <xdr:to>
      <xdr:col>2</xdr:col>
      <xdr:colOff>3810000</xdr:colOff>
      <xdr:row>7</xdr:row>
      <xdr:rowOff>101600</xdr:rowOff>
    </xdr:to>
    <xdr:pic>
      <xdr:nvPicPr>
        <xdr:cNvPr id="4" name="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51" t="15782" r="23631" b="16371"/>
        <a:stretch/>
      </xdr:blipFill>
      <xdr:spPr bwMode="auto">
        <a:xfrm>
          <a:off x="838200" y="558800"/>
          <a:ext cx="41783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02"/>
  <sheetViews>
    <sheetView showGridLines="0" tabSelected="1" view="pageBreakPreview" topLeftCell="A3" zoomScale="73" zoomScaleNormal="80" zoomScaleSheetLayoutView="73" zoomScalePageLayoutView="50" workbookViewId="0">
      <selection activeCell="CM11" sqref="CM11:CO11"/>
    </sheetView>
  </sheetViews>
  <sheetFormatPr baseColWidth="10" defaultColWidth="11.42578125" defaultRowHeight="20.100000000000001" customHeight="1" x14ac:dyDescent="0.25"/>
  <cols>
    <col min="1" max="1" width="11.42578125" style="83"/>
    <col min="2" max="2" width="6.5703125" style="84" customWidth="1"/>
    <col min="3" max="3" width="64" style="85" customWidth="1"/>
    <col min="4" max="6" width="11.140625" style="77" hidden="1" customWidth="1"/>
    <col min="7" max="12" width="11.7109375" style="77" hidden="1" customWidth="1"/>
    <col min="13" max="15" width="11" style="77" hidden="1" customWidth="1"/>
    <col min="16" max="16" width="12.28515625" style="77" hidden="1" customWidth="1"/>
    <col min="17" max="28" width="11" style="77" hidden="1" customWidth="1"/>
    <col min="29" max="29" width="13" style="77" hidden="1" customWidth="1"/>
    <col min="30" max="41" width="11" style="77" hidden="1" customWidth="1"/>
    <col min="42" max="42" width="12.28515625" style="77" hidden="1" customWidth="1"/>
    <col min="43" max="48" width="11" style="77" hidden="1" customWidth="1"/>
    <col min="49" max="54" width="11.28515625" style="77" hidden="1" customWidth="1"/>
    <col min="55" max="55" width="12.42578125" style="77" hidden="1" customWidth="1"/>
    <col min="56" max="56" width="15.42578125" style="77" hidden="1" customWidth="1"/>
    <col min="57" max="63" width="11.28515625" style="77" hidden="1" customWidth="1"/>
    <col min="64" max="64" width="11.28515625" style="187" hidden="1" customWidth="1"/>
    <col min="65" max="67" width="11.28515625" style="77" hidden="1" customWidth="1"/>
    <col min="68" max="68" width="12.85546875" style="77" hidden="1" customWidth="1"/>
    <col min="69" max="74" width="11.28515625" style="77" hidden="1" customWidth="1"/>
    <col min="75" max="75" width="11.7109375" style="77" hidden="1" customWidth="1"/>
    <col min="76" max="76" width="13.42578125" style="77" customWidth="1"/>
    <col min="77" max="77" width="13.42578125" style="129" bestFit="1" customWidth="1"/>
    <col min="78" max="78" width="14" style="129" customWidth="1"/>
    <col min="79" max="79" width="13.42578125" style="129" customWidth="1"/>
    <col min="80" max="80" width="13.85546875" style="129" customWidth="1"/>
    <col min="81" max="81" width="14.7109375" style="77" customWidth="1"/>
    <col min="82" max="85" width="13.28515625" style="129" customWidth="1"/>
    <col min="86" max="86" width="13.7109375" style="129" customWidth="1"/>
    <col min="87" max="87" width="13.42578125" style="129" customWidth="1"/>
    <col min="88" max="88" width="13.42578125" style="145" customWidth="1"/>
    <col min="89" max="90" width="13.28515625" style="129" customWidth="1"/>
    <col min="91" max="92" width="15.85546875" style="77" customWidth="1"/>
    <col min="93" max="93" width="16.5703125" style="77" customWidth="1"/>
    <col min="94" max="94" width="11.28515625" style="77" customWidth="1"/>
    <col min="95" max="95" width="11.42578125" style="76"/>
    <col min="96" max="96" width="14.85546875" style="76" bestFit="1" customWidth="1"/>
    <col min="97" max="16384" width="11.42578125" style="77"/>
  </cols>
  <sheetData>
    <row r="1" spans="1:97" ht="20.100000000000001" customHeight="1" x14ac:dyDescent="0.25">
      <c r="A1" s="61"/>
      <c r="B1" s="62"/>
      <c r="C1" s="27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Z1" s="121"/>
      <c r="CA1" s="121"/>
      <c r="CB1" s="121"/>
      <c r="CC1" s="25"/>
      <c r="CD1" s="121"/>
      <c r="CE1" s="121"/>
      <c r="CF1" s="121"/>
      <c r="CG1" s="121"/>
      <c r="CH1" s="121"/>
      <c r="CI1" s="121"/>
      <c r="CM1" s="25"/>
      <c r="CN1" s="25"/>
      <c r="CO1" s="25"/>
      <c r="CP1" s="25"/>
      <c r="CQ1" s="28"/>
      <c r="CR1" s="28"/>
    </row>
    <row r="2" spans="1:97" ht="20.100000000000001" customHeight="1" x14ac:dyDescent="0.25">
      <c r="A2" s="61"/>
      <c r="B2" s="62"/>
      <c r="C2" s="27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Z2" s="121"/>
      <c r="CA2" s="121"/>
      <c r="CB2" s="121"/>
      <c r="CC2" s="25"/>
      <c r="CD2" s="121"/>
      <c r="CE2" s="121"/>
      <c r="CF2" s="121"/>
      <c r="CG2" s="121"/>
      <c r="CH2" s="121"/>
      <c r="CI2" s="121"/>
      <c r="CM2" s="25"/>
      <c r="CN2" s="25"/>
      <c r="CO2" s="25"/>
      <c r="CP2" s="25"/>
      <c r="CQ2" s="28"/>
      <c r="CR2" s="28"/>
    </row>
    <row r="3" spans="1:97" ht="15.75" customHeight="1" x14ac:dyDescent="0.25">
      <c r="A3" s="63"/>
      <c r="B3" s="1"/>
      <c r="C3" s="14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Z3" s="122"/>
      <c r="CA3" s="122"/>
      <c r="CB3" s="122"/>
      <c r="CC3" s="11"/>
      <c r="CD3" s="122"/>
      <c r="CE3" s="122"/>
      <c r="CF3" s="122"/>
      <c r="CG3" s="122"/>
      <c r="CH3" s="122"/>
      <c r="CI3" s="122"/>
      <c r="CJ3" s="129"/>
      <c r="CM3" s="11"/>
      <c r="CN3" s="11"/>
      <c r="CO3" s="11"/>
      <c r="CP3" s="11"/>
      <c r="CQ3" s="28"/>
      <c r="CR3" s="28"/>
    </row>
    <row r="4" spans="1:97" ht="23.25" x14ac:dyDescent="0.3">
      <c r="A4" s="63"/>
      <c r="B4" s="2"/>
      <c r="C4" s="142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210"/>
      <c r="BL4" s="188"/>
      <c r="BM4" s="40"/>
      <c r="BN4" s="40"/>
      <c r="BO4" s="40"/>
      <c r="BP4" s="40"/>
      <c r="BQ4" s="40"/>
      <c r="BR4" s="40"/>
      <c r="BT4" s="543" t="s">
        <v>118</v>
      </c>
      <c r="BU4" s="543"/>
      <c r="BV4" s="543"/>
      <c r="BW4" s="543"/>
      <c r="BX4" s="543"/>
      <c r="BY4" s="543"/>
      <c r="BZ4" s="543"/>
      <c r="CA4" s="543"/>
      <c r="CB4" s="543"/>
      <c r="CC4" s="543"/>
      <c r="CD4" s="543"/>
      <c r="CE4" s="543"/>
      <c r="CF4" s="543"/>
      <c r="CG4" s="543"/>
      <c r="CH4" s="543"/>
      <c r="CI4" s="543"/>
      <c r="CJ4" s="543"/>
      <c r="CK4" s="543"/>
      <c r="CL4" s="222"/>
      <c r="CM4" s="140"/>
      <c r="CN4" s="40"/>
      <c r="CO4" s="40"/>
      <c r="CP4" s="11"/>
      <c r="CQ4" s="28"/>
      <c r="CR4" s="28"/>
    </row>
    <row r="5" spans="1:97" ht="23.25" x14ac:dyDescent="0.3">
      <c r="A5" s="63"/>
      <c r="B5" s="2"/>
      <c r="C5" s="142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210"/>
      <c r="BL5" s="188"/>
      <c r="BM5" s="40"/>
      <c r="BN5" s="40"/>
      <c r="BO5" s="40"/>
      <c r="BP5" s="40"/>
      <c r="BQ5" s="40"/>
      <c r="BR5" s="40"/>
      <c r="BT5" s="542" t="s">
        <v>117</v>
      </c>
      <c r="BU5" s="542"/>
      <c r="BV5" s="542"/>
      <c r="BW5" s="542"/>
      <c r="BX5" s="542"/>
      <c r="BY5" s="542"/>
      <c r="BZ5" s="542"/>
      <c r="CA5" s="542"/>
      <c r="CB5" s="542"/>
      <c r="CC5" s="542"/>
      <c r="CD5" s="542"/>
      <c r="CE5" s="542"/>
      <c r="CF5" s="542"/>
      <c r="CG5" s="542"/>
      <c r="CH5" s="542"/>
      <c r="CI5" s="542"/>
      <c r="CJ5" s="542"/>
      <c r="CK5" s="542"/>
      <c r="CL5" s="217"/>
      <c r="CM5" s="140"/>
      <c r="CN5" s="40"/>
      <c r="CO5" s="40"/>
      <c r="CP5" s="11"/>
      <c r="CQ5" s="28"/>
      <c r="CR5" s="28"/>
    </row>
    <row r="6" spans="1:97" ht="23.25" x14ac:dyDescent="0.3">
      <c r="A6" s="63"/>
      <c r="B6" s="2"/>
      <c r="C6" s="3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210"/>
      <c r="BL6" s="188"/>
      <c r="BM6" s="40"/>
      <c r="BN6" s="40"/>
      <c r="BO6" s="40"/>
      <c r="BP6" s="40"/>
      <c r="BQ6" s="40"/>
      <c r="BR6" s="40"/>
      <c r="BT6" s="542" t="s">
        <v>119</v>
      </c>
      <c r="BU6" s="542"/>
      <c r="BV6" s="542"/>
      <c r="BW6" s="542"/>
      <c r="BX6" s="542"/>
      <c r="BY6" s="542"/>
      <c r="BZ6" s="542"/>
      <c r="CA6" s="542"/>
      <c r="CB6" s="542"/>
      <c r="CC6" s="542"/>
      <c r="CD6" s="542"/>
      <c r="CE6" s="542"/>
      <c r="CF6" s="542"/>
      <c r="CG6" s="542"/>
      <c r="CH6" s="542"/>
      <c r="CI6" s="542"/>
      <c r="CJ6" s="542"/>
      <c r="CK6" s="542"/>
      <c r="CL6" s="217"/>
      <c r="CM6" s="140"/>
      <c r="CN6" s="40"/>
      <c r="CO6" s="40"/>
      <c r="CP6" s="11"/>
      <c r="CQ6" s="28"/>
      <c r="CR6" s="28"/>
    </row>
    <row r="7" spans="1:97" ht="18.75" x14ac:dyDescent="0.3">
      <c r="A7" s="63"/>
      <c r="B7" s="2"/>
      <c r="C7" s="3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210"/>
      <c r="BL7" s="188"/>
      <c r="BM7" s="40"/>
      <c r="BN7" s="40"/>
      <c r="BO7" s="40"/>
      <c r="BP7" s="40"/>
      <c r="BQ7" s="40"/>
      <c r="BR7" s="40"/>
      <c r="BT7" s="143"/>
      <c r="BU7" s="143"/>
      <c r="BV7" s="143"/>
      <c r="BW7" s="143"/>
      <c r="BX7" s="217"/>
      <c r="BY7" s="217"/>
      <c r="BZ7" s="143"/>
      <c r="CA7" s="123"/>
      <c r="CB7" s="123"/>
      <c r="CC7" s="40"/>
      <c r="CD7" s="123"/>
      <c r="CE7" s="123"/>
      <c r="CF7" s="123"/>
      <c r="CG7" s="123"/>
      <c r="CH7" s="123"/>
      <c r="CI7" s="123"/>
      <c r="CJ7" s="150"/>
      <c r="CK7" s="150"/>
      <c r="CL7" s="150"/>
      <c r="CM7" s="140"/>
      <c r="CN7" s="40"/>
      <c r="CO7" s="40"/>
      <c r="CP7" s="11"/>
      <c r="CQ7" s="28"/>
      <c r="CR7" s="28"/>
    </row>
    <row r="8" spans="1:97" ht="20.100000000000001" customHeight="1" x14ac:dyDescent="0.3">
      <c r="A8" s="63"/>
      <c r="B8" s="2"/>
      <c r="C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40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11"/>
      <c r="BL8" s="189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11"/>
      <c r="BZ8" s="122"/>
      <c r="CA8" s="122"/>
      <c r="CB8" s="122"/>
      <c r="CC8" s="23"/>
      <c r="CD8" s="122"/>
      <c r="CE8" s="122"/>
      <c r="CF8" s="122"/>
      <c r="CG8" s="122"/>
      <c r="CH8" s="122"/>
      <c r="CI8" s="122"/>
      <c r="CJ8" s="129"/>
      <c r="CM8" s="23"/>
      <c r="CN8" s="23"/>
      <c r="CO8" s="23"/>
      <c r="CP8" s="11"/>
      <c r="CQ8" s="28"/>
      <c r="CR8" s="28"/>
    </row>
    <row r="9" spans="1:97" ht="30.75" customHeight="1" thickBot="1" x14ac:dyDescent="0.4">
      <c r="A9" s="63"/>
      <c r="B9" s="35" t="s">
        <v>0</v>
      </c>
      <c r="C9" s="3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Z9" s="122"/>
      <c r="CA9" s="122"/>
      <c r="CB9" s="122"/>
      <c r="CC9" s="11"/>
      <c r="CD9" s="122"/>
      <c r="CE9" s="122"/>
      <c r="CF9" s="122"/>
      <c r="CG9" s="122"/>
      <c r="CH9" s="122"/>
      <c r="CI9" s="122"/>
      <c r="CJ9" s="129"/>
      <c r="CM9" s="11"/>
      <c r="CN9" s="11"/>
      <c r="CO9" s="11"/>
      <c r="CP9" s="11"/>
      <c r="CQ9" s="28"/>
      <c r="CR9" s="28"/>
    </row>
    <row r="10" spans="1:97" ht="29.25" customHeight="1" x14ac:dyDescent="0.2">
      <c r="A10" s="63"/>
      <c r="B10" s="566" t="s">
        <v>1</v>
      </c>
      <c r="C10" s="567"/>
      <c r="D10" s="558">
        <v>2015</v>
      </c>
      <c r="E10" s="559"/>
      <c r="F10" s="559"/>
      <c r="G10" s="559"/>
      <c r="H10" s="559"/>
      <c r="I10" s="559"/>
      <c r="J10" s="559"/>
      <c r="K10" s="559"/>
      <c r="L10" s="559"/>
      <c r="M10" s="559"/>
      <c r="N10" s="559"/>
      <c r="O10" s="560"/>
      <c r="P10" s="564"/>
      <c r="Q10" s="558">
        <v>2016</v>
      </c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70"/>
      <c r="AD10" s="558">
        <v>2017</v>
      </c>
      <c r="AE10" s="559"/>
      <c r="AF10" s="559"/>
      <c r="AG10" s="559"/>
      <c r="AH10" s="559"/>
      <c r="AI10" s="559"/>
      <c r="AJ10" s="559"/>
      <c r="AK10" s="559"/>
      <c r="AL10" s="559"/>
      <c r="AM10" s="559"/>
      <c r="AN10" s="559"/>
      <c r="AO10" s="560"/>
      <c r="AP10" s="86"/>
      <c r="AQ10" s="558">
        <v>2018</v>
      </c>
      <c r="AR10" s="559"/>
      <c r="AS10" s="559"/>
      <c r="AT10" s="559"/>
      <c r="AU10" s="559"/>
      <c r="AV10" s="559"/>
      <c r="AW10" s="559"/>
      <c r="AX10" s="559"/>
      <c r="AY10" s="559"/>
      <c r="AZ10" s="559"/>
      <c r="BA10" s="559"/>
      <c r="BB10" s="560"/>
      <c r="BC10" s="98"/>
      <c r="BD10" s="558">
        <v>2019</v>
      </c>
      <c r="BE10" s="559"/>
      <c r="BF10" s="559"/>
      <c r="BG10" s="559"/>
      <c r="BH10" s="559"/>
      <c r="BI10" s="559"/>
      <c r="BJ10" s="559"/>
      <c r="BK10" s="559"/>
      <c r="BL10" s="559"/>
      <c r="BM10" s="559"/>
      <c r="BN10" s="559"/>
      <c r="BO10" s="560"/>
      <c r="BP10" s="109"/>
      <c r="BQ10" s="558">
        <v>2020</v>
      </c>
      <c r="BR10" s="559"/>
      <c r="BS10" s="559"/>
      <c r="BT10" s="559"/>
      <c r="BU10" s="559"/>
      <c r="BV10" s="559"/>
      <c r="BW10" s="559"/>
      <c r="BX10" s="559"/>
      <c r="BY10" s="559"/>
      <c r="BZ10" s="559"/>
      <c r="CA10" s="559"/>
      <c r="CB10" s="560"/>
      <c r="CC10" s="138"/>
      <c r="CD10" s="558">
        <v>2021</v>
      </c>
      <c r="CE10" s="559"/>
      <c r="CF10" s="559"/>
      <c r="CG10" s="559"/>
      <c r="CH10" s="559"/>
      <c r="CI10" s="559"/>
      <c r="CJ10" s="559"/>
      <c r="CK10" s="559"/>
      <c r="CL10" s="560"/>
      <c r="CM10" s="576" t="s">
        <v>17</v>
      </c>
      <c r="CN10" s="577"/>
      <c r="CO10" s="578"/>
      <c r="CP10" s="22" t="s">
        <v>18</v>
      </c>
      <c r="CQ10" s="28"/>
      <c r="CR10" s="28"/>
    </row>
    <row r="11" spans="1:97" ht="25.5" customHeight="1" thickBot="1" x14ac:dyDescent="0.25">
      <c r="A11" s="63"/>
      <c r="B11" s="568"/>
      <c r="C11" s="569"/>
      <c r="D11" s="561"/>
      <c r="E11" s="562"/>
      <c r="F11" s="562"/>
      <c r="G11" s="562"/>
      <c r="H11" s="562"/>
      <c r="I11" s="562"/>
      <c r="J11" s="562"/>
      <c r="K11" s="562"/>
      <c r="L11" s="562"/>
      <c r="M11" s="562"/>
      <c r="N11" s="562"/>
      <c r="O11" s="563"/>
      <c r="P11" s="565"/>
      <c r="Q11" s="561"/>
      <c r="R11" s="562"/>
      <c r="S11" s="562"/>
      <c r="T11" s="562"/>
      <c r="U11" s="562"/>
      <c r="V11" s="562"/>
      <c r="W11" s="562"/>
      <c r="X11" s="562"/>
      <c r="Y11" s="562"/>
      <c r="Z11" s="562"/>
      <c r="AA11" s="562"/>
      <c r="AB11" s="562"/>
      <c r="AC11" s="71"/>
      <c r="AD11" s="561"/>
      <c r="AE11" s="562"/>
      <c r="AF11" s="562"/>
      <c r="AG11" s="562"/>
      <c r="AH11" s="562"/>
      <c r="AI11" s="562"/>
      <c r="AJ11" s="562"/>
      <c r="AK11" s="562"/>
      <c r="AL11" s="562"/>
      <c r="AM11" s="562"/>
      <c r="AN11" s="562"/>
      <c r="AO11" s="563"/>
      <c r="AP11" s="87"/>
      <c r="AQ11" s="561"/>
      <c r="AR11" s="562"/>
      <c r="AS11" s="562"/>
      <c r="AT11" s="562"/>
      <c r="AU11" s="562"/>
      <c r="AV11" s="562"/>
      <c r="AW11" s="562"/>
      <c r="AX11" s="562"/>
      <c r="AY11" s="562"/>
      <c r="AZ11" s="562"/>
      <c r="BA11" s="562"/>
      <c r="BB11" s="563"/>
      <c r="BC11" s="99"/>
      <c r="BD11" s="561"/>
      <c r="BE11" s="562"/>
      <c r="BF11" s="562"/>
      <c r="BG11" s="562"/>
      <c r="BH11" s="562"/>
      <c r="BI11" s="562"/>
      <c r="BJ11" s="562"/>
      <c r="BK11" s="562"/>
      <c r="BL11" s="562"/>
      <c r="BM11" s="562"/>
      <c r="BN11" s="562"/>
      <c r="BO11" s="563"/>
      <c r="BP11" s="110"/>
      <c r="BQ11" s="561"/>
      <c r="BR11" s="562"/>
      <c r="BS11" s="562"/>
      <c r="BT11" s="562"/>
      <c r="BU11" s="562"/>
      <c r="BV11" s="562"/>
      <c r="BW11" s="562"/>
      <c r="BX11" s="562"/>
      <c r="BY11" s="562"/>
      <c r="BZ11" s="562"/>
      <c r="CA11" s="562"/>
      <c r="CB11" s="563"/>
      <c r="CC11" s="139"/>
      <c r="CD11" s="561"/>
      <c r="CE11" s="562"/>
      <c r="CF11" s="562"/>
      <c r="CG11" s="562"/>
      <c r="CH11" s="562"/>
      <c r="CI11" s="562"/>
      <c r="CJ11" s="562"/>
      <c r="CK11" s="562"/>
      <c r="CL11" s="563"/>
      <c r="CM11" s="579" t="s">
        <v>125</v>
      </c>
      <c r="CN11" s="580"/>
      <c r="CO11" s="581"/>
      <c r="CP11" s="554" t="s">
        <v>116</v>
      </c>
      <c r="CQ11" s="28"/>
      <c r="CR11" s="28"/>
    </row>
    <row r="12" spans="1:97" s="78" customFormat="1" ht="21" customHeight="1" thickBot="1" x14ac:dyDescent="0.3">
      <c r="A12" s="63"/>
      <c r="B12" s="570"/>
      <c r="C12" s="571"/>
      <c r="D12" s="4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10</v>
      </c>
      <c r="M12" s="5" t="s">
        <v>12</v>
      </c>
      <c r="N12" s="5" t="s">
        <v>13</v>
      </c>
      <c r="O12" s="6" t="s">
        <v>14</v>
      </c>
      <c r="P12" s="5" t="s">
        <v>25</v>
      </c>
      <c r="Q12" s="4" t="s">
        <v>2</v>
      </c>
      <c r="R12" s="5" t="s">
        <v>3</v>
      </c>
      <c r="S12" s="5" t="s">
        <v>4</v>
      </c>
      <c r="T12" s="5" t="s">
        <v>5</v>
      </c>
      <c r="U12" s="5" t="s">
        <v>6</v>
      </c>
      <c r="V12" s="5" t="s">
        <v>7</v>
      </c>
      <c r="W12" s="5" t="s">
        <v>8</v>
      </c>
      <c r="X12" s="5" t="s">
        <v>9</v>
      </c>
      <c r="Y12" s="5" t="s">
        <v>10</v>
      </c>
      <c r="Z12" s="5" t="s">
        <v>12</v>
      </c>
      <c r="AA12" s="5" t="s">
        <v>13</v>
      </c>
      <c r="AB12" s="5" t="s">
        <v>14</v>
      </c>
      <c r="AC12" s="68" t="s">
        <v>26</v>
      </c>
      <c r="AD12" s="4" t="s">
        <v>2</v>
      </c>
      <c r="AE12" s="5" t="s">
        <v>3</v>
      </c>
      <c r="AF12" s="5" t="s">
        <v>4</v>
      </c>
      <c r="AG12" s="5" t="s">
        <v>5</v>
      </c>
      <c r="AH12" s="5" t="s">
        <v>6</v>
      </c>
      <c r="AI12" s="5" t="s">
        <v>7</v>
      </c>
      <c r="AJ12" s="5" t="s">
        <v>8</v>
      </c>
      <c r="AK12" s="5" t="s">
        <v>9</v>
      </c>
      <c r="AL12" s="5" t="s">
        <v>10</v>
      </c>
      <c r="AM12" s="5" t="s">
        <v>12</v>
      </c>
      <c r="AN12" s="5" t="s">
        <v>13</v>
      </c>
      <c r="AO12" s="6" t="s">
        <v>14</v>
      </c>
      <c r="AP12" s="5" t="s">
        <v>27</v>
      </c>
      <c r="AQ12" s="4" t="s">
        <v>2</v>
      </c>
      <c r="AR12" s="5" t="s">
        <v>3</v>
      </c>
      <c r="AS12" s="5" t="s">
        <v>4</v>
      </c>
      <c r="AT12" s="5" t="s">
        <v>5</v>
      </c>
      <c r="AU12" s="5" t="s">
        <v>6</v>
      </c>
      <c r="AV12" s="5" t="s">
        <v>7</v>
      </c>
      <c r="AW12" s="5" t="s">
        <v>8</v>
      </c>
      <c r="AX12" s="5" t="s">
        <v>9</v>
      </c>
      <c r="AY12" s="5" t="s">
        <v>10</v>
      </c>
      <c r="AZ12" s="5" t="s">
        <v>12</v>
      </c>
      <c r="BA12" s="5" t="s">
        <v>13</v>
      </c>
      <c r="BB12" s="6" t="s">
        <v>14</v>
      </c>
      <c r="BC12" s="68" t="s">
        <v>87</v>
      </c>
      <c r="BD12" s="5" t="s">
        <v>2</v>
      </c>
      <c r="BE12" s="5" t="s">
        <v>3</v>
      </c>
      <c r="BF12" s="5" t="s">
        <v>4</v>
      </c>
      <c r="BG12" s="5" t="s">
        <v>5</v>
      </c>
      <c r="BH12" s="5" t="s">
        <v>6</v>
      </c>
      <c r="BI12" s="5" t="s">
        <v>7</v>
      </c>
      <c r="BJ12" s="5" t="s">
        <v>8</v>
      </c>
      <c r="BK12" s="151" t="s">
        <v>9</v>
      </c>
      <c r="BL12" s="190" t="s">
        <v>10</v>
      </c>
      <c r="BM12" s="5" t="s">
        <v>12</v>
      </c>
      <c r="BN12" s="5" t="s">
        <v>13</v>
      </c>
      <c r="BO12" s="6" t="s">
        <v>14</v>
      </c>
      <c r="BP12" s="4" t="s">
        <v>97</v>
      </c>
      <c r="BQ12" s="4" t="s">
        <v>2</v>
      </c>
      <c r="BR12" s="5" t="s">
        <v>3</v>
      </c>
      <c r="BS12" s="5" t="s">
        <v>4</v>
      </c>
      <c r="BT12" s="114" t="s">
        <v>5</v>
      </c>
      <c r="BU12" s="114" t="s">
        <v>6</v>
      </c>
      <c r="BV12" s="114" t="s">
        <v>7</v>
      </c>
      <c r="BW12" s="114" t="s">
        <v>8</v>
      </c>
      <c r="BX12" s="218" t="s">
        <v>9</v>
      </c>
      <c r="BY12" s="221" t="s">
        <v>10</v>
      </c>
      <c r="BZ12" s="124" t="s">
        <v>12</v>
      </c>
      <c r="CA12" s="124" t="s">
        <v>13</v>
      </c>
      <c r="CB12" s="124" t="s">
        <v>14</v>
      </c>
      <c r="CC12" s="68" t="s">
        <v>114</v>
      </c>
      <c r="CD12" s="4" t="s">
        <v>2</v>
      </c>
      <c r="CE12" s="5" t="s">
        <v>3</v>
      </c>
      <c r="CF12" s="5" t="s">
        <v>4</v>
      </c>
      <c r="CG12" s="5" t="s">
        <v>5</v>
      </c>
      <c r="CH12" s="5" t="s">
        <v>6</v>
      </c>
      <c r="CI12" s="134" t="s">
        <v>7</v>
      </c>
      <c r="CJ12" s="151" t="s">
        <v>8</v>
      </c>
      <c r="CK12" s="151" t="s">
        <v>9</v>
      </c>
      <c r="CL12" s="151" t="s">
        <v>126</v>
      </c>
      <c r="CM12" s="51">
        <v>2019</v>
      </c>
      <c r="CN12" s="43">
        <v>2020</v>
      </c>
      <c r="CO12" s="43">
        <v>2021</v>
      </c>
      <c r="CP12" s="555"/>
      <c r="CQ12" s="29"/>
      <c r="CR12" s="29"/>
    </row>
    <row r="13" spans="1:97" s="78" customFormat="1" ht="21" customHeight="1" x14ac:dyDescent="0.25">
      <c r="A13" s="63"/>
      <c r="B13" s="574" t="s">
        <v>28</v>
      </c>
      <c r="C13" s="57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212"/>
      <c r="BL13" s="191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212"/>
      <c r="BY13" s="152"/>
      <c r="BZ13" s="125"/>
      <c r="CA13" s="125"/>
      <c r="CB13" s="125"/>
      <c r="CC13" s="19"/>
      <c r="CD13" s="125"/>
      <c r="CE13" s="125"/>
      <c r="CF13" s="125"/>
      <c r="CG13" s="125"/>
      <c r="CH13" s="125"/>
      <c r="CI13" s="125"/>
      <c r="CJ13" s="152"/>
      <c r="CK13" s="152"/>
      <c r="CL13" s="152"/>
      <c r="CM13" s="72"/>
      <c r="CN13" s="72"/>
      <c r="CO13" s="72"/>
      <c r="CP13" s="72"/>
      <c r="CQ13" s="29"/>
      <c r="CR13" s="29"/>
    </row>
    <row r="14" spans="1:97" s="79" customFormat="1" ht="20.100000000000001" customHeight="1" thickBot="1" x14ac:dyDescent="0.3">
      <c r="A14" s="64"/>
      <c r="B14" s="42" t="s">
        <v>85</v>
      </c>
      <c r="C14" s="42"/>
      <c r="D14" s="18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213"/>
      <c r="BL14" s="192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213"/>
      <c r="BY14" s="153"/>
      <c r="BZ14" s="126"/>
      <c r="CA14" s="126"/>
      <c r="CB14" s="126"/>
      <c r="CC14" s="13"/>
      <c r="CD14" s="126"/>
      <c r="CE14" s="126"/>
      <c r="CF14" s="126"/>
      <c r="CG14" s="126"/>
      <c r="CH14" s="126"/>
      <c r="CI14" s="126"/>
      <c r="CJ14" s="153"/>
      <c r="CK14" s="153"/>
      <c r="CL14" s="153"/>
      <c r="CM14" s="13"/>
      <c r="CN14" s="13"/>
      <c r="CO14" s="13"/>
      <c r="CP14" s="18"/>
      <c r="CQ14" s="30"/>
      <c r="CR14" s="30"/>
    </row>
    <row r="15" spans="1:97" s="79" customFormat="1" ht="20.100000000000001" customHeight="1" thickBot="1" x14ac:dyDescent="0.3">
      <c r="A15" s="64"/>
      <c r="B15" s="281"/>
      <c r="C15" s="282" t="s">
        <v>19</v>
      </c>
      <c r="D15" s="283" t="e">
        <f t="shared" ref="D15:O15" si="0">+D17+D32</f>
        <v>#REF!</v>
      </c>
      <c r="E15" s="284" t="e">
        <f t="shared" si="0"/>
        <v>#REF!</v>
      </c>
      <c r="F15" s="284" t="e">
        <f t="shared" si="0"/>
        <v>#REF!</v>
      </c>
      <c r="G15" s="284" t="e">
        <f t="shared" si="0"/>
        <v>#REF!</v>
      </c>
      <c r="H15" s="284" t="e">
        <f t="shared" si="0"/>
        <v>#REF!</v>
      </c>
      <c r="I15" s="284" t="e">
        <f t="shared" si="0"/>
        <v>#REF!</v>
      </c>
      <c r="J15" s="284" t="e">
        <f t="shared" si="0"/>
        <v>#REF!</v>
      </c>
      <c r="K15" s="284" t="e">
        <f t="shared" si="0"/>
        <v>#REF!</v>
      </c>
      <c r="L15" s="284" t="e">
        <f t="shared" si="0"/>
        <v>#REF!</v>
      </c>
      <c r="M15" s="284" t="e">
        <f t="shared" si="0"/>
        <v>#REF!</v>
      </c>
      <c r="N15" s="284" t="e">
        <f t="shared" si="0"/>
        <v>#REF!</v>
      </c>
      <c r="O15" s="285" t="e">
        <f t="shared" si="0"/>
        <v>#REF!</v>
      </c>
      <c r="P15" s="286" t="e">
        <f>SUM(D15:O15)</f>
        <v>#REF!</v>
      </c>
      <c r="Q15" s="284" t="e">
        <f t="shared" ref="Q15:AB15" si="1">+Q17+Q32</f>
        <v>#REF!</v>
      </c>
      <c r="R15" s="284" t="e">
        <f t="shared" si="1"/>
        <v>#REF!</v>
      </c>
      <c r="S15" s="284" t="e">
        <f t="shared" si="1"/>
        <v>#REF!</v>
      </c>
      <c r="T15" s="284" t="e">
        <f t="shared" si="1"/>
        <v>#REF!</v>
      </c>
      <c r="U15" s="284" t="e">
        <f t="shared" si="1"/>
        <v>#REF!</v>
      </c>
      <c r="V15" s="284" t="e">
        <f t="shared" si="1"/>
        <v>#REF!</v>
      </c>
      <c r="W15" s="284" t="e">
        <f t="shared" si="1"/>
        <v>#REF!</v>
      </c>
      <c r="X15" s="284" t="e">
        <f t="shared" si="1"/>
        <v>#REF!</v>
      </c>
      <c r="Y15" s="284" t="e">
        <f t="shared" si="1"/>
        <v>#REF!</v>
      </c>
      <c r="Z15" s="284" t="e">
        <f t="shared" si="1"/>
        <v>#REF!</v>
      </c>
      <c r="AA15" s="284" t="e">
        <f t="shared" si="1"/>
        <v>#REF!</v>
      </c>
      <c r="AB15" s="284" t="e">
        <f t="shared" si="1"/>
        <v>#REF!</v>
      </c>
      <c r="AC15" s="286" t="e">
        <f>SUM(Q15:AB15)</f>
        <v>#REF!</v>
      </c>
      <c r="AD15" s="283" t="e">
        <f t="shared" ref="AD15:AO15" si="2">+AD17+AD32</f>
        <v>#REF!</v>
      </c>
      <c r="AE15" s="284" t="e">
        <f t="shared" si="2"/>
        <v>#REF!</v>
      </c>
      <c r="AF15" s="284" t="e">
        <f t="shared" si="2"/>
        <v>#REF!</v>
      </c>
      <c r="AG15" s="284" t="e">
        <f t="shared" si="2"/>
        <v>#REF!</v>
      </c>
      <c r="AH15" s="284" t="e">
        <f t="shared" si="2"/>
        <v>#REF!</v>
      </c>
      <c r="AI15" s="284" t="e">
        <f t="shared" si="2"/>
        <v>#REF!</v>
      </c>
      <c r="AJ15" s="284" t="e">
        <f t="shared" si="2"/>
        <v>#REF!</v>
      </c>
      <c r="AK15" s="284" t="e">
        <f t="shared" si="2"/>
        <v>#REF!</v>
      </c>
      <c r="AL15" s="284" t="e">
        <f t="shared" si="2"/>
        <v>#REF!</v>
      </c>
      <c r="AM15" s="284" t="e">
        <f t="shared" si="2"/>
        <v>#REF!</v>
      </c>
      <c r="AN15" s="284" t="e">
        <f t="shared" si="2"/>
        <v>#REF!</v>
      </c>
      <c r="AO15" s="284" t="e">
        <f t="shared" si="2"/>
        <v>#REF!</v>
      </c>
      <c r="AP15" s="286" t="e">
        <f>SUM(AD15:AO15)</f>
        <v>#REF!</v>
      </c>
      <c r="AQ15" s="284" t="e">
        <f t="shared" ref="AQ15:BO15" si="3">+AQ17+AQ32</f>
        <v>#REF!</v>
      </c>
      <c r="AR15" s="284" t="e">
        <f t="shared" si="3"/>
        <v>#REF!</v>
      </c>
      <c r="AS15" s="284" t="e">
        <f t="shared" si="3"/>
        <v>#REF!</v>
      </c>
      <c r="AT15" s="284" t="e">
        <f t="shared" si="3"/>
        <v>#REF!</v>
      </c>
      <c r="AU15" s="284" t="e">
        <f t="shared" si="3"/>
        <v>#REF!</v>
      </c>
      <c r="AV15" s="284" t="e">
        <f t="shared" si="3"/>
        <v>#REF!</v>
      </c>
      <c r="AW15" s="284" t="e">
        <f t="shared" si="3"/>
        <v>#REF!</v>
      </c>
      <c r="AX15" s="284" t="e">
        <f t="shared" si="3"/>
        <v>#REF!</v>
      </c>
      <c r="AY15" s="284" t="e">
        <f t="shared" si="3"/>
        <v>#REF!</v>
      </c>
      <c r="AZ15" s="284" t="e">
        <f t="shared" si="3"/>
        <v>#REF!</v>
      </c>
      <c r="BA15" s="284" t="e">
        <f t="shared" si="3"/>
        <v>#REF!</v>
      </c>
      <c r="BB15" s="284" t="e">
        <f t="shared" si="3"/>
        <v>#REF!</v>
      </c>
      <c r="BC15" s="286" t="e">
        <f t="shared" si="3"/>
        <v>#REF!</v>
      </c>
      <c r="BD15" s="283" t="e">
        <f t="shared" si="3"/>
        <v>#REF!</v>
      </c>
      <c r="BE15" s="284" t="e">
        <f t="shared" si="3"/>
        <v>#REF!</v>
      </c>
      <c r="BF15" s="284" t="e">
        <f t="shared" si="3"/>
        <v>#REF!</v>
      </c>
      <c r="BG15" s="284" t="e">
        <f t="shared" si="3"/>
        <v>#REF!</v>
      </c>
      <c r="BH15" s="284" t="e">
        <f t="shared" si="3"/>
        <v>#REF!</v>
      </c>
      <c r="BI15" s="284" t="e">
        <f t="shared" si="3"/>
        <v>#REF!</v>
      </c>
      <c r="BJ15" s="284" t="e">
        <f t="shared" si="3"/>
        <v>#REF!</v>
      </c>
      <c r="BK15" s="284" t="e">
        <f t="shared" si="3"/>
        <v>#REF!</v>
      </c>
      <c r="BL15" s="284" t="e">
        <f t="shared" si="3"/>
        <v>#REF!</v>
      </c>
      <c r="BM15" s="284" t="e">
        <f t="shared" si="3"/>
        <v>#REF!</v>
      </c>
      <c r="BN15" s="284" t="e">
        <f t="shared" si="3"/>
        <v>#REF!</v>
      </c>
      <c r="BO15" s="284" t="e">
        <f t="shared" si="3"/>
        <v>#REF!</v>
      </c>
      <c r="BP15" s="286" t="e">
        <f>SUM(BD15:BO15)</f>
        <v>#REF!</v>
      </c>
      <c r="BQ15" s="284" t="e">
        <f t="shared" ref="BQ15:BW15" si="4">+BQ17+BQ32</f>
        <v>#REF!</v>
      </c>
      <c r="BR15" s="284" t="e">
        <f t="shared" si="4"/>
        <v>#REF!</v>
      </c>
      <c r="BS15" s="284" t="e">
        <f t="shared" si="4"/>
        <v>#REF!</v>
      </c>
      <c r="BT15" s="284" t="e">
        <f t="shared" si="4"/>
        <v>#REF!</v>
      </c>
      <c r="BU15" s="284" t="e">
        <f t="shared" si="4"/>
        <v>#REF!</v>
      </c>
      <c r="BV15" s="284" t="e">
        <f t="shared" si="4"/>
        <v>#REF!</v>
      </c>
      <c r="BW15" s="284" t="e">
        <f t="shared" si="4"/>
        <v>#REF!</v>
      </c>
      <c r="BX15" s="284">
        <v>44351.869934315364</v>
      </c>
      <c r="BY15" s="287">
        <v>44809.70341615619</v>
      </c>
      <c r="BZ15" s="287">
        <v>53789.520120490801</v>
      </c>
      <c r="CA15" s="287">
        <v>46224.953677930425</v>
      </c>
      <c r="CB15" s="287">
        <v>56927.60102636402</v>
      </c>
      <c r="CC15" s="286">
        <v>574643.63138683653</v>
      </c>
      <c r="CD15" s="287">
        <v>44803.761683715114</v>
      </c>
      <c r="CE15" s="287">
        <v>41744.546094132311</v>
      </c>
      <c r="CF15" s="287">
        <v>47186.746066114021</v>
      </c>
      <c r="CG15" s="287">
        <v>54209.013919969402</v>
      </c>
      <c r="CH15" s="287">
        <v>47056.080675369398</v>
      </c>
      <c r="CI15" s="287">
        <v>46679.56467798286</v>
      </c>
      <c r="CJ15" s="287">
        <v>44126.092718093634</v>
      </c>
      <c r="CK15" s="287">
        <v>46630.815888824414</v>
      </c>
      <c r="CL15" s="287">
        <v>47531.868063717993</v>
      </c>
      <c r="CM15" s="283">
        <v>447998.26142419939</v>
      </c>
      <c r="CN15" s="284">
        <v>417701.55656205135</v>
      </c>
      <c r="CO15" s="285">
        <v>419968.48978791921</v>
      </c>
      <c r="CP15" s="288">
        <v>0.54271601105013723</v>
      </c>
      <c r="CQ15" s="30"/>
      <c r="CR15" s="103"/>
      <c r="CS15" s="103"/>
    </row>
    <row r="16" spans="1:97" s="79" customFormat="1" ht="20.100000000000001" customHeight="1" x14ac:dyDescent="0.25">
      <c r="A16" s="64"/>
      <c r="B16" s="223" t="s">
        <v>83</v>
      </c>
      <c r="C16" s="224"/>
      <c r="D16" s="225"/>
      <c r="E16" s="226"/>
      <c r="F16" s="226"/>
      <c r="G16" s="226"/>
      <c r="H16" s="226"/>
      <c r="I16" s="227"/>
      <c r="J16" s="227"/>
      <c r="K16" s="227"/>
      <c r="L16" s="227"/>
      <c r="M16" s="227"/>
      <c r="N16" s="227"/>
      <c r="O16" s="228"/>
      <c r="P16" s="229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9"/>
      <c r="AD16" s="225"/>
      <c r="AE16" s="227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30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30"/>
      <c r="BD16" s="231"/>
      <c r="BE16" s="226"/>
      <c r="BF16" s="226"/>
      <c r="BG16" s="226"/>
      <c r="BH16" s="226"/>
      <c r="BI16" s="226"/>
      <c r="BJ16" s="226"/>
      <c r="BK16" s="232"/>
      <c r="BL16" s="233"/>
      <c r="BM16" s="226"/>
      <c r="BN16" s="226"/>
      <c r="BO16" s="226"/>
      <c r="BP16" s="230"/>
      <c r="BQ16" s="226"/>
      <c r="BR16" s="226"/>
      <c r="BS16" s="226"/>
      <c r="BT16" s="226"/>
      <c r="BU16" s="226"/>
      <c r="BV16" s="226"/>
      <c r="BW16" s="226"/>
      <c r="BX16" s="232"/>
      <c r="BY16" s="234"/>
      <c r="BZ16" s="235"/>
      <c r="CA16" s="235"/>
      <c r="CB16" s="235"/>
      <c r="CC16" s="230"/>
      <c r="CD16" s="235"/>
      <c r="CE16" s="235"/>
      <c r="CF16" s="235"/>
      <c r="CG16" s="235"/>
      <c r="CH16" s="235"/>
      <c r="CI16" s="235"/>
      <c r="CJ16" s="234"/>
      <c r="CK16" s="234"/>
      <c r="CL16" s="234"/>
      <c r="CM16" s="231"/>
      <c r="CN16" s="232"/>
      <c r="CO16" s="236"/>
      <c r="CP16" s="237"/>
      <c r="CQ16" s="30"/>
      <c r="CR16" s="30"/>
    </row>
    <row r="17" spans="1:96" ht="20.100000000000001" customHeight="1" thickBot="1" x14ac:dyDescent="0.3">
      <c r="A17" s="63"/>
      <c r="B17" s="572" t="s">
        <v>11</v>
      </c>
      <c r="C17" s="573"/>
      <c r="D17" s="238" t="e">
        <f t="shared" ref="D17:AI17" si="5">SUM(D18:D30)</f>
        <v>#REF!</v>
      </c>
      <c r="E17" s="238" t="e">
        <f t="shared" si="5"/>
        <v>#REF!</v>
      </c>
      <c r="F17" s="238" t="e">
        <f t="shared" si="5"/>
        <v>#REF!</v>
      </c>
      <c r="G17" s="238" t="e">
        <f t="shared" si="5"/>
        <v>#REF!</v>
      </c>
      <c r="H17" s="238" t="e">
        <f t="shared" si="5"/>
        <v>#REF!</v>
      </c>
      <c r="I17" s="238" t="e">
        <f t="shared" si="5"/>
        <v>#REF!</v>
      </c>
      <c r="J17" s="238" t="e">
        <f t="shared" si="5"/>
        <v>#REF!</v>
      </c>
      <c r="K17" s="238" t="e">
        <f t="shared" si="5"/>
        <v>#REF!</v>
      </c>
      <c r="L17" s="238" t="e">
        <f t="shared" si="5"/>
        <v>#REF!</v>
      </c>
      <c r="M17" s="238" t="e">
        <f t="shared" si="5"/>
        <v>#REF!</v>
      </c>
      <c r="N17" s="238" t="e">
        <f t="shared" si="5"/>
        <v>#REF!</v>
      </c>
      <c r="O17" s="238" t="e">
        <f t="shared" si="5"/>
        <v>#REF!</v>
      </c>
      <c r="P17" s="239" t="e">
        <f t="shared" si="5"/>
        <v>#REF!</v>
      </c>
      <c r="Q17" s="238" t="e">
        <f t="shared" si="5"/>
        <v>#REF!</v>
      </c>
      <c r="R17" s="238" t="e">
        <f t="shared" si="5"/>
        <v>#REF!</v>
      </c>
      <c r="S17" s="238" t="e">
        <f t="shared" si="5"/>
        <v>#REF!</v>
      </c>
      <c r="T17" s="238" t="e">
        <f t="shared" si="5"/>
        <v>#REF!</v>
      </c>
      <c r="U17" s="238" t="e">
        <f t="shared" si="5"/>
        <v>#REF!</v>
      </c>
      <c r="V17" s="238" t="e">
        <f t="shared" si="5"/>
        <v>#REF!</v>
      </c>
      <c r="W17" s="238" t="e">
        <f t="shared" si="5"/>
        <v>#REF!</v>
      </c>
      <c r="X17" s="238" t="e">
        <f t="shared" si="5"/>
        <v>#REF!</v>
      </c>
      <c r="Y17" s="238" t="e">
        <f t="shared" si="5"/>
        <v>#REF!</v>
      </c>
      <c r="Z17" s="238" t="e">
        <f t="shared" si="5"/>
        <v>#REF!</v>
      </c>
      <c r="AA17" s="238" t="e">
        <f t="shared" si="5"/>
        <v>#REF!</v>
      </c>
      <c r="AB17" s="238" t="e">
        <f t="shared" si="5"/>
        <v>#REF!</v>
      </c>
      <c r="AC17" s="240" t="e">
        <f t="shared" si="5"/>
        <v>#REF!</v>
      </c>
      <c r="AD17" s="238" t="e">
        <f t="shared" si="5"/>
        <v>#REF!</v>
      </c>
      <c r="AE17" s="238" t="e">
        <f t="shared" si="5"/>
        <v>#REF!</v>
      </c>
      <c r="AF17" s="238" t="e">
        <f t="shared" si="5"/>
        <v>#REF!</v>
      </c>
      <c r="AG17" s="238" t="e">
        <f t="shared" si="5"/>
        <v>#REF!</v>
      </c>
      <c r="AH17" s="238" t="e">
        <f t="shared" si="5"/>
        <v>#REF!</v>
      </c>
      <c r="AI17" s="238" t="e">
        <f t="shared" si="5"/>
        <v>#REF!</v>
      </c>
      <c r="AJ17" s="238" t="e">
        <f t="shared" ref="AJ17:BO17" si="6">SUM(AJ18:AJ30)</f>
        <v>#REF!</v>
      </c>
      <c r="AK17" s="238" t="e">
        <f t="shared" si="6"/>
        <v>#REF!</v>
      </c>
      <c r="AL17" s="238" t="e">
        <f t="shared" si="6"/>
        <v>#REF!</v>
      </c>
      <c r="AM17" s="238" t="e">
        <f t="shared" si="6"/>
        <v>#REF!</v>
      </c>
      <c r="AN17" s="238" t="e">
        <f t="shared" si="6"/>
        <v>#REF!</v>
      </c>
      <c r="AO17" s="238" t="e">
        <f t="shared" si="6"/>
        <v>#REF!</v>
      </c>
      <c r="AP17" s="240" t="e">
        <f t="shared" si="6"/>
        <v>#REF!</v>
      </c>
      <c r="AQ17" s="238" t="e">
        <f t="shared" si="6"/>
        <v>#REF!</v>
      </c>
      <c r="AR17" s="238" t="e">
        <f t="shared" si="6"/>
        <v>#REF!</v>
      </c>
      <c r="AS17" s="238" t="e">
        <f t="shared" si="6"/>
        <v>#REF!</v>
      </c>
      <c r="AT17" s="238" t="e">
        <f t="shared" si="6"/>
        <v>#REF!</v>
      </c>
      <c r="AU17" s="238" t="e">
        <f t="shared" si="6"/>
        <v>#REF!</v>
      </c>
      <c r="AV17" s="238" t="e">
        <f t="shared" si="6"/>
        <v>#REF!</v>
      </c>
      <c r="AW17" s="238" t="e">
        <f t="shared" si="6"/>
        <v>#REF!</v>
      </c>
      <c r="AX17" s="238" t="e">
        <f t="shared" si="6"/>
        <v>#REF!</v>
      </c>
      <c r="AY17" s="238" t="e">
        <f t="shared" si="6"/>
        <v>#REF!</v>
      </c>
      <c r="AZ17" s="238" t="e">
        <f t="shared" si="6"/>
        <v>#REF!</v>
      </c>
      <c r="BA17" s="238" t="e">
        <f t="shared" si="6"/>
        <v>#REF!</v>
      </c>
      <c r="BB17" s="238" t="e">
        <f t="shared" si="6"/>
        <v>#REF!</v>
      </c>
      <c r="BC17" s="240" t="e">
        <f t="shared" si="6"/>
        <v>#REF!</v>
      </c>
      <c r="BD17" s="238" t="e">
        <f t="shared" si="6"/>
        <v>#REF!</v>
      </c>
      <c r="BE17" s="238" t="e">
        <f t="shared" si="6"/>
        <v>#REF!</v>
      </c>
      <c r="BF17" s="238" t="e">
        <f t="shared" si="6"/>
        <v>#REF!</v>
      </c>
      <c r="BG17" s="238" t="e">
        <f t="shared" si="6"/>
        <v>#REF!</v>
      </c>
      <c r="BH17" s="238" t="e">
        <f t="shared" si="6"/>
        <v>#REF!</v>
      </c>
      <c r="BI17" s="238" t="e">
        <f t="shared" si="6"/>
        <v>#REF!</v>
      </c>
      <c r="BJ17" s="238" t="e">
        <f t="shared" si="6"/>
        <v>#REF!</v>
      </c>
      <c r="BK17" s="241" t="e">
        <f t="shared" si="6"/>
        <v>#REF!</v>
      </c>
      <c r="BL17" s="242" t="e">
        <f t="shared" si="6"/>
        <v>#REF!</v>
      </c>
      <c r="BM17" s="238" t="e">
        <f t="shared" si="6"/>
        <v>#REF!</v>
      </c>
      <c r="BN17" s="238" t="e">
        <f t="shared" si="6"/>
        <v>#REF!</v>
      </c>
      <c r="BO17" s="238" t="e">
        <f t="shared" si="6"/>
        <v>#REF!</v>
      </c>
      <c r="BP17" s="240" t="e">
        <f t="shared" ref="BP17:BP29" si="7">SUM(BD17:BO17)</f>
        <v>#REF!</v>
      </c>
      <c r="BQ17" s="238" t="e">
        <f t="shared" ref="BQ17:BW17" si="8">SUM(BQ18:BQ30)</f>
        <v>#REF!</v>
      </c>
      <c r="BR17" s="238" t="e">
        <f t="shared" si="8"/>
        <v>#REF!</v>
      </c>
      <c r="BS17" s="238" t="e">
        <f t="shared" si="8"/>
        <v>#REF!</v>
      </c>
      <c r="BT17" s="238" t="e">
        <f t="shared" si="8"/>
        <v>#REF!</v>
      </c>
      <c r="BU17" s="238" t="e">
        <f t="shared" si="8"/>
        <v>#REF!</v>
      </c>
      <c r="BV17" s="238" t="e">
        <f t="shared" si="8"/>
        <v>#REF!</v>
      </c>
      <c r="BW17" s="238" t="e">
        <f t="shared" si="8"/>
        <v>#REF!</v>
      </c>
      <c r="BX17" s="241">
        <v>40237.165085508364</v>
      </c>
      <c r="BY17" s="241">
        <v>39315.786853639991</v>
      </c>
      <c r="BZ17" s="238">
        <v>45979.63096255</v>
      </c>
      <c r="CA17" s="238">
        <v>41424.133962720029</v>
      </c>
      <c r="CB17" s="238">
        <v>51096.910780060018</v>
      </c>
      <c r="CC17" s="240">
        <v>515072.92767866643</v>
      </c>
      <c r="CD17" s="238">
        <v>40780.550845992111</v>
      </c>
      <c r="CE17" s="238">
        <v>36674.016314741712</v>
      </c>
      <c r="CF17" s="238">
        <v>42209.438420370025</v>
      </c>
      <c r="CG17" s="238">
        <v>49252.50375756</v>
      </c>
      <c r="CH17" s="238">
        <v>41096.93773587</v>
      </c>
      <c r="CI17" s="238">
        <v>41873.111540127262</v>
      </c>
      <c r="CJ17" s="241">
        <v>40495.136912170034</v>
      </c>
      <c r="CK17" s="241">
        <v>42227.945025950015</v>
      </c>
      <c r="CL17" s="241">
        <v>42922.006387959991</v>
      </c>
      <c r="CM17" s="243">
        <v>400712.74270720052</v>
      </c>
      <c r="CN17" s="244">
        <v>376572.25197333639</v>
      </c>
      <c r="CO17" s="239">
        <v>377531.64694074116</v>
      </c>
      <c r="CP17" s="245">
        <v>0.25477048889750442</v>
      </c>
      <c r="CQ17" s="28"/>
      <c r="CR17" s="31"/>
    </row>
    <row r="18" spans="1:96" ht="20.100000000000001" customHeight="1" x14ac:dyDescent="0.25">
      <c r="A18" s="63"/>
      <c r="B18" s="223"/>
      <c r="C18" s="246" t="s">
        <v>21</v>
      </c>
      <c r="D18" s="247" t="e">
        <f>+#REF!</f>
        <v>#REF!</v>
      </c>
      <c r="E18" s="248" t="e">
        <f>+#REF!</f>
        <v>#REF!</v>
      </c>
      <c r="F18" s="248" t="e">
        <f>+#REF!</f>
        <v>#REF!</v>
      </c>
      <c r="G18" s="248" t="e">
        <f>+#REF!</f>
        <v>#REF!</v>
      </c>
      <c r="H18" s="248" t="e">
        <f>+#REF!</f>
        <v>#REF!</v>
      </c>
      <c r="I18" s="248" t="e">
        <f>+#REF!</f>
        <v>#REF!</v>
      </c>
      <c r="J18" s="248" t="e">
        <f>+#REF!</f>
        <v>#REF!</v>
      </c>
      <c r="K18" s="248" t="e">
        <f>+#REF!</f>
        <v>#REF!</v>
      </c>
      <c r="L18" s="248" t="e">
        <f>+#REF!</f>
        <v>#REF!</v>
      </c>
      <c r="M18" s="248" t="e">
        <f>+#REF!</f>
        <v>#REF!</v>
      </c>
      <c r="N18" s="248" t="e">
        <f>+#REF!</f>
        <v>#REF!</v>
      </c>
      <c r="O18" s="248" t="e">
        <f>+#REF!</f>
        <v>#REF!</v>
      </c>
      <c r="P18" s="249" t="e">
        <f>SUM(D18:O18)</f>
        <v>#REF!</v>
      </c>
      <c r="Q18" s="250" t="e">
        <f>+#REF!</f>
        <v>#REF!</v>
      </c>
      <c r="R18" s="250" t="e">
        <f>+#REF!</f>
        <v>#REF!</v>
      </c>
      <c r="S18" s="250" t="e">
        <f>+#REF!</f>
        <v>#REF!</v>
      </c>
      <c r="T18" s="250" t="e">
        <f>+#REF!</f>
        <v>#REF!</v>
      </c>
      <c r="U18" s="250" t="e">
        <f>+#REF!</f>
        <v>#REF!</v>
      </c>
      <c r="V18" s="250" t="e">
        <f>+#REF!</f>
        <v>#REF!</v>
      </c>
      <c r="W18" s="250" t="e">
        <f>+#REF!</f>
        <v>#REF!</v>
      </c>
      <c r="X18" s="250" t="e">
        <f>+#REF!</f>
        <v>#REF!</v>
      </c>
      <c r="Y18" s="250" t="e">
        <f>+#REF!</f>
        <v>#REF!</v>
      </c>
      <c r="Z18" s="250" t="e">
        <f>+#REF!</f>
        <v>#REF!</v>
      </c>
      <c r="AA18" s="250" t="e">
        <f>+#REF!</f>
        <v>#REF!</v>
      </c>
      <c r="AB18" s="250" t="e">
        <f>+#REF!</f>
        <v>#REF!</v>
      </c>
      <c r="AC18" s="251" t="e">
        <f>SUM(Q18:AB18)</f>
        <v>#REF!</v>
      </c>
      <c r="AD18" s="252" t="e">
        <f>+#REF!</f>
        <v>#REF!</v>
      </c>
      <c r="AE18" s="248" t="e">
        <f>+#REF!</f>
        <v>#REF!</v>
      </c>
      <c r="AF18" s="248" t="e">
        <f>+#REF!</f>
        <v>#REF!</v>
      </c>
      <c r="AG18" s="248" t="e">
        <f>+#REF!</f>
        <v>#REF!</v>
      </c>
      <c r="AH18" s="248" t="e">
        <f>+#REF!</f>
        <v>#REF!</v>
      </c>
      <c r="AI18" s="248" t="e">
        <f>+#REF!</f>
        <v>#REF!</v>
      </c>
      <c r="AJ18" s="248" t="e">
        <f>+#REF!</f>
        <v>#REF!</v>
      </c>
      <c r="AK18" s="248" t="e">
        <f>+#REF!</f>
        <v>#REF!</v>
      </c>
      <c r="AL18" s="248" t="e">
        <f>+#REF!</f>
        <v>#REF!</v>
      </c>
      <c r="AM18" s="248" t="e">
        <f>+#REF!</f>
        <v>#REF!</v>
      </c>
      <c r="AN18" s="248" t="e">
        <f>+#REF!</f>
        <v>#REF!</v>
      </c>
      <c r="AO18" s="248" t="e">
        <f>+#REF!</f>
        <v>#REF!</v>
      </c>
      <c r="AP18" s="251" t="e">
        <f>SUM(AD18:AO18)</f>
        <v>#REF!</v>
      </c>
      <c r="AQ18" s="248" t="e">
        <f>+#REF!</f>
        <v>#REF!</v>
      </c>
      <c r="AR18" s="250" t="e">
        <f>+#REF!</f>
        <v>#REF!</v>
      </c>
      <c r="AS18" s="250" t="e">
        <f>+#REF!</f>
        <v>#REF!</v>
      </c>
      <c r="AT18" s="250" t="e">
        <f>+#REF!</f>
        <v>#REF!</v>
      </c>
      <c r="AU18" s="250" t="e">
        <f>+#REF!</f>
        <v>#REF!</v>
      </c>
      <c r="AV18" s="250" t="e">
        <f>+#REF!</f>
        <v>#REF!</v>
      </c>
      <c r="AW18" s="250" t="e">
        <f>+#REF!</f>
        <v>#REF!</v>
      </c>
      <c r="AX18" s="250" t="e">
        <f>+#REF!</f>
        <v>#REF!</v>
      </c>
      <c r="AY18" s="250" t="e">
        <f>+#REF!</f>
        <v>#REF!</v>
      </c>
      <c r="AZ18" s="250" t="e">
        <f>+#REF!</f>
        <v>#REF!</v>
      </c>
      <c r="BA18" s="250" t="e">
        <f>+#REF!</f>
        <v>#REF!</v>
      </c>
      <c r="BB18" s="250" t="e">
        <f>+#REF!</f>
        <v>#REF!</v>
      </c>
      <c r="BC18" s="251" t="e">
        <f>SUM(AQ18:BB18)</f>
        <v>#REF!</v>
      </c>
      <c r="BD18" s="247" t="e">
        <f>+#REF!</f>
        <v>#REF!</v>
      </c>
      <c r="BE18" s="250" t="e">
        <f>+#REF!</f>
        <v>#REF!</v>
      </c>
      <c r="BF18" s="250" t="e">
        <f>+#REF!</f>
        <v>#REF!</v>
      </c>
      <c r="BG18" s="250" t="e">
        <f>+#REF!</f>
        <v>#REF!</v>
      </c>
      <c r="BH18" s="250" t="e">
        <f>+#REF!</f>
        <v>#REF!</v>
      </c>
      <c r="BI18" s="250" t="e">
        <f>+#REF!</f>
        <v>#REF!</v>
      </c>
      <c r="BJ18" s="250" t="e">
        <f>+#REF!</f>
        <v>#REF!</v>
      </c>
      <c r="BK18" s="250" t="e">
        <f>+#REF!</f>
        <v>#REF!</v>
      </c>
      <c r="BL18" s="253" t="e">
        <f>+#REF!</f>
        <v>#REF!</v>
      </c>
      <c r="BM18" s="250" t="e">
        <f>+#REF!</f>
        <v>#REF!</v>
      </c>
      <c r="BN18" s="250" t="e">
        <f>+#REF!</f>
        <v>#REF!</v>
      </c>
      <c r="BO18" s="250" t="e">
        <f>+#REF!</f>
        <v>#REF!</v>
      </c>
      <c r="BP18" s="251" t="e">
        <f t="shared" si="7"/>
        <v>#REF!</v>
      </c>
      <c r="BQ18" s="250" t="e">
        <f>+#REF!</f>
        <v>#REF!</v>
      </c>
      <c r="BR18" s="250" t="e">
        <f>+#REF!</f>
        <v>#REF!</v>
      </c>
      <c r="BS18" s="250" t="e">
        <f>+#REF!</f>
        <v>#REF!</v>
      </c>
      <c r="BT18" s="250" t="e">
        <f>+#REF!</f>
        <v>#REF!</v>
      </c>
      <c r="BU18" s="250" t="e">
        <f>+#REF!</f>
        <v>#REF!</v>
      </c>
      <c r="BV18" s="250" t="e">
        <f>+#REF!</f>
        <v>#REF!</v>
      </c>
      <c r="BW18" s="250" t="e">
        <f>+#REF!</f>
        <v>#REF!</v>
      </c>
      <c r="BX18" s="250">
        <v>27.768998029999999</v>
      </c>
      <c r="BY18" s="254">
        <v>812.31090399000004</v>
      </c>
      <c r="BZ18" s="254">
        <v>152.53062832999998</v>
      </c>
      <c r="CA18" s="254">
        <v>187.63020382000002</v>
      </c>
      <c r="CB18" s="254">
        <v>58.654096780000003</v>
      </c>
      <c r="CC18" s="251">
        <v>1435.9738189499997</v>
      </c>
      <c r="CD18" s="254">
        <v>385.1822184021197</v>
      </c>
      <c r="CE18" s="254">
        <v>535.04416620170798</v>
      </c>
      <c r="CF18" s="254">
        <v>33.105874030000003</v>
      </c>
      <c r="CG18" s="254">
        <v>41.158982129999998</v>
      </c>
      <c r="CH18" s="254">
        <v>320.5243853099999</v>
      </c>
      <c r="CI18" s="254">
        <v>283.08981565644399</v>
      </c>
      <c r="CJ18" s="254">
        <v>35.777192560000003</v>
      </c>
      <c r="CK18" s="254">
        <v>133.53170036</v>
      </c>
      <c r="CL18" s="254">
        <v>63.220511510000001</v>
      </c>
      <c r="CM18" s="247">
        <v>1842.7454665900002</v>
      </c>
      <c r="CN18" s="250">
        <v>1037.1588900199999</v>
      </c>
      <c r="CO18" s="255">
        <v>1830.6348461602718</v>
      </c>
      <c r="CP18" s="256">
        <v>76.504763520367732</v>
      </c>
      <c r="CQ18" s="28"/>
      <c r="CR18" s="28"/>
    </row>
    <row r="19" spans="1:96" ht="20.100000000000001" customHeight="1" x14ac:dyDescent="0.25">
      <c r="A19" s="63"/>
      <c r="B19" s="257"/>
      <c r="C19" s="258" t="s">
        <v>115</v>
      </c>
      <c r="D19" s="247" t="e">
        <f>+#REF!</f>
        <v>#REF!</v>
      </c>
      <c r="E19" s="250" t="e">
        <f>+#REF!</f>
        <v>#REF!</v>
      </c>
      <c r="F19" s="250" t="e">
        <f>+#REF!</f>
        <v>#REF!</v>
      </c>
      <c r="G19" s="250" t="e">
        <f>+#REF!</f>
        <v>#REF!</v>
      </c>
      <c r="H19" s="250" t="e">
        <f>+#REF!</f>
        <v>#REF!</v>
      </c>
      <c r="I19" s="250" t="e">
        <f>+#REF!</f>
        <v>#REF!</v>
      </c>
      <c r="J19" s="250" t="e">
        <f>+#REF!</f>
        <v>#REF!</v>
      </c>
      <c r="K19" s="250" t="e">
        <f>+#REF!</f>
        <v>#REF!</v>
      </c>
      <c r="L19" s="250" t="e">
        <f>+#REF!</f>
        <v>#REF!</v>
      </c>
      <c r="M19" s="250" t="e">
        <f>+#REF!</f>
        <v>#REF!</v>
      </c>
      <c r="N19" s="250" t="e">
        <f>+#REF!</f>
        <v>#REF!</v>
      </c>
      <c r="O19" s="250" t="e">
        <f>+#REF!</f>
        <v>#REF!</v>
      </c>
      <c r="P19" s="251" t="e">
        <f t="shared" ref="P19:P29" si="9">SUM(D19:O19)</f>
        <v>#REF!</v>
      </c>
      <c r="Q19" s="250" t="e">
        <f>+#REF!</f>
        <v>#REF!</v>
      </c>
      <c r="R19" s="250" t="e">
        <f>+#REF!</f>
        <v>#REF!</v>
      </c>
      <c r="S19" s="250" t="e">
        <f>+#REF!</f>
        <v>#REF!</v>
      </c>
      <c r="T19" s="250" t="e">
        <f>+#REF!</f>
        <v>#REF!</v>
      </c>
      <c r="U19" s="250" t="e">
        <f>+#REF!</f>
        <v>#REF!</v>
      </c>
      <c r="V19" s="250" t="e">
        <f>+#REF!</f>
        <v>#REF!</v>
      </c>
      <c r="W19" s="250" t="e">
        <f>+#REF!</f>
        <v>#REF!</v>
      </c>
      <c r="X19" s="250" t="e">
        <f>+#REF!</f>
        <v>#REF!</v>
      </c>
      <c r="Y19" s="250" t="e">
        <f>+#REF!</f>
        <v>#REF!</v>
      </c>
      <c r="Z19" s="250" t="e">
        <f>+#REF!</f>
        <v>#REF!</v>
      </c>
      <c r="AA19" s="250" t="e">
        <f>+#REF!</f>
        <v>#REF!</v>
      </c>
      <c r="AB19" s="250" t="e">
        <f>+#REF!</f>
        <v>#REF!</v>
      </c>
      <c r="AC19" s="251" t="e">
        <f>SUM(Q19:AB19)</f>
        <v>#REF!</v>
      </c>
      <c r="AD19" s="247" t="e">
        <f>+#REF!</f>
        <v>#REF!</v>
      </c>
      <c r="AE19" s="250" t="e">
        <f>+#REF!</f>
        <v>#REF!</v>
      </c>
      <c r="AF19" s="250" t="e">
        <f>+#REF!</f>
        <v>#REF!</v>
      </c>
      <c r="AG19" s="250" t="e">
        <f>+#REF!</f>
        <v>#REF!</v>
      </c>
      <c r="AH19" s="250" t="e">
        <f>+#REF!</f>
        <v>#REF!</v>
      </c>
      <c r="AI19" s="250" t="e">
        <f>+#REF!</f>
        <v>#REF!</v>
      </c>
      <c r="AJ19" s="250" t="e">
        <f>+#REF!</f>
        <v>#REF!</v>
      </c>
      <c r="AK19" s="250" t="e">
        <f>+#REF!</f>
        <v>#REF!</v>
      </c>
      <c r="AL19" s="250" t="e">
        <f>+#REF!</f>
        <v>#REF!</v>
      </c>
      <c r="AM19" s="250" t="e">
        <f>+#REF!</f>
        <v>#REF!</v>
      </c>
      <c r="AN19" s="250" t="e">
        <f>+#REF!</f>
        <v>#REF!</v>
      </c>
      <c r="AO19" s="250" t="e">
        <f>+#REF!</f>
        <v>#REF!</v>
      </c>
      <c r="AP19" s="251" t="e">
        <f>SUM(AD19:AO19)</f>
        <v>#REF!</v>
      </c>
      <c r="AQ19" s="250" t="e">
        <f>+#REF!</f>
        <v>#REF!</v>
      </c>
      <c r="AR19" s="250" t="e">
        <f>+#REF!</f>
        <v>#REF!</v>
      </c>
      <c r="AS19" s="250" t="e">
        <f>+#REF!</f>
        <v>#REF!</v>
      </c>
      <c r="AT19" s="250" t="e">
        <f>+#REF!</f>
        <v>#REF!</v>
      </c>
      <c r="AU19" s="250" t="e">
        <f>+#REF!</f>
        <v>#REF!</v>
      </c>
      <c r="AV19" s="250" t="e">
        <f>+#REF!</f>
        <v>#REF!</v>
      </c>
      <c r="AW19" s="250" t="e">
        <f>+#REF!</f>
        <v>#REF!</v>
      </c>
      <c r="AX19" s="250" t="e">
        <f>+#REF!</f>
        <v>#REF!</v>
      </c>
      <c r="AY19" s="250" t="e">
        <f>+#REF!</f>
        <v>#REF!</v>
      </c>
      <c r="AZ19" s="250" t="e">
        <f>+#REF!</f>
        <v>#REF!</v>
      </c>
      <c r="BA19" s="250" t="e">
        <f>+#REF!</f>
        <v>#REF!</v>
      </c>
      <c r="BB19" s="250" t="e">
        <f>+#REF!</f>
        <v>#REF!</v>
      </c>
      <c r="BC19" s="251" t="e">
        <f t="shared" ref="BC19:BC29" si="10">SUM(AQ19:BB19)</f>
        <v>#REF!</v>
      </c>
      <c r="BD19" s="247" t="e">
        <f>+#REF!</f>
        <v>#REF!</v>
      </c>
      <c r="BE19" s="250" t="e">
        <f>+#REF!</f>
        <v>#REF!</v>
      </c>
      <c r="BF19" s="250" t="e">
        <f>+#REF!</f>
        <v>#REF!</v>
      </c>
      <c r="BG19" s="250" t="e">
        <f>+#REF!</f>
        <v>#REF!</v>
      </c>
      <c r="BH19" s="250" t="e">
        <f>+#REF!</f>
        <v>#REF!</v>
      </c>
      <c r="BI19" s="250" t="e">
        <f>+#REF!</f>
        <v>#REF!</v>
      </c>
      <c r="BJ19" s="250" t="e">
        <f>+#REF!</f>
        <v>#REF!</v>
      </c>
      <c r="BK19" s="250" t="e">
        <f>+#REF!</f>
        <v>#REF!</v>
      </c>
      <c r="BL19" s="253" t="e">
        <f>+#REF!</f>
        <v>#REF!</v>
      </c>
      <c r="BM19" s="250" t="e">
        <f>+#REF!</f>
        <v>#REF!</v>
      </c>
      <c r="BN19" s="250" t="e">
        <f>+#REF!</f>
        <v>#REF!</v>
      </c>
      <c r="BO19" s="250" t="e">
        <f>+#REF!</f>
        <v>#REF!</v>
      </c>
      <c r="BP19" s="251" t="e">
        <f t="shared" si="7"/>
        <v>#REF!</v>
      </c>
      <c r="BQ19" s="250" t="e">
        <f>+#REF!</f>
        <v>#REF!</v>
      </c>
      <c r="BR19" s="250" t="e">
        <f>+#REF!</f>
        <v>#REF!</v>
      </c>
      <c r="BS19" s="250" t="e">
        <f>+#REF!</f>
        <v>#REF!</v>
      </c>
      <c r="BT19" s="250" t="e">
        <f>+#REF!</f>
        <v>#REF!</v>
      </c>
      <c r="BU19" s="250" t="e">
        <f>+#REF!</f>
        <v>#REF!</v>
      </c>
      <c r="BV19" s="250" t="e">
        <f>+#REF!</f>
        <v>#REF!</v>
      </c>
      <c r="BW19" s="250" t="e">
        <f>+#REF!</f>
        <v>#REF!</v>
      </c>
      <c r="BX19" s="250">
        <v>178.44129095</v>
      </c>
      <c r="BY19" s="254">
        <v>321.70657836000004</v>
      </c>
      <c r="BZ19" s="254">
        <v>869.63532108999993</v>
      </c>
      <c r="CA19" s="254">
        <v>1506.9417260799999</v>
      </c>
      <c r="CB19" s="254">
        <v>1721.2726709599999</v>
      </c>
      <c r="CC19" s="251">
        <v>10627.707633829999</v>
      </c>
      <c r="CD19" s="254">
        <v>1799.84153072</v>
      </c>
      <c r="CE19" s="254">
        <v>1234.7158236799999</v>
      </c>
      <c r="CF19" s="254">
        <v>709.38311665000003</v>
      </c>
      <c r="CG19" s="254">
        <v>362.93414582999998</v>
      </c>
      <c r="CH19" s="254">
        <v>371.36940205999997</v>
      </c>
      <c r="CI19" s="254">
        <v>361.67143056999998</v>
      </c>
      <c r="CJ19" s="254">
        <v>348.33812872000004</v>
      </c>
      <c r="CK19" s="254">
        <v>355.52428702999998</v>
      </c>
      <c r="CL19" s="254">
        <v>382.62455169999998</v>
      </c>
      <c r="CM19" s="247">
        <v>2639.9382590599998</v>
      </c>
      <c r="CN19" s="250">
        <v>6529.8579157000004</v>
      </c>
      <c r="CO19" s="255">
        <v>5926.4024169599988</v>
      </c>
      <c r="CP19" s="256">
        <v>-9.2414797769043151</v>
      </c>
      <c r="CQ19" s="28"/>
      <c r="CR19" s="28"/>
    </row>
    <row r="20" spans="1:96" ht="20.100000000000001" customHeight="1" x14ac:dyDescent="0.25">
      <c r="A20" s="63"/>
      <c r="B20" s="257"/>
      <c r="C20" s="258" t="s">
        <v>22</v>
      </c>
      <c r="D20" s="247" t="e">
        <f>+#REF!</f>
        <v>#REF!</v>
      </c>
      <c r="E20" s="250" t="e">
        <f>+#REF!</f>
        <v>#REF!</v>
      </c>
      <c r="F20" s="250" t="e">
        <f>+#REF!</f>
        <v>#REF!</v>
      </c>
      <c r="G20" s="250" t="e">
        <f>+#REF!</f>
        <v>#REF!</v>
      </c>
      <c r="H20" s="250" t="e">
        <f>+#REF!</f>
        <v>#REF!</v>
      </c>
      <c r="I20" s="250" t="e">
        <f>+#REF!</f>
        <v>#REF!</v>
      </c>
      <c r="J20" s="250" t="e">
        <f>+#REF!</f>
        <v>#REF!</v>
      </c>
      <c r="K20" s="250" t="e">
        <f>+#REF!</f>
        <v>#REF!</v>
      </c>
      <c r="L20" s="250" t="e">
        <f>+#REF!</f>
        <v>#REF!</v>
      </c>
      <c r="M20" s="250" t="e">
        <f>+#REF!</f>
        <v>#REF!</v>
      </c>
      <c r="N20" s="250" t="e">
        <f>+#REF!</f>
        <v>#REF!</v>
      </c>
      <c r="O20" s="250" t="e">
        <f>+#REF!</f>
        <v>#REF!</v>
      </c>
      <c r="P20" s="251" t="e">
        <f t="shared" si="9"/>
        <v>#REF!</v>
      </c>
      <c r="Q20" s="250" t="e">
        <f>+#REF!</f>
        <v>#REF!</v>
      </c>
      <c r="R20" s="250" t="e">
        <f>+#REF!</f>
        <v>#REF!</v>
      </c>
      <c r="S20" s="250" t="e">
        <f>+#REF!</f>
        <v>#REF!</v>
      </c>
      <c r="T20" s="250" t="e">
        <f>+#REF!</f>
        <v>#REF!</v>
      </c>
      <c r="U20" s="250" t="e">
        <f>+#REF!</f>
        <v>#REF!</v>
      </c>
      <c r="V20" s="250" t="e">
        <f>+#REF!</f>
        <v>#REF!</v>
      </c>
      <c r="W20" s="250" t="e">
        <f>+#REF!</f>
        <v>#REF!</v>
      </c>
      <c r="X20" s="250" t="e">
        <f>+#REF!</f>
        <v>#REF!</v>
      </c>
      <c r="Y20" s="250" t="e">
        <f>+#REF!</f>
        <v>#REF!</v>
      </c>
      <c r="Z20" s="250" t="e">
        <f>+#REF!</f>
        <v>#REF!</v>
      </c>
      <c r="AA20" s="250" t="e">
        <f>+#REF!</f>
        <v>#REF!</v>
      </c>
      <c r="AB20" s="250" t="e">
        <f>+#REF!</f>
        <v>#REF!</v>
      </c>
      <c r="AC20" s="251" t="e">
        <f t="shared" ref="AC20:AC43" si="11">SUM(Q20:AB20)</f>
        <v>#REF!</v>
      </c>
      <c r="AD20" s="247" t="e">
        <f>+#REF!</f>
        <v>#REF!</v>
      </c>
      <c r="AE20" s="250" t="e">
        <f>+#REF!</f>
        <v>#REF!</v>
      </c>
      <c r="AF20" s="250" t="e">
        <f>+#REF!</f>
        <v>#REF!</v>
      </c>
      <c r="AG20" s="250" t="e">
        <f>+#REF!</f>
        <v>#REF!</v>
      </c>
      <c r="AH20" s="250" t="e">
        <f>+#REF!</f>
        <v>#REF!</v>
      </c>
      <c r="AI20" s="250" t="e">
        <f>+#REF!</f>
        <v>#REF!</v>
      </c>
      <c r="AJ20" s="250" t="e">
        <f>+#REF!</f>
        <v>#REF!</v>
      </c>
      <c r="AK20" s="250" t="e">
        <f>+#REF!</f>
        <v>#REF!</v>
      </c>
      <c r="AL20" s="250" t="e">
        <f>+#REF!</f>
        <v>#REF!</v>
      </c>
      <c r="AM20" s="250" t="e">
        <f>+#REF!</f>
        <v>#REF!</v>
      </c>
      <c r="AN20" s="250" t="e">
        <f>+#REF!</f>
        <v>#REF!</v>
      </c>
      <c r="AO20" s="250" t="e">
        <f>+#REF!</f>
        <v>#REF!</v>
      </c>
      <c r="AP20" s="251" t="e">
        <f t="shared" ref="AP20:AP29" si="12">SUM(AD20:AO20)</f>
        <v>#REF!</v>
      </c>
      <c r="AQ20" s="250" t="e">
        <f>+#REF!</f>
        <v>#REF!</v>
      </c>
      <c r="AR20" s="250" t="e">
        <f>+#REF!</f>
        <v>#REF!</v>
      </c>
      <c r="AS20" s="250" t="e">
        <f>+#REF!</f>
        <v>#REF!</v>
      </c>
      <c r="AT20" s="250" t="e">
        <f>+#REF!</f>
        <v>#REF!</v>
      </c>
      <c r="AU20" s="250" t="e">
        <f>+#REF!</f>
        <v>#REF!</v>
      </c>
      <c r="AV20" s="250" t="e">
        <f>+#REF!</f>
        <v>#REF!</v>
      </c>
      <c r="AW20" s="250" t="e">
        <f>+#REF!</f>
        <v>#REF!</v>
      </c>
      <c r="AX20" s="250" t="e">
        <f>+#REF!</f>
        <v>#REF!</v>
      </c>
      <c r="AY20" s="250" t="e">
        <f>+#REF!</f>
        <v>#REF!</v>
      </c>
      <c r="AZ20" s="250" t="e">
        <f>+#REF!</f>
        <v>#REF!</v>
      </c>
      <c r="BA20" s="250" t="e">
        <f>+#REF!</f>
        <v>#REF!</v>
      </c>
      <c r="BB20" s="250" t="e">
        <f>+#REF!</f>
        <v>#REF!</v>
      </c>
      <c r="BC20" s="251" t="e">
        <f t="shared" si="10"/>
        <v>#REF!</v>
      </c>
      <c r="BD20" s="247" t="e">
        <f>+#REF!</f>
        <v>#REF!</v>
      </c>
      <c r="BE20" s="250" t="e">
        <f>+#REF!</f>
        <v>#REF!</v>
      </c>
      <c r="BF20" s="250" t="e">
        <f>+#REF!</f>
        <v>#REF!</v>
      </c>
      <c r="BG20" s="250" t="e">
        <f>+#REF!</f>
        <v>#REF!</v>
      </c>
      <c r="BH20" s="250" t="e">
        <f>+#REF!</f>
        <v>#REF!</v>
      </c>
      <c r="BI20" s="250" t="e">
        <f>+#REF!</f>
        <v>#REF!</v>
      </c>
      <c r="BJ20" s="250" t="e">
        <f>+#REF!</f>
        <v>#REF!</v>
      </c>
      <c r="BK20" s="250" t="e">
        <f>+#REF!</f>
        <v>#REF!</v>
      </c>
      <c r="BL20" s="253" t="e">
        <f>+#REF!</f>
        <v>#REF!</v>
      </c>
      <c r="BM20" s="250" t="e">
        <f>+#REF!</f>
        <v>#REF!</v>
      </c>
      <c r="BN20" s="250" t="e">
        <f>+#REF!</f>
        <v>#REF!</v>
      </c>
      <c r="BO20" s="250" t="e">
        <f>+#REF!</f>
        <v>#REF!</v>
      </c>
      <c r="BP20" s="251" t="e">
        <f t="shared" si="7"/>
        <v>#REF!</v>
      </c>
      <c r="BQ20" s="250" t="e">
        <f>+#REF!</f>
        <v>#REF!</v>
      </c>
      <c r="BR20" s="250" t="e">
        <f>+#REF!</f>
        <v>#REF!</v>
      </c>
      <c r="BS20" s="250" t="e">
        <f>+#REF!</f>
        <v>#REF!</v>
      </c>
      <c r="BT20" s="250" t="e">
        <f>+#REF!</f>
        <v>#REF!</v>
      </c>
      <c r="BU20" s="250" t="e">
        <f>+#REF!</f>
        <v>#REF!</v>
      </c>
      <c r="BV20" s="250" t="e">
        <f>+#REF!</f>
        <v>#REF!</v>
      </c>
      <c r="BW20" s="250" t="e">
        <f>+#REF!</f>
        <v>#REF!</v>
      </c>
      <c r="BX20" s="250">
        <v>1.6054451083688999</v>
      </c>
      <c r="BY20" s="254">
        <v>0.70650900000000005</v>
      </c>
      <c r="BZ20" s="254">
        <v>0</v>
      </c>
      <c r="CA20" s="254">
        <v>3</v>
      </c>
      <c r="CB20" s="254">
        <v>0</v>
      </c>
      <c r="CC20" s="251">
        <v>5.5934823163410998</v>
      </c>
      <c r="CD20" s="254">
        <v>0</v>
      </c>
      <c r="CE20" s="254">
        <v>0</v>
      </c>
      <c r="CF20" s="254">
        <v>0</v>
      </c>
      <c r="CG20" s="254">
        <v>1.6559200000000001</v>
      </c>
      <c r="CH20" s="254">
        <v>0.23665</v>
      </c>
      <c r="CI20" s="254">
        <v>7.0000000108249996</v>
      </c>
      <c r="CJ20" s="254">
        <v>0</v>
      </c>
      <c r="CK20" s="254">
        <v>0</v>
      </c>
      <c r="CL20" s="254">
        <v>0.85298419999999997</v>
      </c>
      <c r="CM20" s="247">
        <v>13.133296740455011</v>
      </c>
      <c r="CN20" s="250">
        <v>2.5934823163410998</v>
      </c>
      <c r="CO20" s="255">
        <v>9.7455542108250004</v>
      </c>
      <c r="CP20" s="256">
        <v>275.77099135860254</v>
      </c>
      <c r="CQ20" s="28"/>
      <c r="CR20" s="28"/>
    </row>
    <row r="21" spans="1:96" ht="20.100000000000001" customHeight="1" x14ac:dyDescent="0.25">
      <c r="A21" s="63"/>
      <c r="B21" s="257"/>
      <c r="C21" s="258" t="s">
        <v>124</v>
      </c>
      <c r="D21" s="247" t="e">
        <f>+#REF!</f>
        <v>#REF!</v>
      </c>
      <c r="E21" s="250" t="e">
        <f>+#REF!</f>
        <v>#REF!</v>
      </c>
      <c r="F21" s="250" t="e">
        <f>+#REF!</f>
        <v>#REF!</v>
      </c>
      <c r="G21" s="250" t="e">
        <f>+#REF!</f>
        <v>#REF!</v>
      </c>
      <c r="H21" s="250" t="e">
        <f>+#REF!</f>
        <v>#REF!</v>
      </c>
      <c r="I21" s="250" t="e">
        <f>+#REF!</f>
        <v>#REF!</v>
      </c>
      <c r="J21" s="250" t="e">
        <f>+#REF!</f>
        <v>#REF!</v>
      </c>
      <c r="K21" s="250" t="e">
        <f>+#REF!</f>
        <v>#REF!</v>
      </c>
      <c r="L21" s="250" t="e">
        <f>+#REF!</f>
        <v>#REF!</v>
      </c>
      <c r="M21" s="250" t="e">
        <f>+#REF!</f>
        <v>#REF!</v>
      </c>
      <c r="N21" s="250" t="e">
        <f>+#REF!</f>
        <v>#REF!</v>
      </c>
      <c r="O21" s="250" t="e">
        <f>+#REF!</f>
        <v>#REF!</v>
      </c>
      <c r="P21" s="251" t="e">
        <f t="shared" si="9"/>
        <v>#REF!</v>
      </c>
      <c r="Q21" s="250" t="e">
        <f>+#REF!</f>
        <v>#REF!</v>
      </c>
      <c r="R21" s="250" t="e">
        <f>+#REF!</f>
        <v>#REF!</v>
      </c>
      <c r="S21" s="250" t="e">
        <f>+#REF!</f>
        <v>#REF!</v>
      </c>
      <c r="T21" s="250" t="e">
        <f>+#REF!</f>
        <v>#REF!</v>
      </c>
      <c r="U21" s="250" t="e">
        <f>+#REF!</f>
        <v>#REF!</v>
      </c>
      <c r="V21" s="250" t="e">
        <f>+#REF!</f>
        <v>#REF!</v>
      </c>
      <c r="W21" s="250" t="e">
        <f>+#REF!</f>
        <v>#REF!</v>
      </c>
      <c r="X21" s="250" t="e">
        <f>+#REF!</f>
        <v>#REF!</v>
      </c>
      <c r="Y21" s="250" t="e">
        <f>+#REF!</f>
        <v>#REF!</v>
      </c>
      <c r="Z21" s="250" t="e">
        <f>+#REF!</f>
        <v>#REF!</v>
      </c>
      <c r="AA21" s="250" t="e">
        <f>+#REF!</f>
        <v>#REF!</v>
      </c>
      <c r="AB21" s="250" t="e">
        <f>+#REF!</f>
        <v>#REF!</v>
      </c>
      <c r="AC21" s="251" t="e">
        <f t="shared" si="11"/>
        <v>#REF!</v>
      </c>
      <c r="AD21" s="247" t="e">
        <f>+#REF!</f>
        <v>#REF!</v>
      </c>
      <c r="AE21" s="250" t="e">
        <f>+#REF!</f>
        <v>#REF!</v>
      </c>
      <c r="AF21" s="250" t="e">
        <f>+#REF!</f>
        <v>#REF!</v>
      </c>
      <c r="AG21" s="250" t="e">
        <f>+#REF!</f>
        <v>#REF!</v>
      </c>
      <c r="AH21" s="250" t="e">
        <f>+#REF!</f>
        <v>#REF!</v>
      </c>
      <c r="AI21" s="250" t="e">
        <f>+#REF!</f>
        <v>#REF!</v>
      </c>
      <c r="AJ21" s="250" t="e">
        <f>+#REF!</f>
        <v>#REF!</v>
      </c>
      <c r="AK21" s="250" t="e">
        <f>+#REF!</f>
        <v>#REF!</v>
      </c>
      <c r="AL21" s="250" t="e">
        <f>+#REF!</f>
        <v>#REF!</v>
      </c>
      <c r="AM21" s="250" t="e">
        <f>+#REF!</f>
        <v>#REF!</v>
      </c>
      <c r="AN21" s="250" t="e">
        <f>+#REF!</f>
        <v>#REF!</v>
      </c>
      <c r="AO21" s="250" t="e">
        <f>+#REF!</f>
        <v>#REF!</v>
      </c>
      <c r="AP21" s="251" t="e">
        <f t="shared" si="12"/>
        <v>#REF!</v>
      </c>
      <c r="AQ21" s="250" t="e">
        <f>+#REF!</f>
        <v>#REF!</v>
      </c>
      <c r="AR21" s="250" t="e">
        <f>+#REF!</f>
        <v>#REF!</v>
      </c>
      <c r="AS21" s="250" t="e">
        <f>+#REF!</f>
        <v>#REF!</v>
      </c>
      <c r="AT21" s="250" t="e">
        <f>+#REF!</f>
        <v>#REF!</v>
      </c>
      <c r="AU21" s="250" t="e">
        <f>+#REF!</f>
        <v>#REF!</v>
      </c>
      <c r="AV21" s="250" t="e">
        <f>+#REF!</f>
        <v>#REF!</v>
      </c>
      <c r="AW21" s="250" t="e">
        <f>+#REF!</f>
        <v>#REF!</v>
      </c>
      <c r="AX21" s="250" t="e">
        <f>+#REF!</f>
        <v>#REF!</v>
      </c>
      <c r="AY21" s="250" t="e">
        <f>+#REF!</f>
        <v>#REF!</v>
      </c>
      <c r="AZ21" s="250" t="e">
        <f>+#REF!</f>
        <v>#REF!</v>
      </c>
      <c r="BA21" s="250" t="e">
        <f>+#REF!</f>
        <v>#REF!</v>
      </c>
      <c r="BB21" s="250" t="e">
        <f>+#REF!</f>
        <v>#REF!</v>
      </c>
      <c r="BC21" s="251" t="e">
        <f t="shared" si="10"/>
        <v>#REF!</v>
      </c>
      <c r="BD21" s="247" t="e">
        <f>+#REF!</f>
        <v>#REF!</v>
      </c>
      <c r="BE21" s="250" t="e">
        <f>+#REF!</f>
        <v>#REF!</v>
      </c>
      <c r="BF21" s="250" t="e">
        <f>+#REF!</f>
        <v>#REF!</v>
      </c>
      <c r="BG21" s="250" t="e">
        <f>+#REF!</f>
        <v>#REF!</v>
      </c>
      <c r="BH21" s="250" t="e">
        <f>+#REF!</f>
        <v>#REF!</v>
      </c>
      <c r="BI21" s="250" t="e">
        <f>+#REF!</f>
        <v>#REF!</v>
      </c>
      <c r="BJ21" s="250" t="e">
        <f>+#REF!</f>
        <v>#REF!</v>
      </c>
      <c r="BK21" s="250" t="e">
        <f>+#REF!</f>
        <v>#REF!</v>
      </c>
      <c r="BL21" s="253" t="e">
        <f>+#REF!</f>
        <v>#REF!</v>
      </c>
      <c r="BM21" s="250" t="e">
        <f>+#REF!</f>
        <v>#REF!</v>
      </c>
      <c r="BN21" s="250" t="e">
        <f>+#REF!</f>
        <v>#REF!</v>
      </c>
      <c r="BO21" s="250" t="e">
        <f>+#REF!</f>
        <v>#REF!</v>
      </c>
      <c r="BP21" s="251" t="e">
        <f t="shared" si="7"/>
        <v>#REF!</v>
      </c>
      <c r="BQ21" s="250" t="e">
        <f>+#REF!</f>
        <v>#REF!</v>
      </c>
      <c r="BR21" s="250" t="e">
        <f>+#REF!</f>
        <v>#REF!</v>
      </c>
      <c r="BS21" s="250" t="e">
        <f>+#REF!</f>
        <v>#REF!</v>
      </c>
      <c r="BT21" s="250" t="e">
        <f>+#REF!</f>
        <v>#REF!</v>
      </c>
      <c r="BU21" s="250" t="e">
        <f>+#REF!</f>
        <v>#REF!</v>
      </c>
      <c r="BV21" s="250" t="e">
        <f>+#REF!</f>
        <v>#REF!</v>
      </c>
      <c r="BW21" s="250" t="e">
        <f>+#REF!</f>
        <v>#REF!</v>
      </c>
      <c r="BX21" s="250">
        <v>2335.2352355499997</v>
      </c>
      <c r="BY21" s="254">
        <v>2563.7114025999999</v>
      </c>
      <c r="BZ21" s="254">
        <v>2800.3280762299996</v>
      </c>
      <c r="CA21" s="254">
        <v>3143.9167820100001</v>
      </c>
      <c r="CB21" s="254">
        <v>3446.3161949199994</v>
      </c>
      <c r="CC21" s="251">
        <v>33807.34312274</v>
      </c>
      <c r="CD21" s="254">
        <v>2942.4481916600007</v>
      </c>
      <c r="CE21" s="254">
        <v>2652.3667559</v>
      </c>
      <c r="CF21" s="254">
        <v>3074.5769924300002</v>
      </c>
      <c r="CG21" s="254">
        <v>5669.4091752799995</v>
      </c>
      <c r="CH21" s="254">
        <v>3696.0974627799997</v>
      </c>
      <c r="CI21" s="254">
        <v>2830.5396448000001</v>
      </c>
      <c r="CJ21" s="254">
        <v>3343.1824156799998</v>
      </c>
      <c r="CK21" s="254">
        <v>2918.3500443499997</v>
      </c>
      <c r="CL21" s="254">
        <v>2808.0441299900003</v>
      </c>
      <c r="CM21" s="247">
        <v>35883.68232539</v>
      </c>
      <c r="CN21" s="250">
        <v>24416.782069580004</v>
      </c>
      <c r="CO21" s="255">
        <v>29935.014812869998</v>
      </c>
      <c r="CP21" s="256">
        <v>22.600163803587225</v>
      </c>
      <c r="CQ21" s="28"/>
      <c r="CR21" s="28"/>
    </row>
    <row r="22" spans="1:96" ht="20.100000000000001" customHeight="1" x14ac:dyDescent="0.25">
      <c r="A22" s="63"/>
      <c r="B22" s="257"/>
      <c r="C22" s="258" t="s">
        <v>23</v>
      </c>
      <c r="D22" s="247" t="e">
        <f>+#REF!</f>
        <v>#REF!</v>
      </c>
      <c r="E22" s="250" t="e">
        <f>+#REF!</f>
        <v>#REF!</v>
      </c>
      <c r="F22" s="250" t="e">
        <f>+#REF!</f>
        <v>#REF!</v>
      </c>
      <c r="G22" s="250" t="e">
        <f>+#REF!</f>
        <v>#REF!</v>
      </c>
      <c r="H22" s="250" t="e">
        <f>+#REF!</f>
        <v>#REF!</v>
      </c>
      <c r="I22" s="250" t="e">
        <f>+#REF!</f>
        <v>#REF!</v>
      </c>
      <c r="J22" s="250" t="e">
        <f>+#REF!</f>
        <v>#REF!</v>
      </c>
      <c r="K22" s="250" t="e">
        <f>+#REF!</f>
        <v>#REF!</v>
      </c>
      <c r="L22" s="250" t="e">
        <f>+#REF!</f>
        <v>#REF!</v>
      </c>
      <c r="M22" s="250" t="e">
        <f>+#REF!</f>
        <v>#REF!</v>
      </c>
      <c r="N22" s="250" t="e">
        <f>+#REF!</f>
        <v>#REF!</v>
      </c>
      <c r="O22" s="250" t="e">
        <f>+#REF!</f>
        <v>#REF!</v>
      </c>
      <c r="P22" s="251" t="e">
        <f t="shared" si="9"/>
        <v>#REF!</v>
      </c>
      <c r="Q22" s="250" t="e">
        <f>+#REF!</f>
        <v>#REF!</v>
      </c>
      <c r="R22" s="250" t="e">
        <f>+#REF!</f>
        <v>#REF!</v>
      </c>
      <c r="S22" s="250" t="e">
        <f>+#REF!</f>
        <v>#REF!</v>
      </c>
      <c r="T22" s="250" t="e">
        <f>+#REF!</f>
        <v>#REF!</v>
      </c>
      <c r="U22" s="250" t="e">
        <f>+#REF!</f>
        <v>#REF!</v>
      </c>
      <c r="V22" s="250" t="e">
        <f>+#REF!</f>
        <v>#REF!</v>
      </c>
      <c r="W22" s="250" t="e">
        <f>+#REF!</f>
        <v>#REF!</v>
      </c>
      <c r="X22" s="250" t="e">
        <f>+#REF!</f>
        <v>#REF!</v>
      </c>
      <c r="Y22" s="250" t="e">
        <f>+#REF!</f>
        <v>#REF!</v>
      </c>
      <c r="Z22" s="250" t="e">
        <f>+#REF!</f>
        <v>#REF!</v>
      </c>
      <c r="AA22" s="250" t="e">
        <f>+#REF!</f>
        <v>#REF!</v>
      </c>
      <c r="AB22" s="250" t="e">
        <f>+#REF!</f>
        <v>#REF!</v>
      </c>
      <c r="AC22" s="251" t="e">
        <f t="shared" si="11"/>
        <v>#REF!</v>
      </c>
      <c r="AD22" s="247" t="e">
        <f>+#REF!</f>
        <v>#REF!</v>
      </c>
      <c r="AE22" s="250" t="e">
        <f>+#REF!</f>
        <v>#REF!</v>
      </c>
      <c r="AF22" s="250" t="e">
        <f>+#REF!</f>
        <v>#REF!</v>
      </c>
      <c r="AG22" s="250" t="e">
        <f>+#REF!</f>
        <v>#REF!</v>
      </c>
      <c r="AH22" s="250" t="e">
        <f>+#REF!</f>
        <v>#REF!</v>
      </c>
      <c r="AI22" s="250" t="e">
        <f>+#REF!</f>
        <v>#REF!</v>
      </c>
      <c r="AJ22" s="250" t="e">
        <f>+#REF!</f>
        <v>#REF!</v>
      </c>
      <c r="AK22" s="250" t="e">
        <f>+#REF!</f>
        <v>#REF!</v>
      </c>
      <c r="AL22" s="250" t="e">
        <f>+#REF!</f>
        <v>#REF!</v>
      </c>
      <c r="AM22" s="250" t="e">
        <f>+#REF!</f>
        <v>#REF!</v>
      </c>
      <c r="AN22" s="250" t="e">
        <f>+#REF!</f>
        <v>#REF!</v>
      </c>
      <c r="AO22" s="250" t="e">
        <f>+#REF!</f>
        <v>#REF!</v>
      </c>
      <c r="AP22" s="251" t="e">
        <f t="shared" si="12"/>
        <v>#REF!</v>
      </c>
      <c r="AQ22" s="250" t="e">
        <f>+#REF!</f>
        <v>#REF!</v>
      </c>
      <c r="AR22" s="250" t="e">
        <f>+#REF!</f>
        <v>#REF!</v>
      </c>
      <c r="AS22" s="250" t="e">
        <f>+#REF!</f>
        <v>#REF!</v>
      </c>
      <c r="AT22" s="250" t="e">
        <f>+#REF!</f>
        <v>#REF!</v>
      </c>
      <c r="AU22" s="250" t="e">
        <f>+#REF!</f>
        <v>#REF!</v>
      </c>
      <c r="AV22" s="250" t="e">
        <f>+#REF!</f>
        <v>#REF!</v>
      </c>
      <c r="AW22" s="250" t="e">
        <f>+#REF!</f>
        <v>#REF!</v>
      </c>
      <c r="AX22" s="250" t="e">
        <f>+#REF!</f>
        <v>#REF!</v>
      </c>
      <c r="AY22" s="250" t="e">
        <f>+#REF!</f>
        <v>#REF!</v>
      </c>
      <c r="AZ22" s="250" t="e">
        <f>+#REF!</f>
        <v>#REF!</v>
      </c>
      <c r="BA22" s="250" t="e">
        <f>+#REF!</f>
        <v>#REF!</v>
      </c>
      <c r="BB22" s="250" t="e">
        <f>+#REF!</f>
        <v>#REF!</v>
      </c>
      <c r="BC22" s="251" t="e">
        <f t="shared" si="10"/>
        <v>#REF!</v>
      </c>
      <c r="BD22" s="247" t="e">
        <f>+#REF!</f>
        <v>#REF!</v>
      </c>
      <c r="BE22" s="250" t="e">
        <f>+#REF!</f>
        <v>#REF!</v>
      </c>
      <c r="BF22" s="250" t="e">
        <f>+#REF!</f>
        <v>#REF!</v>
      </c>
      <c r="BG22" s="250" t="e">
        <f>+#REF!</f>
        <v>#REF!</v>
      </c>
      <c r="BH22" s="250" t="e">
        <f>+#REF!</f>
        <v>#REF!</v>
      </c>
      <c r="BI22" s="250" t="e">
        <f>+#REF!</f>
        <v>#REF!</v>
      </c>
      <c r="BJ22" s="250" t="e">
        <f>+#REF!</f>
        <v>#REF!</v>
      </c>
      <c r="BK22" s="250" t="e">
        <f>+#REF!</f>
        <v>#REF!</v>
      </c>
      <c r="BL22" s="253" t="e">
        <f>+#REF!</f>
        <v>#REF!</v>
      </c>
      <c r="BM22" s="250" t="e">
        <f>+#REF!</f>
        <v>#REF!</v>
      </c>
      <c r="BN22" s="250" t="e">
        <f>+#REF!</f>
        <v>#REF!</v>
      </c>
      <c r="BO22" s="250" t="e">
        <f>+#REF!</f>
        <v>#REF!</v>
      </c>
      <c r="BP22" s="251" t="e">
        <f t="shared" si="7"/>
        <v>#REF!</v>
      </c>
      <c r="BQ22" s="250" t="e">
        <f>+#REF!</f>
        <v>#REF!</v>
      </c>
      <c r="BR22" s="250" t="e">
        <f>+#REF!</f>
        <v>#REF!</v>
      </c>
      <c r="BS22" s="250" t="e">
        <f>+#REF!</f>
        <v>#REF!</v>
      </c>
      <c r="BT22" s="250" t="e">
        <f>+#REF!</f>
        <v>#REF!</v>
      </c>
      <c r="BU22" s="250" t="e">
        <f>+#REF!</f>
        <v>#REF!</v>
      </c>
      <c r="BV22" s="250" t="e">
        <f>+#REF!</f>
        <v>#REF!</v>
      </c>
      <c r="BW22" s="250" t="e">
        <f>+#REF!</f>
        <v>#REF!</v>
      </c>
      <c r="BX22" s="250">
        <v>2838.92</v>
      </c>
      <c r="BY22" s="254">
        <v>3086.3400000000006</v>
      </c>
      <c r="BZ22" s="254">
        <v>3988.0699999999997</v>
      </c>
      <c r="CA22" s="254">
        <v>3148.309999999999</v>
      </c>
      <c r="CB22" s="254">
        <v>4036.0900000000006</v>
      </c>
      <c r="CC22" s="251">
        <v>33460.14</v>
      </c>
      <c r="CD22" s="254">
        <v>2883.0199999999995</v>
      </c>
      <c r="CE22" s="254">
        <v>2900.4700000000003</v>
      </c>
      <c r="CF22" s="254">
        <v>3478.0400000000009</v>
      </c>
      <c r="CG22" s="254">
        <v>2571.1499999999996</v>
      </c>
      <c r="CH22" s="254">
        <v>2315.04</v>
      </c>
      <c r="CI22" s="254">
        <v>2106.64</v>
      </c>
      <c r="CJ22" s="254">
        <v>2242.41</v>
      </c>
      <c r="CK22" s="254">
        <v>2344.8000000000002</v>
      </c>
      <c r="CL22" s="254">
        <v>2762.42</v>
      </c>
      <c r="CM22" s="247">
        <v>25633.78</v>
      </c>
      <c r="CN22" s="250">
        <v>22287.670000000002</v>
      </c>
      <c r="CO22" s="255">
        <v>23603.989999999998</v>
      </c>
      <c r="CP22" s="256">
        <v>5.9060458091850565</v>
      </c>
      <c r="CQ22" s="28"/>
      <c r="CR22" s="28"/>
    </row>
    <row r="23" spans="1:96" ht="20.100000000000001" customHeight="1" x14ac:dyDescent="0.25">
      <c r="A23" s="63"/>
      <c r="B23" s="257"/>
      <c r="C23" s="258" t="s">
        <v>24</v>
      </c>
      <c r="D23" s="247" t="e">
        <f>+#REF!</f>
        <v>#REF!</v>
      </c>
      <c r="E23" s="250" t="e">
        <f>+#REF!</f>
        <v>#REF!</v>
      </c>
      <c r="F23" s="250" t="e">
        <f>+#REF!</f>
        <v>#REF!</v>
      </c>
      <c r="G23" s="250" t="e">
        <f>+#REF!</f>
        <v>#REF!</v>
      </c>
      <c r="H23" s="250" t="e">
        <f>+#REF!</f>
        <v>#REF!</v>
      </c>
      <c r="I23" s="250" t="e">
        <f>+#REF!</f>
        <v>#REF!</v>
      </c>
      <c r="J23" s="250" t="e">
        <f>+#REF!</f>
        <v>#REF!</v>
      </c>
      <c r="K23" s="250" t="e">
        <f>+#REF!</f>
        <v>#REF!</v>
      </c>
      <c r="L23" s="250" t="e">
        <f>+#REF!</f>
        <v>#REF!</v>
      </c>
      <c r="M23" s="250" t="e">
        <f>+#REF!</f>
        <v>#REF!</v>
      </c>
      <c r="N23" s="250" t="e">
        <f>+#REF!</f>
        <v>#REF!</v>
      </c>
      <c r="O23" s="250" t="e">
        <f>+#REF!</f>
        <v>#REF!</v>
      </c>
      <c r="P23" s="251" t="e">
        <f t="shared" si="9"/>
        <v>#REF!</v>
      </c>
      <c r="Q23" s="250" t="e">
        <f>+#REF!</f>
        <v>#REF!</v>
      </c>
      <c r="R23" s="250" t="e">
        <f>+#REF!</f>
        <v>#REF!</v>
      </c>
      <c r="S23" s="250" t="e">
        <f>+#REF!</f>
        <v>#REF!</v>
      </c>
      <c r="T23" s="250" t="e">
        <f>+#REF!</f>
        <v>#REF!</v>
      </c>
      <c r="U23" s="250" t="e">
        <f>+#REF!</f>
        <v>#REF!</v>
      </c>
      <c r="V23" s="250" t="e">
        <f>+#REF!</f>
        <v>#REF!</v>
      </c>
      <c r="W23" s="250" t="e">
        <f>+#REF!</f>
        <v>#REF!</v>
      </c>
      <c r="X23" s="250" t="e">
        <f>+#REF!</f>
        <v>#REF!</v>
      </c>
      <c r="Y23" s="250" t="e">
        <f>+#REF!</f>
        <v>#REF!</v>
      </c>
      <c r="Z23" s="250" t="e">
        <f>+#REF!</f>
        <v>#REF!</v>
      </c>
      <c r="AA23" s="250" t="e">
        <f>+#REF!</f>
        <v>#REF!</v>
      </c>
      <c r="AB23" s="250" t="e">
        <f>+#REF!</f>
        <v>#REF!</v>
      </c>
      <c r="AC23" s="251" t="e">
        <f t="shared" si="11"/>
        <v>#REF!</v>
      </c>
      <c r="AD23" s="247" t="e">
        <f>+#REF!</f>
        <v>#REF!</v>
      </c>
      <c r="AE23" s="250" t="e">
        <f>+#REF!</f>
        <v>#REF!</v>
      </c>
      <c r="AF23" s="250" t="e">
        <f>+#REF!</f>
        <v>#REF!</v>
      </c>
      <c r="AG23" s="250" t="e">
        <f>+#REF!</f>
        <v>#REF!</v>
      </c>
      <c r="AH23" s="250" t="e">
        <f>+#REF!</f>
        <v>#REF!</v>
      </c>
      <c r="AI23" s="250" t="e">
        <f>+#REF!</f>
        <v>#REF!</v>
      </c>
      <c r="AJ23" s="250" t="e">
        <f>+#REF!</f>
        <v>#REF!</v>
      </c>
      <c r="AK23" s="250" t="e">
        <f>+#REF!</f>
        <v>#REF!</v>
      </c>
      <c r="AL23" s="250" t="e">
        <f>+#REF!</f>
        <v>#REF!</v>
      </c>
      <c r="AM23" s="250" t="e">
        <f>+#REF!</f>
        <v>#REF!</v>
      </c>
      <c r="AN23" s="250" t="e">
        <f>+#REF!</f>
        <v>#REF!</v>
      </c>
      <c r="AO23" s="250" t="e">
        <f>+#REF!</f>
        <v>#REF!</v>
      </c>
      <c r="AP23" s="251" t="e">
        <f t="shared" si="12"/>
        <v>#REF!</v>
      </c>
      <c r="AQ23" s="250" t="e">
        <f>+#REF!</f>
        <v>#REF!</v>
      </c>
      <c r="AR23" s="250" t="e">
        <f>+#REF!</f>
        <v>#REF!</v>
      </c>
      <c r="AS23" s="250" t="e">
        <f>+#REF!</f>
        <v>#REF!</v>
      </c>
      <c r="AT23" s="250" t="e">
        <f>+#REF!</f>
        <v>#REF!</v>
      </c>
      <c r="AU23" s="250" t="e">
        <f>+#REF!</f>
        <v>#REF!</v>
      </c>
      <c r="AV23" s="250" t="e">
        <f>+#REF!</f>
        <v>#REF!</v>
      </c>
      <c r="AW23" s="250" t="e">
        <f>+#REF!</f>
        <v>#REF!</v>
      </c>
      <c r="AX23" s="250" t="e">
        <f>+#REF!</f>
        <v>#REF!</v>
      </c>
      <c r="AY23" s="250" t="e">
        <f>+#REF!</f>
        <v>#REF!</v>
      </c>
      <c r="AZ23" s="250" t="e">
        <f>+#REF!</f>
        <v>#REF!</v>
      </c>
      <c r="BA23" s="250" t="e">
        <f>+#REF!</f>
        <v>#REF!</v>
      </c>
      <c r="BB23" s="250" t="e">
        <f>+#REF!</f>
        <v>#REF!</v>
      </c>
      <c r="BC23" s="251" t="e">
        <f t="shared" si="10"/>
        <v>#REF!</v>
      </c>
      <c r="BD23" s="247" t="e">
        <f>+#REF!</f>
        <v>#REF!</v>
      </c>
      <c r="BE23" s="250" t="e">
        <f>+#REF!</f>
        <v>#REF!</v>
      </c>
      <c r="BF23" s="250" t="e">
        <f>+#REF!</f>
        <v>#REF!</v>
      </c>
      <c r="BG23" s="250" t="e">
        <f>+#REF!</f>
        <v>#REF!</v>
      </c>
      <c r="BH23" s="250" t="e">
        <f>+#REF!</f>
        <v>#REF!</v>
      </c>
      <c r="BI23" s="250" t="e">
        <f>+#REF!</f>
        <v>#REF!</v>
      </c>
      <c r="BJ23" s="250" t="e">
        <f>+#REF!</f>
        <v>#REF!</v>
      </c>
      <c r="BK23" s="250" t="e">
        <f>+#REF!</f>
        <v>#REF!</v>
      </c>
      <c r="BL23" s="253" t="e">
        <f>+#REF!</f>
        <v>#REF!</v>
      </c>
      <c r="BM23" s="250" t="e">
        <f>+#REF!</f>
        <v>#REF!</v>
      </c>
      <c r="BN23" s="250" t="e">
        <f>+#REF!</f>
        <v>#REF!</v>
      </c>
      <c r="BO23" s="250" t="e">
        <f>+#REF!</f>
        <v>#REF!</v>
      </c>
      <c r="BP23" s="251" t="e">
        <f t="shared" si="7"/>
        <v>#REF!</v>
      </c>
      <c r="BQ23" s="250" t="e">
        <f>+#REF!</f>
        <v>#REF!</v>
      </c>
      <c r="BR23" s="250" t="e">
        <f>+#REF!</f>
        <v>#REF!</v>
      </c>
      <c r="BS23" s="250" t="e">
        <f>+#REF!</f>
        <v>#REF!</v>
      </c>
      <c r="BT23" s="250" t="e">
        <f>+#REF!</f>
        <v>#REF!</v>
      </c>
      <c r="BU23" s="250" t="e">
        <f>+#REF!</f>
        <v>#REF!</v>
      </c>
      <c r="BV23" s="250" t="e">
        <f>+#REF!</f>
        <v>#REF!</v>
      </c>
      <c r="BW23" s="250" t="e">
        <f>+#REF!</f>
        <v>#REF!</v>
      </c>
      <c r="BX23" s="250">
        <v>16279.429313279988</v>
      </c>
      <c r="BY23" s="254">
        <v>14615.330336549992</v>
      </c>
      <c r="BZ23" s="254">
        <v>17880.550001000007</v>
      </c>
      <c r="CA23" s="254">
        <v>15709.315251420026</v>
      </c>
      <c r="CB23" s="254">
        <v>19277.674687570008</v>
      </c>
      <c r="CC23" s="251">
        <v>215999.61946423005</v>
      </c>
      <c r="CD23" s="254">
        <v>14955.084860509989</v>
      </c>
      <c r="CE23" s="254">
        <v>13766.489071740001</v>
      </c>
      <c r="CF23" s="254">
        <v>17105.655560840005</v>
      </c>
      <c r="CG23" s="254">
        <v>19782.693632300008</v>
      </c>
      <c r="CH23" s="254">
        <v>16749.35097214999</v>
      </c>
      <c r="CI23" s="254">
        <v>17376.251933819989</v>
      </c>
      <c r="CJ23" s="254">
        <v>16503.634278140024</v>
      </c>
      <c r="CK23" s="254">
        <v>17889.741425380016</v>
      </c>
      <c r="CL23" s="254">
        <v>20057.24120213999</v>
      </c>
      <c r="CM23" s="247">
        <v>158754.83068781006</v>
      </c>
      <c r="CN23" s="250">
        <v>163132.07952424002</v>
      </c>
      <c r="CO23" s="255">
        <v>154186.14293702002</v>
      </c>
      <c r="CP23" s="256">
        <v>-5.4838610611168681</v>
      </c>
      <c r="CQ23" s="28"/>
      <c r="CR23" s="28"/>
    </row>
    <row r="24" spans="1:96" ht="20.100000000000001" customHeight="1" x14ac:dyDescent="0.25">
      <c r="A24" s="63"/>
      <c r="B24" s="257"/>
      <c r="C24" s="258" t="s">
        <v>120</v>
      </c>
      <c r="D24" s="247" t="e">
        <f>+#REF!</f>
        <v>#REF!</v>
      </c>
      <c r="E24" s="250" t="e">
        <f>+#REF!</f>
        <v>#REF!</v>
      </c>
      <c r="F24" s="250" t="e">
        <f>+#REF!</f>
        <v>#REF!</v>
      </c>
      <c r="G24" s="250" t="e">
        <f>+#REF!</f>
        <v>#REF!</v>
      </c>
      <c r="H24" s="250" t="e">
        <f>+#REF!</f>
        <v>#REF!</v>
      </c>
      <c r="I24" s="250" t="e">
        <f>+#REF!</f>
        <v>#REF!</v>
      </c>
      <c r="J24" s="250" t="e">
        <f>+#REF!</f>
        <v>#REF!</v>
      </c>
      <c r="K24" s="250" t="e">
        <f>+#REF!</f>
        <v>#REF!</v>
      </c>
      <c r="L24" s="250" t="e">
        <f>+#REF!</f>
        <v>#REF!</v>
      </c>
      <c r="M24" s="250" t="e">
        <f>+#REF!</f>
        <v>#REF!</v>
      </c>
      <c r="N24" s="250" t="e">
        <f>+#REF!</f>
        <v>#REF!</v>
      </c>
      <c r="O24" s="250" t="e">
        <f>+#REF!</f>
        <v>#REF!</v>
      </c>
      <c r="P24" s="251" t="e">
        <f t="shared" si="9"/>
        <v>#REF!</v>
      </c>
      <c r="Q24" s="250" t="e">
        <f>+#REF!</f>
        <v>#REF!</v>
      </c>
      <c r="R24" s="250" t="e">
        <f>+#REF!</f>
        <v>#REF!</v>
      </c>
      <c r="S24" s="250" t="e">
        <f>+#REF!</f>
        <v>#REF!</v>
      </c>
      <c r="T24" s="250" t="e">
        <f>+#REF!</f>
        <v>#REF!</v>
      </c>
      <c r="U24" s="250" t="e">
        <f>+#REF!</f>
        <v>#REF!</v>
      </c>
      <c r="V24" s="250" t="e">
        <f>+#REF!</f>
        <v>#REF!</v>
      </c>
      <c r="W24" s="250" t="e">
        <f>+#REF!</f>
        <v>#REF!</v>
      </c>
      <c r="X24" s="250" t="e">
        <f>+#REF!</f>
        <v>#REF!</v>
      </c>
      <c r="Y24" s="250" t="e">
        <f>+#REF!</f>
        <v>#REF!</v>
      </c>
      <c r="Z24" s="250" t="e">
        <f>+#REF!</f>
        <v>#REF!</v>
      </c>
      <c r="AA24" s="250" t="e">
        <f>+#REF!</f>
        <v>#REF!</v>
      </c>
      <c r="AB24" s="250" t="e">
        <f>+#REF!</f>
        <v>#REF!</v>
      </c>
      <c r="AC24" s="251" t="e">
        <f t="shared" si="11"/>
        <v>#REF!</v>
      </c>
      <c r="AD24" s="247" t="e">
        <f>+#REF!</f>
        <v>#REF!</v>
      </c>
      <c r="AE24" s="250" t="e">
        <f>+#REF!</f>
        <v>#REF!</v>
      </c>
      <c r="AF24" s="250" t="e">
        <f>+#REF!</f>
        <v>#REF!</v>
      </c>
      <c r="AG24" s="250" t="e">
        <f>+#REF!</f>
        <v>#REF!</v>
      </c>
      <c r="AH24" s="250" t="e">
        <f>+#REF!</f>
        <v>#REF!</v>
      </c>
      <c r="AI24" s="250" t="e">
        <f>+#REF!</f>
        <v>#REF!</v>
      </c>
      <c r="AJ24" s="250" t="e">
        <f>+#REF!</f>
        <v>#REF!</v>
      </c>
      <c r="AK24" s="250" t="e">
        <f>+#REF!</f>
        <v>#REF!</v>
      </c>
      <c r="AL24" s="250" t="e">
        <f>+#REF!</f>
        <v>#REF!</v>
      </c>
      <c r="AM24" s="250" t="e">
        <f>+#REF!</f>
        <v>#REF!</v>
      </c>
      <c r="AN24" s="250" t="e">
        <f>+#REF!</f>
        <v>#REF!</v>
      </c>
      <c r="AO24" s="250" t="e">
        <f>+#REF!</f>
        <v>#REF!</v>
      </c>
      <c r="AP24" s="251" t="e">
        <f t="shared" si="12"/>
        <v>#REF!</v>
      </c>
      <c r="AQ24" s="250" t="e">
        <f>+#REF!</f>
        <v>#REF!</v>
      </c>
      <c r="AR24" s="250" t="e">
        <f>+#REF!</f>
        <v>#REF!</v>
      </c>
      <c r="AS24" s="250" t="e">
        <f>+#REF!</f>
        <v>#REF!</v>
      </c>
      <c r="AT24" s="250" t="e">
        <f>+#REF!</f>
        <v>#REF!</v>
      </c>
      <c r="AU24" s="250" t="e">
        <f>+#REF!</f>
        <v>#REF!</v>
      </c>
      <c r="AV24" s="250" t="e">
        <f>+#REF!</f>
        <v>#REF!</v>
      </c>
      <c r="AW24" s="250" t="e">
        <f>+#REF!</f>
        <v>#REF!</v>
      </c>
      <c r="AX24" s="250" t="e">
        <f>+#REF!</f>
        <v>#REF!</v>
      </c>
      <c r="AY24" s="250" t="e">
        <f>+#REF!</f>
        <v>#REF!</v>
      </c>
      <c r="AZ24" s="250" t="e">
        <f>+#REF!</f>
        <v>#REF!</v>
      </c>
      <c r="BA24" s="250" t="e">
        <f>+#REF!</f>
        <v>#REF!</v>
      </c>
      <c r="BB24" s="250" t="e">
        <f>+#REF!</f>
        <v>#REF!</v>
      </c>
      <c r="BC24" s="251" t="e">
        <f t="shared" si="10"/>
        <v>#REF!</v>
      </c>
      <c r="BD24" s="247" t="e">
        <f>+#REF!</f>
        <v>#REF!</v>
      </c>
      <c r="BE24" s="250" t="e">
        <f>+#REF!</f>
        <v>#REF!</v>
      </c>
      <c r="BF24" s="250" t="e">
        <f>+#REF!</f>
        <v>#REF!</v>
      </c>
      <c r="BG24" s="250" t="e">
        <f>+#REF!</f>
        <v>#REF!</v>
      </c>
      <c r="BH24" s="250" t="e">
        <f>+#REF!</f>
        <v>#REF!</v>
      </c>
      <c r="BI24" s="250" t="e">
        <f>+#REF!</f>
        <v>#REF!</v>
      </c>
      <c r="BJ24" s="250" t="e">
        <f>+#REF!</f>
        <v>#REF!</v>
      </c>
      <c r="BK24" s="250" t="e">
        <f>+#REF!</f>
        <v>#REF!</v>
      </c>
      <c r="BL24" s="253" t="e">
        <f>+#REF!</f>
        <v>#REF!</v>
      </c>
      <c r="BM24" s="250" t="e">
        <f>+#REF!</f>
        <v>#REF!</v>
      </c>
      <c r="BN24" s="250" t="e">
        <f>+#REF!</f>
        <v>#REF!</v>
      </c>
      <c r="BO24" s="250" t="e">
        <f>+#REF!</f>
        <v>#REF!</v>
      </c>
      <c r="BP24" s="251" t="e">
        <f t="shared" si="7"/>
        <v>#REF!</v>
      </c>
      <c r="BQ24" s="250" t="e">
        <f>+#REF!</f>
        <v>#REF!</v>
      </c>
      <c r="BR24" s="250" t="e">
        <f>+#REF!</f>
        <v>#REF!</v>
      </c>
      <c r="BS24" s="250" t="e">
        <f>+#REF!</f>
        <v>#REF!</v>
      </c>
      <c r="BT24" s="250" t="e">
        <f>+#REF!</f>
        <v>#REF!</v>
      </c>
      <c r="BU24" s="250" t="e">
        <f>+#REF!</f>
        <v>#REF!</v>
      </c>
      <c r="BV24" s="250" t="e">
        <f>+#REF!</f>
        <v>#REF!</v>
      </c>
      <c r="BW24" s="250" t="e">
        <f>+#REF!</f>
        <v>#REF!</v>
      </c>
      <c r="BX24" s="250">
        <v>12558.066752010007</v>
      </c>
      <c r="BY24" s="254">
        <v>12561.592056659998</v>
      </c>
      <c r="BZ24" s="254">
        <v>14041.325322680003</v>
      </c>
      <c r="CA24" s="254">
        <v>12420.884595020005</v>
      </c>
      <c r="CB24" s="254">
        <v>16129.372744130007</v>
      </c>
      <c r="CC24" s="251">
        <v>145776.55239584</v>
      </c>
      <c r="CD24" s="254">
        <v>11771.261758160004</v>
      </c>
      <c r="CE24" s="254">
        <v>10834.604849219997</v>
      </c>
      <c r="CF24" s="254">
        <v>13060.764351520002</v>
      </c>
      <c r="CG24" s="254">
        <v>14669.663410359994</v>
      </c>
      <c r="CH24" s="254">
        <v>12386.014455850003</v>
      </c>
      <c r="CI24" s="254">
        <v>12907.177228490003</v>
      </c>
      <c r="CJ24" s="254">
        <v>12730.364606410007</v>
      </c>
      <c r="CK24" s="254">
        <v>12583.797751269996</v>
      </c>
      <c r="CL24" s="254">
        <v>11237.122007929998</v>
      </c>
      <c r="CM24" s="247">
        <v>129730.44121596002</v>
      </c>
      <c r="CN24" s="250">
        <v>103184.96973400998</v>
      </c>
      <c r="CO24" s="255">
        <v>112180.77041921001</v>
      </c>
      <c r="CP24" s="256">
        <v>8.7181308560630342</v>
      </c>
      <c r="CQ24" s="28"/>
      <c r="CR24" s="28"/>
    </row>
    <row r="25" spans="1:96" ht="20.100000000000001" customHeight="1" x14ac:dyDescent="0.25">
      <c r="A25" s="63"/>
      <c r="B25" s="257"/>
      <c r="C25" s="258" t="s">
        <v>123</v>
      </c>
      <c r="D25" s="247" t="e">
        <f>+#REF!</f>
        <v>#REF!</v>
      </c>
      <c r="E25" s="250" t="e">
        <f>+#REF!</f>
        <v>#REF!</v>
      </c>
      <c r="F25" s="250" t="e">
        <f>+#REF!</f>
        <v>#REF!</v>
      </c>
      <c r="G25" s="250" t="e">
        <f>+#REF!</f>
        <v>#REF!</v>
      </c>
      <c r="H25" s="250" t="e">
        <f>+#REF!</f>
        <v>#REF!</v>
      </c>
      <c r="I25" s="250" t="e">
        <f>+#REF!</f>
        <v>#REF!</v>
      </c>
      <c r="J25" s="250" t="e">
        <f>+#REF!</f>
        <v>#REF!</v>
      </c>
      <c r="K25" s="250" t="e">
        <f>+#REF!</f>
        <v>#REF!</v>
      </c>
      <c r="L25" s="250" t="e">
        <f>+#REF!</f>
        <v>#REF!</v>
      </c>
      <c r="M25" s="250" t="e">
        <f>+#REF!</f>
        <v>#REF!</v>
      </c>
      <c r="N25" s="250" t="e">
        <f>+#REF!</f>
        <v>#REF!</v>
      </c>
      <c r="O25" s="250" t="e">
        <f>+#REF!</f>
        <v>#REF!</v>
      </c>
      <c r="P25" s="251" t="e">
        <f t="shared" si="9"/>
        <v>#REF!</v>
      </c>
      <c r="Q25" s="250" t="e">
        <f>+#REF!</f>
        <v>#REF!</v>
      </c>
      <c r="R25" s="250" t="e">
        <f>+#REF!</f>
        <v>#REF!</v>
      </c>
      <c r="S25" s="250" t="e">
        <f>+#REF!</f>
        <v>#REF!</v>
      </c>
      <c r="T25" s="250" t="e">
        <f>+#REF!</f>
        <v>#REF!</v>
      </c>
      <c r="U25" s="250" t="e">
        <f>+#REF!</f>
        <v>#REF!</v>
      </c>
      <c r="V25" s="250" t="e">
        <f>+#REF!</f>
        <v>#REF!</v>
      </c>
      <c r="W25" s="250" t="e">
        <f>+#REF!</f>
        <v>#REF!</v>
      </c>
      <c r="X25" s="250" t="e">
        <f>+#REF!</f>
        <v>#REF!</v>
      </c>
      <c r="Y25" s="250" t="e">
        <f>+#REF!</f>
        <v>#REF!</v>
      </c>
      <c r="Z25" s="250" t="e">
        <f>+#REF!</f>
        <v>#REF!</v>
      </c>
      <c r="AA25" s="250" t="e">
        <f>+#REF!</f>
        <v>#REF!</v>
      </c>
      <c r="AB25" s="250" t="e">
        <f>+#REF!</f>
        <v>#REF!</v>
      </c>
      <c r="AC25" s="251" t="e">
        <f t="shared" si="11"/>
        <v>#REF!</v>
      </c>
      <c r="AD25" s="247" t="e">
        <f>+#REF!</f>
        <v>#REF!</v>
      </c>
      <c r="AE25" s="250" t="e">
        <f>+#REF!</f>
        <v>#REF!</v>
      </c>
      <c r="AF25" s="250" t="e">
        <f>+#REF!</f>
        <v>#REF!</v>
      </c>
      <c r="AG25" s="250" t="e">
        <f>+#REF!</f>
        <v>#REF!</v>
      </c>
      <c r="AH25" s="250" t="e">
        <f>+#REF!</f>
        <v>#REF!</v>
      </c>
      <c r="AI25" s="250" t="e">
        <f>+#REF!</f>
        <v>#REF!</v>
      </c>
      <c r="AJ25" s="250" t="e">
        <f>+#REF!</f>
        <v>#REF!</v>
      </c>
      <c r="AK25" s="250" t="e">
        <f>+#REF!</f>
        <v>#REF!</v>
      </c>
      <c r="AL25" s="250" t="e">
        <f>+#REF!</f>
        <v>#REF!</v>
      </c>
      <c r="AM25" s="250" t="e">
        <f>+#REF!</f>
        <v>#REF!</v>
      </c>
      <c r="AN25" s="250" t="e">
        <f>+#REF!</f>
        <v>#REF!</v>
      </c>
      <c r="AO25" s="250" t="e">
        <f>+#REF!</f>
        <v>#REF!</v>
      </c>
      <c r="AP25" s="251" t="e">
        <f t="shared" si="12"/>
        <v>#REF!</v>
      </c>
      <c r="AQ25" s="250" t="e">
        <f>+#REF!</f>
        <v>#REF!</v>
      </c>
      <c r="AR25" s="250" t="e">
        <f>+#REF!</f>
        <v>#REF!</v>
      </c>
      <c r="AS25" s="250" t="e">
        <f>+#REF!</f>
        <v>#REF!</v>
      </c>
      <c r="AT25" s="250" t="e">
        <f>+#REF!</f>
        <v>#REF!</v>
      </c>
      <c r="AU25" s="250" t="e">
        <f>+#REF!</f>
        <v>#REF!</v>
      </c>
      <c r="AV25" s="250" t="e">
        <f>+#REF!</f>
        <v>#REF!</v>
      </c>
      <c r="AW25" s="250" t="e">
        <f>+#REF!</f>
        <v>#REF!</v>
      </c>
      <c r="AX25" s="250" t="e">
        <f>+#REF!</f>
        <v>#REF!</v>
      </c>
      <c r="AY25" s="250" t="e">
        <f>+#REF!</f>
        <v>#REF!</v>
      </c>
      <c r="AZ25" s="250" t="e">
        <f>+#REF!</f>
        <v>#REF!</v>
      </c>
      <c r="BA25" s="250" t="e">
        <f>+#REF!</f>
        <v>#REF!</v>
      </c>
      <c r="BB25" s="250" t="e">
        <f>+#REF!</f>
        <v>#REF!</v>
      </c>
      <c r="BC25" s="251" t="e">
        <f t="shared" si="10"/>
        <v>#REF!</v>
      </c>
      <c r="BD25" s="247" t="e">
        <f>+#REF!</f>
        <v>#REF!</v>
      </c>
      <c r="BE25" s="250" t="e">
        <f>+#REF!</f>
        <v>#REF!</v>
      </c>
      <c r="BF25" s="250" t="e">
        <f>+#REF!</f>
        <v>#REF!</v>
      </c>
      <c r="BG25" s="250" t="e">
        <f>+#REF!</f>
        <v>#REF!</v>
      </c>
      <c r="BH25" s="250" t="e">
        <f>+#REF!</f>
        <v>#REF!</v>
      </c>
      <c r="BI25" s="250" t="e">
        <f>+#REF!</f>
        <v>#REF!</v>
      </c>
      <c r="BJ25" s="250" t="e">
        <f>+#REF!</f>
        <v>#REF!</v>
      </c>
      <c r="BK25" s="250" t="e">
        <f>+#REF!</f>
        <v>#REF!</v>
      </c>
      <c r="BL25" s="253" t="e">
        <f>+#REF!</f>
        <v>#REF!</v>
      </c>
      <c r="BM25" s="250" t="e">
        <f>+#REF!</f>
        <v>#REF!</v>
      </c>
      <c r="BN25" s="250" t="e">
        <f>+#REF!</f>
        <v>#REF!</v>
      </c>
      <c r="BO25" s="250" t="e">
        <f>+#REF!</f>
        <v>#REF!</v>
      </c>
      <c r="BP25" s="251" t="e">
        <f t="shared" si="7"/>
        <v>#REF!</v>
      </c>
      <c r="BQ25" s="250" t="e">
        <f>+#REF!</f>
        <v>#REF!</v>
      </c>
      <c r="BR25" s="250" t="e">
        <f>+#REF!</f>
        <v>#REF!</v>
      </c>
      <c r="BS25" s="250" t="e">
        <f>+#REF!</f>
        <v>#REF!</v>
      </c>
      <c r="BT25" s="250" t="e">
        <f>+#REF!</f>
        <v>#REF!</v>
      </c>
      <c r="BU25" s="250" t="e">
        <f>+#REF!</f>
        <v>#REF!</v>
      </c>
      <c r="BV25" s="250" t="e">
        <f>+#REF!</f>
        <v>#REF!</v>
      </c>
      <c r="BW25" s="250" t="e">
        <f>+#REF!</f>
        <v>#REF!</v>
      </c>
      <c r="BX25" s="250">
        <v>36.650635919999999</v>
      </c>
      <c r="BY25" s="254">
        <v>65.310688040000002</v>
      </c>
      <c r="BZ25" s="254">
        <v>62.979669419999993</v>
      </c>
      <c r="CA25" s="254">
        <v>68.035694919999997</v>
      </c>
      <c r="CB25" s="254">
        <v>65.171539459999977</v>
      </c>
      <c r="CC25" s="251">
        <v>479.71075079999991</v>
      </c>
      <c r="CD25" s="254">
        <v>53.919928359999993</v>
      </c>
      <c r="CE25" s="254">
        <v>66.823504779999993</v>
      </c>
      <c r="CF25" s="254">
        <v>57.469824659999993</v>
      </c>
      <c r="CG25" s="254">
        <v>57.439822800000002</v>
      </c>
      <c r="CH25" s="254">
        <v>58.202313820000001</v>
      </c>
      <c r="CI25" s="254">
        <v>61.928970280000001</v>
      </c>
      <c r="CJ25" s="254">
        <v>67.068388260000006</v>
      </c>
      <c r="CK25" s="254">
        <v>71.718227539999987</v>
      </c>
      <c r="CL25" s="254">
        <v>71.183564439999998</v>
      </c>
      <c r="CM25" s="247">
        <v>174.13152736000001</v>
      </c>
      <c r="CN25" s="250">
        <v>283.52384699999999</v>
      </c>
      <c r="CO25" s="255">
        <v>565.75454493999996</v>
      </c>
      <c r="CP25" s="256">
        <v>99.543901130827976</v>
      </c>
      <c r="CQ25" s="28"/>
      <c r="CR25" s="28"/>
    </row>
    <row r="26" spans="1:96" ht="20.100000000000001" customHeight="1" x14ac:dyDescent="0.25">
      <c r="A26" s="63"/>
      <c r="B26" s="257"/>
      <c r="C26" s="258" t="s">
        <v>122</v>
      </c>
      <c r="D26" s="247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1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1"/>
      <c r="AD26" s="247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1"/>
      <c r="AQ26" s="250"/>
      <c r="AR26" s="250"/>
      <c r="AS26" s="250"/>
      <c r="AT26" s="250"/>
      <c r="AU26" s="250"/>
      <c r="AV26" s="250"/>
      <c r="AW26" s="250"/>
      <c r="AX26" s="250"/>
      <c r="AY26" s="250"/>
      <c r="AZ26" s="250"/>
      <c r="BA26" s="250"/>
      <c r="BB26" s="250"/>
      <c r="BC26" s="251"/>
      <c r="BD26" s="247"/>
      <c r="BE26" s="250"/>
      <c r="BF26" s="250"/>
      <c r="BG26" s="250"/>
      <c r="BH26" s="250"/>
      <c r="BI26" s="250"/>
      <c r="BJ26" s="250"/>
      <c r="BK26" s="250"/>
      <c r="BL26" s="253"/>
      <c r="BM26" s="250"/>
      <c r="BN26" s="250"/>
      <c r="BO26" s="250" t="e">
        <f>+#REF!</f>
        <v>#REF!</v>
      </c>
      <c r="BP26" s="251" t="e">
        <f t="shared" si="7"/>
        <v>#REF!</v>
      </c>
      <c r="BQ26" s="250" t="e">
        <f>+#REF!</f>
        <v>#REF!</v>
      </c>
      <c r="BR26" s="250" t="e">
        <f>+#REF!</f>
        <v>#REF!</v>
      </c>
      <c r="BS26" s="250" t="e">
        <f>+#REF!</f>
        <v>#REF!</v>
      </c>
      <c r="BT26" s="250" t="e">
        <f>+#REF!</f>
        <v>#REF!</v>
      </c>
      <c r="BU26" s="250" t="e">
        <f>+#REF!</f>
        <v>#REF!</v>
      </c>
      <c r="BV26" s="250" t="e">
        <f>+#REF!</f>
        <v>#REF!</v>
      </c>
      <c r="BW26" s="250" t="e">
        <f>+#REF!</f>
        <v>#REF!</v>
      </c>
      <c r="BX26" s="250">
        <v>0</v>
      </c>
      <c r="BY26" s="254">
        <v>0</v>
      </c>
      <c r="BZ26" s="254">
        <v>0</v>
      </c>
      <c r="CA26" s="254">
        <v>1.8E-5</v>
      </c>
      <c r="CB26" s="254">
        <v>3.0000000000000001E-6</v>
      </c>
      <c r="CC26" s="251">
        <v>2.1000000000000002E-5</v>
      </c>
      <c r="CD26" s="254">
        <v>12.593290710000002</v>
      </c>
      <c r="CE26" s="254">
        <v>11.79505355</v>
      </c>
      <c r="CF26" s="254">
        <v>0.183169</v>
      </c>
      <c r="CG26" s="254">
        <v>7.8609999999999999E-2</v>
      </c>
      <c r="CH26" s="254">
        <v>5.0856999999999999E-2</v>
      </c>
      <c r="CI26" s="254">
        <v>0.15637100000000001</v>
      </c>
      <c r="CJ26" s="254">
        <v>0.92877838000000001</v>
      </c>
      <c r="CK26" s="254">
        <v>0.18604700000000002</v>
      </c>
      <c r="CL26" s="254">
        <v>0.60132121999999999</v>
      </c>
      <c r="CM26" s="247">
        <v>0</v>
      </c>
      <c r="CN26" s="250">
        <v>0</v>
      </c>
      <c r="CO26" s="255">
        <v>26.573497860000003</v>
      </c>
      <c r="CP26" s="256"/>
      <c r="CQ26" s="28"/>
      <c r="CR26" s="28"/>
    </row>
    <row r="27" spans="1:96" ht="20.100000000000001" customHeight="1" x14ac:dyDescent="0.25">
      <c r="A27" s="63"/>
      <c r="B27" s="257"/>
      <c r="C27" s="258" t="s">
        <v>121</v>
      </c>
      <c r="D27" s="247" t="e">
        <f>+#REF!</f>
        <v>#REF!</v>
      </c>
      <c r="E27" s="250" t="e">
        <f>+#REF!</f>
        <v>#REF!</v>
      </c>
      <c r="F27" s="250" t="e">
        <f>+#REF!</f>
        <v>#REF!</v>
      </c>
      <c r="G27" s="250" t="e">
        <f>+#REF!</f>
        <v>#REF!</v>
      </c>
      <c r="H27" s="250" t="e">
        <f>+#REF!</f>
        <v>#REF!</v>
      </c>
      <c r="I27" s="250" t="e">
        <f>+#REF!</f>
        <v>#REF!</v>
      </c>
      <c r="J27" s="250" t="e">
        <f>+#REF!</f>
        <v>#REF!</v>
      </c>
      <c r="K27" s="250" t="e">
        <f>+#REF!</f>
        <v>#REF!</v>
      </c>
      <c r="L27" s="250" t="e">
        <f>+#REF!</f>
        <v>#REF!</v>
      </c>
      <c r="M27" s="250" t="e">
        <f>+#REF!</f>
        <v>#REF!</v>
      </c>
      <c r="N27" s="250" t="e">
        <f>+#REF!</f>
        <v>#REF!</v>
      </c>
      <c r="O27" s="250" t="e">
        <f>+#REF!</f>
        <v>#REF!</v>
      </c>
      <c r="P27" s="251" t="e">
        <f t="shared" si="9"/>
        <v>#REF!</v>
      </c>
      <c r="Q27" s="250" t="e">
        <f>+#REF!</f>
        <v>#REF!</v>
      </c>
      <c r="R27" s="250" t="e">
        <f>+#REF!</f>
        <v>#REF!</v>
      </c>
      <c r="S27" s="250" t="e">
        <f>+#REF!</f>
        <v>#REF!</v>
      </c>
      <c r="T27" s="250" t="e">
        <f>+#REF!</f>
        <v>#REF!</v>
      </c>
      <c r="U27" s="250" t="e">
        <f>+#REF!</f>
        <v>#REF!</v>
      </c>
      <c r="V27" s="250" t="e">
        <f>+#REF!</f>
        <v>#REF!</v>
      </c>
      <c r="W27" s="250" t="e">
        <f>+#REF!</f>
        <v>#REF!</v>
      </c>
      <c r="X27" s="250" t="e">
        <f>+#REF!</f>
        <v>#REF!</v>
      </c>
      <c r="Y27" s="250" t="e">
        <f>+#REF!</f>
        <v>#REF!</v>
      </c>
      <c r="Z27" s="250" t="e">
        <f>+#REF!</f>
        <v>#REF!</v>
      </c>
      <c r="AA27" s="250" t="e">
        <f>+#REF!</f>
        <v>#REF!</v>
      </c>
      <c r="AB27" s="250" t="e">
        <f>+#REF!</f>
        <v>#REF!</v>
      </c>
      <c r="AC27" s="251" t="e">
        <f t="shared" si="11"/>
        <v>#REF!</v>
      </c>
      <c r="AD27" s="247" t="e">
        <f>+#REF!</f>
        <v>#REF!</v>
      </c>
      <c r="AE27" s="250" t="e">
        <f>+#REF!</f>
        <v>#REF!</v>
      </c>
      <c r="AF27" s="250" t="e">
        <f>+#REF!</f>
        <v>#REF!</v>
      </c>
      <c r="AG27" s="250" t="e">
        <f>+#REF!</f>
        <v>#REF!</v>
      </c>
      <c r="AH27" s="250" t="e">
        <f>+#REF!</f>
        <v>#REF!</v>
      </c>
      <c r="AI27" s="250" t="e">
        <f>+#REF!</f>
        <v>#REF!</v>
      </c>
      <c r="AJ27" s="250" t="e">
        <f>+#REF!</f>
        <v>#REF!</v>
      </c>
      <c r="AK27" s="250" t="e">
        <f>+#REF!</f>
        <v>#REF!</v>
      </c>
      <c r="AL27" s="250" t="e">
        <f>+#REF!</f>
        <v>#REF!</v>
      </c>
      <c r="AM27" s="250" t="e">
        <f>+#REF!</f>
        <v>#REF!</v>
      </c>
      <c r="AN27" s="250" t="e">
        <f>+#REF!</f>
        <v>#REF!</v>
      </c>
      <c r="AO27" s="250" t="e">
        <f>+#REF!</f>
        <v>#REF!</v>
      </c>
      <c r="AP27" s="251" t="e">
        <f t="shared" si="12"/>
        <v>#REF!</v>
      </c>
      <c r="AQ27" s="250" t="e">
        <f>+#REF!</f>
        <v>#REF!</v>
      </c>
      <c r="AR27" s="250" t="e">
        <f>+#REF!</f>
        <v>#REF!</v>
      </c>
      <c r="AS27" s="250" t="e">
        <f>+#REF!</f>
        <v>#REF!</v>
      </c>
      <c r="AT27" s="250" t="e">
        <f>+#REF!</f>
        <v>#REF!</v>
      </c>
      <c r="AU27" s="250" t="e">
        <f>+#REF!</f>
        <v>#REF!</v>
      </c>
      <c r="AV27" s="250" t="e">
        <f>+#REF!</f>
        <v>#REF!</v>
      </c>
      <c r="AW27" s="250" t="e">
        <f>+#REF!</f>
        <v>#REF!</v>
      </c>
      <c r="AX27" s="250" t="e">
        <f>+#REF!</f>
        <v>#REF!</v>
      </c>
      <c r="AY27" s="250" t="e">
        <f>+#REF!</f>
        <v>#REF!</v>
      </c>
      <c r="AZ27" s="250" t="e">
        <f>+#REF!</f>
        <v>#REF!</v>
      </c>
      <c r="BA27" s="250" t="e">
        <f>+#REF!</f>
        <v>#REF!</v>
      </c>
      <c r="BB27" s="250" t="e">
        <f>+#REF!</f>
        <v>#REF!</v>
      </c>
      <c r="BC27" s="251" t="e">
        <f t="shared" si="10"/>
        <v>#REF!</v>
      </c>
      <c r="BD27" s="247" t="e">
        <f>+#REF!</f>
        <v>#REF!</v>
      </c>
      <c r="BE27" s="250" t="e">
        <f>+#REF!</f>
        <v>#REF!</v>
      </c>
      <c r="BF27" s="250" t="e">
        <f>+#REF!</f>
        <v>#REF!</v>
      </c>
      <c r="BG27" s="250" t="e">
        <f>+#REF!</f>
        <v>#REF!</v>
      </c>
      <c r="BH27" s="250" t="e">
        <f>+#REF!</f>
        <v>#REF!</v>
      </c>
      <c r="BI27" s="250" t="e">
        <f>+#REF!</f>
        <v>#REF!</v>
      </c>
      <c r="BJ27" s="250" t="e">
        <f>+#REF!</f>
        <v>#REF!</v>
      </c>
      <c r="BK27" s="250" t="e">
        <f>+#REF!</f>
        <v>#REF!</v>
      </c>
      <c r="BL27" s="253" t="e">
        <f>+#REF!</f>
        <v>#REF!</v>
      </c>
      <c r="BM27" s="250" t="e">
        <f>+#REF!</f>
        <v>#REF!</v>
      </c>
      <c r="BN27" s="250" t="e">
        <f>+#REF!</f>
        <v>#REF!</v>
      </c>
      <c r="BO27" s="250" t="e">
        <f>+#REF!</f>
        <v>#REF!</v>
      </c>
      <c r="BP27" s="251" t="e">
        <f t="shared" si="7"/>
        <v>#REF!</v>
      </c>
      <c r="BQ27" s="250" t="e">
        <f>+#REF!</f>
        <v>#REF!</v>
      </c>
      <c r="BR27" s="250" t="e">
        <f>+#REF!</f>
        <v>#REF!</v>
      </c>
      <c r="BS27" s="250" t="e">
        <f>+#REF!</f>
        <v>#REF!</v>
      </c>
      <c r="BT27" s="250" t="e">
        <f>+#REF!</f>
        <v>#REF!</v>
      </c>
      <c r="BU27" s="250" t="e">
        <f>+#REF!</f>
        <v>#REF!</v>
      </c>
      <c r="BV27" s="250" t="e">
        <f>+#REF!</f>
        <v>#REF!</v>
      </c>
      <c r="BW27" s="250" t="e">
        <f>+#REF!</f>
        <v>#REF!</v>
      </c>
      <c r="BX27" s="250">
        <v>656.68623893999995</v>
      </c>
      <c r="BY27" s="254">
        <v>858.16133417999981</v>
      </c>
      <c r="BZ27" s="254">
        <v>898.51467546999993</v>
      </c>
      <c r="CA27" s="254">
        <v>953.30638445000011</v>
      </c>
      <c r="CB27" s="254">
        <v>1281.4421595700003</v>
      </c>
      <c r="CC27" s="251">
        <v>9211.04433135</v>
      </c>
      <c r="CD27" s="254">
        <v>2338.8883487300004</v>
      </c>
      <c r="CE27" s="254">
        <v>1889.7495410700003</v>
      </c>
      <c r="CF27" s="254">
        <v>1081.9488845199999</v>
      </c>
      <c r="CG27" s="254">
        <v>1002.3140888400002</v>
      </c>
      <c r="CH27" s="254">
        <v>1051.6365332299999</v>
      </c>
      <c r="CI27" s="254">
        <v>968.66485463000004</v>
      </c>
      <c r="CJ27" s="254">
        <v>1018.4173767399998</v>
      </c>
      <c r="CK27" s="254">
        <v>1138.9876263099995</v>
      </c>
      <c r="CL27" s="254">
        <v>1047.9877041500001</v>
      </c>
      <c r="CM27" s="247">
        <v>3794.2988246199998</v>
      </c>
      <c r="CN27" s="250">
        <v>6077.7811118600002</v>
      </c>
      <c r="CO27" s="255">
        <v>11538.594958219999</v>
      </c>
      <c r="CP27" s="256">
        <v>89.848807415981625</v>
      </c>
      <c r="CQ27" s="28"/>
      <c r="CR27" s="28"/>
    </row>
    <row r="28" spans="1:96" ht="20.100000000000001" customHeight="1" x14ac:dyDescent="0.25">
      <c r="A28" s="63"/>
      <c r="B28" s="257"/>
      <c r="C28" s="258" t="s">
        <v>73</v>
      </c>
      <c r="D28" s="247" t="e">
        <f>+#REF!</f>
        <v>#REF!</v>
      </c>
      <c r="E28" s="250" t="e">
        <f>+#REF!</f>
        <v>#REF!</v>
      </c>
      <c r="F28" s="250" t="e">
        <f>+#REF!</f>
        <v>#REF!</v>
      </c>
      <c r="G28" s="250" t="e">
        <f>+#REF!</f>
        <v>#REF!</v>
      </c>
      <c r="H28" s="250" t="e">
        <f>+#REF!</f>
        <v>#REF!</v>
      </c>
      <c r="I28" s="250" t="e">
        <f>+#REF!</f>
        <v>#REF!</v>
      </c>
      <c r="J28" s="250" t="e">
        <f>+#REF!</f>
        <v>#REF!</v>
      </c>
      <c r="K28" s="250" t="e">
        <f>+#REF!</f>
        <v>#REF!</v>
      </c>
      <c r="L28" s="250" t="e">
        <f>+#REF!</f>
        <v>#REF!</v>
      </c>
      <c r="M28" s="250" t="e">
        <f>+#REF!</f>
        <v>#REF!</v>
      </c>
      <c r="N28" s="250" t="e">
        <f>+#REF!</f>
        <v>#REF!</v>
      </c>
      <c r="O28" s="250" t="e">
        <f>+#REF!</f>
        <v>#REF!</v>
      </c>
      <c r="P28" s="251" t="e">
        <f t="shared" si="9"/>
        <v>#REF!</v>
      </c>
      <c r="Q28" s="250" t="e">
        <f>+#REF!</f>
        <v>#REF!</v>
      </c>
      <c r="R28" s="250" t="e">
        <f>+#REF!</f>
        <v>#REF!</v>
      </c>
      <c r="S28" s="250" t="e">
        <f>+#REF!</f>
        <v>#REF!</v>
      </c>
      <c r="T28" s="250" t="e">
        <f>+#REF!</f>
        <v>#REF!</v>
      </c>
      <c r="U28" s="250" t="e">
        <f>+#REF!</f>
        <v>#REF!</v>
      </c>
      <c r="V28" s="250" t="e">
        <f>+#REF!</f>
        <v>#REF!</v>
      </c>
      <c r="W28" s="250" t="e">
        <f>+#REF!</f>
        <v>#REF!</v>
      </c>
      <c r="X28" s="250" t="e">
        <f>+#REF!</f>
        <v>#REF!</v>
      </c>
      <c r="Y28" s="250" t="e">
        <f>+#REF!</f>
        <v>#REF!</v>
      </c>
      <c r="Z28" s="250" t="e">
        <f>+#REF!</f>
        <v>#REF!</v>
      </c>
      <c r="AA28" s="250" t="e">
        <f>+#REF!</f>
        <v>#REF!</v>
      </c>
      <c r="AB28" s="250" t="e">
        <f>+#REF!</f>
        <v>#REF!</v>
      </c>
      <c r="AC28" s="251" t="e">
        <f t="shared" si="11"/>
        <v>#REF!</v>
      </c>
      <c r="AD28" s="247" t="e">
        <f>+#REF!</f>
        <v>#REF!</v>
      </c>
      <c r="AE28" s="250" t="e">
        <f>+#REF!</f>
        <v>#REF!</v>
      </c>
      <c r="AF28" s="250" t="e">
        <f>+#REF!</f>
        <v>#REF!</v>
      </c>
      <c r="AG28" s="250" t="e">
        <f>+#REF!</f>
        <v>#REF!</v>
      </c>
      <c r="AH28" s="250" t="e">
        <f>+#REF!</f>
        <v>#REF!</v>
      </c>
      <c r="AI28" s="250" t="e">
        <f>+#REF!</f>
        <v>#REF!</v>
      </c>
      <c r="AJ28" s="250" t="e">
        <f>+#REF!</f>
        <v>#REF!</v>
      </c>
      <c r="AK28" s="250" t="e">
        <f>+#REF!</f>
        <v>#REF!</v>
      </c>
      <c r="AL28" s="250" t="e">
        <f>+#REF!</f>
        <v>#REF!</v>
      </c>
      <c r="AM28" s="250" t="e">
        <f>+#REF!</f>
        <v>#REF!</v>
      </c>
      <c r="AN28" s="250" t="e">
        <f>+#REF!</f>
        <v>#REF!</v>
      </c>
      <c r="AO28" s="250" t="e">
        <f>+#REF!</f>
        <v>#REF!</v>
      </c>
      <c r="AP28" s="251" t="e">
        <f t="shared" si="12"/>
        <v>#REF!</v>
      </c>
      <c r="AQ28" s="250" t="e">
        <f>+#REF!</f>
        <v>#REF!</v>
      </c>
      <c r="AR28" s="250" t="e">
        <f>+#REF!</f>
        <v>#REF!</v>
      </c>
      <c r="AS28" s="250" t="e">
        <f>+#REF!</f>
        <v>#REF!</v>
      </c>
      <c r="AT28" s="250" t="e">
        <f>+#REF!</f>
        <v>#REF!</v>
      </c>
      <c r="AU28" s="250" t="e">
        <f>+#REF!</f>
        <v>#REF!</v>
      </c>
      <c r="AV28" s="250" t="e">
        <f>+#REF!</f>
        <v>#REF!</v>
      </c>
      <c r="AW28" s="250" t="e">
        <f>+#REF!</f>
        <v>#REF!</v>
      </c>
      <c r="AX28" s="250" t="e">
        <f>+#REF!</f>
        <v>#REF!</v>
      </c>
      <c r="AY28" s="250" t="e">
        <f>+#REF!</f>
        <v>#REF!</v>
      </c>
      <c r="AZ28" s="250" t="e">
        <f>+#REF!</f>
        <v>#REF!</v>
      </c>
      <c r="BA28" s="250" t="e">
        <f>+#REF!</f>
        <v>#REF!</v>
      </c>
      <c r="BB28" s="255" t="e">
        <f>+#REF!</f>
        <v>#REF!</v>
      </c>
      <c r="BC28" s="251" t="e">
        <f t="shared" si="10"/>
        <v>#REF!</v>
      </c>
      <c r="BD28" s="247" t="e">
        <f>+#REF!</f>
        <v>#REF!</v>
      </c>
      <c r="BE28" s="250" t="e">
        <f>+#REF!</f>
        <v>#REF!</v>
      </c>
      <c r="BF28" s="250" t="e">
        <f>+#REF!</f>
        <v>#REF!</v>
      </c>
      <c r="BG28" s="250" t="e">
        <f>+#REF!</f>
        <v>#REF!</v>
      </c>
      <c r="BH28" s="250" t="e">
        <f>+#REF!</f>
        <v>#REF!</v>
      </c>
      <c r="BI28" s="250" t="e">
        <f>+#REF!</f>
        <v>#REF!</v>
      </c>
      <c r="BJ28" s="250" t="e">
        <f>+#REF!</f>
        <v>#REF!</v>
      </c>
      <c r="BK28" s="250" t="e">
        <f>+#REF!</f>
        <v>#REF!</v>
      </c>
      <c r="BL28" s="253" t="e">
        <f>+#REF!</f>
        <v>#REF!</v>
      </c>
      <c r="BM28" s="250" t="e">
        <f>+#REF!</f>
        <v>#REF!</v>
      </c>
      <c r="BN28" s="250" t="e">
        <f>+#REF!</f>
        <v>#REF!</v>
      </c>
      <c r="BO28" s="250" t="e">
        <f>+#REF!</f>
        <v>#REF!</v>
      </c>
      <c r="BP28" s="251" t="e">
        <f t="shared" si="7"/>
        <v>#REF!</v>
      </c>
      <c r="BQ28" s="250" t="e">
        <f>+#REF!</f>
        <v>#REF!</v>
      </c>
      <c r="BR28" s="250" t="e">
        <f>+#REF!</f>
        <v>#REF!</v>
      </c>
      <c r="BS28" s="250" t="e">
        <f>+#REF!</f>
        <v>#REF!</v>
      </c>
      <c r="BT28" s="250" t="e">
        <f>+#REF!</f>
        <v>#REF!</v>
      </c>
      <c r="BU28" s="250" t="e">
        <f>+#REF!</f>
        <v>#REF!</v>
      </c>
      <c r="BV28" s="250" t="e">
        <f>+#REF!</f>
        <v>#REF!</v>
      </c>
      <c r="BW28" s="250" t="e">
        <f>+#REF!</f>
        <v>#REF!</v>
      </c>
      <c r="BX28" s="250">
        <v>0</v>
      </c>
      <c r="BY28" s="254">
        <v>0</v>
      </c>
      <c r="BZ28" s="254">
        <v>0</v>
      </c>
      <c r="CA28" s="254">
        <v>0</v>
      </c>
      <c r="CB28" s="254">
        <v>0</v>
      </c>
      <c r="CC28" s="251">
        <v>0</v>
      </c>
      <c r="CD28" s="254">
        <v>0</v>
      </c>
      <c r="CE28" s="254">
        <v>0</v>
      </c>
      <c r="CF28" s="254">
        <v>0</v>
      </c>
      <c r="CG28" s="254">
        <v>0</v>
      </c>
      <c r="CH28" s="254">
        <v>0</v>
      </c>
      <c r="CI28" s="254">
        <v>0</v>
      </c>
      <c r="CJ28" s="254">
        <v>0</v>
      </c>
      <c r="CK28" s="254">
        <v>0</v>
      </c>
      <c r="CL28" s="254">
        <v>0</v>
      </c>
      <c r="CM28" s="247">
        <v>4.3999999999999997E-2</v>
      </c>
      <c r="CN28" s="250">
        <v>0</v>
      </c>
      <c r="CO28" s="255">
        <v>0</v>
      </c>
      <c r="CP28" s="256"/>
      <c r="CQ28" s="28"/>
      <c r="CR28" s="28"/>
    </row>
    <row r="29" spans="1:96" ht="20.100000000000001" customHeight="1" x14ac:dyDescent="0.25">
      <c r="A29" s="63"/>
      <c r="B29" s="257"/>
      <c r="C29" s="258" t="s">
        <v>112</v>
      </c>
      <c r="D29" s="259" t="e">
        <f>+#REF!</f>
        <v>#REF!</v>
      </c>
      <c r="E29" s="259" t="e">
        <f>+#REF!</f>
        <v>#REF!</v>
      </c>
      <c r="F29" s="259" t="e">
        <f>+#REF!</f>
        <v>#REF!</v>
      </c>
      <c r="G29" s="259" t="e">
        <f>+#REF!</f>
        <v>#REF!</v>
      </c>
      <c r="H29" s="259" t="e">
        <f>+#REF!</f>
        <v>#REF!</v>
      </c>
      <c r="I29" s="259" t="e">
        <f>+#REF!</f>
        <v>#REF!</v>
      </c>
      <c r="J29" s="259" t="e">
        <f>+#REF!</f>
        <v>#REF!</v>
      </c>
      <c r="K29" s="259" t="e">
        <f>+#REF!</f>
        <v>#REF!</v>
      </c>
      <c r="L29" s="259" t="e">
        <f>+#REF!</f>
        <v>#REF!</v>
      </c>
      <c r="M29" s="259" t="e">
        <f>+#REF!</f>
        <v>#REF!</v>
      </c>
      <c r="N29" s="259" t="e">
        <f>+#REF!</f>
        <v>#REF!</v>
      </c>
      <c r="O29" s="259" t="e">
        <f>+#REF!</f>
        <v>#REF!</v>
      </c>
      <c r="P29" s="260" t="e">
        <f t="shared" si="9"/>
        <v>#REF!</v>
      </c>
      <c r="Q29" s="259" t="e">
        <f>+#REF!</f>
        <v>#REF!</v>
      </c>
      <c r="R29" s="259" t="e">
        <f>+#REF!</f>
        <v>#REF!</v>
      </c>
      <c r="S29" s="259" t="e">
        <f>+#REF!</f>
        <v>#REF!</v>
      </c>
      <c r="T29" s="259" t="e">
        <f>+#REF!</f>
        <v>#REF!</v>
      </c>
      <c r="U29" s="259" t="e">
        <f>+#REF!</f>
        <v>#REF!</v>
      </c>
      <c r="V29" s="259" t="e">
        <f>+#REF!</f>
        <v>#REF!</v>
      </c>
      <c r="W29" s="259" t="e">
        <f>+#REF!</f>
        <v>#REF!</v>
      </c>
      <c r="X29" s="259" t="e">
        <f>+#REF!</f>
        <v>#REF!</v>
      </c>
      <c r="Y29" s="259" t="e">
        <f>+#REF!</f>
        <v>#REF!</v>
      </c>
      <c r="Z29" s="259" t="e">
        <f>+#REF!</f>
        <v>#REF!</v>
      </c>
      <c r="AA29" s="259" t="e">
        <f>+#REF!</f>
        <v>#REF!</v>
      </c>
      <c r="AB29" s="259" t="e">
        <f>+#REF!</f>
        <v>#REF!</v>
      </c>
      <c r="AC29" s="260" t="e">
        <f t="shared" si="11"/>
        <v>#REF!</v>
      </c>
      <c r="AD29" s="259" t="e">
        <f>+#REF!</f>
        <v>#REF!</v>
      </c>
      <c r="AE29" s="259" t="e">
        <f>+#REF!</f>
        <v>#REF!</v>
      </c>
      <c r="AF29" s="259" t="e">
        <f>+#REF!</f>
        <v>#REF!</v>
      </c>
      <c r="AG29" s="259" t="e">
        <f>+#REF!</f>
        <v>#REF!</v>
      </c>
      <c r="AH29" s="259" t="e">
        <f>+#REF!</f>
        <v>#REF!</v>
      </c>
      <c r="AI29" s="259" t="e">
        <f>+#REF!</f>
        <v>#REF!</v>
      </c>
      <c r="AJ29" s="259" t="e">
        <f>+#REF!</f>
        <v>#REF!</v>
      </c>
      <c r="AK29" s="259" t="e">
        <f>+#REF!</f>
        <v>#REF!</v>
      </c>
      <c r="AL29" s="259" t="e">
        <f>+#REF!</f>
        <v>#REF!</v>
      </c>
      <c r="AM29" s="259" t="e">
        <f>+#REF!</f>
        <v>#REF!</v>
      </c>
      <c r="AN29" s="259" t="e">
        <f>+#REF!</f>
        <v>#REF!</v>
      </c>
      <c r="AO29" s="259" t="e">
        <f>+#REF!</f>
        <v>#REF!</v>
      </c>
      <c r="AP29" s="260" t="e">
        <f t="shared" si="12"/>
        <v>#REF!</v>
      </c>
      <c r="AQ29" s="259" t="e">
        <f>+#REF!</f>
        <v>#REF!</v>
      </c>
      <c r="AR29" s="259" t="e">
        <f>+#REF!</f>
        <v>#REF!</v>
      </c>
      <c r="AS29" s="259" t="e">
        <f>+#REF!</f>
        <v>#REF!</v>
      </c>
      <c r="AT29" s="259" t="e">
        <f>+#REF!</f>
        <v>#REF!</v>
      </c>
      <c r="AU29" s="259" t="e">
        <f>+#REF!</f>
        <v>#REF!</v>
      </c>
      <c r="AV29" s="259" t="e">
        <f>+#REF!</f>
        <v>#REF!</v>
      </c>
      <c r="AW29" s="259" t="e">
        <f>+#REF!</f>
        <v>#REF!</v>
      </c>
      <c r="AX29" s="259" t="e">
        <f>+#REF!</f>
        <v>#REF!</v>
      </c>
      <c r="AY29" s="259" t="e">
        <f>+#REF!</f>
        <v>#REF!</v>
      </c>
      <c r="AZ29" s="259" t="e">
        <f>+#REF!</f>
        <v>#REF!</v>
      </c>
      <c r="BA29" s="259" t="e">
        <f>+#REF!</f>
        <v>#REF!</v>
      </c>
      <c r="BB29" s="259" t="e">
        <f>+#REF!</f>
        <v>#REF!</v>
      </c>
      <c r="BC29" s="260" t="e">
        <f t="shared" si="10"/>
        <v>#REF!</v>
      </c>
      <c r="BD29" s="259" t="e">
        <f>+#REF!</f>
        <v>#REF!</v>
      </c>
      <c r="BE29" s="259" t="e">
        <f>+#REF!</f>
        <v>#REF!</v>
      </c>
      <c r="BF29" s="259" t="e">
        <f>+#REF!</f>
        <v>#REF!</v>
      </c>
      <c r="BG29" s="259" t="e">
        <f>+#REF!</f>
        <v>#REF!</v>
      </c>
      <c r="BH29" s="259" t="e">
        <f>+#REF!</f>
        <v>#REF!</v>
      </c>
      <c r="BI29" s="259" t="e">
        <f>+#REF!</f>
        <v>#REF!</v>
      </c>
      <c r="BJ29" s="259" t="e">
        <f>+#REF!</f>
        <v>#REF!</v>
      </c>
      <c r="BK29" s="254" t="e">
        <f>+#REF!</f>
        <v>#REF!</v>
      </c>
      <c r="BL29" s="261" t="e">
        <f>+#REF!</f>
        <v>#REF!</v>
      </c>
      <c r="BM29" s="259" t="e">
        <f>+#REF!</f>
        <v>#REF!</v>
      </c>
      <c r="BN29" s="259" t="e">
        <f>+#REF!</f>
        <v>#REF!</v>
      </c>
      <c r="BO29" s="259" t="e">
        <f>+#REF!</f>
        <v>#REF!</v>
      </c>
      <c r="BP29" s="260" t="e">
        <f t="shared" si="7"/>
        <v>#REF!</v>
      </c>
      <c r="BQ29" s="259" t="e">
        <f>+#REF!</f>
        <v>#REF!</v>
      </c>
      <c r="BR29" s="259" t="e">
        <f>+#REF!</f>
        <v>#REF!</v>
      </c>
      <c r="BS29" s="259" t="e">
        <f>+#REF!</f>
        <v>#REF!</v>
      </c>
      <c r="BT29" s="259" t="e">
        <f>+#REF!</f>
        <v>#REF!</v>
      </c>
      <c r="BU29" s="259" t="e">
        <f>+#REF!</f>
        <v>#REF!</v>
      </c>
      <c r="BV29" s="259" t="e">
        <f>+#REF!</f>
        <v>#REF!</v>
      </c>
      <c r="BW29" s="259" t="e">
        <f>+#REF!</f>
        <v>#REF!</v>
      </c>
      <c r="BX29" s="254">
        <v>4904.6955909899989</v>
      </c>
      <c r="BY29" s="254">
        <v>3898.2350155999998</v>
      </c>
      <c r="BZ29" s="259">
        <v>4894.2653698800004</v>
      </c>
      <c r="CA29" s="259">
        <v>3802.60851684</v>
      </c>
      <c r="CB29" s="259">
        <v>4755.5309971700008</v>
      </c>
      <c r="CC29" s="260">
        <v>59033.318070160007</v>
      </c>
      <c r="CD29" s="259">
        <v>3284.4677847300009</v>
      </c>
      <c r="CE29" s="259">
        <v>2460.557901130001</v>
      </c>
      <c r="CF29" s="259">
        <v>3129.0676236400018</v>
      </c>
      <c r="CG29" s="259">
        <v>4515.4639855900004</v>
      </c>
      <c r="CH29" s="259">
        <v>3471.1444207799991</v>
      </c>
      <c r="CI29" s="259">
        <v>4464.7319134899999</v>
      </c>
      <c r="CJ29" s="254">
        <v>3832.536889680001</v>
      </c>
      <c r="CK29" s="254">
        <v>4153.4371142700011</v>
      </c>
      <c r="CL29" s="254">
        <v>3828.6073963299982</v>
      </c>
      <c r="CM29" s="247">
        <v>40863.10305849</v>
      </c>
      <c r="CN29" s="250">
        <v>45580.913186270001</v>
      </c>
      <c r="CO29" s="255">
        <v>33140.015029640002</v>
      </c>
      <c r="CP29" s="256">
        <v>-27.294095898845395</v>
      </c>
      <c r="CQ29" s="28"/>
      <c r="CR29" s="28"/>
    </row>
    <row r="30" spans="1:96" ht="20.100000000000001" customHeight="1" thickBot="1" x14ac:dyDescent="0.3">
      <c r="A30" s="63"/>
      <c r="B30" s="262"/>
      <c r="C30" s="263" t="s">
        <v>86</v>
      </c>
      <c r="D30" s="247" t="e">
        <f>+#REF!</f>
        <v>#REF!</v>
      </c>
      <c r="E30" s="250" t="e">
        <f>+#REF!</f>
        <v>#REF!</v>
      </c>
      <c r="F30" s="250" t="e">
        <f>+#REF!</f>
        <v>#REF!</v>
      </c>
      <c r="G30" s="250" t="e">
        <f>+#REF!</f>
        <v>#REF!</v>
      </c>
      <c r="H30" s="250" t="e">
        <f>+#REF!</f>
        <v>#REF!</v>
      </c>
      <c r="I30" s="250" t="e">
        <f>+#REF!</f>
        <v>#REF!</v>
      </c>
      <c r="J30" s="250" t="e">
        <f>+#REF!</f>
        <v>#REF!</v>
      </c>
      <c r="K30" s="250" t="e">
        <f>+#REF!</f>
        <v>#REF!</v>
      </c>
      <c r="L30" s="250" t="e">
        <f>+#REF!</f>
        <v>#REF!</v>
      </c>
      <c r="M30" s="250" t="e">
        <f>+#REF!</f>
        <v>#REF!</v>
      </c>
      <c r="N30" s="250" t="e">
        <f>+#REF!</f>
        <v>#REF!</v>
      </c>
      <c r="O30" s="250" t="e">
        <f>+#REF!</f>
        <v>#REF!</v>
      </c>
      <c r="P30" s="251" t="e">
        <f>SUM(D30:O30)</f>
        <v>#REF!</v>
      </c>
      <c r="Q30" s="250" t="e">
        <f>+#REF!</f>
        <v>#REF!</v>
      </c>
      <c r="R30" s="250" t="e">
        <f>+#REF!</f>
        <v>#REF!</v>
      </c>
      <c r="S30" s="250" t="e">
        <f>+#REF!</f>
        <v>#REF!</v>
      </c>
      <c r="T30" s="250" t="e">
        <f>+#REF!</f>
        <v>#REF!</v>
      </c>
      <c r="U30" s="250" t="e">
        <f>+#REF!</f>
        <v>#REF!</v>
      </c>
      <c r="V30" s="250" t="e">
        <f>+#REF!</f>
        <v>#REF!</v>
      </c>
      <c r="W30" s="250" t="e">
        <f>+#REF!</f>
        <v>#REF!</v>
      </c>
      <c r="X30" s="250" t="e">
        <f>+#REF!</f>
        <v>#REF!</v>
      </c>
      <c r="Y30" s="250" t="e">
        <f>+#REF!</f>
        <v>#REF!</v>
      </c>
      <c r="Z30" s="250" t="e">
        <f>+#REF!</f>
        <v>#REF!</v>
      </c>
      <c r="AA30" s="250" t="e">
        <f>+#REF!</f>
        <v>#REF!</v>
      </c>
      <c r="AB30" s="250" t="e">
        <f>+#REF!</f>
        <v>#REF!</v>
      </c>
      <c r="AC30" s="251" t="e">
        <f>SUM(Q30:AB30)</f>
        <v>#REF!</v>
      </c>
      <c r="AD30" s="247" t="e">
        <f>+#REF!</f>
        <v>#REF!</v>
      </c>
      <c r="AE30" s="250" t="e">
        <f>+#REF!</f>
        <v>#REF!</v>
      </c>
      <c r="AF30" s="250" t="e">
        <f>+#REF!</f>
        <v>#REF!</v>
      </c>
      <c r="AG30" s="250" t="e">
        <f>+#REF!</f>
        <v>#REF!</v>
      </c>
      <c r="AH30" s="250" t="e">
        <f>+#REF!</f>
        <v>#REF!</v>
      </c>
      <c r="AI30" s="250" t="e">
        <f>+#REF!</f>
        <v>#REF!</v>
      </c>
      <c r="AJ30" s="250" t="e">
        <f>+#REF!</f>
        <v>#REF!</v>
      </c>
      <c r="AK30" s="250" t="e">
        <f>+#REF!</f>
        <v>#REF!</v>
      </c>
      <c r="AL30" s="250" t="e">
        <f>+#REF!</f>
        <v>#REF!</v>
      </c>
      <c r="AM30" s="250" t="e">
        <f>+#REF!</f>
        <v>#REF!</v>
      </c>
      <c r="AN30" s="250" t="e">
        <f>+#REF!</f>
        <v>#REF!</v>
      </c>
      <c r="AO30" s="250" t="e">
        <f>+#REF!</f>
        <v>#REF!</v>
      </c>
      <c r="AP30" s="251" t="e">
        <f>SUM(AD30:AO30)</f>
        <v>#REF!</v>
      </c>
      <c r="AQ30" s="250" t="e">
        <f>+#REF!</f>
        <v>#REF!</v>
      </c>
      <c r="AR30" s="250" t="e">
        <f>+#REF!</f>
        <v>#REF!</v>
      </c>
      <c r="AS30" s="250" t="e">
        <f>+#REF!</f>
        <v>#REF!</v>
      </c>
      <c r="AT30" s="250" t="e">
        <f>+#REF!</f>
        <v>#REF!</v>
      </c>
      <c r="AU30" s="250" t="e">
        <f>+#REF!</f>
        <v>#REF!</v>
      </c>
      <c r="AV30" s="250" t="e">
        <f>+#REF!</f>
        <v>#REF!</v>
      </c>
      <c r="AW30" s="250" t="e">
        <f>+#REF!</f>
        <v>#REF!</v>
      </c>
      <c r="AX30" s="250" t="e">
        <f>+#REF!</f>
        <v>#REF!</v>
      </c>
      <c r="AY30" s="250" t="e">
        <f>+#REF!</f>
        <v>#REF!</v>
      </c>
      <c r="AZ30" s="250" t="e">
        <f>+#REF!</f>
        <v>#REF!</v>
      </c>
      <c r="BA30" s="250" t="e">
        <f>+#REF!</f>
        <v>#REF!</v>
      </c>
      <c r="BB30" s="250" t="e">
        <f>+#REF!</f>
        <v>#REF!</v>
      </c>
      <c r="BC30" s="251" t="e">
        <f>SUM(AQ30:BB30)</f>
        <v>#REF!</v>
      </c>
      <c r="BD30" s="247" t="e">
        <f>+#REF!</f>
        <v>#REF!</v>
      </c>
      <c r="BE30" s="250" t="e">
        <f>+#REF!</f>
        <v>#REF!</v>
      </c>
      <c r="BF30" s="250" t="e">
        <f>+#REF!</f>
        <v>#REF!</v>
      </c>
      <c r="BG30" s="250" t="e">
        <f>+#REF!</f>
        <v>#REF!</v>
      </c>
      <c r="BH30" s="250" t="e">
        <f>+#REF!</f>
        <v>#REF!</v>
      </c>
      <c r="BI30" s="250" t="e">
        <f>+#REF!</f>
        <v>#REF!</v>
      </c>
      <c r="BJ30" s="250" t="e">
        <f>+#REF!</f>
        <v>#REF!</v>
      </c>
      <c r="BK30" s="250" t="e">
        <f>+#REF!</f>
        <v>#REF!</v>
      </c>
      <c r="BL30" s="253" t="e">
        <f>+#REF!</f>
        <v>#REF!</v>
      </c>
      <c r="BM30" s="250" t="e">
        <f>+#REF!</f>
        <v>#REF!</v>
      </c>
      <c r="BN30" s="250" t="e">
        <f>+#REF!</f>
        <v>#REF!</v>
      </c>
      <c r="BO30" s="250" t="e">
        <f>+#REF!</f>
        <v>#REF!</v>
      </c>
      <c r="BP30" s="251" t="e">
        <f>SUM(BD30:BO30)</f>
        <v>#REF!</v>
      </c>
      <c r="BQ30" s="250" t="e">
        <f>+#REF!</f>
        <v>#REF!</v>
      </c>
      <c r="BR30" s="250" t="e">
        <f>+#REF!</f>
        <v>#REF!</v>
      </c>
      <c r="BS30" s="250" t="e">
        <f>+#REF!</f>
        <v>#REF!</v>
      </c>
      <c r="BT30" s="250" t="e">
        <f>+#REF!</f>
        <v>#REF!</v>
      </c>
      <c r="BU30" s="250" t="e">
        <f>+#REF!</f>
        <v>#REF!</v>
      </c>
      <c r="BV30" s="250" t="e">
        <f>+#REF!</f>
        <v>#REF!</v>
      </c>
      <c r="BW30" s="250" t="e">
        <f>+#REF!</f>
        <v>#REF!</v>
      </c>
      <c r="BX30" s="250">
        <v>419.66558472999981</v>
      </c>
      <c r="BY30" s="254">
        <v>532.38202866000006</v>
      </c>
      <c r="BZ30" s="254">
        <v>391.43189845000001</v>
      </c>
      <c r="CA30" s="254">
        <v>480.18479015999992</v>
      </c>
      <c r="CB30" s="254">
        <v>325.38568649999996</v>
      </c>
      <c r="CC30" s="251">
        <v>5235.9245874499993</v>
      </c>
      <c r="CD30" s="254">
        <v>353.84293400999996</v>
      </c>
      <c r="CE30" s="254">
        <v>321.3996474700001</v>
      </c>
      <c r="CF30" s="254">
        <v>479.24302307999994</v>
      </c>
      <c r="CG30" s="254">
        <v>578.54198443000018</v>
      </c>
      <c r="CH30" s="254">
        <v>677.27028288999998</v>
      </c>
      <c r="CI30" s="254">
        <v>505.25937738000016</v>
      </c>
      <c r="CJ30" s="254">
        <v>372.47885759999997</v>
      </c>
      <c r="CK30" s="254">
        <v>637.87080243999992</v>
      </c>
      <c r="CL30" s="254">
        <v>662.1010143499999</v>
      </c>
      <c r="CM30" s="247">
        <v>1382.6140451800002</v>
      </c>
      <c r="CN30" s="250">
        <v>4038.9222123399995</v>
      </c>
      <c r="CO30" s="255">
        <v>4588.0079236500005</v>
      </c>
      <c r="CP30" s="256">
        <v>13.594857302089046</v>
      </c>
      <c r="CQ30" s="28"/>
      <c r="CR30" s="28"/>
    </row>
    <row r="31" spans="1:96" ht="20.100000000000001" customHeight="1" x14ac:dyDescent="0.25">
      <c r="A31" s="63"/>
      <c r="B31" s="264" t="s">
        <v>84</v>
      </c>
      <c r="C31" s="265"/>
      <c r="D31" s="266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8"/>
      <c r="P31" s="269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49"/>
      <c r="AD31" s="266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9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9"/>
      <c r="BD31" s="266"/>
      <c r="BE31" s="267"/>
      <c r="BF31" s="267"/>
      <c r="BG31" s="267"/>
      <c r="BH31" s="267"/>
      <c r="BI31" s="267"/>
      <c r="BJ31" s="267"/>
      <c r="BK31" s="267"/>
      <c r="BL31" s="270"/>
      <c r="BM31" s="267"/>
      <c r="BN31" s="267"/>
      <c r="BO31" s="267"/>
      <c r="BP31" s="269"/>
      <c r="BQ31" s="267"/>
      <c r="BR31" s="267"/>
      <c r="BS31" s="267"/>
      <c r="BT31" s="267"/>
      <c r="BU31" s="267"/>
      <c r="BV31" s="267"/>
      <c r="BW31" s="267"/>
      <c r="BX31" s="267"/>
      <c r="BY31" s="271"/>
      <c r="BZ31" s="271"/>
      <c r="CA31" s="271"/>
      <c r="CB31" s="271"/>
      <c r="CC31" s="269"/>
      <c r="CD31" s="271"/>
      <c r="CE31" s="271"/>
      <c r="CF31" s="271"/>
      <c r="CG31" s="271"/>
      <c r="CH31" s="271"/>
      <c r="CI31" s="271"/>
      <c r="CJ31" s="271"/>
      <c r="CK31" s="271"/>
      <c r="CL31" s="271"/>
      <c r="CM31" s="266"/>
      <c r="CN31" s="267"/>
      <c r="CO31" s="268"/>
      <c r="CP31" s="272"/>
      <c r="CQ31" s="28"/>
      <c r="CR31" s="28"/>
    </row>
    <row r="32" spans="1:96" ht="20.100000000000001" customHeight="1" thickBot="1" x14ac:dyDescent="0.3">
      <c r="A32" s="63"/>
      <c r="B32" s="556" t="s">
        <v>11</v>
      </c>
      <c r="C32" s="557"/>
      <c r="D32" s="244" t="e">
        <f t="shared" ref="D32:AI32" si="13">SUM(D33:D44)</f>
        <v>#REF!</v>
      </c>
      <c r="E32" s="244" t="e">
        <f t="shared" si="13"/>
        <v>#REF!</v>
      </c>
      <c r="F32" s="244" t="e">
        <f t="shared" si="13"/>
        <v>#REF!</v>
      </c>
      <c r="G32" s="244" t="e">
        <f t="shared" si="13"/>
        <v>#REF!</v>
      </c>
      <c r="H32" s="244" t="e">
        <f t="shared" si="13"/>
        <v>#REF!</v>
      </c>
      <c r="I32" s="244" t="e">
        <f t="shared" si="13"/>
        <v>#REF!</v>
      </c>
      <c r="J32" s="244" t="e">
        <f t="shared" si="13"/>
        <v>#REF!</v>
      </c>
      <c r="K32" s="244" t="e">
        <f t="shared" si="13"/>
        <v>#REF!</v>
      </c>
      <c r="L32" s="244" t="e">
        <f t="shared" si="13"/>
        <v>#REF!</v>
      </c>
      <c r="M32" s="244" t="e">
        <f t="shared" si="13"/>
        <v>#REF!</v>
      </c>
      <c r="N32" s="244" t="e">
        <f t="shared" si="13"/>
        <v>#REF!</v>
      </c>
      <c r="O32" s="239" t="e">
        <f t="shared" si="13"/>
        <v>#REF!</v>
      </c>
      <c r="P32" s="239" t="e">
        <f t="shared" si="13"/>
        <v>#REF!</v>
      </c>
      <c r="Q32" s="244" t="e">
        <f t="shared" si="13"/>
        <v>#REF!</v>
      </c>
      <c r="R32" s="244" t="e">
        <f t="shared" si="13"/>
        <v>#REF!</v>
      </c>
      <c r="S32" s="244" t="e">
        <f t="shared" si="13"/>
        <v>#REF!</v>
      </c>
      <c r="T32" s="244" t="e">
        <f t="shared" si="13"/>
        <v>#REF!</v>
      </c>
      <c r="U32" s="244" t="e">
        <f t="shared" si="13"/>
        <v>#REF!</v>
      </c>
      <c r="V32" s="244" t="e">
        <f t="shared" si="13"/>
        <v>#REF!</v>
      </c>
      <c r="W32" s="244" t="e">
        <f t="shared" si="13"/>
        <v>#REF!</v>
      </c>
      <c r="X32" s="244" t="e">
        <f t="shared" si="13"/>
        <v>#REF!</v>
      </c>
      <c r="Y32" s="244" t="e">
        <f t="shared" si="13"/>
        <v>#REF!</v>
      </c>
      <c r="Z32" s="244" t="e">
        <f t="shared" si="13"/>
        <v>#REF!</v>
      </c>
      <c r="AA32" s="244" t="e">
        <f t="shared" si="13"/>
        <v>#REF!</v>
      </c>
      <c r="AB32" s="244" t="e">
        <f t="shared" si="13"/>
        <v>#REF!</v>
      </c>
      <c r="AC32" s="240" t="e">
        <f t="shared" si="13"/>
        <v>#REF!</v>
      </c>
      <c r="AD32" s="244" t="e">
        <f t="shared" si="13"/>
        <v>#REF!</v>
      </c>
      <c r="AE32" s="244" t="e">
        <f t="shared" si="13"/>
        <v>#REF!</v>
      </c>
      <c r="AF32" s="244" t="e">
        <f t="shared" si="13"/>
        <v>#REF!</v>
      </c>
      <c r="AG32" s="244" t="e">
        <f t="shared" si="13"/>
        <v>#REF!</v>
      </c>
      <c r="AH32" s="244" t="e">
        <f t="shared" si="13"/>
        <v>#REF!</v>
      </c>
      <c r="AI32" s="244" t="e">
        <f t="shared" si="13"/>
        <v>#REF!</v>
      </c>
      <c r="AJ32" s="244" t="e">
        <f t="shared" ref="AJ32:BO32" si="14">SUM(AJ33:AJ44)</f>
        <v>#REF!</v>
      </c>
      <c r="AK32" s="244" t="e">
        <f t="shared" si="14"/>
        <v>#REF!</v>
      </c>
      <c r="AL32" s="244" t="e">
        <f t="shared" si="14"/>
        <v>#REF!</v>
      </c>
      <c r="AM32" s="244" t="e">
        <f t="shared" si="14"/>
        <v>#REF!</v>
      </c>
      <c r="AN32" s="244" t="e">
        <f t="shared" si="14"/>
        <v>#REF!</v>
      </c>
      <c r="AO32" s="239" t="e">
        <f t="shared" si="14"/>
        <v>#REF!</v>
      </c>
      <c r="AP32" s="240" t="e">
        <f t="shared" si="14"/>
        <v>#REF!</v>
      </c>
      <c r="AQ32" s="244" t="e">
        <f t="shared" si="14"/>
        <v>#REF!</v>
      </c>
      <c r="AR32" s="244" t="e">
        <f t="shared" si="14"/>
        <v>#REF!</v>
      </c>
      <c r="AS32" s="244" t="e">
        <f t="shared" si="14"/>
        <v>#REF!</v>
      </c>
      <c r="AT32" s="244" t="e">
        <f t="shared" si="14"/>
        <v>#REF!</v>
      </c>
      <c r="AU32" s="244" t="e">
        <f t="shared" si="14"/>
        <v>#REF!</v>
      </c>
      <c r="AV32" s="244" t="e">
        <f t="shared" si="14"/>
        <v>#REF!</v>
      </c>
      <c r="AW32" s="244" t="e">
        <f t="shared" si="14"/>
        <v>#REF!</v>
      </c>
      <c r="AX32" s="244" t="e">
        <f t="shared" si="14"/>
        <v>#REF!</v>
      </c>
      <c r="AY32" s="244" t="e">
        <f t="shared" si="14"/>
        <v>#REF!</v>
      </c>
      <c r="AZ32" s="244" t="e">
        <f t="shared" si="14"/>
        <v>#REF!</v>
      </c>
      <c r="BA32" s="244" t="e">
        <f t="shared" si="14"/>
        <v>#REF!</v>
      </c>
      <c r="BB32" s="244" t="e">
        <f t="shared" si="14"/>
        <v>#REF!</v>
      </c>
      <c r="BC32" s="240" t="e">
        <f t="shared" si="14"/>
        <v>#REF!</v>
      </c>
      <c r="BD32" s="273" t="e">
        <f t="shared" si="14"/>
        <v>#REF!</v>
      </c>
      <c r="BE32" s="274" t="e">
        <f t="shared" si="14"/>
        <v>#REF!</v>
      </c>
      <c r="BF32" s="274" t="e">
        <f t="shared" si="14"/>
        <v>#REF!</v>
      </c>
      <c r="BG32" s="274" t="e">
        <f t="shared" si="14"/>
        <v>#REF!</v>
      </c>
      <c r="BH32" s="274" t="e">
        <f t="shared" si="14"/>
        <v>#REF!</v>
      </c>
      <c r="BI32" s="274" t="e">
        <f t="shared" si="14"/>
        <v>#REF!</v>
      </c>
      <c r="BJ32" s="274" t="e">
        <f t="shared" si="14"/>
        <v>#REF!</v>
      </c>
      <c r="BK32" s="275" t="e">
        <f t="shared" si="14"/>
        <v>#REF!</v>
      </c>
      <c r="BL32" s="276" t="e">
        <f t="shared" si="14"/>
        <v>#REF!</v>
      </c>
      <c r="BM32" s="274" t="e">
        <f t="shared" si="14"/>
        <v>#REF!</v>
      </c>
      <c r="BN32" s="274" t="e">
        <f t="shared" si="14"/>
        <v>#REF!</v>
      </c>
      <c r="BO32" s="277" t="e">
        <f t="shared" si="14"/>
        <v>#REF!</v>
      </c>
      <c r="BP32" s="240" t="e">
        <f t="shared" ref="BP32:BP71" si="15">SUM(BD32:BO32)</f>
        <v>#REF!</v>
      </c>
      <c r="BQ32" s="238" t="e">
        <f t="shared" ref="BQ32:BW32" si="16">SUM(BQ33:BQ44)</f>
        <v>#REF!</v>
      </c>
      <c r="BR32" s="238" t="e">
        <f t="shared" si="16"/>
        <v>#REF!</v>
      </c>
      <c r="BS32" s="238" t="e">
        <f t="shared" si="16"/>
        <v>#REF!</v>
      </c>
      <c r="BT32" s="238" t="e">
        <f t="shared" si="16"/>
        <v>#REF!</v>
      </c>
      <c r="BU32" s="238" t="e">
        <f t="shared" si="16"/>
        <v>#REF!</v>
      </c>
      <c r="BV32" s="238" t="e">
        <f t="shared" si="16"/>
        <v>#REF!</v>
      </c>
      <c r="BW32" s="238" t="e">
        <f t="shared" si="16"/>
        <v>#REF!</v>
      </c>
      <c r="BX32" s="241">
        <v>4114.7048488069995</v>
      </c>
      <c r="BY32" s="241">
        <v>5493.9165625161995</v>
      </c>
      <c r="BZ32" s="238">
        <v>7809.8891579408</v>
      </c>
      <c r="CA32" s="238">
        <v>4800.8197152103985</v>
      </c>
      <c r="CB32" s="238">
        <v>5830.6902463039987</v>
      </c>
      <c r="CC32" s="240">
        <v>59570.7037081702</v>
      </c>
      <c r="CD32" s="238">
        <v>4023.2108377230002</v>
      </c>
      <c r="CE32" s="238">
        <v>5070.5297793906011</v>
      </c>
      <c r="CF32" s="238">
        <v>4977.3076457439975</v>
      </c>
      <c r="CG32" s="238">
        <v>4956.5101624094004</v>
      </c>
      <c r="CH32" s="238">
        <v>5959.1429394994002</v>
      </c>
      <c r="CI32" s="238">
        <v>4806.4531378556012</v>
      </c>
      <c r="CJ32" s="241">
        <v>3630.9558059235997</v>
      </c>
      <c r="CK32" s="241">
        <v>4402.8708628744007</v>
      </c>
      <c r="CL32" s="241">
        <v>4609.8616757580012</v>
      </c>
      <c r="CM32" s="243">
        <v>47285.518716998806</v>
      </c>
      <c r="CN32" s="278">
        <v>41129.304588715007</v>
      </c>
      <c r="CO32" s="279">
        <v>42436.842847178006</v>
      </c>
      <c r="CP32" s="280">
        <v>3.1790915784697171</v>
      </c>
      <c r="CQ32" s="28"/>
      <c r="CR32" s="28"/>
    </row>
    <row r="33" spans="1:96" ht="20.100000000000001" customHeight="1" x14ac:dyDescent="0.25">
      <c r="A33" s="63"/>
      <c r="B33" s="264"/>
      <c r="C33" s="289" t="s">
        <v>21</v>
      </c>
      <c r="D33" s="247" t="e">
        <f>+#REF!</f>
        <v>#REF!</v>
      </c>
      <c r="E33" s="250" t="e">
        <f>+#REF!</f>
        <v>#REF!</v>
      </c>
      <c r="F33" s="250" t="e">
        <f>+#REF!</f>
        <v>#REF!</v>
      </c>
      <c r="G33" s="250" t="e">
        <f>+#REF!</f>
        <v>#REF!</v>
      </c>
      <c r="H33" s="250" t="e">
        <f>+#REF!</f>
        <v>#REF!</v>
      </c>
      <c r="I33" s="250" t="e">
        <f>+#REF!</f>
        <v>#REF!</v>
      </c>
      <c r="J33" s="250" t="e">
        <f>+#REF!</f>
        <v>#REF!</v>
      </c>
      <c r="K33" s="250" t="e">
        <f>+#REF!</f>
        <v>#REF!</v>
      </c>
      <c r="L33" s="250" t="e">
        <f>+#REF!</f>
        <v>#REF!</v>
      </c>
      <c r="M33" s="250" t="e">
        <f>+#REF!</f>
        <v>#REF!</v>
      </c>
      <c r="N33" s="250" t="e">
        <f>+#REF!</f>
        <v>#REF!</v>
      </c>
      <c r="O33" s="250" t="e">
        <f>+#REF!</f>
        <v>#REF!</v>
      </c>
      <c r="P33" s="251" t="e">
        <f>SUM(D33:O33)</f>
        <v>#REF!</v>
      </c>
      <c r="Q33" s="250" t="e">
        <f>+#REF!</f>
        <v>#REF!</v>
      </c>
      <c r="R33" s="250" t="e">
        <f>+#REF!</f>
        <v>#REF!</v>
      </c>
      <c r="S33" s="250" t="e">
        <f>+#REF!</f>
        <v>#REF!</v>
      </c>
      <c r="T33" s="250" t="e">
        <f>+#REF!</f>
        <v>#REF!</v>
      </c>
      <c r="U33" s="250" t="e">
        <f>+#REF!</f>
        <v>#REF!</v>
      </c>
      <c r="V33" s="250" t="e">
        <f>+#REF!</f>
        <v>#REF!</v>
      </c>
      <c r="W33" s="250" t="e">
        <f>+#REF!</f>
        <v>#REF!</v>
      </c>
      <c r="X33" s="250" t="e">
        <f>+#REF!</f>
        <v>#REF!</v>
      </c>
      <c r="Y33" s="250" t="e">
        <f>+#REF!</f>
        <v>#REF!</v>
      </c>
      <c r="Z33" s="250" t="e">
        <f>+#REF!</f>
        <v>#REF!</v>
      </c>
      <c r="AA33" s="250" t="e">
        <f>+#REF!</f>
        <v>#REF!</v>
      </c>
      <c r="AB33" s="250" t="e">
        <f>+#REF!</f>
        <v>#REF!</v>
      </c>
      <c r="AC33" s="251" t="e">
        <f t="shared" si="11"/>
        <v>#REF!</v>
      </c>
      <c r="AD33" s="252" t="e">
        <f>+#REF!</f>
        <v>#REF!</v>
      </c>
      <c r="AE33" s="248" t="e">
        <f>+#REF!</f>
        <v>#REF!</v>
      </c>
      <c r="AF33" s="248" t="e">
        <f>+#REF!</f>
        <v>#REF!</v>
      </c>
      <c r="AG33" s="248" t="e">
        <f>+#REF!</f>
        <v>#REF!</v>
      </c>
      <c r="AH33" s="248" t="e">
        <f>+#REF!</f>
        <v>#REF!</v>
      </c>
      <c r="AI33" s="248" t="e">
        <f>+#REF!</f>
        <v>#REF!</v>
      </c>
      <c r="AJ33" s="248" t="e">
        <f>+#REF!</f>
        <v>#REF!</v>
      </c>
      <c r="AK33" s="248" t="e">
        <f>+#REF!</f>
        <v>#REF!</v>
      </c>
      <c r="AL33" s="248" t="e">
        <f>+#REF!</f>
        <v>#REF!</v>
      </c>
      <c r="AM33" s="248" t="e">
        <f>+#REF!</f>
        <v>#REF!</v>
      </c>
      <c r="AN33" s="248" t="e">
        <f>+#REF!</f>
        <v>#REF!</v>
      </c>
      <c r="AO33" s="248" t="e">
        <f>+#REF!</f>
        <v>#REF!</v>
      </c>
      <c r="AP33" s="251" t="e">
        <f t="shared" ref="AP33:AP43" si="17">SUM(AD33:AO33)</f>
        <v>#REF!</v>
      </c>
      <c r="AQ33" s="248" t="e">
        <f>+#REF!</f>
        <v>#REF!</v>
      </c>
      <c r="AR33" s="250" t="e">
        <f>+#REF!</f>
        <v>#REF!</v>
      </c>
      <c r="AS33" s="250" t="e">
        <f>+#REF!</f>
        <v>#REF!</v>
      </c>
      <c r="AT33" s="250" t="e">
        <f>+#REF!</f>
        <v>#REF!</v>
      </c>
      <c r="AU33" s="250" t="e">
        <f>+#REF!</f>
        <v>#REF!</v>
      </c>
      <c r="AV33" s="250" t="e">
        <f>+#REF!</f>
        <v>#REF!</v>
      </c>
      <c r="AW33" s="250" t="e">
        <f>+#REF!</f>
        <v>#REF!</v>
      </c>
      <c r="AX33" s="250" t="e">
        <f>+#REF!</f>
        <v>#REF!</v>
      </c>
      <c r="AY33" s="250" t="e">
        <f>+#REF!</f>
        <v>#REF!</v>
      </c>
      <c r="AZ33" s="250" t="e">
        <f>+#REF!</f>
        <v>#REF!</v>
      </c>
      <c r="BA33" s="250" t="e">
        <f>+#REF!</f>
        <v>#REF!</v>
      </c>
      <c r="BB33" s="250" t="e">
        <f>+#REF!</f>
        <v>#REF!</v>
      </c>
      <c r="BC33" s="251" t="e">
        <f t="shared" ref="BC33:BC43" si="18">SUM(AQ33:BB33)</f>
        <v>#REF!</v>
      </c>
      <c r="BD33" s="247" t="e">
        <f>+#REF!</f>
        <v>#REF!</v>
      </c>
      <c r="BE33" s="250" t="e">
        <f>+#REF!</f>
        <v>#REF!</v>
      </c>
      <c r="BF33" s="250" t="e">
        <f>+#REF!</f>
        <v>#REF!</v>
      </c>
      <c r="BG33" s="250" t="e">
        <f>+#REF!</f>
        <v>#REF!</v>
      </c>
      <c r="BH33" s="250" t="e">
        <f>+#REF!</f>
        <v>#REF!</v>
      </c>
      <c r="BI33" s="250" t="e">
        <f>+#REF!</f>
        <v>#REF!</v>
      </c>
      <c r="BJ33" s="250" t="e">
        <f>+#REF!</f>
        <v>#REF!</v>
      </c>
      <c r="BK33" s="250" t="e">
        <f>+#REF!</f>
        <v>#REF!</v>
      </c>
      <c r="BL33" s="253" t="e">
        <f>+#REF!</f>
        <v>#REF!</v>
      </c>
      <c r="BM33" s="250" t="e">
        <f>+#REF!</f>
        <v>#REF!</v>
      </c>
      <c r="BN33" s="250" t="e">
        <f>+#REF!</f>
        <v>#REF!</v>
      </c>
      <c r="BO33" s="250" t="e">
        <f>+#REF!</f>
        <v>#REF!</v>
      </c>
      <c r="BP33" s="251" t="e">
        <f t="shared" si="15"/>
        <v>#REF!</v>
      </c>
      <c r="BQ33" s="250" t="e">
        <f>+#REF!</f>
        <v>#REF!</v>
      </c>
      <c r="BR33" s="250" t="e">
        <f>+#REF!</f>
        <v>#REF!</v>
      </c>
      <c r="BS33" s="250" t="e">
        <f>+#REF!</f>
        <v>#REF!</v>
      </c>
      <c r="BT33" s="250" t="e">
        <f>+#REF!</f>
        <v>#REF!</v>
      </c>
      <c r="BU33" s="250" t="e">
        <f>+#REF!</f>
        <v>#REF!</v>
      </c>
      <c r="BV33" s="250" t="e">
        <f>+#REF!</f>
        <v>#REF!</v>
      </c>
      <c r="BW33" s="250" t="e">
        <f>+#REF!</f>
        <v>#REF!</v>
      </c>
      <c r="BX33" s="250">
        <v>1.2320748649999995</v>
      </c>
      <c r="BY33" s="254">
        <v>1.5719520558000009</v>
      </c>
      <c r="BZ33" s="254">
        <v>0.63232235220000022</v>
      </c>
      <c r="CA33" s="254">
        <v>0.95880708979999973</v>
      </c>
      <c r="CB33" s="254">
        <v>1.2631746063999973</v>
      </c>
      <c r="CC33" s="251">
        <v>68.816308610000007</v>
      </c>
      <c r="CD33" s="254">
        <v>1.5844841096000022</v>
      </c>
      <c r="CE33" s="254">
        <v>1.1150839447999998</v>
      </c>
      <c r="CF33" s="254">
        <v>1.1893620353999987</v>
      </c>
      <c r="CG33" s="254">
        <v>0.87348270240000025</v>
      </c>
      <c r="CH33" s="254">
        <v>1.0975056749999994</v>
      </c>
      <c r="CI33" s="254">
        <v>0.67638186840000014</v>
      </c>
      <c r="CJ33" s="254">
        <v>27.029946655600003</v>
      </c>
      <c r="CK33" s="254">
        <v>77.508876748800006</v>
      </c>
      <c r="CL33" s="254">
        <v>27.6771242692</v>
      </c>
      <c r="CM33" s="247">
        <v>50.586540786599997</v>
      </c>
      <c r="CN33" s="250">
        <v>65.962004561599997</v>
      </c>
      <c r="CO33" s="255">
        <v>138.7522480092</v>
      </c>
      <c r="CP33" s="256">
        <v>110.35177589186715</v>
      </c>
      <c r="CQ33" s="28"/>
      <c r="CR33" s="28"/>
    </row>
    <row r="34" spans="1:96" ht="20.100000000000001" customHeight="1" x14ac:dyDescent="0.25">
      <c r="A34" s="63"/>
      <c r="B34" s="262"/>
      <c r="C34" s="258" t="s">
        <v>115</v>
      </c>
      <c r="D34" s="247" t="e">
        <f>+#REF!</f>
        <v>#REF!</v>
      </c>
      <c r="E34" s="250" t="e">
        <f>+#REF!</f>
        <v>#REF!</v>
      </c>
      <c r="F34" s="250" t="e">
        <f>+#REF!</f>
        <v>#REF!</v>
      </c>
      <c r="G34" s="250" t="e">
        <f>+#REF!</f>
        <v>#REF!</v>
      </c>
      <c r="H34" s="250" t="e">
        <f>+#REF!</f>
        <v>#REF!</v>
      </c>
      <c r="I34" s="250" t="e">
        <f>+#REF!</f>
        <v>#REF!</v>
      </c>
      <c r="J34" s="250" t="e">
        <f>+#REF!</f>
        <v>#REF!</v>
      </c>
      <c r="K34" s="250" t="e">
        <f>+#REF!</f>
        <v>#REF!</v>
      </c>
      <c r="L34" s="250" t="e">
        <f>+#REF!</f>
        <v>#REF!</v>
      </c>
      <c r="M34" s="250" t="e">
        <f>+#REF!</f>
        <v>#REF!</v>
      </c>
      <c r="N34" s="250" t="e">
        <f>+#REF!</f>
        <v>#REF!</v>
      </c>
      <c r="O34" s="250" t="e">
        <f>+#REF!</f>
        <v>#REF!</v>
      </c>
      <c r="P34" s="251" t="e">
        <f t="shared" ref="P34:P43" si="19">SUM(D34:O34)</f>
        <v>#REF!</v>
      </c>
      <c r="Q34" s="250" t="e">
        <f>+#REF!</f>
        <v>#REF!</v>
      </c>
      <c r="R34" s="250" t="e">
        <f>+#REF!</f>
        <v>#REF!</v>
      </c>
      <c r="S34" s="250" t="e">
        <f>+#REF!</f>
        <v>#REF!</v>
      </c>
      <c r="T34" s="250" t="e">
        <f>+#REF!</f>
        <v>#REF!</v>
      </c>
      <c r="U34" s="250" t="e">
        <f>+#REF!</f>
        <v>#REF!</v>
      </c>
      <c r="V34" s="250" t="e">
        <f>+#REF!</f>
        <v>#REF!</v>
      </c>
      <c r="W34" s="250" t="e">
        <f>+#REF!</f>
        <v>#REF!</v>
      </c>
      <c r="X34" s="250" t="e">
        <f>+#REF!</f>
        <v>#REF!</v>
      </c>
      <c r="Y34" s="250" t="e">
        <f>+#REF!</f>
        <v>#REF!</v>
      </c>
      <c r="Z34" s="250" t="e">
        <f>+#REF!</f>
        <v>#REF!</v>
      </c>
      <c r="AA34" s="250" t="e">
        <f>+#REF!</f>
        <v>#REF!</v>
      </c>
      <c r="AB34" s="250" t="e">
        <f>+#REF!</f>
        <v>#REF!</v>
      </c>
      <c r="AC34" s="251" t="e">
        <f t="shared" si="11"/>
        <v>#REF!</v>
      </c>
      <c r="AD34" s="247" t="e">
        <f>+#REF!</f>
        <v>#REF!</v>
      </c>
      <c r="AE34" s="250" t="e">
        <f>+#REF!</f>
        <v>#REF!</v>
      </c>
      <c r="AF34" s="250" t="e">
        <f>+#REF!</f>
        <v>#REF!</v>
      </c>
      <c r="AG34" s="250" t="e">
        <f>+#REF!</f>
        <v>#REF!</v>
      </c>
      <c r="AH34" s="250" t="e">
        <f>+#REF!</f>
        <v>#REF!</v>
      </c>
      <c r="AI34" s="250" t="e">
        <f>+#REF!</f>
        <v>#REF!</v>
      </c>
      <c r="AJ34" s="250" t="e">
        <f>+#REF!</f>
        <v>#REF!</v>
      </c>
      <c r="AK34" s="250" t="e">
        <f>+#REF!</f>
        <v>#REF!</v>
      </c>
      <c r="AL34" s="250" t="e">
        <f>+#REF!</f>
        <v>#REF!</v>
      </c>
      <c r="AM34" s="250" t="e">
        <f>+#REF!</f>
        <v>#REF!</v>
      </c>
      <c r="AN34" s="250" t="e">
        <f>+#REF!</f>
        <v>#REF!</v>
      </c>
      <c r="AO34" s="250" t="e">
        <f>+#REF!</f>
        <v>#REF!</v>
      </c>
      <c r="AP34" s="251" t="e">
        <f t="shared" si="17"/>
        <v>#REF!</v>
      </c>
      <c r="AQ34" s="250" t="e">
        <f>+#REF!</f>
        <v>#REF!</v>
      </c>
      <c r="AR34" s="250" t="e">
        <f>+#REF!</f>
        <v>#REF!</v>
      </c>
      <c r="AS34" s="250" t="e">
        <f>+#REF!</f>
        <v>#REF!</v>
      </c>
      <c r="AT34" s="250" t="e">
        <f>+#REF!</f>
        <v>#REF!</v>
      </c>
      <c r="AU34" s="250" t="e">
        <f>+#REF!</f>
        <v>#REF!</v>
      </c>
      <c r="AV34" s="250" t="e">
        <f>+#REF!</f>
        <v>#REF!</v>
      </c>
      <c r="AW34" s="250" t="e">
        <f>+#REF!</f>
        <v>#REF!</v>
      </c>
      <c r="AX34" s="250" t="e">
        <f>+#REF!</f>
        <v>#REF!</v>
      </c>
      <c r="AY34" s="250" t="e">
        <f>+#REF!</f>
        <v>#REF!</v>
      </c>
      <c r="AZ34" s="250" t="e">
        <f>+#REF!</f>
        <v>#REF!</v>
      </c>
      <c r="BA34" s="250" t="e">
        <f>+#REF!</f>
        <v>#REF!</v>
      </c>
      <c r="BB34" s="250" t="e">
        <f>+#REF!</f>
        <v>#REF!</v>
      </c>
      <c r="BC34" s="251" t="e">
        <f t="shared" si="18"/>
        <v>#REF!</v>
      </c>
      <c r="BD34" s="247" t="e">
        <f>+#REF!</f>
        <v>#REF!</v>
      </c>
      <c r="BE34" s="250" t="e">
        <f>+#REF!</f>
        <v>#REF!</v>
      </c>
      <c r="BF34" s="250" t="e">
        <f>+#REF!</f>
        <v>#REF!</v>
      </c>
      <c r="BG34" s="250" t="e">
        <f>+#REF!</f>
        <v>#REF!</v>
      </c>
      <c r="BH34" s="250" t="e">
        <f>+#REF!</f>
        <v>#REF!</v>
      </c>
      <c r="BI34" s="250" t="e">
        <f>+#REF!</f>
        <v>#REF!</v>
      </c>
      <c r="BJ34" s="250" t="e">
        <f>+#REF!</f>
        <v>#REF!</v>
      </c>
      <c r="BK34" s="250" t="e">
        <f>+#REF!</f>
        <v>#REF!</v>
      </c>
      <c r="BL34" s="253" t="e">
        <f>+#REF!</f>
        <v>#REF!</v>
      </c>
      <c r="BM34" s="250" t="e">
        <f>+#REF!</f>
        <v>#REF!</v>
      </c>
      <c r="BN34" s="250" t="e">
        <f>+#REF!</f>
        <v>#REF!</v>
      </c>
      <c r="BO34" s="250" t="e">
        <f>+#REF!</f>
        <v>#REF!</v>
      </c>
      <c r="BP34" s="251" t="e">
        <f t="shared" si="15"/>
        <v>#REF!</v>
      </c>
      <c r="BQ34" s="250" t="e">
        <f>+#REF!</f>
        <v>#REF!</v>
      </c>
      <c r="BR34" s="250" t="e">
        <f>+#REF!</f>
        <v>#REF!</v>
      </c>
      <c r="BS34" s="250" t="e">
        <f>+#REF!</f>
        <v>#REF!</v>
      </c>
      <c r="BT34" s="250" t="e">
        <f>+#REF!</f>
        <v>#REF!</v>
      </c>
      <c r="BU34" s="250" t="e">
        <f>+#REF!</f>
        <v>#REF!</v>
      </c>
      <c r="BV34" s="250" t="e">
        <f>+#REF!</f>
        <v>#REF!</v>
      </c>
      <c r="BW34" s="250" t="e">
        <f>+#REF!</f>
        <v>#REF!</v>
      </c>
      <c r="BX34" s="250">
        <v>129.01560840000002</v>
      </c>
      <c r="BY34" s="254">
        <v>265.28639567500005</v>
      </c>
      <c r="BZ34" s="254">
        <v>798.00467919060009</v>
      </c>
      <c r="CA34" s="254">
        <v>1092.0039107701998</v>
      </c>
      <c r="CB34" s="254">
        <v>1470.0053336108003</v>
      </c>
      <c r="CC34" s="251">
        <v>6340.0350894052008</v>
      </c>
      <c r="CD34" s="254">
        <v>1129.1527157750002</v>
      </c>
      <c r="CE34" s="254">
        <v>999.88064709820003</v>
      </c>
      <c r="CF34" s="254">
        <v>640.8847498312</v>
      </c>
      <c r="CG34" s="254">
        <v>358.11979575960004</v>
      </c>
      <c r="CH34" s="254">
        <v>379.02875306520002</v>
      </c>
      <c r="CI34" s="254">
        <v>406.986499423</v>
      </c>
      <c r="CJ34" s="254">
        <v>399.31597773200002</v>
      </c>
      <c r="CK34" s="254">
        <v>379.843763803</v>
      </c>
      <c r="CL34" s="254">
        <v>383.86175491440008</v>
      </c>
      <c r="CM34" s="247">
        <v>2332.1072761167998</v>
      </c>
      <c r="CN34" s="250">
        <v>2980.0211658336002</v>
      </c>
      <c r="CO34" s="255">
        <v>5077.0746574016002</v>
      </c>
      <c r="CP34" s="256">
        <v>70.370422720853128</v>
      </c>
      <c r="CQ34" s="28"/>
      <c r="CR34" s="28"/>
    </row>
    <row r="35" spans="1:96" ht="20.100000000000001" customHeight="1" x14ac:dyDescent="0.25">
      <c r="A35" s="63"/>
      <c r="B35" s="262"/>
      <c r="C35" s="263" t="s">
        <v>22</v>
      </c>
      <c r="D35" s="247" t="e">
        <f>+#REF!</f>
        <v>#REF!</v>
      </c>
      <c r="E35" s="250" t="e">
        <f>+#REF!</f>
        <v>#REF!</v>
      </c>
      <c r="F35" s="250" t="e">
        <f>+#REF!</f>
        <v>#REF!</v>
      </c>
      <c r="G35" s="250" t="e">
        <f>+#REF!</f>
        <v>#REF!</v>
      </c>
      <c r="H35" s="250" t="e">
        <f>+#REF!</f>
        <v>#REF!</v>
      </c>
      <c r="I35" s="250" t="e">
        <f>+#REF!</f>
        <v>#REF!</v>
      </c>
      <c r="J35" s="250" t="e">
        <f>+#REF!</f>
        <v>#REF!</v>
      </c>
      <c r="K35" s="250" t="e">
        <f>+#REF!</f>
        <v>#REF!</v>
      </c>
      <c r="L35" s="250" t="e">
        <f>+#REF!</f>
        <v>#REF!</v>
      </c>
      <c r="M35" s="250" t="e">
        <f>+#REF!</f>
        <v>#REF!</v>
      </c>
      <c r="N35" s="250" t="e">
        <f>+#REF!</f>
        <v>#REF!</v>
      </c>
      <c r="O35" s="250" t="e">
        <f>+#REF!</f>
        <v>#REF!</v>
      </c>
      <c r="P35" s="251" t="e">
        <f t="shared" si="19"/>
        <v>#REF!</v>
      </c>
      <c r="Q35" s="250" t="e">
        <f>+#REF!</f>
        <v>#REF!</v>
      </c>
      <c r="R35" s="250" t="e">
        <f>+#REF!</f>
        <v>#REF!</v>
      </c>
      <c r="S35" s="250" t="e">
        <f>+#REF!</f>
        <v>#REF!</v>
      </c>
      <c r="T35" s="250" t="e">
        <f>+#REF!</f>
        <v>#REF!</v>
      </c>
      <c r="U35" s="250" t="e">
        <f>+#REF!</f>
        <v>#REF!</v>
      </c>
      <c r="V35" s="250" t="e">
        <f>+#REF!</f>
        <v>#REF!</v>
      </c>
      <c r="W35" s="250" t="e">
        <f>+#REF!</f>
        <v>#REF!</v>
      </c>
      <c r="X35" s="250" t="e">
        <f>+#REF!</f>
        <v>#REF!</v>
      </c>
      <c r="Y35" s="250" t="e">
        <f>+#REF!</f>
        <v>#REF!</v>
      </c>
      <c r="Z35" s="250" t="e">
        <f>+#REF!</f>
        <v>#REF!</v>
      </c>
      <c r="AA35" s="250" t="e">
        <f>+#REF!</f>
        <v>#REF!</v>
      </c>
      <c r="AB35" s="250" t="e">
        <f>+#REF!</f>
        <v>#REF!</v>
      </c>
      <c r="AC35" s="251" t="e">
        <f t="shared" si="11"/>
        <v>#REF!</v>
      </c>
      <c r="AD35" s="247" t="e">
        <f>+#REF!</f>
        <v>#REF!</v>
      </c>
      <c r="AE35" s="250" t="e">
        <f>+#REF!</f>
        <v>#REF!</v>
      </c>
      <c r="AF35" s="250" t="e">
        <f>+#REF!</f>
        <v>#REF!</v>
      </c>
      <c r="AG35" s="250" t="e">
        <f>+#REF!</f>
        <v>#REF!</v>
      </c>
      <c r="AH35" s="250" t="e">
        <f>+#REF!</f>
        <v>#REF!</v>
      </c>
      <c r="AI35" s="250" t="e">
        <f>+#REF!</f>
        <v>#REF!</v>
      </c>
      <c r="AJ35" s="250" t="e">
        <f>+#REF!</f>
        <v>#REF!</v>
      </c>
      <c r="AK35" s="250" t="e">
        <f>+#REF!</f>
        <v>#REF!</v>
      </c>
      <c r="AL35" s="250" t="e">
        <f>+#REF!</f>
        <v>#REF!</v>
      </c>
      <c r="AM35" s="250" t="e">
        <f>+#REF!</f>
        <v>#REF!</v>
      </c>
      <c r="AN35" s="250" t="e">
        <f>+#REF!</f>
        <v>#REF!</v>
      </c>
      <c r="AO35" s="250" t="e">
        <f>+#REF!</f>
        <v>#REF!</v>
      </c>
      <c r="AP35" s="251" t="e">
        <f t="shared" si="17"/>
        <v>#REF!</v>
      </c>
      <c r="AQ35" s="250" t="e">
        <f>+#REF!</f>
        <v>#REF!</v>
      </c>
      <c r="AR35" s="250" t="e">
        <f>+#REF!</f>
        <v>#REF!</v>
      </c>
      <c r="AS35" s="250" t="e">
        <f>+#REF!</f>
        <v>#REF!</v>
      </c>
      <c r="AT35" s="250" t="e">
        <f>+#REF!</f>
        <v>#REF!</v>
      </c>
      <c r="AU35" s="250" t="e">
        <f>+#REF!</f>
        <v>#REF!</v>
      </c>
      <c r="AV35" s="250" t="e">
        <f>+#REF!</f>
        <v>#REF!</v>
      </c>
      <c r="AW35" s="250" t="e">
        <f>+#REF!</f>
        <v>#REF!</v>
      </c>
      <c r="AX35" s="250" t="e">
        <f>+#REF!</f>
        <v>#REF!</v>
      </c>
      <c r="AY35" s="250" t="e">
        <f>+#REF!</f>
        <v>#REF!</v>
      </c>
      <c r="AZ35" s="250" t="e">
        <f>+#REF!</f>
        <v>#REF!</v>
      </c>
      <c r="BA35" s="250" t="e">
        <f>+#REF!</f>
        <v>#REF!</v>
      </c>
      <c r="BB35" s="250" t="e">
        <f>+#REF!</f>
        <v>#REF!</v>
      </c>
      <c r="BC35" s="251" t="e">
        <f t="shared" si="18"/>
        <v>#REF!</v>
      </c>
      <c r="BD35" s="247" t="e">
        <f>+#REF!</f>
        <v>#REF!</v>
      </c>
      <c r="BE35" s="250" t="e">
        <f>+#REF!</f>
        <v>#REF!</v>
      </c>
      <c r="BF35" s="250" t="e">
        <f>+#REF!</f>
        <v>#REF!</v>
      </c>
      <c r="BG35" s="250" t="e">
        <f>+#REF!</f>
        <v>#REF!</v>
      </c>
      <c r="BH35" s="250" t="e">
        <f>+#REF!</f>
        <v>#REF!</v>
      </c>
      <c r="BI35" s="250" t="e">
        <f>+#REF!</f>
        <v>#REF!</v>
      </c>
      <c r="BJ35" s="250" t="e">
        <f>+#REF!</f>
        <v>#REF!</v>
      </c>
      <c r="BK35" s="250" t="e">
        <f>+#REF!</f>
        <v>#REF!</v>
      </c>
      <c r="BL35" s="253" t="e">
        <f>+#REF!</f>
        <v>#REF!</v>
      </c>
      <c r="BM35" s="250" t="e">
        <f>+#REF!</f>
        <v>#REF!</v>
      </c>
      <c r="BN35" s="250" t="e">
        <f>+#REF!</f>
        <v>#REF!</v>
      </c>
      <c r="BO35" s="250" t="e">
        <f>+#REF!</f>
        <v>#REF!</v>
      </c>
      <c r="BP35" s="251" t="e">
        <f t="shared" si="15"/>
        <v>#REF!</v>
      </c>
      <c r="BQ35" s="250" t="e">
        <f>+#REF!</f>
        <v>#REF!</v>
      </c>
      <c r="BR35" s="250" t="e">
        <f>+#REF!</f>
        <v>#REF!</v>
      </c>
      <c r="BS35" s="250" t="e">
        <f>+#REF!</f>
        <v>#REF!</v>
      </c>
      <c r="BT35" s="250" t="e">
        <f>+#REF!</f>
        <v>#REF!</v>
      </c>
      <c r="BU35" s="250" t="e">
        <f>+#REF!</f>
        <v>#REF!</v>
      </c>
      <c r="BV35" s="250" t="e">
        <f>+#REF!</f>
        <v>#REF!</v>
      </c>
      <c r="BW35" s="250" t="e">
        <f>+#REF!</f>
        <v>#REF!</v>
      </c>
      <c r="BX35" s="250">
        <v>0</v>
      </c>
      <c r="BY35" s="254">
        <v>0</v>
      </c>
      <c r="BZ35" s="254">
        <v>68.599999999999994</v>
      </c>
      <c r="CA35" s="254">
        <v>0</v>
      </c>
      <c r="CB35" s="254">
        <v>0</v>
      </c>
      <c r="CC35" s="251">
        <v>179.9002839634</v>
      </c>
      <c r="CD35" s="254">
        <v>41.16</v>
      </c>
      <c r="CE35" s="254">
        <v>0</v>
      </c>
      <c r="CF35" s="254">
        <v>0</v>
      </c>
      <c r="CG35" s="254">
        <v>0</v>
      </c>
      <c r="CH35" s="254">
        <v>0</v>
      </c>
      <c r="CI35" s="254">
        <v>6.8599999999999998E-4</v>
      </c>
      <c r="CJ35" s="254">
        <v>27.44</v>
      </c>
      <c r="CK35" s="254">
        <v>78.89</v>
      </c>
      <c r="CL35" s="254">
        <v>13.72</v>
      </c>
      <c r="CM35" s="247">
        <v>0</v>
      </c>
      <c r="CN35" s="250">
        <v>111.30028396340001</v>
      </c>
      <c r="CO35" s="255">
        <v>161.21068599999998</v>
      </c>
      <c r="CP35" s="256">
        <v>44.843014104988718</v>
      </c>
      <c r="CQ35" s="28"/>
      <c r="CR35" s="28"/>
    </row>
    <row r="36" spans="1:96" ht="20.100000000000001" customHeight="1" x14ac:dyDescent="0.25">
      <c r="A36" s="63"/>
      <c r="B36" s="262"/>
      <c r="C36" s="263" t="s">
        <v>124</v>
      </c>
      <c r="D36" s="247" t="e">
        <f>+#REF!</f>
        <v>#REF!</v>
      </c>
      <c r="E36" s="250" t="e">
        <f>+#REF!</f>
        <v>#REF!</v>
      </c>
      <c r="F36" s="250" t="e">
        <f>+#REF!</f>
        <v>#REF!</v>
      </c>
      <c r="G36" s="250" t="e">
        <f>+#REF!</f>
        <v>#REF!</v>
      </c>
      <c r="H36" s="250" t="e">
        <f>+#REF!</f>
        <v>#REF!</v>
      </c>
      <c r="I36" s="250" t="e">
        <f>+#REF!</f>
        <v>#REF!</v>
      </c>
      <c r="J36" s="250" t="e">
        <f>+#REF!</f>
        <v>#REF!</v>
      </c>
      <c r="K36" s="250" t="e">
        <f>+#REF!</f>
        <v>#REF!</v>
      </c>
      <c r="L36" s="250" t="e">
        <f>+#REF!</f>
        <v>#REF!</v>
      </c>
      <c r="M36" s="250" t="e">
        <f>+#REF!</f>
        <v>#REF!</v>
      </c>
      <c r="N36" s="250" t="e">
        <f>+#REF!</f>
        <v>#REF!</v>
      </c>
      <c r="O36" s="250" t="e">
        <f>+#REF!</f>
        <v>#REF!</v>
      </c>
      <c r="P36" s="251" t="e">
        <f t="shared" si="19"/>
        <v>#REF!</v>
      </c>
      <c r="Q36" s="250" t="e">
        <f>+#REF!</f>
        <v>#REF!</v>
      </c>
      <c r="R36" s="250" t="e">
        <f>+#REF!</f>
        <v>#REF!</v>
      </c>
      <c r="S36" s="250" t="e">
        <f>+#REF!</f>
        <v>#REF!</v>
      </c>
      <c r="T36" s="250" t="e">
        <f>+#REF!</f>
        <v>#REF!</v>
      </c>
      <c r="U36" s="250" t="e">
        <f>+#REF!</f>
        <v>#REF!</v>
      </c>
      <c r="V36" s="250" t="e">
        <f>+#REF!</f>
        <v>#REF!</v>
      </c>
      <c r="W36" s="250" t="e">
        <f>+#REF!</f>
        <v>#REF!</v>
      </c>
      <c r="X36" s="250" t="e">
        <f>+#REF!</f>
        <v>#REF!</v>
      </c>
      <c r="Y36" s="250" t="e">
        <f>+#REF!</f>
        <v>#REF!</v>
      </c>
      <c r="Z36" s="250" t="e">
        <f>+#REF!</f>
        <v>#REF!</v>
      </c>
      <c r="AA36" s="250" t="e">
        <f>+#REF!</f>
        <v>#REF!</v>
      </c>
      <c r="AB36" s="250" t="e">
        <f>+#REF!</f>
        <v>#REF!</v>
      </c>
      <c r="AC36" s="251" t="e">
        <f t="shared" si="11"/>
        <v>#REF!</v>
      </c>
      <c r="AD36" s="247" t="e">
        <f>+#REF!</f>
        <v>#REF!</v>
      </c>
      <c r="AE36" s="250" t="e">
        <f>+#REF!</f>
        <v>#REF!</v>
      </c>
      <c r="AF36" s="250" t="e">
        <f>+#REF!</f>
        <v>#REF!</v>
      </c>
      <c r="AG36" s="250" t="e">
        <f>+#REF!</f>
        <v>#REF!</v>
      </c>
      <c r="AH36" s="250" t="e">
        <f>+#REF!</f>
        <v>#REF!</v>
      </c>
      <c r="AI36" s="250" t="e">
        <f>+#REF!</f>
        <v>#REF!</v>
      </c>
      <c r="AJ36" s="250" t="e">
        <f>+#REF!</f>
        <v>#REF!</v>
      </c>
      <c r="AK36" s="250" t="e">
        <f>+#REF!</f>
        <v>#REF!</v>
      </c>
      <c r="AL36" s="250" t="e">
        <f>+#REF!</f>
        <v>#REF!</v>
      </c>
      <c r="AM36" s="250" t="e">
        <f>+#REF!</f>
        <v>#REF!</v>
      </c>
      <c r="AN36" s="250" t="e">
        <f>+#REF!</f>
        <v>#REF!</v>
      </c>
      <c r="AO36" s="250" t="e">
        <f>+#REF!</f>
        <v>#REF!</v>
      </c>
      <c r="AP36" s="251" t="e">
        <f t="shared" si="17"/>
        <v>#REF!</v>
      </c>
      <c r="AQ36" s="250" t="e">
        <f>+#REF!</f>
        <v>#REF!</v>
      </c>
      <c r="AR36" s="250" t="e">
        <f>+#REF!</f>
        <v>#REF!</v>
      </c>
      <c r="AS36" s="250" t="e">
        <f>+#REF!</f>
        <v>#REF!</v>
      </c>
      <c r="AT36" s="250" t="e">
        <f>+#REF!</f>
        <v>#REF!</v>
      </c>
      <c r="AU36" s="250" t="e">
        <f>+#REF!</f>
        <v>#REF!</v>
      </c>
      <c r="AV36" s="250" t="e">
        <f>+#REF!</f>
        <v>#REF!</v>
      </c>
      <c r="AW36" s="250" t="e">
        <f>+#REF!</f>
        <v>#REF!</v>
      </c>
      <c r="AX36" s="250" t="e">
        <f>+#REF!</f>
        <v>#REF!</v>
      </c>
      <c r="AY36" s="250" t="e">
        <f>+#REF!</f>
        <v>#REF!</v>
      </c>
      <c r="AZ36" s="250" t="e">
        <f>+#REF!</f>
        <v>#REF!</v>
      </c>
      <c r="BA36" s="250" t="e">
        <f>+#REF!</f>
        <v>#REF!</v>
      </c>
      <c r="BB36" s="250" t="e">
        <f>+#REF!</f>
        <v>#REF!</v>
      </c>
      <c r="BC36" s="251" t="e">
        <f t="shared" si="18"/>
        <v>#REF!</v>
      </c>
      <c r="BD36" s="247" t="e">
        <f>+#REF!</f>
        <v>#REF!</v>
      </c>
      <c r="BE36" s="250" t="e">
        <f>+#REF!</f>
        <v>#REF!</v>
      </c>
      <c r="BF36" s="250" t="e">
        <f>+#REF!</f>
        <v>#REF!</v>
      </c>
      <c r="BG36" s="250" t="e">
        <f>+#REF!</f>
        <v>#REF!</v>
      </c>
      <c r="BH36" s="250" t="e">
        <f>+#REF!</f>
        <v>#REF!</v>
      </c>
      <c r="BI36" s="250" t="e">
        <f>+#REF!</f>
        <v>#REF!</v>
      </c>
      <c r="BJ36" s="250" t="e">
        <f>+#REF!</f>
        <v>#REF!</v>
      </c>
      <c r="BK36" s="250" t="e">
        <f>+#REF!</f>
        <v>#REF!</v>
      </c>
      <c r="BL36" s="253" t="e">
        <f>+#REF!</f>
        <v>#REF!</v>
      </c>
      <c r="BM36" s="250" t="e">
        <f>+#REF!</f>
        <v>#REF!</v>
      </c>
      <c r="BN36" s="250" t="e">
        <f>+#REF!</f>
        <v>#REF!</v>
      </c>
      <c r="BO36" s="250" t="e">
        <f>+#REF!</f>
        <v>#REF!</v>
      </c>
      <c r="BP36" s="251" t="e">
        <f t="shared" si="15"/>
        <v>#REF!</v>
      </c>
      <c r="BQ36" s="250" t="e">
        <f>+#REF!</f>
        <v>#REF!</v>
      </c>
      <c r="BR36" s="250" t="e">
        <f>+#REF!</f>
        <v>#REF!</v>
      </c>
      <c r="BS36" s="250" t="e">
        <f>+#REF!</f>
        <v>#REF!</v>
      </c>
      <c r="BT36" s="250" t="e">
        <f>+#REF!</f>
        <v>#REF!</v>
      </c>
      <c r="BU36" s="250" t="e">
        <f>+#REF!</f>
        <v>#REF!</v>
      </c>
      <c r="BV36" s="250" t="e">
        <f>+#REF!</f>
        <v>#REF!</v>
      </c>
      <c r="BW36" s="250" t="e">
        <f>+#REF!</f>
        <v>#REF!</v>
      </c>
      <c r="BX36" s="250">
        <v>371.04239031999998</v>
      </c>
      <c r="BY36" s="254">
        <v>431.05576262</v>
      </c>
      <c r="BZ36" s="254">
        <v>401.57371898000002</v>
      </c>
      <c r="CA36" s="254">
        <v>421.66942355999998</v>
      </c>
      <c r="CB36" s="254">
        <v>373.81753472000003</v>
      </c>
      <c r="CC36" s="251">
        <v>5751.7907081600006</v>
      </c>
      <c r="CD36" s="254">
        <v>401.82082990000004</v>
      </c>
      <c r="CE36" s="254">
        <v>419.27288256000003</v>
      </c>
      <c r="CF36" s="254">
        <v>400.1123126</v>
      </c>
      <c r="CG36" s="254">
        <v>452.32800521999997</v>
      </c>
      <c r="CH36" s="254">
        <v>368.98691479999997</v>
      </c>
      <c r="CI36" s="254">
        <v>449.85531822000002</v>
      </c>
      <c r="CJ36" s="254">
        <v>457.61797760000002</v>
      </c>
      <c r="CK36" s="254">
        <v>486.94638467999999</v>
      </c>
      <c r="CL36" s="254">
        <v>478.86430311999999</v>
      </c>
      <c r="CM36" s="247">
        <v>4717.0750316200001</v>
      </c>
      <c r="CN36" s="250">
        <v>4554.7300309000002</v>
      </c>
      <c r="CO36" s="255">
        <v>3915.8049286999999</v>
      </c>
      <c r="CP36" s="256">
        <v>-14.02772717297035</v>
      </c>
      <c r="CQ36" s="28"/>
      <c r="CR36" s="28"/>
    </row>
    <row r="37" spans="1:96" ht="20.100000000000001" customHeight="1" x14ac:dyDescent="0.25">
      <c r="A37" s="63"/>
      <c r="B37" s="262"/>
      <c r="C37" s="263" t="s">
        <v>23</v>
      </c>
      <c r="D37" s="247" t="e">
        <f>+#REF!</f>
        <v>#REF!</v>
      </c>
      <c r="E37" s="250" t="e">
        <f>+#REF!</f>
        <v>#REF!</v>
      </c>
      <c r="F37" s="250" t="e">
        <f>+#REF!</f>
        <v>#REF!</v>
      </c>
      <c r="G37" s="250" t="e">
        <f>+#REF!</f>
        <v>#REF!</v>
      </c>
      <c r="H37" s="250" t="e">
        <f>+#REF!</f>
        <v>#REF!</v>
      </c>
      <c r="I37" s="250" t="e">
        <f>+#REF!</f>
        <v>#REF!</v>
      </c>
      <c r="J37" s="250" t="e">
        <f>+#REF!</f>
        <v>#REF!</v>
      </c>
      <c r="K37" s="250" t="e">
        <f>+#REF!</f>
        <v>#REF!</v>
      </c>
      <c r="L37" s="250" t="e">
        <f>+#REF!</f>
        <v>#REF!</v>
      </c>
      <c r="M37" s="250" t="e">
        <f>+#REF!</f>
        <v>#REF!</v>
      </c>
      <c r="N37" s="250" t="e">
        <f>+#REF!</f>
        <v>#REF!</v>
      </c>
      <c r="O37" s="250" t="e">
        <f>+#REF!</f>
        <v>#REF!</v>
      </c>
      <c r="P37" s="251" t="e">
        <f t="shared" si="19"/>
        <v>#REF!</v>
      </c>
      <c r="Q37" s="250" t="e">
        <f>+#REF!</f>
        <v>#REF!</v>
      </c>
      <c r="R37" s="250" t="e">
        <f>+#REF!</f>
        <v>#REF!</v>
      </c>
      <c r="S37" s="250" t="e">
        <f>+#REF!</f>
        <v>#REF!</v>
      </c>
      <c r="T37" s="250" t="e">
        <f>+#REF!</f>
        <v>#REF!</v>
      </c>
      <c r="U37" s="250" t="e">
        <f>+#REF!</f>
        <v>#REF!</v>
      </c>
      <c r="V37" s="250" t="e">
        <f>+#REF!</f>
        <v>#REF!</v>
      </c>
      <c r="W37" s="250" t="e">
        <f>+#REF!</f>
        <v>#REF!</v>
      </c>
      <c r="X37" s="250" t="e">
        <f>+#REF!</f>
        <v>#REF!</v>
      </c>
      <c r="Y37" s="250" t="e">
        <f>+#REF!</f>
        <v>#REF!</v>
      </c>
      <c r="Z37" s="250" t="e">
        <f>+#REF!</f>
        <v>#REF!</v>
      </c>
      <c r="AA37" s="250" t="e">
        <f>+#REF!</f>
        <v>#REF!</v>
      </c>
      <c r="AB37" s="250" t="e">
        <f>+#REF!</f>
        <v>#REF!</v>
      </c>
      <c r="AC37" s="251" t="e">
        <f t="shared" si="11"/>
        <v>#REF!</v>
      </c>
      <c r="AD37" s="247" t="e">
        <f>+#REF!</f>
        <v>#REF!</v>
      </c>
      <c r="AE37" s="250" t="e">
        <f>+#REF!</f>
        <v>#REF!</v>
      </c>
      <c r="AF37" s="250" t="e">
        <f>+#REF!</f>
        <v>#REF!</v>
      </c>
      <c r="AG37" s="250" t="e">
        <f>+#REF!</f>
        <v>#REF!</v>
      </c>
      <c r="AH37" s="250" t="e">
        <f>+#REF!</f>
        <v>#REF!</v>
      </c>
      <c r="AI37" s="250" t="e">
        <f>+#REF!</f>
        <v>#REF!</v>
      </c>
      <c r="AJ37" s="250" t="e">
        <f>+#REF!</f>
        <v>#REF!</v>
      </c>
      <c r="AK37" s="250" t="e">
        <f>+#REF!</f>
        <v>#REF!</v>
      </c>
      <c r="AL37" s="250" t="e">
        <f>+#REF!</f>
        <v>#REF!</v>
      </c>
      <c r="AM37" s="250" t="e">
        <f>+#REF!</f>
        <v>#REF!</v>
      </c>
      <c r="AN37" s="250" t="e">
        <f>+#REF!</f>
        <v>#REF!</v>
      </c>
      <c r="AO37" s="250" t="e">
        <f>+#REF!</f>
        <v>#REF!</v>
      </c>
      <c r="AP37" s="251" t="e">
        <f t="shared" si="17"/>
        <v>#REF!</v>
      </c>
      <c r="AQ37" s="250" t="e">
        <f>+#REF!</f>
        <v>#REF!</v>
      </c>
      <c r="AR37" s="250" t="e">
        <f>+#REF!</f>
        <v>#REF!</v>
      </c>
      <c r="AS37" s="250" t="e">
        <f>+#REF!</f>
        <v>#REF!</v>
      </c>
      <c r="AT37" s="250" t="e">
        <f>+#REF!</f>
        <v>#REF!</v>
      </c>
      <c r="AU37" s="250" t="e">
        <f>+#REF!</f>
        <v>#REF!</v>
      </c>
      <c r="AV37" s="250" t="e">
        <f>+#REF!</f>
        <v>#REF!</v>
      </c>
      <c r="AW37" s="250" t="e">
        <f>+#REF!</f>
        <v>#REF!</v>
      </c>
      <c r="AX37" s="250" t="e">
        <f>+#REF!</f>
        <v>#REF!</v>
      </c>
      <c r="AY37" s="250" t="e">
        <f>+#REF!</f>
        <v>#REF!</v>
      </c>
      <c r="AZ37" s="250" t="e">
        <f>+#REF!</f>
        <v>#REF!</v>
      </c>
      <c r="BA37" s="250" t="e">
        <f>+#REF!</f>
        <v>#REF!</v>
      </c>
      <c r="BB37" s="250" t="e">
        <f>+#REF!</f>
        <v>#REF!</v>
      </c>
      <c r="BC37" s="251" t="e">
        <f t="shared" si="18"/>
        <v>#REF!</v>
      </c>
      <c r="BD37" s="247" t="e">
        <f>+#REF!</f>
        <v>#REF!</v>
      </c>
      <c r="BE37" s="250" t="e">
        <f>+#REF!</f>
        <v>#REF!</v>
      </c>
      <c r="BF37" s="250" t="e">
        <f>+#REF!</f>
        <v>#REF!</v>
      </c>
      <c r="BG37" s="250" t="e">
        <f>+#REF!</f>
        <v>#REF!</v>
      </c>
      <c r="BH37" s="250" t="e">
        <f>+#REF!</f>
        <v>#REF!</v>
      </c>
      <c r="BI37" s="250" t="e">
        <f>+#REF!</f>
        <v>#REF!</v>
      </c>
      <c r="BJ37" s="250" t="e">
        <f>+#REF!</f>
        <v>#REF!</v>
      </c>
      <c r="BK37" s="250" t="e">
        <f>+#REF!</f>
        <v>#REF!</v>
      </c>
      <c r="BL37" s="253" t="e">
        <f>+#REF!</f>
        <v>#REF!</v>
      </c>
      <c r="BM37" s="250" t="e">
        <f>+#REF!</f>
        <v>#REF!</v>
      </c>
      <c r="BN37" s="250" t="e">
        <f>+#REF!</f>
        <v>#REF!</v>
      </c>
      <c r="BO37" s="250" t="e">
        <f>+#REF!</f>
        <v>#REF!</v>
      </c>
      <c r="BP37" s="251" t="e">
        <f t="shared" si="15"/>
        <v>#REF!</v>
      </c>
      <c r="BQ37" s="250" t="e">
        <f>+#REF!</f>
        <v>#REF!</v>
      </c>
      <c r="BR37" s="250" t="e">
        <f>+#REF!</f>
        <v>#REF!</v>
      </c>
      <c r="BS37" s="250" t="e">
        <f>+#REF!</f>
        <v>#REF!</v>
      </c>
      <c r="BT37" s="250" t="e">
        <f>+#REF!</f>
        <v>#REF!</v>
      </c>
      <c r="BU37" s="250" t="e">
        <f>+#REF!</f>
        <v>#REF!</v>
      </c>
      <c r="BV37" s="250" t="e">
        <f>+#REF!</f>
        <v>#REF!</v>
      </c>
      <c r="BW37" s="250" t="e">
        <f>+#REF!</f>
        <v>#REF!</v>
      </c>
      <c r="BX37" s="250">
        <v>0</v>
      </c>
      <c r="BY37" s="254">
        <v>0</v>
      </c>
      <c r="BZ37" s="254">
        <v>0</v>
      </c>
      <c r="CA37" s="254">
        <v>0</v>
      </c>
      <c r="CB37" s="254">
        <v>0</v>
      </c>
      <c r="CC37" s="251">
        <v>0</v>
      </c>
      <c r="CD37" s="254">
        <v>0</v>
      </c>
      <c r="CE37" s="254">
        <v>0</v>
      </c>
      <c r="CF37" s="254">
        <v>0</v>
      </c>
      <c r="CG37" s="254">
        <v>0</v>
      </c>
      <c r="CH37" s="254">
        <v>0</v>
      </c>
      <c r="CI37" s="254">
        <v>0</v>
      </c>
      <c r="CJ37" s="254">
        <v>0</v>
      </c>
      <c r="CK37" s="254">
        <v>0</v>
      </c>
      <c r="CL37" s="254">
        <v>0</v>
      </c>
      <c r="CM37" s="247">
        <v>0</v>
      </c>
      <c r="CN37" s="250">
        <v>0</v>
      </c>
      <c r="CO37" s="255">
        <v>0</v>
      </c>
      <c r="CP37" s="256"/>
      <c r="CQ37" s="28"/>
      <c r="CR37" s="28"/>
    </row>
    <row r="38" spans="1:96" ht="20.100000000000001" customHeight="1" x14ac:dyDescent="0.25">
      <c r="A38" s="63"/>
      <c r="B38" s="262"/>
      <c r="C38" s="263" t="s">
        <v>24</v>
      </c>
      <c r="D38" s="247" t="e">
        <f>+#REF!</f>
        <v>#REF!</v>
      </c>
      <c r="E38" s="250" t="e">
        <f>+#REF!</f>
        <v>#REF!</v>
      </c>
      <c r="F38" s="250" t="e">
        <f>+#REF!</f>
        <v>#REF!</v>
      </c>
      <c r="G38" s="250" t="e">
        <f>+#REF!</f>
        <v>#REF!</v>
      </c>
      <c r="H38" s="250" t="e">
        <f>+#REF!</f>
        <v>#REF!</v>
      </c>
      <c r="I38" s="250" t="e">
        <f>+#REF!</f>
        <v>#REF!</v>
      </c>
      <c r="J38" s="250" t="e">
        <f>+#REF!</f>
        <v>#REF!</v>
      </c>
      <c r="K38" s="250" t="e">
        <f>+#REF!</f>
        <v>#REF!</v>
      </c>
      <c r="L38" s="250" t="e">
        <f>+#REF!</f>
        <v>#REF!</v>
      </c>
      <c r="M38" s="250" t="e">
        <f>+#REF!</f>
        <v>#REF!</v>
      </c>
      <c r="N38" s="250" t="e">
        <f>+#REF!</f>
        <v>#REF!</v>
      </c>
      <c r="O38" s="250" t="e">
        <f>+#REF!</f>
        <v>#REF!</v>
      </c>
      <c r="P38" s="251" t="e">
        <f t="shared" si="19"/>
        <v>#REF!</v>
      </c>
      <c r="Q38" s="250" t="e">
        <f>+#REF!</f>
        <v>#REF!</v>
      </c>
      <c r="R38" s="250" t="e">
        <f>+#REF!</f>
        <v>#REF!</v>
      </c>
      <c r="S38" s="250" t="e">
        <f>+#REF!</f>
        <v>#REF!</v>
      </c>
      <c r="T38" s="250" t="e">
        <f>+#REF!</f>
        <v>#REF!</v>
      </c>
      <c r="U38" s="250" t="e">
        <f>+#REF!</f>
        <v>#REF!</v>
      </c>
      <c r="V38" s="250" t="e">
        <f>+#REF!</f>
        <v>#REF!</v>
      </c>
      <c r="W38" s="250" t="e">
        <f>+#REF!</f>
        <v>#REF!</v>
      </c>
      <c r="X38" s="250" t="e">
        <f>+#REF!</f>
        <v>#REF!</v>
      </c>
      <c r="Y38" s="250" t="e">
        <f>+#REF!</f>
        <v>#REF!</v>
      </c>
      <c r="Z38" s="250" t="e">
        <f>+#REF!</f>
        <v>#REF!</v>
      </c>
      <c r="AA38" s="250" t="e">
        <f>+#REF!</f>
        <v>#REF!</v>
      </c>
      <c r="AB38" s="250" t="e">
        <f>+#REF!</f>
        <v>#REF!</v>
      </c>
      <c r="AC38" s="251" t="e">
        <f t="shared" si="11"/>
        <v>#REF!</v>
      </c>
      <c r="AD38" s="247" t="e">
        <f>+#REF!</f>
        <v>#REF!</v>
      </c>
      <c r="AE38" s="250" t="e">
        <f>+#REF!</f>
        <v>#REF!</v>
      </c>
      <c r="AF38" s="250" t="e">
        <f>+#REF!</f>
        <v>#REF!</v>
      </c>
      <c r="AG38" s="250" t="e">
        <f>+#REF!</f>
        <v>#REF!</v>
      </c>
      <c r="AH38" s="250" t="e">
        <f>+#REF!</f>
        <v>#REF!</v>
      </c>
      <c r="AI38" s="250" t="e">
        <f>+#REF!</f>
        <v>#REF!</v>
      </c>
      <c r="AJ38" s="250" t="e">
        <f>+#REF!</f>
        <v>#REF!</v>
      </c>
      <c r="AK38" s="250" t="e">
        <f>+#REF!</f>
        <v>#REF!</v>
      </c>
      <c r="AL38" s="250" t="e">
        <f>+#REF!</f>
        <v>#REF!</v>
      </c>
      <c r="AM38" s="250" t="e">
        <f>+#REF!</f>
        <v>#REF!</v>
      </c>
      <c r="AN38" s="250" t="e">
        <f>+#REF!</f>
        <v>#REF!</v>
      </c>
      <c r="AO38" s="250" t="e">
        <f>+#REF!</f>
        <v>#REF!</v>
      </c>
      <c r="AP38" s="251" t="e">
        <f t="shared" si="17"/>
        <v>#REF!</v>
      </c>
      <c r="AQ38" s="250" t="e">
        <f>+#REF!</f>
        <v>#REF!</v>
      </c>
      <c r="AR38" s="250" t="e">
        <f>+#REF!</f>
        <v>#REF!</v>
      </c>
      <c r="AS38" s="250" t="e">
        <f>+#REF!</f>
        <v>#REF!</v>
      </c>
      <c r="AT38" s="250" t="e">
        <f>+#REF!</f>
        <v>#REF!</v>
      </c>
      <c r="AU38" s="250" t="e">
        <f>+#REF!</f>
        <v>#REF!</v>
      </c>
      <c r="AV38" s="250" t="e">
        <f>+#REF!</f>
        <v>#REF!</v>
      </c>
      <c r="AW38" s="250" t="e">
        <f>+#REF!</f>
        <v>#REF!</v>
      </c>
      <c r="AX38" s="250" t="e">
        <f>+#REF!</f>
        <v>#REF!</v>
      </c>
      <c r="AY38" s="250" t="e">
        <f>+#REF!</f>
        <v>#REF!</v>
      </c>
      <c r="AZ38" s="250" t="e">
        <f>+#REF!</f>
        <v>#REF!</v>
      </c>
      <c r="BA38" s="250" t="e">
        <f>+#REF!</f>
        <v>#REF!</v>
      </c>
      <c r="BB38" s="250" t="e">
        <f>+#REF!</f>
        <v>#REF!</v>
      </c>
      <c r="BC38" s="251" t="e">
        <f t="shared" si="18"/>
        <v>#REF!</v>
      </c>
      <c r="BD38" s="247" t="e">
        <f>+#REF!</f>
        <v>#REF!</v>
      </c>
      <c r="BE38" s="250" t="e">
        <f>+#REF!</f>
        <v>#REF!</v>
      </c>
      <c r="BF38" s="250" t="e">
        <f>+#REF!</f>
        <v>#REF!</v>
      </c>
      <c r="BG38" s="250" t="e">
        <f>+#REF!</f>
        <v>#REF!</v>
      </c>
      <c r="BH38" s="250" t="e">
        <f>+#REF!</f>
        <v>#REF!</v>
      </c>
      <c r="BI38" s="250" t="e">
        <f>+#REF!</f>
        <v>#REF!</v>
      </c>
      <c r="BJ38" s="250" t="e">
        <f>+#REF!</f>
        <v>#REF!</v>
      </c>
      <c r="BK38" s="250" t="e">
        <f>+#REF!</f>
        <v>#REF!</v>
      </c>
      <c r="BL38" s="253" t="e">
        <f>+#REF!</f>
        <v>#REF!</v>
      </c>
      <c r="BM38" s="250" t="e">
        <f>+#REF!</f>
        <v>#REF!</v>
      </c>
      <c r="BN38" s="250" t="e">
        <f>+#REF!</f>
        <v>#REF!</v>
      </c>
      <c r="BO38" s="250" t="e">
        <f>+#REF!</f>
        <v>#REF!</v>
      </c>
      <c r="BP38" s="251" t="e">
        <f t="shared" si="15"/>
        <v>#REF!</v>
      </c>
      <c r="BQ38" s="250" t="e">
        <f>+#REF!</f>
        <v>#REF!</v>
      </c>
      <c r="BR38" s="250" t="e">
        <f>+#REF!</f>
        <v>#REF!</v>
      </c>
      <c r="BS38" s="250" t="e">
        <f>+#REF!</f>
        <v>#REF!</v>
      </c>
      <c r="BT38" s="250" t="e">
        <f>+#REF!</f>
        <v>#REF!</v>
      </c>
      <c r="BU38" s="250" t="e">
        <f>+#REF!</f>
        <v>#REF!</v>
      </c>
      <c r="BV38" s="250" t="e">
        <f>+#REF!</f>
        <v>#REF!</v>
      </c>
      <c r="BW38" s="250" t="e">
        <f>+#REF!</f>
        <v>#REF!</v>
      </c>
      <c r="BX38" s="250">
        <v>2002.1659039284</v>
      </c>
      <c r="BY38" s="254">
        <v>2970.8481495867995</v>
      </c>
      <c r="BZ38" s="254">
        <v>3650.2328801553999</v>
      </c>
      <c r="CA38" s="254">
        <v>1784.0043909130002</v>
      </c>
      <c r="CB38" s="254">
        <v>1912.0373650741994</v>
      </c>
      <c r="CC38" s="251">
        <v>24915.403888344401</v>
      </c>
      <c r="CD38" s="254">
        <v>885.35144757080036</v>
      </c>
      <c r="CE38" s="254">
        <v>1427.2689440267998</v>
      </c>
      <c r="CF38" s="254">
        <v>1290.7232693487995</v>
      </c>
      <c r="CG38" s="254">
        <v>1995.9567937624001</v>
      </c>
      <c r="CH38" s="254">
        <v>2717.4482089272001</v>
      </c>
      <c r="CI38" s="254">
        <v>1853.2967461358005</v>
      </c>
      <c r="CJ38" s="254">
        <v>943.76505421939999</v>
      </c>
      <c r="CK38" s="254">
        <v>1504.3067154206003</v>
      </c>
      <c r="CL38" s="254">
        <v>1687.0300546618</v>
      </c>
      <c r="CM38" s="247">
        <v>19399.824788174599</v>
      </c>
      <c r="CN38" s="250">
        <v>17569.129252201801</v>
      </c>
      <c r="CO38" s="255">
        <v>14305.147234073602</v>
      </c>
      <c r="CP38" s="256">
        <v>-18.577938446887742</v>
      </c>
      <c r="CQ38" s="28"/>
      <c r="CR38" s="28"/>
    </row>
    <row r="39" spans="1:96" ht="20.100000000000001" customHeight="1" x14ac:dyDescent="0.25">
      <c r="A39" s="63"/>
      <c r="B39" s="262"/>
      <c r="C39" s="258" t="s">
        <v>120</v>
      </c>
      <c r="D39" s="247" t="e">
        <f>+#REF!</f>
        <v>#REF!</v>
      </c>
      <c r="E39" s="250" t="e">
        <f>+#REF!</f>
        <v>#REF!</v>
      </c>
      <c r="F39" s="250" t="e">
        <f>+#REF!</f>
        <v>#REF!</v>
      </c>
      <c r="G39" s="250" t="e">
        <f>+#REF!</f>
        <v>#REF!</v>
      </c>
      <c r="H39" s="250" t="e">
        <f>+#REF!</f>
        <v>#REF!</v>
      </c>
      <c r="I39" s="250" t="e">
        <f>+#REF!</f>
        <v>#REF!</v>
      </c>
      <c r="J39" s="250" t="e">
        <f>+#REF!</f>
        <v>#REF!</v>
      </c>
      <c r="K39" s="250" t="e">
        <f>+#REF!</f>
        <v>#REF!</v>
      </c>
      <c r="L39" s="250" t="e">
        <f>+#REF!</f>
        <v>#REF!</v>
      </c>
      <c r="M39" s="250" t="e">
        <f>+#REF!</f>
        <v>#REF!</v>
      </c>
      <c r="N39" s="250" t="e">
        <f>+#REF!</f>
        <v>#REF!</v>
      </c>
      <c r="O39" s="250" t="e">
        <f>+#REF!</f>
        <v>#REF!</v>
      </c>
      <c r="P39" s="251" t="e">
        <f t="shared" si="19"/>
        <v>#REF!</v>
      </c>
      <c r="Q39" s="250" t="e">
        <f>+#REF!</f>
        <v>#REF!</v>
      </c>
      <c r="R39" s="250" t="e">
        <f>+#REF!</f>
        <v>#REF!</v>
      </c>
      <c r="S39" s="250" t="e">
        <f>+#REF!</f>
        <v>#REF!</v>
      </c>
      <c r="T39" s="250" t="e">
        <f>+#REF!</f>
        <v>#REF!</v>
      </c>
      <c r="U39" s="250" t="e">
        <f>+#REF!</f>
        <v>#REF!</v>
      </c>
      <c r="V39" s="250" t="e">
        <f>+#REF!</f>
        <v>#REF!</v>
      </c>
      <c r="W39" s="250" t="e">
        <f>+#REF!</f>
        <v>#REF!</v>
      </c>
      <c r="X39" s="250" t="e">
        <f>+#REF!</f>
        <v>#REF!</v>
      </c>
      <c r="Y39" s="250" t="e">
        <f>+#REF!</f>
        <v>#REF!</v>
      </c>
      <c r="Z39" s="250" t="e">
        <f>+#REF!</f>
        <v>#REF!</v>
      </c>
      <c r="AA39" s="250" t="e">
        <f>+#REF!</f>
        <v>#REF!</v>
      </c>
      <c r="AB39" s="250" t="e">
        <f>+#REF!</f>
        <v>#REF!</v>
      </c>
      <c r="AC39" s="251" t="e">
        <f t="shared" si="11"/>
        <v>#REF!</v>
      </c>
      <c r="AD39" s="247" t="e">
        <f>+#REF!</f>
        <v>#REF!</v>
      </c>
      <c r="AE39" s="250" t="e">
        <f>+#REF!</f>
        <v>#REF!</v>
      </c>
      <c r="AF39" s="250" t="e">
        <f>+#REF!</f>
        <v>#REF!</v>
      </c>
      <c r="AG39" s="250" t="e">
        <f>+#REF!</f>
        <v>#REF!</v>
      </c>
      <c r="AH39" s="250" t="e">
        <f>+#REF!</f>
        <v>#REF!</v>
      </c>
      <c r="AI39" s="250" t="e">
        <f>+#REF!</f>
        <v>#REF!</v>
      </c>
      <c r="AJ39" s="250" t="e">
        <f>+#REF!</f>
        <v>#REF!</v>
      </c>
      <c r="AK39" s="250" t="e">
        <f>+#REF!</f>
        <v>#REF!</v>
      </c>
      <c r="AL39" s="250" t="e">
        <f>+#REF!</f>
        <v>#REF!</v>
      </c>
      <c r="AM39" s="250" t="e">
        <f>+#REF!</f>
        <v>#REF!</v>
      </c>
      <c r="AN39" s="250" t="e">
        <f>+#REF!</f>
        <v>#REF!</v>
      </c>
      <c r="AO39" s="250" t="e">
        <f>+#REF!</f>
        <v>#REF!</v>
      </c>
      <c r="AP39" s="251" t="e">
        <f t="shared" si="17"/>
        <v>#REF!</v>
      </c>
      <c r="AQ39" s="250" t="e">
        <f>+#REF!</f>
        <v>#REF!</v>
      </c>
      <c r="AR39" s="250" t="e">
        <f>+#REF!</f>
        <v>#REF!</v>
      </c>
      <c r="AS39" s="250" t="e">
        <f>+#REF!</f>
        <v>#REF!</v>
      </c>
      <c r="AT39" s="250" t="e">
        <f>+#REF!</f>
        <v>#REF!</v>
      </c>
      <c r="AU39" s="250" t="e">
        <f>+#REF!</f>
        <v>#REF!</v>
      </c>
      <c r="AV39" s="250" t="e">
        <f>+#REF!</f>
        <v>#REF!</v>
      </c>
      <c r="AW39" s="250" t="e">
        <f>+#REF!</f>
        <v>#REF!</v>
      </c>
      <c r="AX39" s="250" t="e">
        <f>+#REF!</f>
        <v>#REF!</v>
      </c>
      <c r="AY39" s="250" t="e">
        <f>+#REF!</f>
        <v>#REF!</v>
      </c>
      <c r="AZ39" s="250" t="e">
        <f>+#REF!</f>
        <v>#REF!</v>
      </c>
      <c r="BA39" s="250" t="e">
        <f>+#REF!</f>
        <v>#REF!</v>
      </c>
      <c r="BB39" s="250" t="e">
        <f>+#REF!</f>
        <v>#REF!</v>
      </c>
      <c r="BC39" s="251" t="e">
        <f t="shared" si="18"/>
        <v>#REF!</v>
      </c>
      <c r="BD39" s="247" t="e">
        <f>+#REF!</f>
        <v>#REF!</v>
      </c>
      <c r="BE39" s="250" t="e">
        <f>+#REF!</f>
        <v>#REF!</v>
      </c>
      <c r="BF39" s="250" t="e">
        <f>+#REF!</f>
        <v>#REF!</v>
      </c>
      <c r="BG39" s="250" t="e">
        <f>+#REF!</f>
        <v>#REF!</v>
      </c>
      <c r="BH39" s="250" t="e">
        <f>+#REF!</f>
        <v>#REF!</v>
      </c>
      <c r="BI39" s="250" t="e">
        <f>+#REF!</f>
        <v>#REF!</v>
      </c>
      <c r="BJ39" s="250" t="e">
        <f>+#REF!</f>
        <v>#REF!</v>
      </c>
      <c r="BK39" s="250" t="e">
        <f>+#REF!</f>
        <v>#REF!</v>
      </c>
      <c r="BL39" s="253" t="e">
        <f>+#REF!</f>
        <v>#REF!</v>
      </c>
      <c r="BM39" s="250" t="e">
        <f>+#REF!</f>
        <v>#REF!</v>
      </c>
      <c r="BN39" s="250" t="e">
        <f>+#REF!</f>
        <v>#REF!</v>
      </c>
      <c r="BO39" s="250" t="e">
        <f>+#REF!</f>
        <v>#REF!</v>
      </c>
      <c r="BP39" s="251" t="e">
        <f t="shared" si="15"/>
        <v>#REF!</v>
      </c>
      <c r="BQ39" s="250" t="e">
        <f>+#REF!</f>
        <v>#REF!</v>
      </c>
      <c r="BR39" s="250" t="e">
        <f>+#REF!</f>
        <v>#REF!</v>
      </c>
      <c r="BS39" s="250" t="e">
        <f>+#REF!</f>
        <v>#REF!</v>
      </c>
      <c r="BT39" s="250" t="e">
        <f>+#REF!</f>
        <v>#REF!</v>
      </c>
      <c r="BU39" s="250" t="e">
        <f>+#REF!</f>
        <v>#REF!</v>
      </c>
      <c r="BV39" s="250" t="e">
        <f>+#REF!</f>
        <v>#REF!</v>
      </c>
      <c r="BW39" s="250" t="e">
        <f>+#REF!</f>
        <v>#REF!</v>
      </c>
      <c r="BX39" s="250">
        <v>1350.1549375901996</v>
      </c>
      <c r="BY39" s="254">
        <v>1507.0384011031992</v>
      </c>
      <c r="BZ39" s="254">
        <v>1690.1402953610002</v>
      </c>
      <c r="CA39" s="254">
        <v>1309.0702372447995</v>
      </c>
      <c r="CB39" s="254">
        <v>1738.6651180961994</v>
      </c>
      <c r="CC39" s="251">
        <v>17877.180499161997</v>
      </c>
      <c r="CD39" s="254">
        <v>1186.2480593417997</v>
      </c>
      <c r="CE39" s="254">
        <v>1779.7696217938005</v>
      </c>
      <c r="CF39" s="254">
        <v>2040.1421887671995</v>
      </c>
      <c r="CG39" s="254">
        <v>1782.2754687989998</v>
      </c>
      <c r="CH39" s="254">
        <v>1717.7183222654007</v>
      </c>
      <c r="CI39" s="254">
        <v>1855.8182408010002</v>
      </c>
      <c r="CJ39" s="254">
        <v>1565.1000299325997</v>
      </c>
      <c r="CK39" s="254">
        <v>1583.8218009529994</v>
      </c>
      <c r="CL39" s="254">
        <v>1708.6203386925999</v>
      </c>
      <c r="CM39" s="247">
        <v>17796.932665363605</v>
      </c>
      <c r="CN39" s="250">
        <v>13139.30484846</v>
      </c>
      <c r="CO39" s="255">
        <v>15219.514071346399</v>
      </c>
      <c r="CP39" s="256">
        <v>15.831957983151668</v>
      </c>
      <c r="CQ39" s="28"/>
      <c r="CR39" s="28"/>
    </row>
    <row r="40" spans="1:96" ht="20.100000000000001" customHeight="1" x14ac:dyDescent="0.25">
      <c r="A40" s="63"/>
      <c r="B40" s="262"/>
      <c r="C40" s="258" t="s">
        <v>123</v>
      </c>
      <c r="D40" s="247" t="e">
        <f>+#REF!</f>
        <v>#REF!</v>
      </c>
      <c r="E40" s="250" t="e">
        <f>+#REF!</f>
        <v>#REF!</v>
      </c>
      <c r="F40" s="250" t="e">
        <f>+#REF!</f>
        <v>#REF!</v>
      </c>
      <c r="G40" s="250" t="e">
        <f>+#REF!</f>
        <v>#REF!</v>
      </c>
      <c r="H40" s="250" t="e">
        <f>+#REF!</f>
        <v>#REF!</v>
      </c>
      <c r="I40" s="250" t="e">
        <f>+#REF!</f>
        <v>#REF!</v>
      </c>
      <c r="J40" s="250" t="e">
        <f>+#REF!</f>
        <v>#REF!</v>
      </c>
      <c r="K40" s="250" t="e">
        <f>+#REF!</f>
        <v>#REF!</v>
      </c>
      <c r="L40" s="250" t="e">
        <f>+#REF!</f>
        <v>#REF!</v>
      </c>
      <c r="M40" s="250" t="e">
        <f>+#REF!</f>
        <v>#REF!</v>
      </c>
      <c r="N40" s="250" t="e">
        <f>+#REF!</f>
        <v>#REF!</v>
      </c>
      <c r="O40" s="250" t="e">
        <f>+#REF!</f>
        <v>#REF!</v>
      </c>
      <c r="P40" s="251" t="e">
        <f t="shared" si="19"/>
        <v>#REF!</v>
      </c>
      <c r="Q40" s="250" t="e">
        <f>+#REF!</f>
        <v>#REF!</v>
      </c>
      <c r="R40" s="250" t="e">
        <f>+#REF!</f>
        <v>#REF!</v>
      </c>
      <c r="S40" s="250" t="e">
        <f>+#REF!</f>
        <v>#REF!</v>
      </c>
      <c r="T40" s="250" t="e">
        <f>+#REF!</f>
        <v>#REF!</v>
      </c>
      <c r="U40" s="250" t="e">
        <f>+#REF!</f>
        <v>#REF!</v>
      </c>
      <c r="V40" s="250" t="e">
        <f>+#REF!</f>
        <v>#REF!</v>
      </c>
      <c r="W40" s="250" t="e">
        <f>+#REF!</f>
        <v>#REF!</v>
      </c>
      <c r="X40" s="250" t="e">
        <f>+#REF!</f>
        <v>#REF!</v>
      </c>
      <c r="Y40" s="250" t="e">
        <f>+#REF!</f>
        <v>#REF!</v>
      </c>
      <c r="Z40" s="250" t="e">
        <f>+#REF!</f>
        <v>#REF!</v>
      </c>
      <c r="AA40" s="250" t="e">
        <f>+#REF!</f>
        <v>#REF!</v>
      </c>
      <c r="AB40" s="250" t="e">
        <f>+#REF!</f>
        <v>#REF!</v>
      </c>
      <c r="AC40" s="251" t="e">
        <f t="shared" si="11"/>
        <v>#REF!</v>
      </c>
      <c r="AD40" s="247" t="e">
        <f>+#REF!</f>
        <v>#REF!</v>
      </c>
      <c r="AE40" s="250" t="e">
        <f>+#REF!</f>
        <v>#REF!</v>
      </c>
      <c r="AF40" s="250" t="e">
        <f>+#REF!</f>
        <v>#REF!</v>
      </c>
      <c r="AG40" s="250" t="e">
        <f>+#REF!</f>
        <v>#REF!</v>
      </c>
      <c r="AH40" s="250" t="e">
        <f>+#REF!</f>
        <v>#REF!</v>
      </c>
      <c r="AI40" s="250" t="e">
        <f>+#REF!</f>
        <v>#REF!</v>
      </c>
      <c r="AJ40" s="250" t="e">
        <f>+#REF!</f>
        <v>#REF!</v>
      </c>
      <c r="AK40" s="250" t="e">
        <f>+#REF!</f>
        <v>#REF!</v>
      </c>
      <c r="AL40" s="250" t="e">
        <f>+#REF!</f>
        <v>#REF!</v>
      </c>
      <c r="AM40" s="250" t="e">
        <f>+#REF!</f>
        <v>#REF!</v>
      </c>
      <c r="AN40" s="250" t="e">
        <f>+#REF!</f>
        <v>#REF!</v>
      </c>
      <c r="AO40" s="250" t="e">
        <f>+#REF!</f>
        <v>#REF!</v>
      </c>
      <c r="AP40" s="251" t="e">
        <f t="shared" si="17"/>
        <v>#REF!</v>
      </c>
      <c r="AQ40" s="250" t="e">
        <f>+#REF!</f>
        <v>#REF!</v>
      </c>
      <c r="AR40" s="250" t="e">
        <f>+#REF!</f>
        <v>#REF!</v>
      </c>
      <c r="AS40" s="250" t="e">
        <f>+#REF!</f>
        <v>#REF!</v>
      </c>
      <c r="AT40" s="250" t="e">
        <f>+#REF!</f>
        <v>#REF!</v>
      </c>
      <c r="AU40" s="250" t="e">
        <f>+#REF!</f>
        <v>#REF!</v>
      </c>
      <c r="AV40" s="250" t="e">
        <f>+#REF!</f>
        <v>#REF!</v>
      </c>
      <c r="AW40" s="250" t="e">
        <f>+#REF!</f>
        <v>#REF!</v>
      </c>
      <c r="AX40" s="250" t="e">
        <f>+#REF!</f>
        <v>#REF!</v>
      </c>
      <c r="AY40" s="250" t="e">
        <f>+#REF!</f>
        <v>#REF!</v>
      </c>
      <c r="AZ40" s="250" t="e">
        <f>+#REF!</f>
        <v>#REF!</v>
      </c>
      <c r="BA40" s="250" t="e">
        <f>+#REF!</f>
        <v>#REF!</v>
      </c>
      <c r="BB40" s="250" t="e">
        <f>+#REF!</f>
        <v>#REF!</v>
      </c>
      <c r="BC40" s="251" t="e">
        <f t="shared" si="18"/>
        <v>#REF!</v>
      </c>
      <c r="BD40" s="247" t="e">
        <f>+#REF!</f>
        <v>#REF!</v>
      </c>
      <c r="BE40" s="250" t="e">
        <f>+#REF!</f>
        <v>#REF!</v>
      </c>
      <c r="BF40" s="250" t="e">
        <f>+#REF!</f>
        <v>#REF!</v>
      </c>
      <c r="BG40" s="250" t="e">
        <f>+#REF!</f>
        <v>#REF!</v>
      </c>
      <c r="BH40" s="250" t="e">
        <f>+#REF!</f>
        <v>#REF!</v>
      </c>
      <c r="BI40" s="250" t="e">
        <f>+#REF!</f>
        <v>#REF!</v>
      </c>
      <c r="BJ40" s="250" t="e">
        <f>+#REF!</f>
        <v>#REF!</v>
      </c>
      <c r="BK40" s="250" t="e">
        <f>+#REF!</f>
        <v>#REF!</v>
      </c>
      <c r="BL40" s="253" t="e">
        <f>+#REF!</f>
        <v>#REF!</v>
      </c>
      <c r="BM40" s="250" t="e">
        <f>+#REF!</f>
        <v>#REF!</v>
      </c>
      <c r="BN40" s="250" t="e">
        <f>+#REF!</f>
        <v>#REF!</v>
      </c>
      <c r="BO40" s="250" t="e">
        <f>+#REF!</f>
        <v>#REF!</v>
      </c>
      <c r="BP40" s="251" t="e">
        <f t="shared" si="15"/>
        <v>#REF!</v>
      </c>
      <c r="BQ40" s="250" t="e">
        <f>+#REF!</f>
        <v>#REF!</v>
      </c>
      <c r="BR40" s="250" t="e">
        <f>+#REF!</f>
        <v>#REF!</v>
      </c>
      <c r="BS40" s="250" t="e">
        <f>+#REF!</f>
        <v>#REF!</v>
      </c>
      <c r="BT40" s="250" t="e">
        <f>+#REF!</f>
        <v>#REF!</v>
      </c>
      <c r="BU40" s="250" t="e">
        <f>+#REF!</f>
        <v>#REF!</v>
      </c>
      <c r="BV40" s="250" t="e">
        <f>+#REF!</f>
        <v>#REF!</v>
      </c>
      <c r="BW40" s="250" t="e">
        <f>+#REF!</f>
        <v>#REF!</v>
      </c>
      <c r="BX40" s="250">
        <v>2.6294725744000003</v>
      </c>
      <c r="BY40" s="254">
        <v>3.1443581064000004</v>
      </c>
      <c r="BZ40" s="254">
        <v>6.6602230799999997</v>
      </c>
      <c r="CA40" s="254">
        <v>5.2313077975999995</v>
      </c>
      <c r="CB40" s="254">
        <v>2.3401758099999999</v>
      </c>
      <c r="CC40" s="251">
        <v>33.755665390800004</v>
      </c>
      <c r="CD40" s="254">
        <v>2.5905014631999999</v>
      </c>
      <c r="CE40" s="254">
        <v>3.4034961156000003</v>
      </c>
      <c r="CF40" s="254">
        <v>4.6447338140000003</v>
      </c>
      <c r="CG40" s="254">
        <v>4.2062682703999998</v>
      </c>
      <c r="CH40" s="254">
        <v>6.6192579039999995</v>
      </c>
      <c r="CI40" s="254">
        <v>4.6026492232000003</v>
      </c>
      <c r="CJ40" s="254">
        <v>4.4323054076000004</v>
      </c>
      <c r="CK40" s="254">
        <v>3.2647250383999999</v>
      </c>
      <c r="CL40" s="254">
        <v>6.0297497760000001</v>
      </c>
      <c r="CM40" s="247">
        <v>19.830822829999999</v>
      </c>
      <c r="CN40" s="250">
        <v>19.523958703200002</v>
      </c>
      <c r="CO40" s="255">
        <v>39.793687012400007</v>
      </c>
      <c r="CP40" s="256">
        <v>103.81976635649086</v>
      </c>
      <c r="CQ40" s="28"/>
      <c r="CR40" s="28"/>
    </row>
    <row r="41" spans="1:96" ht="20.100000000000001" customHeight="1" x14ac:dyDescent="0.25">
      <c r="A41" s="63"/>
      <c r="B41" s="262"/>
      <c r="C41" s="258" t="s">
        <v>122</v>
      </c>
      <c r="D41" s="247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1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1"/>
      <c r="AD41" s="247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1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1"/>
      <c r="BD41" s="247"/>
      <c r="BE41" s="250"/>
      <c r="BF41" s="250"/>
      <c r="BG41" s="250"/>
      <c r="BH41" s="250"/>
      <c r="BI41" s="250"/>
      <c r="BJ41" s="250"/>
      <c r="BK41" s="250"/>
      <c r="BL41" s="253"/>
      <c r="BM41" s="250"/>
      <c r="BN41" s="250"/>
      <c r="BO41" s="250" t="e">
        <f>+#REF!</f>
        <v>#REF!</v>
      </c>
      <c r="BP41" s="251" t="e">
        <f t="shared" si="15"/>
        <v>#REF!</v>
      </c>
      <c r="BQ41" s="250" t="e">
        <f>+#REF!</f>
        <v>#REF!</v>
      </c>
      <c r="BR41" s="250" t="e">
        <f>+#REF!</f>
        <v>#REF!</v>
      </c>
      <c r="BS41" s="250" t="e">
        <f>+#REF!</f>
        <v>#REF!</v>
      </c>
      <c r="BT41" s="250" t="e">
        <f>+#REF!</f>
        <v>#REF!</v>
      </c>
      <c r="BU41" s="250" t="e">
        <f>+#REF!</f>
        <v>#REF!</v>
      </c>
      <c r="BV41" s="250" t="e">
        <f>+#REF!</f>
        <v>#REF!</v>
      </c>
      <c r="BW41" s="250" t="e">
        <f>+#REF!</f>
        <v>#REF!</v>
      </c>
      <c r="BX41" s="250">
        <v>0</v>
      </c>
      <c r="BY41" s="254">
        <v>0</v>
      </c>
      <c r="BZ41" s="254">
        <v>0</v>
      </c>
      <c r="CA41" s="254">
        <v>0</v>
      </c>
      <c r="CB41" s="254">
        <v>0</v>
      </c>
      <c r="CC41" s="251">
        <v>0</v>
      </c>
      <c r="CD41" s="254">
        <v>0</v>
      </c>
      <c r="CE41" s="254">
        <v>0</v>
      </c>
      <c r="CF41" s="254">
        <v>0</v>
      </c>
      <c r="CG41" s="254">
        <v>0</v>
      </c>
      <c r="CH41" s="254">
        <v>0</v>
      </c>
      <c r="CI41" s="254">
        <v>0</v>
      </c>
      <c r="CJ41" s="254">
        <v>0</v>
      </c>
      <c r="CK41" s="254">
        <v>0</v>
      </c>
      <c r="CL41" s="254">
        <v>0</v>
      </c>
      <c r="CM41" s="247">
        <v>0</v>
      </c>
      <c r="CN41" s="250">
        <v>0</v>
      </c>
      <c r="CO41" s="255">
        <v>0</v>
      </c>
      <c r="CP41" s="256"/>
      <c r="CQ41" s="28"/>
      <c r="CR41" s="28"/>
    </row>
    <row r="42" spans="1:96" ht="20.100000000000001" customHeight="1" x14ac:dyDescent="0.25">
      <c r="A42" s="63"/>
      <c r="B42" s="262"/>
      <c r="C42" s="258" t="s">
        <v>121</v>
      </c>
      <c r="D42" s="247" t="e">
        <f>+#REF!</f>
        <v>#REF!</v>
      </c>
      <c r="E42" s="250" t="e">
        <f>+#REF!</f>
        <v>#REF!</v>
      </c>
      <c r="F42" s="250" t="e">
        <f>+#REF!</f>
        <v>#REF!</v>
      </c>
      <c r="G42" s="250" t="e">
        <f>+#REF!</f>
        <v>#REF!</v>
      </c>
      <c r="H42" s="250" t="e">
        <f>+#REF!</f>
        <v>#REF!</v>
      </c>
      <c r="I42" s="250" t="e">
        <f>+#REF!</f>
        <v>#REF!</v>
      </c>
      <c r="J42" s="250" t="e">
        <f>+#REF!</f>
        <v>#REF!</v>
      </c>
      <c r="K42" s="250" t="e">
        <f>+#REF!</f>
        <v>#REF!</v>
      </c>
      <c r="L42" s="250" t="e">
        <f>+#REF!</f>
        <v>#REF!</v>
      </c>
      <c r="M42" s="250" t="e">
        <f>+#REF!</f>
        <v>#REF!</v>
      </c>
      <c r="N42" s="250" t="e">
        <f>+#REF!</f>
        <v>#REF!</v>
      </c>
      <c r="O42" s="250" t="e">
        <f>+#REF!</f>
        <v>#REF!</v>
      </c>
      <c r="P42" s="251" t="e">
        <f t="shared" si="19"/>
        <v>#REF!</v>
      </c>
      <c r="Q42" s="250" t="e">
        <f>+#REF!</f>
        <v>#REF!</v>
      </c>
      <c r="R42" s="250" t="e">
        <f>+#REF!</f>
        <v>#REF!</v>
      </c>
      <c r="S42" s="250" t="e">
        <f>+#REF!</f>
        <v>#REF!</v>
      </c>
      <c r="T42" s="250" t="e">
        <f>+#REF!</f>
        <v>#REF!</v>
      </c>
      <c r="U42" s="250" t="e">
        <f>+#REF!</f>
        <v>#REF!</v>
      </c>
      <c r="V42" s="250" t="e">
        <f>+#REF!</f>
        <v>#REF!</v>
      </c>
      <c r="W42" s="250" t="e">
        <f>+#REF!</f>
        <v>#REF!</v>
      </c>
      <c r="X42" s="250" t="e">
        <f>+#REF!</f>
        <v>#REF!</v>
      </c>
      <c r="Y42" s="250" t="e">
        <f>+#REF!</f>
        <v>#REF!</v>
      </c>
      <c r="Z42" s="250" t="e">
        <f>+#REF!</f>
        <v>#REF!</v>
      </c>
      <c r="AA42" s="250" t="e">
        <f>+#REF!</f>
        <v>#REF!</v>
      </c>
      <c r="AB42" s="250" t="e">
        <f>+#REF!</f>
        <v>#REF!</v>
      </c>
      <c r="AC42" s="251" t="e">
        <f t="shared" si="11"/>
        <v>#REF!</v>
      </c>
      <c r="AD42" s="247" t="e">
        <f>+#REF!</f>
        <v>#REF!</v>
      </c>
      <c r="AE42" s="250" t="e">
        <f>+#REF!</f>
        <v>#REF!</v>
      </c>
      <c r="AF42" s="250" t="e">
        <f>+#REF!</f>
        <v>#REF!</v>
      </c>
      <c r="AG42" s="250" t="e">
        <f>+#REF!</f>
        <v>#REF!</v>
      </c>
      <c r="AH42" s="250" t="e">
        <f>+#REF!</f>
        <v>#REF!</v>
      </c>
      <c r="AI42" s="250" t="e">
        <f>+#REF!</f>
        <v>#REF!</v>
      </c>
      <c r="AJ42" s="250" t="e">
        <f>+#REF!</f>
        <v>#REF!</v>
      </c>
      <c r="AK42" s="250" t="e">
        <f>+#REF!</f>
        <v>#REF!</v>
      </c>
      <c r="AL42" s="250" t="e">
        <f>+#REF!</f>
        <v>#REF!</v>
      </c>
      <c r="AM42" s="250" t="e">
        <f>+#REF!</f>
        <v>#REF!</v>
      </c>
      <c r="AN42" s="250" t="e">
        <f>+#REF!</f>
        <v>#REF!</v>
      </c>
      <c r="AO42" s="250" t="e">
        <f>+#REF!</f>
        <v>#REF!</v>
      </c>
      <c r="AP42" s="251" t="e">
        <f t="shared" si="17"/>
        <v>#REF!</v>
      </c>
      <c r="AQ42" s="250" t="e">
        <f>+#REF!</f>
        <v>#REF!</v>
      </c>
      <c r="AR42" s="250" t="e">
        <f>+#REF!</f>
        <v>#REF!</v>
      </c>
      <c r="AS42" s="250" t="e">
        <f>+#REF!</f>
        <v>#REF!</v>
      </c>
      <c r="AT42" s="250" t="e">
        <f>+#REF!</f>
        <v>#REF!</v>
      </c>
      <c r="AU42" s="250" t="e">
        <f>+#REF!</f>
        <v>#REF!</v>
      </c>
      <c r="AV42" s="250" t="e">
        <f>+#REF!</f>
        <v>#REF!</v>
      </c>
      <c r="AW42" s="250" t="e">
        <f>+#REF!</f>
        <v>#REF!</v>
      </c>
      <c r="AX42" s="250" t="e">
        <f>+#REF!</f>
        <v>#REF!</v>
      </c>
      <c r="AY42" s="250" t="e">
        <f>+#REF!</f>
        <v>#REF!</v>
      </c>
      <c r="AZ42" s="250" t="e">
        <f>+#REF!</f>
        <v>#REF!</v>
      </c>
      <c r="BA42" s="250" t="e">
        <f>+#REF!</f>
        <v>#REF!</v>
      </c>
      <c r="BB42" s="250" t="e">
        <f>+#REF!</f>
        <v>#REF!</v>
      </c>
      <c r="BC42" s="251" t="e">
        <f t="shared" si="18"/>
        <v>#REF!</v>
      </c>
      <c r="BD42" s="247" t="e">
        <f>+#REF!</f>
        <v>#REF!</v>
      </c>
      <c r="BE42" s="250" t="e">
        <f>+#REF!</f>
        <v>#REF!</v>
      </c>
      <c r="BF42" s="250" t="e">
        <f>+#REF!</f>
        <v>#REF!</v>
      </c>
      <c r="BG42" s="250" t="e">
        <f>+#REF!</f>
        <v>#REF!</v>
      </c>
      <c r="BH42" s="250" t="e">
        <f>+#REF!</f>
        <v>#REF!</v>
      </c>
      <c r="BI42" s="250" t="e">
        <f>+#REF!</f>
        <v>#REF!</v>
      </c>
      <c r="BJ42" s="250" t="e">
        <f>+#REF!</f>
        <v>#REF!</v>
      </c>
      <c r="BK42" s="250" t="e">
        <f>+#REF!</f>
        <v>#REF!</v>
      </c>
      <c r="BL42" s="253" t="e">
        <f>+#REF!</f>
        <v>#REF!</v>
      </c>
      <c r="BM42" s="250" t="e">
        <f>+#REF!</f>
        <v>#REF!</v>
      </c>
      <c r="BN42" s="250" t="e">
        <f>+#REF!</f>
        <v>#REF!</v>
      </c>
      <c r="BO42" s="250" t="e">
        <f>+#REF!</f>
        <v>#REF!</v>
      </c>
      <c r="BP42" s="251" t="e">
        <f t="shared" si="15"/>
        <v>#REF!</v>
      </c>
      <c r="BQ42" s="250" t="e">
        <f>+#REF!</f>
        <v>#REF!</v>
      </c>
      <c r="BR42" s="250" t="e">
        <f>+#REF!</f>
        <v>#REF!</v>
      </c>
      <c r="BS42" s="250" t="e">
        <f>+#REF!</f>
        <v>#REF!</v>
      </c>
      <c r="BT42" s="250" t="e">
        <f>+#REF!</f>
        <v>#REF!</v>
      </c>
      <c r="BU42" s="250" t="e">
        <f>+#REF!</f>
        <v>#REF!</v>
      </c>
      <c r="BV42" s="250" t="e">
        <f>+#REF!</f>
        <v>#REF!</v>
      </c>
      <c r="BW42" s="250" t="e">
        <f>+#REF!</f>
        <v>#REF!</v>
      </c>
      <c r="BX42" s="250">
        <v>16.204407241400006</v>
      </c>
      <c r="BY42" s="254">
        <v>17.048390091599998</v>
      </c>
      <c r="BZ42" s="254">
        <v>17.289613210799999</v>
      </c>
      <c r="CA42" s="254">
        <v>16.054321700600003</v>
      </c>
      <c r="CB42" s="254">
        <v>20.1148681958</v>
      </c>
      <c r="CC42" s="251">
        <v>291.85328746880003</v>
      </c>
      <c r="CD42" s="254">
        <v>80.526512201800017</v>
      </c>
      <c r="CE42" s="254">
        <v>155.81503868140001</v>
      </c>
      <c r="CF42" s="254">
        <v>23.422452319000001</v>
      </c>
      <c r="CG42" s="254">
        <v>21.862580723200001</v>
      </c>
      <c r="CH42" s="254">
        <v>23.069904708199996</v>
      </c>
      <c r="CI42" s="254">
        <v>23.659204501800005</v>
      </c>
      <c r="CJ42" s="254">
        <v>23.802295732600001</v>
      </c>
      <c r="CK42" s="254">
        <v>25.108493240600005</v>
      </c>
      <c r="CL42" s="254">
        <v>26.673350909400007</v>
      </c>
      <c r="CM42" s="247">
        <v>668.43148086680026</v>
      </c>
      <c r="CN42" s="250">
        <v>238.39448436160004</v>
      </c>
      <c r="CO42" s="255">
        <v>403.939833018</v>
      </c>
      <c r="CP42" s="256">
        <v>69.441769636456229</v>
      </c>
      <c r="CQ42" s="28"/>
      <c r="CR42" s="28"/>
    </row>
    <row r="43" spans="1:96" ht="20.100000000000001" customHeight="1" x14ac:dyDescent="0.25">
      <c r="A43" s="63"/>
      <c r="B43" s="262"/>
      <c r="C43" s="258" t="s">
        <v>112</v>
      </c>
      <c r="D43" s="259" t="e">
        <f>+#REF!</f>
        <v>#REF!</v>
      </c>
      <c r="E43" s="259" t="e">
        <f>+#REF!</f>
        <v>#REF!</v>
      </c>
      <c r="F43" s="259" t="e">
        <f>+#REF!</f>
        <v>#REF!</v>
      </c>
      <c r="G43" s="259" t="e">
        <f>+#REF!</f>
        <v>#REF!</v>
      </c>
      <c r="H43" s="259" t="e">
        <f>+#REF!</f>
        <v>#REF!</v>
      </c>
      <c r="I43" s="259" t="e">
        <f>+#REF!</f>
        <v>#REF!</v>
      </c>
      <c r="J43" s="259" t="e">
        <f>+#REF!</f>
        <v>#REF!</v>
      </c>
      <c r="K43" s="259" t="e">
        <f>+#REF!</f>
        <v>#REF!</v>
      </c>
      <c r="L43" s="259" t="e">
        <f>+#REF!</f>
        <v>#REF!</v>
      </c>
      <c r="M43" s="259" t="e">
        <f>+#REF!</f>
        <v>#REF!</v>
      </c>
      <c r="N43" s="259" t="e">
        <f>+#REF!</f>
        <v>#REF!</v>
      </c>
      <c r="O43" s="259" t="e">
        <f>+#REF!</f>
        <v>#REF!</v>
      </c>
      <c r="P43" s="260" t="e">
        <f t="shared" si="19"/>
        <v>#REF!</v>
      </c>
      <c r="Q43" s="259" t="e">
        <f>+#REF!</f>
        <v>#REF!</v>
      </c>
      <c r="R43" s="259" t="e">
        <f>+#REF!</f>
        <v>#REF!</v>
      </c>
      <c r="S43" s="259" t="e">
        <f>+#REF!</f>
        <v>#REF!</v>
      </c>
      <c r="T43" s="259" t="e">
        <f>+#REF!</f>
        <v>#REF!</v>
      </c>
      <c r="U43" s="259" t="e">
        <f>+#REF!</f>
        <v>#REF!</v>
      </c>
      <c r="V43" s="259" t="e">
        <f>+#REF!</f>
        <v>#REF!</v>
      </c>
      <c r="W43" s="259" t="e">
        <f>+#REF!</f>
        <v>#REF!</v>
      </c>
      <c r="X43" s="259" t="e">
        <f>+#REF!</f>
        <v>#REF!</v>
      </c>
      <c r="Y43" s="259" t="e">
        <f>+#REF!</f>
        <v>#REF!</v>
      </c>
      <c r="Z43" s="259" t="e">
        <f>+#REF!</f>
        <v>#REF!</v>
      </c>
      <c r="AA43" s="259" t="e">
        <f>+#REF!</f>
        <v>#REF!</v>
      </c>
      <c r="AB43" s="259" t="e">
        <f>+#REF!</f>
        <v>#REF!</v>
      </c>
      <c r="AC43" s="260" t="e">
        <f t="shared" si="11"/>
        <v>#REF!</v>
      </c>
      <c r="AD43" s="259" t="e">
        <f>+#REF!</f>
        <v>#REF!</v>
      </c>
      <c r="AE43" s="259" t="e">
        <f>+#REF!</f>
        <v>#REF!</v>
      </c>
      <c r="AF43" s="259" t="e">
        <f>+#REF!</f>
        <v>#REF!</v>
      </c>
      <c r="AG43" s="259" t="e">
        <f>+#REF!</f>
        <v>#REF!</v>
      </c>
      <c r="AH43" s="259" t="e">
        <f>+#REF!</f>
        <v>#REF!</v>
      </c>
      <c r="AI43" s="259" t="e">
        <f>+#REF!</f>
        <v>#REF!</v>
      </c>
      <c r="AJ43" s="259" t="e">
        <f>+#REF!</f>
        <v>#REF!</v>
      </c>
      <c r="AK43" s="259" t="e">
        <f>+#REF!</f>
        <v>#REF!</v>
      </c>
      <c r="AL43" s="259" t="e">
        <f>+#REF!</f>
        <v>#REF!</v>
      </c>
      <c r="AM43" s="259" t="e">
        <f>+#REF!</f>
        <v>#REF!</v>
      </c>
      <c r="AN43" s="259" t="e">
        <f>+#REF!</f>
        <v>#REF!</v>
      </c>
      <c r="AO43" s="259" t="e">
        <f>+#REF!</f>
        <v>#REF!</v>
      </c>
      <c r="AP43" s="260" t="e">
        <f t="shared" si="17"/>
        <v>#REF!</v>
      </c>
      <c r="AQ43" s="259" t="e">
        <f>+#REF!</f>
        <v>#REF!</v>
      </c>
      <c r="AR43" s="259" t="e">
        <f>+#REF!</f>
        <v>#REF!</v>
      </c>
      <c r="AS43" s="259" t="e">
        <f>+#REF!</f>
        <v>#REF!</v>
      </c>
      <c r="AT43" s="259" t="e">
        <f>+#REF!</f>
        <v>#REF!</v>
      </c>
      <c r="AU43" s="259" t="e">
        <f>+#REF!</f>
        <v>#REF!</v>
      </c>
      <c r="AV43" s="259" t="e">
        <f>+#REF!</f>
        <v>#REF!</v>
      </c>
      <c r="AW43" s="259" t="e">
        <f>+#REF!</f>
        <v>#REF!</v>
      </c>
      <c r="AX43" s="259" t="e">
        <f>+#REF!</f>
        <v>#REF!</v>
      </c>
      <c r="AY43" s="259" t="e">
        <f>+#REF!</f>
        <v>#REF!</v>
      </c>
      <c r="AZ43" s="259" t="e">
        <f>+#REF!</f>
        <v>#REF!</v>
      </c>
      <c r="BA43" s="259" t="e">
        <f>+#REF!</f>
        <v>#REF!</v>
      </c>
      <c r="BB43" s="259" t="e">
        <f>+#REF!</f>
        <v>#REF!</v>
      </c>
      <c r="BC43" s="260" t="e">
        <f t="shared" si="18"/>
        <v>#REF!</v>
      </c>
      <c r="BD43" s="259" t="e">
        <f>+#REF!</f>
        <v>#REF!</v>
      </c>
      <c r="BE43" s="259" t="e">
        <f>+#REF!</f>
        <v>#REF!</v>
      </c>
      <c r="BF43" s="259" t="e">
        <f>+#REF!</f>
        <v>#REF!</v>
      </c>
      <c r="BG43" s="259" t="e">
        <f>+#REF!</f>
        <v>#REF!</v>
      </c>
      <c r="BH43" s="259" t="e">
        <f>+#REF!</f>
        <v>#REF!</v>
      </c>
      <c r="BI43" s="259" t="e">
        <f>+#REF!</f>
        <v>#REF!</v>
      </c>
      <c r="BJ43" s="259" t="e">
        <f>+#REF!</f>
        <v>#REF!</v>
      </c>
      <c r="BK43" s="254" t="e">
        <f>+#REF!</f>
        <v>#REF!</v>
      </c>
      <c r="BL43" s="261" t="e">
        <f>+#REF!</f>
        <v>#REF!</v>
      </c>
      <c r="BM43" s="259" t="e">
        <f>+#REF!</f>
        <v>#REF!</v>
      </c>
      <c r="BN43" s="259" t="e">
        <f>+#REF!</f>
        <v>#REF!</v>
      </c>
      <c r="BO43" s="259" t="e">
        <f>+#REF!</f>
        <v>#REF!</v>
      </c>
      <c r="BP43" s="260" t="e">
        <f t="shared" si="15"/>
        <v>#REF!</v>
      </c>
      <c r="BQ43" s="259" t="e">
        <f>+#REF!</f>
        <v>#REF!</v>
      </c>
      <c r="BR43" s="259" t="e">
        <f>+#REF!</f>
        <v>#REF!</v>
      </c>
      <c r="BS43" s="259" t="e">
        <f>+#REF!</f>
        <v>#REF!</v>
      </c>
      <c r="BT43" s="259" t="e">
        <f>+#REF!</f>
        <v>#REF!</v>
      </c>
      <c r="BU43" s="259" t="e">
        <f>+#REF!</f>
        <v>#REF!</v>
      </c>
      <c r="BV43" s="259" t="e">
        <f>+#REF!</f>
        <v>#REF!</v>
      </c>
      <c r="BW43" s="259" t="e">
        <f>+#REF!</f>
        <v>#REF!</v>
      </c>
      <c r="BX43" s="254">
        <v>224.78331894760001</v>
      </c>
      <c r="BY43" s="254">
        <v>260.62198045240001</v>
      </c>
      <c r="BZ43" s="259">
        <v>1150.3962975007998</v>
      </c>
      <c r="CA43" s="259">
        <v>170.01228018439997</v>
      </c>
      <c r="CB43" s="259">
        <v>301.3793294596</v>
      </c>
      <c r="CC43" s="260">
        <v>3808.913115158</v>
      </c>
      <c r="CD43" s="259">
        <v>289.14559936079996</v>
      </c>
      <c r="CE43" s="259">
        <v>196.414330476</v>
      </c>
      <c r="CF43" s="259">
        <v>562.67643502840008</v>
      </c>
      <c r="CG43" s="259">
        <v>335.72385072239996</v>
      </c>
      <c r="CH43" s="259">
        <v>740.69152520440002</v>
      </c>
      <c r="CI43" s="259">
        <v>199.75705865359998</v>
      </c>
      <c r="CJ43" s="254">
        <v>164.83322328759999</v>
      </c>
      <c r="CK43" s="254">
        <v>200.41791579320002</v>
      </c>
      <c r="CL43" s="254">
        <v>249.63126877080003</v>
      </c>
      <c r="CM43" s="247">
        <v>2279.0659211683997</v>
      </c>
      <c r="CN43" s="250">
        <v>2187.1252080132003</v>
      </c>
      <c r="CO43" s="255">
        <v>2939.2912072971999</v>
      </c>
      <c r="CP43" s="256">
        <v>34.390623661060182</v>
      </c>
      <c r="CQ43" s="28"/>
      <c r="CR43" s="28"/>
    </row>
    <row r="44" spans="1:96" ht="20.100000000000001" customHeight="1" thickBot="1" x14ac:dyDescent="0.3">
      <c r="A44" s="63"/>
      <c r="B44" s="262"/>
      <c r="C44" s="263" t="s">
        <v>86</v>
      </c>
      <c r="D44" s="247" t="e">
        <f>+#REF!</f>
        <v>#REF!</v>
      </c>
      <c r="E44" s="250" t="e">
        <f>+#REF!</f>
        <v>#REF!</v>
      </c>
      <c r="F44" s="250" t="e">
        <f>+#REF!</f>
        <v>#REF!</v>
      </c>
      <c r="G44" s="250" t="e">
        <f>+#REF!</f>
        <v>#REF!</v>
      </c>
      <c r="H44" s="250" t="e">
        <f>+#REF!</f>
        <v>#REF!</v>
      </c>
      <c r="I44" s="250" t="e">
        <f>+#REF!</f>
        <v>#REF!</v>
      </c>
      <c r="J44" s="250" t="e">
        <f>+#REF!</f>
        <v>#REF!</v>
      </c>
      <c r="K44" s="250" t="e">
        <f>+#REF!</f>
        <v>#REF!</v>
      </c>
      <c r="L44" s="250" t="e">
        <f>+#REF!</f>
        <v>#REF!</v>
      </c>
      <c r="M44" s="250" t="e">
        <f>+#REF!</f>
        <v>#REF!</v>
      </c>
      <c r="N44" s="250" t="e">
        <f>+#REF!</f>
        <v>#REF!</v>
      </c>
      <c r="O44" s="250" t="e">
        <f>+#REF!</f>
        <v>#REF!</v>
      </c>
      <c r="P44" s="251" t="e">
        <f>SUM(D44:O44)</f>
        <v>#REF!</v>
      </c>
      <c r="Q44" s="250" t="e">
        <f>+#REF!</f>
        <v>#REF!</v>
      </c>
      <c r="R44" s="250" t="e">
        <f>+#REF!</f>
        <v>#REF!</v>
      </c>
      <c r="S44" s="250" t="e">
        <f>+#REF!</f>
        <v>#REF!</v>
      </c>
      <c r="T44" s="250" t="e">
        <f>+#REF!</f>
        <v>#REF!</v>
      </c>
      <c r="U44" s="250" t="e">
        <f>+#REF!</f>
        <v>#REF!</v>
      </c>
      <c r="V44" s="250" t="e">
        <f>+#REF!</f>
        <v>#REF!</v>
      </c>
      <c r="W44" s="250" t="e">
        <f>+#REF!</f>
        <v>#REF!</v>
      </c>
      <c r="X44" s="250" t="e">
        <f>+#REF!</f>
        <v>#REF!</v>
      </c>
      <c r="Y44" s="250" t="e">
        <f>+#REF!</f>
        <v>#REF!</v>
      </c>
      <c r="Z44" s="250" t="e">
        <f>+#REF!</f>
        <v>#REF!</v>
      </c>
      <c r="AA44" s="250" t="e">
        <f>+#REF!</f>
        <v>#REF!</v>
      </c>
      <c r="AB44" s="250" t="e">
        <f>+#REF!</f>
        <v>#REF!</v>
      </c>
      <c r="AC44" s="251" t="e">
        <f>SUM(Q44:AB44)</f>
        <v>#REF!</v>
      </c>
      <c r="AD44" s="247" t="e">
        <f>+#REF!</f>
        <v>#REF!</v>
      </c>
      <c r="AE44" s="250" t="e">
        <f>+#REF!</f>
        <v>#REF!</v>
      </c>
      <c r="AF44" s="250" t="e">
        <f>+#REF!</f>
        <v>#REF!</v>
      </c>
      <c r="AG44" s="250" t="e">
        <f>+#REF!</f>
        <v>#REF!</v>
      </c>
      <c r="AH44" s="250" t="e">
        <f>+#REF!</f>
        <v>#REF!</v>
      </c>
      <c r="AI44" s="250" t="e">
        <f>+#REF!</f>
        <v>#REF!</v>
      </c>
      <c r="AJ44" s="250" t="e">
        <f>+#REF!</f>
        <v>#REF!</v>
      </c>
      <c r="AK44" s="250" t="e">
        <f>+#REF!</f>
        <v>#REF!</v>
      </c>
      <c r="AL44" s="250" t="e">
        <f>+#REF!</f>
        <v>#REF!</v>
      </c>
      <c r="AM44" s="250" t="e">
        <f>+#REF!</f>
        <v>#REF!</v>
      </c>
      <c r="AN44" s="250" t="e">
        <f>+#REF!</f>
        <v>#REF!</v>
      </c>
      <c r="AO44" s="250" t="e">
        <f>+#REF!</f>
        <v>#REF!</v>
      </c>
      <c r="AP44" s="251" t="e">
        <f>SUM(AD44:AO44)</f>
        <v>#REF!</v>
      </c>
      <c r="AQ44" s="250" t="e">
        <f>+#REF!</f>
        <v>#REF!</v>
      </c>
      <c r="AR44" s="250" t="e">
        <f>+#REF!</f>
        <v>#REF!</v>
      </c>
      <c r="AS44" s="250" t="e">
        <f>+#REF!</f>
        <v>#REF!</v>
      </c>
      <c r="AT44" s="250" t="e">
        <f>+#REF!</f>
        <v>#REF!</v>
      </c>
      <c r="AU44" s="250" t="e">
        <f>+#REF!</f>
        <v>#REF!</v>
      </c>
      <c r="AV44" s="250" t="e">
        <f>+#REF!</f>
        <v>#REF!</v>
      </c>
      <c r="AW44" s="250" t="e">
        <f>+#REF!</f>
        <v>#REF!</v>
      </c>
      <c r="AX44" s="250" t="e">
        <f>+#REF!</f>
        <v>#REF!</v>
      </c>
      <c r="AY44" s="250" t="e">
        <f>+#REF!</f>
        <v>#REF!</v>
      </c>
      <c r="AZ44" s="250" t="e">
        <f>+#REF!</f>
        <v>#REF!</v>
      </c>
      <c r="BA44" s="250" t="e">
        <f>+#REF!</f>
        <v>#REF!</v>
      </c>
      <c r="BB44" s="250" t="e">
        <f>+#REF!</f>
        <v>#REF!</v>
      </c>
      <c r="BC44" s="251" t="e">
        <f>SUM(AQ44:BB44)</f>
        <v>#REF!</v>
      </c>
      <c r="BD44" s="247" t="e">
        <f>+#REF!</f>
        <v>#REF!</v>
      </c>
      <c r="BE44" s="250" t="e">
        <f>+#REF!</f>
        <v>#REF!</v>
      </c>
      <c r="BF44" s="250" t="e">
        <f>+#REF!</f>
        <v>#REF!</v>
      </c>
      <c r="BG44" s="250" t="e">
        <f>+#REF!</f>
        <v>#REF!</v>
      </c>
      <c r="BH44" s="250" t="e">
        <f>+#REF!</f>
        <v>#REF!</v>
      </c>
      <c r="BI44" s="250" t="e">
        <f>+#REF!</f>
        <v>#REF!</v>
      </c>
      <c r="BJ44" s="250" t="e">
        <f>+#REF!</f>
        <v>#REF!</v>
      </c>
      <c r="BK44" s="250" t="e">
        <f>+#REF!</f>
        <v>#REF!</v>
      </c>
      <c r="BL44" s="253" t="e">
        <f>+#REF!</f>
        <v>#REF!</v>
      </c>
      <c r="BM44" s="250" t="e">
        <f>+#REF!</f>
        <v>#REF!</v>
      </c>
      <c r="BN44" s="250" t="e">
        <f>+#REF!</f>
        <v>#REF!</v>
      </c>
      <c r="BO44" s="250" t="e">
        <f>+#REF!</f>
        <v>#REF!</v>
      </c>
      <c r="BP44" s="251" t="e">
        <f>SUM(BD44:BO44)</f>
        <v>#REF!</v>
      </c>
      <c r="BQ44" s="250" t="e">
        <f>+#REF!</f>
        <v>#REF!</v>
      </c>
      <c r="BR44" s="250" t="e">
        <f>+#REF!</f>
        <v>#REF!</v>
      </c>
      <c r="BS44" s="250" t="e">
        <f>+#REF!</f>
        <v>#REF!</v>
      </c>
      <c r="BT44" s="250" t="e">
        <f>+#REF!</f>
        <v>#REF!</v>
      </c>
      <c r="BU44" s="250" t="e">
        <f>+#REF!</f>
        <v>#REF!</v>
      </c>
      <c r="BV44" s="250" t="e">
        <f>+#REF!</f>
        <v>#REF!</v>
      </c>
      <c r="BW44" s="250" t="e">
        <f>+#REF!</f>
        <v>#REF!</v>
      </c>
      <c r="BX44" s="250">
        <v>17.47673494</v>
      </c>
      <c r="BY44" s="254">
        <v>37.301172825000002</v>
      </c>
      <c r="BZ44" s="254">
        <v>26.359128109999997</v>
      </c>
      <c r="CA44" s="254">
        <v>1.8150359500000002</v>
      </c>
      <c r="CB44" s="254">
        <v>11.067346731000001</v>
      </c>
      <c r="CC44" s="251">
        <v>303.05486250759992</v>
      </c>
      <c r="CD44" s="254">
        <v>5.6306880000000001</v>
      </c>
      <c r="CE44" s="254">
        <v>87.589734694000001</v>
      </c>
      <c r="CF44" s="254">
        <v>13.512142000000001</v>
      </c>
      <c r="CG44" s="254">
        <v>5.1639164500000003</v>
      </c>
      <c r="CH44" s="254">
        <v>4.4825469500000006</v>
      </c>
      <c r="CI44" s="254">
        <v>11.800353028800002</v>
      </c>
      <c r="CJ44" s="254">
        <v>17.618995356200003</v>
      </c>
      <c r="CK44" s="254">
        <v>62.762187196799999</v>
      </c>
      <c r="CL44" s="254">
        <v>27.753730643800001</v>
      </c>
      <c r="CM44" s="247">
        <v>21.664190072</v>
      </c>
      <c r="CN44" s="250">
        <v>263.81335171659998</v>
      </c>
      <c r="CO44" s="255">
        <v>236.31429431960001</v>
      </c>
      <c r="CP44" s="256">
        <v>-10.423679172440325</v>
      </c>
      <c r="CQ44" s="28"/>
      <c r="CR44" s="28"/>
    </row>
    <row r="45" spans="1:96" ht="20.100000000000001" customHeight="1" thickBot="1" x14ac:dyDescent="0.3">
      <c r="A45" s="63"/>
      <c r="B45" s="290"/>
      <c r="C45" s="282" t="s">
        <v>20</v>
      </c>
      <c r="D45" s="283" t="e">
        <f t="shared" ref="D45:O45" si="20">+D46+D60</f>
        <v>#REF!</v>
      </c>
      <c r="E45" s="284" t="e">
        <f t="shared" si="20"/>
        <v>#REF!</v>
      </c>
      <c r="F45" s="284" t="e">
        <f t="shared" si="20"/>
        <v>#REF!</v>
      </c>
      <c r="G45" s="284" t="e">
        <f t="shared" si="20"/>
        <v>#REF!</v>
      </c>
      <c r="H45" s="284" t="e">
        <f t="shared" si="20"/>
        <v>#REF!</v>
      </c>
      <c r="I45" s="284" t="e">
        <f t="shared" si="20"/>
        <v>#REF!</v>
      </c>
      <c r="J45" s="284" t="e">
        <f t="shared" si="20"/>
        <v>#REF!</v>
      </c>
      <c r="K45" s="284" t="e">
        <f t="shared" si="20"/>
        <v>#REF!</v>
      </c>
      <c r="L45" s="284" t="e">
        <f t="shared" si="20"/>
        <v>#REF!</v>
      </c>
      <c r="M45" s="284" t="e">
        <f t="shared" si="20"/>
        <v>#REF!</v>
      </c>
      <c r="N45" s="284" t="e">
        <f t="shared" si="20"/>
        <v>#REF!</v>
      </c>
      <c r="O45" s="284" t="e">
        <f t="shared" si="20"/>
        <v>#REF!</v>
      </c>
      <c r="P45" s="286" t="e">
        <f>SUM(D45:O45)</f>
        <v>#REF!</v>
      </c>
      <c r="Q45" s="283" t="e">
        <f t="shared" ref="Q45:AV45" si="21">+Q46+Q60</f>
        <v>#REF!</v>
      </c>
      <c r="R45" s="284" t="e">
        <f t="shared" si="21"/>
        <v>#REF!</v>
      </c>
      <c r="S45" s="284" t="e">
        <f t="shared" si="21"/>
        <v>#REF!</v>
      </c>
      <c r="T45" s="284" t="e">
        <f t="shared" si="21"/>
        <v>#REF!</v>
      </c>
      <c r="U45" s="284" t="e">
        <f t="shared" si="21"/>
        <v>#REF!</v>
      </c>
      <c r="V45" s="284" t="e">
        <f t="shared" si="21"/>
        <v>#REF!</v>
      </c>
      <c r="W45" s="284" t="e">
        <f t="shared" si="21"/>
        <v>#REF!</v>
      </c>
      <c r="X45" s="284" t="e">
        <f t="shared" si="21"/>
        <v>#REF!</v>
      </c>
      <c r="Y45" s="284" t="e">
        <f t="shared" si="21"/>
        <v>#REF!</v>
      </c>
      <c r="Z45" s="284" t="e">
        <f t="shared" si="21"/>
        <v>#REF!</v>
      </c>
      <c r="AA45" s="284" t="e">
        <f t="shared" si="21"/>
        <v>#REF!</v>
      </c>
      <c r="AB45" s="284" t="e">
        <f t="shared" si="21"/>
        <v>#REF!</v>
      </c>
      <c r="AC45" s="286" t="e">
        <f t="shared" si="21"/>
        <v>#REF!</v>
      </c>
      <c r="AD45" s="283" t="e">
        <f t="shared" si="21"/>
        <v>#REF!</v>
      </c>
      <c r="AE45" s="284" t="e">
        <f t="shared" si="21"/>
        <v>#REF!</v>
      </c>
      <c r="AF45" s="284" t="e">
        <f t="shared" si="21"/>
        <v>#REF!</v>
      </c>
      <c r="AG45" s="284" t="e">
        <f t="shared" si="21"/>
        <v>#REF!</v>
      </c>
      <c r="AH45" s="284" t="e">
        <f t="shared" si="21"/>
        <v>#REF!</v>
      </c>
      <c r="AI45" s="284" t="e">
        <f t="shared" si="21"/>
        <v>#REF!</v>
      </c>
      <c r="AJ45" s="284" t="e">
        <f t="shared" si="21"/>
        <v>#REF!</v>
      </c>
      <c r="AK45" s="284" t="e">
        <f t="shared" si="21"/>
        <v>#REF!</v>
      </c>
      <c r="AL45" s="284" t="e">
        <f t="shared" si="21"/>
        <v>#REF!</v>
      </c>
      <c r="AM45" s="284" t="e">
        <f t="shared" si="21"/>
        <v>#REF!</v>
      </c>
      <c r="AN45" s="284" t="e">
        <f t="shared" si="21"/>
        <v>#REF!</v>
      </c>
      <c r="AO45" s="284" t="e">
        <f t="shared" si="21"/>
        <v>#REF!</v>
      </c>
      <c r="AP45" s="286" t="e">
        <f t="shared" si="21"/>
        <v>#REF!</v>
      </c>
      <c r="AQ45" s="284" t="e">
        <f t="shared" si="21"/>
        <v>#REF!</v>
      </c>
      <c r="AR45" s="284" t="e">
        <f t="shared" si="21"/>
        <v>#REF!</v>
      </c>
      <c r="AS45" s="284" t="e">
        <f t="shared" si="21"/>
        <v>#REF!</v>
      </c>
      <c r="AT45" s="284" t="e">
        <f t="shared" si="21"/>
        <v>#REF!</v>
      </c>
      <c r="AU45" s="284" t="e">
        <f t="shared" si="21"/>
        <v>#REF!</v>
      </c>
      <c r="AV45" s="284" t="e">
        <f t="shared" si="21"/>
        <v>#REF!</v>
      </c>
      <c r="AW45" s="284" t="e">
        <f t="shared" ref="AW45:BO45" si="22">+AW46+AW60</f>
        <v>#REF!</v>
      </c>
      <c r="AX45" s="284" t="e">
        <f t="shared" si="22"/>
        <v>#REF!</v>
      </c>
      <c r="AY45" s="284" t="e">
        <f t="shared" si="22"/>
        <v>#REF!</v>
      </c>
      <c r="AZ45" s="284" t="e">
        <f t="shared" si="22"/>
        <v>#REF!</v>
      </c>
      <c r="BA45" s="284" t="e">
        <f t="shared" si="22"/>
        <v>#REF!</v>
      </c>
      <c r="BB45" s="284" t="e">
        <f t="shared" si="22"/>
        <v>#REF!</v>
      </c>
      <c r="BC45" s="286" t="e">
        <f t="shared" si="22"/>
        <v>#REF!</v>
      </c>
      <c r="BD45" s="283" t="e">
        <f t="shared" si="22"/>
        <v>#REF!</v>
      </c>
      <c r="BE45" s="284" t="e">
        <f t="shared" si="22"/>
        <v>#REF!</v>
      </c>
      <c r="BF45" s="284" t="e">
        <f t="shared" si="22"/>
        <v>#REF!</v>
      </c>
      <c r="BG45" s="284" t="e">
        <f t="shared" si="22"/>
        <v>#REF!</v>
      </c>
      <c r="BH45" s="284" t="e">
        <f t="shared" si="22"/>
        <v>#REF!</v>
      </c>
      <c r="BI45" s="284" t="e">
        <f t="shared" si="22"/>
        <v>#REF!</v>
      </c>
      <c r="BJ45" s="284" t="e">
        <f t="shared" si="22"/>
        <v>#REF!</v>
      </c>
      <c r="BK45" s="284" t="e">
        <f t="shared" si="22"/>
        <v>#REF!</v>
      </c>
      <c r="BL45" s="284" t="e">
        <f t="shared" si="22"/>
        <v>#REF!</v>
      </c>
      <c r="BM45" s="284" t="e">
        <f t="shared" si="22"/>
        <v>#REF!</v>
      </c>
      <c r="BN45" s="284" t="e">
        <f t="shared" si="22"/>
        <v>#REF!</v>
      </c>
      <c r="BO45" s="284" t="e">
        <f t="shared" si="22"/>
        <v>#REF!</v>
      </c>
      <c r="BP45" s="286" t="e">
        <f t="shared" si="15"/>
        <v>#REF!</v>
      </c>
      <c r="BQ45" s="284" t="e">
        <f t="shared" ref="BQ45:BW45" si="23">+BQ46+BQ60</f>
        <v>#REF!</v>
      </c>
      <c r="BR45" s="284" t="e">
        <f t="shared" si="23"/>
        <v>#REF!</v>
      </c>
      <c r="BS45" s="284" t="e">
        <f t="shared" si="23"/>
        <v>#REF!</v>
      </c>
      <c r="BT45" s="284" t="e">
        <f t="shared" si="23"/>
        <v>#REF!</v>
      </c>
      <c r="BU45" s="284" t="e">
        <f t="shared" si="23"/>
        <v>#REF!</v>
      </c>
      <c r="BV45" s="284" t="e">
        <f t="shared" si="23"/>
        <v>#REF!</v>
      </c>
      <c r="BW45" s="284" t="e">
        <f t="shared" si="23"/>
        <v>#REF!</v>
      </c>
      <c r="BX45" s="284">
        <v>11515</v>
      </c>
      <c r="BY45" s="287">
        <v>12966</v>
      </c>
      <c r="BZ45" s="287">
        <v>13047</v>
      </c>
      <c r="CA45" s="287">
        <v>14792</v>
      </c>
      <c r="CB45" s="287">
        <v>17672</v>
      </c>
      <c r="CC45" s="286">
        <v>148467</v>
      </c>
      <c r="CD45" s="287">
        <v>12686</v>
      </c>
      <c r="CE45" s="287">
        <v>12443</v>
      </c>
      <c r="CF45" s="287">
        <v>15035</v>
      </c>
      <c r="CG45" s="287">
        <v>14414</v>
      </c>
      <c r="CH45" s="287">
        <v>14302</v>
      </c>
      <c r="CI45" s="287">
        <v>14414</v>
      </c>
      <c r="CJ45" s="287">
        <v>14779</v>
      </c>
      <c r="CK45" s="287">
        <v>15239</v>
      </c>
      <c r="CL45" s="287">
        <v>15988</v>
      </c>
      <c r="CM45" s="283">
        <v>112985</v>
      </c>
      <c r="CN45" s="284">
        <v>102956</v>
      </c>
      <c r="CO45" s="285">
        <v>129300</v>
      </c>
      <c r="CP45" s="291">
        <v>25.587629667042222</v>
      </c>
      <c r="CQ45" s="28"/>
      <c r="CR45" s="28"/>
    </row>
    <row r="46" spans="1:96" s="80" customFormat="1" ht="20.100000000000001" customHeight="1" thickBot="1" x14ac:dyDescent="0.3">
      <c r="A46" s="63"/>
      <c r="B46" s="292" t="s">
        <v>15</v>
      </c>
      <c r="C46" s="293"/>
      <c r="D46" s="244" t="e">
        <f t="shared" ref="D46:AI46" si="24">SUM(D47:D59)</f>
        <v>#REF!</v>
      </c>
      <c r="E46" s="244" t="e">
        <f t="shared" si="24"/>
        <v>#REF!</v>
      </c>
      <c r="F46" s="244" t="e">
        <f t="shared" si="24"/>
        <v>#REF!</v>
      </c>
      <c r="G46" s="244" t="e">
        <f t="shared" si="24"/>
        <v>#REF!</v>
      </c>
      <c r="H46" s="244" t="e">
        <f t="shared" si="24"/>
        <v>#REF!</v>
      </c>
      <c r="I46" s="244" t="e">
        <f t="shared" si="24"/>
        <v>#REF!</v>
      </c>
      <c r="J46" s="244" t="e">
        <f t="shared" si="24"/>
        <v>#REF!</v>
      </c>
      <c r="K46" s="244" t="e">
        <f t="shared" si="24"/>
        <v>#REF!</v>
      </c>
      <c r="L46" s="244" t="e">
        <f t="shared" si="24"/>
        <v>#REF!</v>
      </c>
      <c r="M46" s="244" t="e">
        <f t="shared" si="24"/>
        <v>#REF!</v>
      </c>
      <c r="N46" s="244" t="e">
        <f t="shared" si="24"/>
        <v>#REF!</v>
      </c>
      <c r="O46" s="239" t="e">
        <f t="shared" si="24"/>
        <v>#REF!</v>
      </c>
      <c r="P46" s="294" t="e">
        <f t="shared" si="24"/>
        <v>#REF!</v>
      </c>
      <c r="Q46" s="244" t="e">
        <f t="shared" si="24"/>
        <v>#REF!</v>
      </c>
      <c r="R46" s="244" t="e">
        <f t="shared" si="24"/>
        <v>#REF!</v>
      </c>
      <c r="S46" s="244" t="e">
        <f t="shared" si="24"/>
        <v>#REF!</v>
      </c>
      <c r="T46" s="244" t="e">
        <f t="shared" si="24"/>
        <v>#REF!</v>
      </c>
      <c r="U46" s="244" t="e">
        <f t="shared" si="24"/>
        <v>#REF!</v>
      </c>
      <c r="V46" s="244" t="e">
        <f t="shared" si="24"/>
        <v>#REF!</v>
      </c>
      <c r="W46" s="244" t="e">
        <f t="shared" si="24"/>
        <v>#REF!</v>
      </c>
      <c r="X46" s="244" t="e">
        <f t="shared" si="24"/>
        <v>#REF!</v>
      </c>
      <c r="Y46" s="244" t="e">
        <f t="shared" si="24"/>
        <v>#REF!</v>
      </c>
      <c r="Z46" s="244" t="e">
        <f t="shared" si="24"/>
        <v>#REF!</v>
      </c>
      <c r="AA46" s="244" t="e">
        <f t="shared" si="24"/>
        <v>#REF!</v>
      </c>
      <c r="AB46" s="239" t="e">
        <f t="shared" si="24"/>
        <v>#REF!</v>
      </c>
      <c r="AC46" s="294" t="e">
        <f t="shared" si="24"/>
        <v>#REF!</v>
      </c>
      <c r="AD46" s="244" t="e">
        <f t="shared" si="24"/>
        <v>#REF!</v>
      </c>
      <c r="AE46" s="244" t="e">
        <f t="shared" si="24"/>
        <v>#REF!</v>
      </c>
      <c r="AF46" s="244" t="e">
        <f t="shared" si="24"/>
        <v>#REF!</v>
      </c>
      <c r="AG46" s="244" t="e">
        <f t="shared" si="24"/>
        <v>#REF!</v>
      </c>
      <c r="AH46" s="244" t="e">
        <f t="shared" si="24"/>
        <v>#REF!</v>
      </c>
      <c r="AI46" s="244" t="e">
        <f t="shared" si="24"/>
        <v>#REF!</v>
      </c>
      <c r="AJ46" s="244" t="e">
        <f t="shared" ref="AJ46:BO46" si="25">SUM(AJ47:AJ59)</f>
        <v>#REF!</v>
      </c>
      <c r="AK46" s="244" t="e">
        <f t="shared" si="25"/>
        <v>#REF!</v>
      </c>
      <c r="AL46" s="244" t="e">
        <f t="shared" si="25"/>
        <v>#REF!</v>
      </c>
      <c r="AM46" s="244" t="e">
        <f t="shared" si="25"/>
        <v>#REF!</v>
      </c>
      <c r="AN46" s="244" t="e">
        <f t="shared" si="25"/>
        <v>#REF!</v>
      </c>
      <c r="AO46" s="239" t="e">
        <f t="shared" si="25"/>
        <v>#REF!</v>
      </c>
      <c r="AP46" s="294" t="e">
        <f t="shared" si="25"/>
        <v>#REF!</v>
      </c>
      <c r="AQ46" s="295" t="e">
        <f t="shared" si="25"/>
        <v>#REF!</v>
      </c>
      <c r="AR46" s="295" t="e">
        <f t="shared" si="25"/>
        <v>#REF!</v>
      </c>
      <c r="AS46" s="295" t="e">
        <f t="shared" si="25"/>
        <v>#REF!</v>
      </c>
      <c r="AT46" s="295" t="e">
        <f t="shared" si="25"/>
        <v>#REF!</v>
      </c>
      <c r="AU46" s="295" t="e">
        <f t="shared" si="25"/>
        <v>#REF!</v>
      </c>
      <c r="AV46" s="295" t="e">
        <f t="shared" si="25"/>
        <v>#REF!</v>
      </c>
      <c r="AW46" s="295" t="e">
        <f t="shared" si="25"/>
        <v>#REF!</v>
      </c>
      <c r="AX46" s="295" t="e">
        <f t="shared" si="25"/>
        <v>#REF!</v>
      </c>
      <c r="AY46" s="295" t="e">
        <f t="shared" si="25"/>
        <v>#REF!</v>
      </c>
      <c r="AZ46" s="295" t="e">
        <f t="shared" si="25"/>
        <v>#REF!</v>
      </c>
      <c r="BA46" s="295" t="e">
        <f t="shared" si="25"/>
        <v>#REF!</v>
      </c>
      <c r="BB46" s="295" t="e">
        <f t="shared" si="25"/>
        <v>#REF!</v>
      </c>
      <c r="BC46" s="294" t="e">
        <f t="shared" si="25"/>
        <v>#REF!</v>
      </c>
      <c r="BD46" s="295" t="e">
        <f t="shared" si="25"/>
        <v>#REF!</v>
      </c>
      <c r="BE46" s="295" t="e">
        <f t="shared" si="25"/>
        <v>#REF!</v>
      </c>
      <c r="BF46" s="295" t="e">
        <f t="shared" si="25"/>
        <v>#REF!</v>
      </c>
      <c r="BG46" s="295" t="e">
        <f t="shared" si="25"/>
        <v>#REF!</v>
      </c>
      <c r="BH46" s="295" t="e">
        <f t="shared" si="25"/>
        <v>#REF!</v>
      </c>
      <c r="BI46" s="295" t="e">
        <f t="shared" si="25"/>
        <v>#REF!</v>
      </c>
      <c r="BJ46" s="295" t="e">
        <f t="shared" si="25"/>
        <v>#REF!</v>
      </c>
      <c r="BK46" s="296" t="e">
        <f t="shared" si="25"/>
        <v>#REF!</v>
      </c>
      <c r="BL46" s="297" t="e">
        <f t="shared" si="25"/>
        <v>#REF!</v>
      </c>
      <c r="BM46" s="295" t="e">
        <f t="shared" si="25"/>
        <v>#REF!</v>
      </c>
      <c r="BN46" s="295" t="e">
        <f t="shared" si="25"/>
        <v>#REF!</v>
      </c>
      <c r="BO46" s="295" t="e">
        <f t="shared" si="25"/>
        <v>#REF!</v>
      </c>
      <c r="BP46" s="294" t="e">
        <f t="shared" si="15"/>
        <v>#REF!</v>
      </c>
      <c r="BQ46" s="298" t="e">
        <f t="shared" ref="BQ46:BW46" si="26">SUM(BQ47:BQ59)</f>
        <v>#REF!</v>
      </c>
      <c r="BR46" s="298" t="e">
        <f t="shared" si="26"/>
        <v>#REF!</v>
      </c>
      <c r="BS46" s="298" t="e">
        <f t="shared" si="26"/>
        <v>#REF!</v>
      </c>
      <c r="BT46" s="298" t="e">
        <f t="shared" si="26"/>
        <v>#REF!</v>
      </c>
      <c r="BU46" s="298" t="e">
        <f t="shared" si="26"/>
        <v>#REF!</v>
      </c>
      <c r="BV46" s="298" t="e">
        <f t="shared" si="26"/>
        <v>#REF!</v>
      </c>
      <c r="BW46" s="298" t="e">
        <f t="shared" si="26"/>
        <v>#REF!</v>
      </c>
      <c r="BX46" s="299">
        <v>9319</v>
      </c>
      <c r="BY46" s="299">
        <v>10580</v>
      </c>
      <c r="BZ46" s="298">
        <v>10572</v>
      </c>
      <c r="CA46" s="298">
        <v>11754</v>
      </c>
      <c r="CB46" s="298">
        <v>14019</v>
      </c>
      <c r="CC46" s="294">
        <v>120197</v>
      </c>
      <c r="CD46" s="298">
        <v>10092</v>
      </c>
      <c r="CE46" s="298">
        <v>10119</v>
      </c>
      <c r="CF46" s="298">
        <v>12394</v>
      </c>
      <c r="CG46" s="298">
        <v>11870</v>
      </c>
      <c r="CH46" s="298">
        <v>11690</v>
      </c>
      <c r="CI46" s="298">
        <v>11912</v>
      </c>
      <c r="CJ46" s="299">
        <v>12225</v>
      </c>
      <c r="CK46" s="299">
        <v>12595</v>
      </c>
      <c r="CL46" s="299">
        <v>13474</v>
      </c>
      <c r="CM46" s="300">
        <v>91279</v>
      </c>
      <c r="CN46" s="301">
        <v>83852</v>
      </c>
      <c r="CO46" s="302">
        <v>106371</v>
      </c>
      <c r="CP46" s="303">
        <v>26.855650431713009</v>
      </c>
      <c r="CQ46" s="28"/>
      <c r="CR46" s="28"/>
    </row>
    <row r="47" spans="1:96" ht="20.100000000000001" customHeight="1" x14ac:dyDescent="0.25">
      <c r="A47" s="63"/>
      <c r="B47" s="304"/>
      <c r="C47" s="246" t="s">
        <v>21</v>
      </c>
      <c r="D47" s="305" t="e">
        <f>+#REF!</f>
        <v>#REF!</v>
      </c>
      <c r="E47" s="306" t="e">
        <f>+#REF!</f>
        <v>#REF!</v>
      </c>
      <c r="F47" s="306" t="e">
        <f>+#REF!</f>
        <v>#REF!</v>
      </c>
      <c r="G47" s="306" t="e">
        <f>+#REF!</f>
        <v>#REF!</v>
      </c>
      <c r="H47" s="306" t="e">
        <f>+#REF!</f>
        <v>#REF!</v>
      </c>
      <c r="I47" s="306" t="e">
        <f>+#REF!</f>
        <v>#REF!</v>
      </c>
      <c r="J47" s="306" t="e">
        <f>+#REF!</f>
        <v>#REF!</v>
      </c>
      <c r="K47" s="306" t="e">
        <f>+#REF!</f>
        <v>#REF!</v>
      </c>
      <c r="L47" s="306" t="e">
        <f>+#REF!</f>
        <v>#REF!</v>
      </c>
      <c r="M47" s="306" t="e">
        <f>+#REF!</f>
        <v>#REF!</v>
      </c>
      <c r="N47" s="306" t="e">
        <f>+#REF!</f>
        <v>#REF!</v>
      </c>
      <c r="O47" s="307" t="e">
        <f>+#REF!</f>
        <v>#REF!</v>
      </c>
      <c r="P47" s="260" t="e">
        <f>SUM(D47:O47)</f>
        <v>#REF!</v>
      </c>
      <c r="Q47" s="307" t="e">
        <f>+#REF!</f>
        <v>#REF!</v>
      </c>
      <c r="R47" s="307" t="e">
        <f>+#REF!</f>
        <v>#REF!</v>
      </c>
      <c r="S47" s="307" t="e">
        <f>+#REF!</f>
        <v>#REF!</v>
      </c>
      <c r="T47" s="307" t="e">
        <f>+#REF!</f>
        <v>#REF!</v>
      </c>
      <c r="U47" s="307" t="e">
        <f>+#REF!</f>
        <v>#REF!</v>
      </c>
      <c r="V47" s="307" t="e">
        <f>+#REF!</f>
        <v>#REF!</v>
      </c>
      <c r="W47" s="307" t="e">
        <f>+#REF!</f>
        <v>#REF!</v>
      </c>
      <c r="X47" s="307" t="e">
        <f>+#REF!</f>
        <v>#REF!</v>
      </c>
      <c r="Y47" s="307" t="e">
        <f>+#REF!</f>
        <v>#REF!</v>
      </c>
      <c r="Z47" s="307" t="e">
        <f>+#REF!</f>
        <v>#REF!</v>
      </c>
      <c r="AA47" s="307" t="e">
        <f>+#REF!</f>
        <v>#REF!</v>
      </c>
      <c r="AB47" s="307" t="e">
        <f>+#REF!</f>
        <v>#REF!</v>
      </c>
      <c r="AC47" s="251" t="e">
        <f t="shared" ref="AC47:AC58" si="27">SUM(Q47:AB47)</f>
        <v>#REF!</v>
      </c>
      <c r="AD47" s="308" t="e">
        <f>+#REF!</f>
        <v>#REF!</v>
      </c>
      <c r="AE47" s="306" t="e">
        <f>+#REF!</f>
        <v>#REF!</v>
      </c>
      <c r="AF47" s="306" t="e">
        <f>+#REF!</f>
        <v>#REF!</v>
      </c>
      <c r="AG47" s="306" t="e">
        <f>+#REF!</f>
        <v>#REF!</v>
      </c>
      <c r="AH47" s="306" t="e">
        <f>+#REF!</f>
        <v>#REF!</v>
      </c>
      <c r="AI47" s="306" t="e">
        <f>+#REF!</f>
        <v>#REF!</v>
      </c>
      <c r="AJ47" s="306" t="e">
        <f>+#REF!</f>
        <v>#REF!</v>
      </c>
      <c r="AK47" s="306" t="e">
        <f>+#REF!</f>
        <v>#REF!</v>
      </c>
      <c r="AL47" s="306" t="e">
        <f>+#REF!</f>
        <v>#REF!</v>
      </c>
      <c r="AM47" s="306" t="e">
        <f>+#REF!</f>
        <v>#REF!</v>
      </c>
      <c r="AN47" s="306" t="e">
        <f>+#REF!</f>
        <v>#REF!</v>
      </c>
      <c r="AO47" s="306" t="e">
        <f>+#REF!</f>
        <v>#REF!</v>
      </c>
      <c r="AP47" s="260" t="e">
        <f t="shared" ref="AP47:AP58" si="28">SUM(AD47:AO47)</f>
        <v>#REF!</v>
      </c>
      <c r="AQ47" s="306" t="e">
        <f>+#REF!</f>
        <v>#REF!</v>
      </c>
      <c r="AR47" s="307" t="e">
        <f>+#REF!</f>
        <v>#REF!</v>
      </c>
      <c r="AS47" s="307" t="e">
        <f>+#REF!</f>
        <v>#REF!</v>
      </c>
      <c r="AT47" s="307" t="e">
        <f>+#REF!</f>
        <v>#REF!</v>
      </c>
      <c r="AU47" s="307" t="e">
        <f>+#REF!</f>
        <v>#REF!</v>
      </c>
      <c r="AV47" s="307" t="e">
        <f>+#REF!</f>
        <v>#REF!</v>
      </c>
      <c r="AW47" s="307" t="e">
        <f>+#REF!</f>
        <v>#REF!</v>
      </c>
      <c r="AX47" s="307" t="e">
        <f>+#REF!</f>
        <v>#REF!</v>
      </c>
      <c r="AY47" s="307" t="e">
        <f>+#REF!</f>
        <v>#REF!</v>
      </c>
      <c r="AZ47" s="307" t="e">
        <f>+#REF!</f>
        <v>#REF!</v>
      </c>
      <c r="BA47" s="307" t="e">
        <f>+#REF!</f>
        <v>#REF!</v>
      </c>
      <c r="BB47" s="307" t="e">
        <f>+#REF!</f>
        <v>#REF!</v>
      </c>
      <c r="BC47" s="260" t="e">
        <f t="shared" ref="BC47:BC58" si="29">SUM(AQ47:BB47)</f>
        <v>#REF!</v>
      </c>
      <c r="BD47" s="305" t="e">
        <f>+#REF!</f>
        <v>#REF!</v>
      </c>
      <c r="BE47" s="307" t="e">
        <f>+#REF!</f>
        <v>#REF!</v>
      </c>
      <c r="BF47" s="307" t="e">
        <f>+#REF!</f>
        <v>#REF!</v>
      </c>
      <c r="BG47" s="307" t="e">
        <f>+#REF!</f>
        <v>#REF!</v>
      </c>
      <c r="BH47" s="307" t="e">
        <f>+#REF!</f>
        <v>#REF!</v>
      </c>
      <c r="BI47" s="307" t="e">
        <f>+#REF!</f>
        <v>#REF!</v>
      </c>
      <c r="BJ47" s="307" t="e">
        <f>+#REF!</f>
        <v>#REF!</v>
      </c>
      <c r="BK47" s="250" t="e">
        <f>+#REF!</f>
        <v>#REF!</v>
      </c>
      <c r="BL47" s="253" t="e">
        <f>+#REF!</f>
        <v>#REF!</v>
      </c>
      <c r="BM47" s="307" t="e">
        <f>+#REF!</f>
        <v>#REF!</v>
      </c>
      <c r="BN47" s="307" t="e">
        <f>+#REF!</f>
        <v>#REF!</v>
      </c>
      <c r="BO47" s="307" t="e">
        <f>+#REF!</f>
        <v>#REF!</v>
      </c>
      <c r="BP47" s="260" t="e">
        <f t="shared" si="15"/>
        <v>#REF!</v>
      </c>
      <c r="BQ47" s="307" t="e">
        <f>+#REF!</f>
        <v>#REF!</v>
      </c>
      <c r="BR47" s="307" t="e">
        <f>+#REF!</f>
        <v>#REF!</v>
      </c>
      <c r="BS47" s="307" t="e">
        <f>+#REF!</f>
        <v>#REF!</v>
      </c>
      <c r="BT47" s="307" t="e">
        <f>+#REF!</f>
        <v>#REF!</v>
      </c>
      <c r="BU47" s="307" t="e">
        <f>+#REF!</f>
        <v>#REF!</v>
      </c>
      <c r="BV47" s="307" t="e">
        <f>+#REF!</f>
        <v>#REF!</v>
      </c>
      <c r="BW47" s="307" t="e">
        <f>+#REF!</f>
        <v>#REF!</v>
      </c>
      <c r="BX47" s="250">
        <v>68</v>
      </c>
      <c r="BY47" s="254">
        <v>79</v>
      </c>
      <c r="BZ47" s="259">
        <v>169</v>
      </c>
      <c r="CA47" s="259">
        <v>1593</v>
      </c>
      <c r="CB47" s="259">
        <v>2324</v>
      </c>
      <c r="CC47" s="260">
        <v>5931</v>
      </c>
      <c r="CD47" s="259">
        <v>636</v>
      </c>
      <c r="CE47" s="259">
        <v>744</v>
      </c>
      <c r="CF47" s="259">
        <v>570</v>
      </c>
      <c r="CG47" s="259">
        <v>720</v>
      </c>
      <c r="CH47" s="259">
        <v>637</v>
      </c>
      <c r="CI47" s="259">
        <v>627</v>
      </c>
      <c r="CJ47" s="254">
        <v>554</v>
      </c>
      <c r="CK47" s="254">
        <v>630</v>
      </c>
      <c r="CL47" s="254">
        <v>122</v>
      </c>
      <c r="CM47" s="247">
        <v>3468</v>
      </c>
      <c r="CN47" s="250">
        <v>1845</v>
      </c>
      <c r="CO47" s="255">
        <v>5240</v>
      </c>
      <c r="CP47" s="309">
        <v>184.01084010840108</v>
      </c>
      <c r="CQ47" s="28"/>
      <c r="CR47" s="28"/>
    </row>
    <row r="48" spans="1:96" ht="20.100000000000001" customHeight="1" x14ac:dyDescent="0.25">
      <c r="A48" s="63"/>
      <c r="B48" s="304"/>
      <c r="C48" s="258" t="s">
        <v>115</v>
      </c>
      <c r="D48" s="305" t="e">
        <f>+#REF!</f>
        <v>#REF!</v>
      </c>
      <c r="E48" s="307" t="e">
        <f>+#REF!</f>
        <v>#REF!</v>
      </c>
      <c r="F48" s="307" t="e">
        <f>+#REF!</f>
        <v>#REF!</v>
      </c>
      <c r="G48" s="307" t="e">
        <f>+#REF!</f>
        <v>#REF!</v>
      </c>
      <c r="H48" s="307" t="e">
        <f>+#REF!</f>
        <v>#REF!</v>
      </c>
      <c r="I48" s="307" t="e">
        <f>+#REF!</f>
        <v>#REF!</v>
      </c>
      <c r="J48" s="307" t="e">
        <f>+#REF!</f>
        <v>#REF!</v>
      </c>
      <c r="K48" s="307" t="e">
        <f>+#REF!</f>
        <v>#REF!</v>
      </c>
      <c r="L48" s="307" t="e">
        <f>+#REF!</f>
        <v>#REF!</v>
      </c>
      <c r="M48" s="307" t="e">
        <f>+#REF!</f>
        <v>#REF!</v>
      </c>
      <c r="N48" s="307" t="e">
        <f>+#REF!</f>
        <v>#REF!</v>
      </c>
      <c r="O48" s="307" t="e">
        <f>+#REF!</f>
        <v>#REF!</v>
      </c>
      <c r="P48" s="260" t="e">
        <f t="shared" ref="P48:P58" si="30">SUM(D48:O48)</f>
        <v>#REF!</v>
      </c>
      <c r="Q48" s="307" t="e">
        <f>+#REF!</f>
        <v>#REF!</v>
      </c>
      <c r="R48" s="307" t="e">
        <f>+#REF!</f>
        <v>#REF!</v>
      </c>
      <c r="S48" s="307" t="e">
        <f>+#REF!</f>
        <v>#REF!</v>
      </c>
      <c r="T48" s="307" t="e">
        <f>+#REF!</f>
        <v>#REF!</v>
      </c>
      <c r="U48" s="307" t="e">
        <f>+#REF!</f>
        <v>#REF!</v>
      </c>
      <c r="V48" s="307" t="e">
        <f>+#REF!</f>
        <v>#REF!</v>
      </c>
      <c r="W48" s="307" t="e">
        <f>+#REF!</f>
        <v>#REF!</v>
      </c>
      <c r="X48" s="307" t="e">
        <f>+#REF!</f>
        <v>#REF!</v>
      </c>
      <c r="Y48" s="307" t="e">
        <f>+#REF!</f>
        <v>#REF!</v>
      </c>
      <c r="Z48" s="307" t="e">
        <f>+#REF!</f>
        <v>#REF!</v>
      </c>
      <c r="AA48" s="307" t="e">
        <f>+#REF!</f>
        <v>#REF!</v>
      </c>
      <c r="AB48" s="307" t="e">
        <f>+#REF!</f>
        <v>#REF!</v>
      </c>
      <c r="AC48" s="251" t="e">
        <f t="shared" si="27"/>
        <v>#REF!</v>
      </c>
      <c r="AD48" s="305" t="e">
        <f>+#REF!</f>
        <v>#REF!</v>
      </c>
      <c r="AE48" s="307" t="e">
        <f>+#REF!</f>
        <v>#REF!</v>
      </c>
      <c r="AF48" s="307" t="e">
        <f>+#REF!</f>
        <v>#REF!</v>
      </c>
      <c r="AG48" s="307" t="e">
        <f>+#REF!</f>
        <v>#REF!</v>
      </c>
      <c r="AH48" s="307" t="e">
        <f>+#REF!</f>
        <v>#REF!</v>
      </c>
      <c r="AI48" s="307" t="e">
        <f>+#REF!</f>
        <v>#REF!</v>
      </c>
      <c r="AJ48" s="307" t="e">
        <f>+#REF!</f>
        <v>#REF!</v>
      </c>
      <c r="AK48" s="307" t="e">
        <f>+#REF!</f>
        <v>#REF!</v>
      </c>
      <c r="AL48" s="307" t="e">
        <f>+#REF!</f>
        <v>#REF!</v>
      </c>
      <c r="AM48" s="307" t="e">
        <f>+#REF!</f>
        <v>#REF!</v>
      </c>
      <c r="AN48" s="307" t="e">
        <f>+#REF!</f>
        <v>#REF!</v>
      </c>
      <c r="AO48" s="307" t="e">
        <f>+#REF!</f>
        <v>#REF!</v>
      </c>
      <c r="AP48" s="260" t="e">
        <f t="shared" si="28"/>
        <v>#REF!</v>
      </c>
      <c r="AQ48" s="307" t="e">
        <f>+#REF!</f>
        <v>#REF!</v>
      </c>
      <c r="AR48" s="307" t="e">
        <f>+#REF!</f>
        <v>#REF!</v>
      </c>
      <c r="AS48" s="307" t="e">
        <f>+#REF!</f>
        <v>#REF!</v>
      </c>
      <c r="AT48" s="307" t="e">
        <f>+#REF!</f>
        <v>#REF!</v>
      </c>
      <c r="AU48" s="307" t="e">
        <f>+#REF!</f>
        <v>#REF!</v>
      </c>
      <c r="AV48" s="307" t="e">
        <f>+#REF!</f>
        <v>#REF!</v>
      </c>
      <c r="AW48" s="307" t="e">
        <f>+#REF!</f>
        <v>#REF!</v>
      </c>
      <c r="AX48" s="307" t="e">
        <f>+#REF!</f>
        <v>#REF!</v>
      </c>
      <c r="AY48" s="307" t="e">
        <f>+#REF!</f>
        <v>#REF!</v>
      </c>
      <c r="AZ48" s="307" t="e">
        <f>+#REF!</f>
        <v>#REF!</v>
      </c>
      <c r="BA48" s="307" t="e">
        <f>+#REF!</f>
        <v>#REF!</v>
      </c>
      <c r="BB48" s="307" t="e">
        <f>+#REF!</f>
        <v>#REF!</v>
      </c>
      <c r="BC48" s="260" t="e">
        <f t="shared" si="29"/>
        <v>#REF!</v>
      </c>
      <c r="BD48" s="305" t="e">
        <f>+#REF!</f>
        <v>#REF!</v>
      </c>
      <c r="BE48" s="307" t="e">
        <f>+#REF!</f>
        <v>#REF!</v>
      </c>
      <c r="BF48" s="307" t="e">
        <f>+#REF!</f>
        <v>#REF!</v>
      </c>
      <c r="BG48" s="307" t="e">
        <f>+#REF!</f>
        <v>#REF!</v>
      </c>
      <c r="BH48" s="307" t="e">
        <f>+#REF!</f>
        <v>#REF!</v>
      </c>
      <c r="BI48" s="307" t="e">
        <f>+#REF!</f>
        <v>#REF!</v>
      </c>
      <c r="BJ48" s="307" t="e">
        <f>+#REF!</f>
        <v>#REF!</v>
      </c>
      <c r="BK48" s="250" t="e">
        <f>+#REF!</f>
        <v>#REF!</v>
      </c>
      <c r="BL48" s="253" t="e">
        <f>+#REF!</f>
        <v>#REF!</v>
      </c>
      <c r="BM48" s="307" t="e">
        <f>+#REF!</f>
        <v>#REF!</v>
      </c>
      <c r="BN48" s="307" t="e">
        <f>+#REF!</f>
        <v>#REF!</v>
      </c>
      <c r="BO48" s="307" t="e">
        <f>+#REF!</f>
        <v>#REF!</v>
      </c>
      <c r="BP48" s="260" t="e">
        <f t="shared" si="15"/>
        <v>#REF!</v>
      </c>
      <c r="BQ48" s="307" t="e">
        <f>+#REF!</f>
        <v>#REF!</v>
      </c>
      <c r="BR48" s="307" t="e">
        <f>+#REF!</f>
        <v>#REF!</v>
      </c>
      <c r="BS48" s="307" t="e">
        <f>+#REF!</f>
        <v>#REF!</v>
      </c>
      <c r="BT48" s="307" t="e">
        <f>+#REF!</f>
        <v>#REF!</v>
      </c>
      <c r="BU48" s="307" t="e">
        <f>+#REF!</f>
        <v>#REF!</v>
      </c>
      <c r="BV48" s="307" t="e">
        <f>+#REF!</f>
        <v>#REF!</v>
      </c>
      <c r="BW48" s="307" t="e">
        <f>+#REF!</f>
        <v>#REF!</v>
      </c>
      <c r="BX48" s="250">
        <v>18</v>
      </c>
      <c r="BY48" s="254">
        <v>13</v>
      </c>
      <c r="BZ48" s="259">
        <v>27</v>
      </c>
      <c r="CA48" s="259">
        <v>34</v>
      </c>
      <c r="CB48" s="259">
        <v>39</v>
      </c>
      <c r="CC48" s="260">
        <v>300</v>
      </c>
      <c r="CD48" s="259">
        <v>42</v>
      </c>
      <c r="CE48" s="259">
        <v>33</v>
      </c>
      <c r="CF48" s="259">
        <v>17</v>
      </c>
      <c r="CG48" s="259">
        <v>12</v>
      </c>
      <c r="CH48" s="259">
        <v>14</v>
      </c>
      <c r="CI48" s="259">
        <v>12</v>
      </c>
      <c r="CJ48" s="254">
        <v>14</v>
      </c>
      <c r="CK48" s="254">
        <v>14</v>
      </c>
      <c r="CL48" s="254">
        <v>12</v>
      </c>
      <c r="CM48" s="247">
        <v>40</v>
      </c>
      <c r="CN48" s="250">
        <v>200</v>
      </c>
      <c r="CO48" s="255">
        <v>170</v>
      </c>
      <c r="CP48" s="310">
        <v>-15.000000000000002</v>
      </c>
      <c r="CQ48" s="28"/>
      <c r="CR48" s="28"/>
    </row>
    <row r="49" spans="1:96" ht="20.100000000000001" customHeight="1" x14ac:dyDescent="0.25">
      <c r="A49" s="63"/>
      <c r="B49" s="304"/>
      <c r="C49" s="258" t="s">
        <v>22</v>
      </c>
      <c r="D49" s="305" t="e">
        <f>+#REF!</f>
        <v>#REF!</v>
      </c>
      <c r="E49" s="307" t="e">
        <f>+#REF!</f>
        <v>#REF!</v>
      </c>
      <c r="F49" s="307" t="e">
        <f>+#REF!</f>
        <v>#REF!</v>
      </c>
      <c r="G49" s="307" t="e">
        <f>+#REF!</f>
        <v>#REF!</v>
      </c>
      <c r="H49" s="307" t="e">
        <f>+#REF!</f>
        <v>#REF!</v>
      </c>
      <c r="I49" s="307" t="e">
        <f>+#REF!</f>
        <v>#REF!</v>
      </c>
      <c r="J49" s="307" t="e">
        <f>+#REF!</f>
        <v>#REF!</v>
      </c>
      <c r="K49" s="307" t="e">
        <f>+#REF!</f>
        <v>#REF!</v>
      </c>
      <c r="L49" s="307" t="e">
        <f>+#REF!</f>
        <v>#REF!</v>
      </c>
      <c r="M49" s="307" t="e">
        <f>+#REF!</f>
        <v>#REF!</v>
      </c>
      <c r="N49" s="307" t="e">
        <f>+#REF!</f>
        <v>#REF!</v>
      </c>
      <c r="O49" s="307" t="e">
        <f>+#REF!</f>
        <v>#REF!</v>
      </c>
      <c r="P49" s="260" t="e">
        <f t="shared" si="30"/>
        <v>#REF!</v>
      </c>
      <c r="Q49" s="307" t="e">
        <f>+#REF!</f>
        <v>#REF!</v>
      </c>
      <c r="R49" s="307" t="e">
        <f>+#REF!</f>
        <v>#REF!</v>
      </c>
      <c r="S49" s="307" t="e">
        <f>+#REF!</f>
        <v>#REF!</v>
      </c>
      <c r="T49" s="307" t="e">
        <f>+#REF!</f>
        <v>#REF!</v>
      </c>
      <c r="U49" s="307" t="e">
        <f>+#REF!</f>
        <v>#REF!</v>
      </c>
      <c r="V49" s="307" t="e">
        <f>+#REF!</f>
        <v>#REF!</v>
      </c>
      <c r="W49" s="307" t="e">
        <f>+#REF!</f>
        <v>#REF!</v>
      </c>
      <c r="X49" s="307" t="e">
        <f>+#REF!</f>
        <v>#REF!</v>
      </c>
      <c r="Y49" s="307" t="e">
        <f>+#REF!</f>
        <v>#REF!</v>
      </c>
      <c r="Z49" s="307" t="e">
        <f>+#REF!</f>
        <v>#REF!</v>
      </c>
      <c r="AA49" s="307" t="e">
        <f>+#REF!</f>
        <v>#REF!</v>
      </c>
      <c r="AB49" s="307" t="e">
        <f>+#REF!</f>
        <v>#REF!</v>
      </c>
      <c r="AC49" s="251" t="e">
        <f t="shared" si="27"/>
        <v>#REF!</v>
      </c>
      <c r="AD49" s="305" t="e">
        <f>+#REF!</f>
        <v>#REF!</v>
      </c>
      <c r="AE49" s="307" t="e">
        <f>+#REF!</f>
        <v>#REF!</v>
      </c>
      <c r="AF49" s="307" t="e">
        <f>+#REF!</f>
        <v>#REF!</v>
      </c>
      <c r="AG49" s="307" t="e">
        <f>+#REF!</f>
        <v>#REF!</v>
      </c>
      <c r="AH49" s="307" t="e">
        <f>+#REF!</f>
        <v>#REF!</v>
      </c>
      <c r="AI49" s="307" t="e">
        <f>+#REF!</f>
        <v>#REF!</v>
      </c>
      <c r="AJ49" s="307" t="e">
        <f>+#REF!</f>
        <v>#REF!</v>
      </c>
      <c r="AK49" s="307" t="e">
        <f>+#REF!</f>
        <v>#REF!</v>
      </c>
      <c r="AL49" s="307" t="e">
        <f>+#REF!</f>
        <v>#REF!</v>
      </c>
      <c r="AM49" s="307" t="e">
        <f>+#REF!</f>
        <v>#REF!</v>
      </c>
      <c r="AN49" s="307" t="e">
        <f>+#REF!</f>
        <v>#REF!</v>
      </c>
      <c r="AO49" s="307" t="e">
        <f>+#REF!</f>
        <v>#REF!</v>
      </c>
      <c r="AP49" s="260" t="e">
        <f t="shared" si="28"/>
        <v>#REF!</v>
      </c>
      <c r="AQ49" s="307" t="e">
        <f>+#REF!</f>
        <v>#REF!</v>
      </c>
      <c r="AR49" s="307" t="e">
        <f>+#REF!</f>
        <v>#REF!</v>
      </c>
      <c r="AS49" s="307" t="e">
        <f>+#REF!</f>
        <v>#REF!</v>
      </c>
      <c r="AT49" s="307" t="e">
        <f>+#REF!</f>
        <v>#REF!</v>
      </c>
      <c r="AU49" s="307" t="e">
        <f>+#REF!</f>
        <v>#REF!</v>
      </c>
      <c r="AV49" s="307" t="e">
        <f>+#REF!</f>
        <v>#REF!</v>
      </c>
      <c r="AW49" s="307" t="e">
        <f>+#REF!</f>
        <v>#REF!</v>
      </c>
      <c r="AX49" s="307" t="e">
        <f>+#REF!</f>
        <v>#REF!</v>
      </c>
      <c r="AY49" s="307" t="e">
        <f>+#REF!</f>
        <v>#REF!</v>
      </c>
      <c r="AZ49" s="307" t="e">
        <f>+#REF!</f>
        <v>#REF!</v>
      </c>
      <c r="BA49" s="307" t="e">
        <f>+#REF!</f>
        <v>#REF!</v>
      </c>
      <c r="BB49" s="307" t="e">
        <f>+#REF!</f>
        <v>#REF!</v>
      </c>
      <c r="BC49" s="260" t="e">
        <f t="shared" si="29"/>
        <v>#REF!</v>
      </c>
      <c r="BD49" s="305" t="e">
        <f>+#REF!</f>
        <v>#REF!</v>
      </c>
      <c r="BE49" s="307" t="e">
        <f>+#REF!</f>
        <v>#REF!</v>
      </c>
      <c r="BF49" s="307" t="e">
        <f>+#REF!</f>
        <v>#REF!</v>
      </c>
      <c r="BG49" s="307" t="e">
        <f>+#REF!</f>
        <v>#REF!</v>
      </c>
      <c r="BH49" s="307" t="e">
        <f>+#REF!</f>
        <v>#REF!</v>
      </c>
      <c r="BI49" s="307" t="e">
        <f>+#REF!</f>
        <v>#REF!</v>
      </c>
      <c r="BJ49" s="307" t="e">
        <f>+#REF!</f>
        <v>#REF!</v>
      </c>
      <c r="BK49" s="250" t="e">
        <f>+#REF!</f>
        <v>#REF!</v>
      </c>
      <c r="BL49" s="253" t="e">
        <f>+#REF!</f>
        <v>#REF!</v>
      </c>
      <c r="BM49" s="307" t="e">
        <f>+#REF!</f>
        <v>#REF!</v>
      </c>
      <c r="BN49" s="307" t="e">
        <f>+#REF!</f>
        <v>#REF!</v>
      </c>
      <c r="BO49" s="307" t="e">
        <f>+#REF!</f>
        <v>#REF!</v>
      </c>
      <c r="BP49" s="260" t="e">
        <f t="shared" si="15"/>
        <v>#REF!</v>
      </c>
      <c r="BQ49" s="307" t="e">
        <f>+#REF!</f>
        <v>#REF!</v>
      </c>
      <c r="BR49" s="307" t="e">
        <f>+#REF!</f>
        <v>#REF!</v>
      </c>
      <c r="BS49" s="307" t="e">
        <f>+#REF!</f>
        <v>#REF!</v>
      </c>
      <c r="BT49" s="307" t="e">
        <f>+#REF!</f>
        <v>#REF!</v>
      </c>
      <c r="BU49" s="307" t="e">
        <f>+#REF!</f>
        <v>#REF!</v>
      </c>
      <c r="BV49" s="307" t="e">
        <f>+#REF!</f>
        <v>#REF!</v>
      </c>
      <c r="BW49" s="307" t="e">
        <f>+#REF!</f>
        <v>#REF!</v>
      </c>
      <c r="BX49" s="250">
        <v>3</v>
      </c>
      <c r="BY49" s="254">
        <v>1</v>
      </c>
      <c r="BZ49" s="259">
        <v>0</v>
      </c>
      <c r="CA49" s="259">
        <v>1</v>
      </c>
      <c r="CB49" s="259">
        <v>0</v>
      </c>
      <c r="CC49" s="260">
        <v>10</v>
      </c>
      <c r="CD49" s="259">
        <v>0</v>
      </c>
      <c r="CE49" s="259">
        <v>0</v>
      </c>
      <c r="CF49" s="259">
        <v>0</v>
      </c>
      <c r="CG49" s="259">
        <v>1</v>
      </c>
      <c r="CH49" s="259">
        <v>1</v>
      </c>
      <c r="CI49" s="259">
        <v>1</v>
      </c>
      <c r="CJ49" s="254">
        <v>0</v>
      </c>
      <c r="CK49" s="254">
        <v>0</v>
      </c>
      <c r="CL49" s="254">
        <v>3</v>
      </c>
      <c r="CM49" s="247">
        <v>9</v>
      </c>
      <c r="CN49" s="250">
        <v>9</v>
      </c>
      <c r="CO49" s="255">
        <v>6</v>
      </c>
      <c r="CP49" s="310">
        <v>-33.333333333333336</v>
      </c>
      <c r="CQ49" s="28"/>
      <c r="CR49" s="28"/>
    </row>
    <row r="50" spans="1:96" ht="20.100000000000001" customHeight="1" x14ac:dyDescent="0.25">
      <c r="A50" s="63"/>
      <c r="B50" s="304"/>
      <c r="C50" s="258" t="s">
        <v>124</v>
      </c>
      <c r="D50" s="305" t="e">
        <f>+#REF!</f>
        <v>#REF!</v>
      </c>
      <c r="E50" s="307" t="e">
        <f>+#REF!</f>
        <v>#REF!</v>
      </c>
      <c r="F50" s="307" t="e">
        <f>+#REF!</f>
        <v>#REF!</v>
      </c>
      <c r="G50" s="307" t="e">
        <f>+#REF!</f>
        <v>#REF!</v>
      </c>
      <c r="H50" s="307" t="e">
        <f>+#REF!</f>
        <v>#REF!</v>
      </c>
      <c r="I50" s="307" t="e">
        <f>+#REF!</f>
        <v>#REF!</v>
      </c>
      <c r="J50" s="307" t="e">
        <f>+#REF!</f>
        <v>#REF!</v>
      </c>
      <c r="K50" s="307" t="e">
        <f>+#REF!</f>
        <v>#REF!</v>
      </c>
      <c r="L50" s="307" t="e">
        <f>+#REF!</f>
        <v>#REF!</v>
      </c>
      <c r="M50" s="307" t="e">
        <f>+#REF!</f>
        <v>#REF!</v>
      </c>
      <c r="N50" s="307" t="e">
        <f>+#REF!</f>
        <v>#REF!</v>
      </c>
      <c r="O50" s="307" t="e">
        <f>+#REF!</f>
        <v>#REF!</v>
      </c>
      <c r="P50" s="260" t="e">
        <f t="shared" si="30"/>
        <v>#REF!</v>
      </c>
      <c r="Q50" s="307" t="e">
        <f>+#REF!</f>
        <v>#REF!</v>
      </c>
      <c r="R50" s="307" t="e">
        <f>+#REF!</f>
        <v>#REF!</v>
      </c>
      <c r="S50" s="307" t="e">
        <f>+#REF!</f>
        <v>#REF!</v>
      </c>
      <c r="T50" s="307" t="e">
        <f>+#REF!</f>
        <v>#REF!</v>
      </c>
      <c r="U50" s="307" t="e">
        <f>+#REF!</f>
        <v>#REF!</v>
      </c>
      <c r="V50" s="307" t="e">
        <f>+#REF!</f>
        <v>#REF!</v>
      </c>
      <c r="W50" s="307" t="e">
        <f>+#REF!</f>
        <v>#REF!</v>
      </c>
      <c r="X50" s="307" t="e">
        <f>+#REF!</f>
        <v>#REF!</v>
      </c>
      <c r="Y50" s="307" t="e">
        <f>+#REF!</f>
        <v>#REF!</v>
      </c>
      <c r="Z50" s="307" t="e">
        <f>+#REF!</f>
        <v>#REF!</v>
      </c>
      <c r="AA50" s="307" t="e">
        <f>+#REF!</f>
        <v>#REF!</v>
      </c>
      <c r="AB50" s="307" t="e">
        <f>+#REF!</f>
        <v>#REF!</v>
      </c>
      <c r="AC50" s="251" t="e">
        <f t="shared" si="27"/>
        <v>#REF!</v>
      </c>
      <c r="AD50" s="305" t="e">
        <f>+#REF!</f>
        <v>#REF!</v>
      </c>
      <c r="AE50" s="307" t="e">
        <f>+#REF!</f>
        <v>#REF!</v>
      </c>
      <c r="AF50" s="307" t="e">
        <f>+#REF!</f>
        <v>#REF!</v>
      </c>
      <c r="AG50" s="307" t="e">
        <f>+#REF!</f>
        <v>#REF!</v>
      </c>
      <c r="AH50" s="307" t="e">
        <f>+#REF!</f>
        <v>#REF!</v>
      </c>
      <c r="AI50" s="307" t="e">
        <f>+#REF!</f>
        <v>#REF!</v>
      </c>
      <c r="AJ50" s="307" t="e">
        <f>+#REF!</f>
        <v>#REF!</v>
      </c>
      <c r="AK50" s="307" t="e">
        <f>+#REF!</f>
        <v>#REF!</v>
      </c>
      <c r="AL50" s="307" t="e">
        <f>+#REF!</f>
        <v>#REF!</v>
      </c>
      <c r="AM50" s="307" t="e">
        <f>+#REF!</f>
        <v>#REF!</v>
      </c>
      <c r="AN50" s="307" t="e">
        <f>+#REF!</f>
        <v>#REF!</v>
      </c>
      <c r="AO50" s="307" t="e">
        <f>+#REF!</f>
        <v>#REF!</v>
      </c>
      <c r="AP50" s="260" t="e">
        <f t="shared" si="28"/>
        <v>#REF!</v>
      </c>
      <c r="AQ50" s="307" t="e">
        <f>+#REF!</f>
        <v>#REF!</v>
      </c>
      <c r="AR50" s="307" t="e">
        <f>+#REF!</f>
        <v>#REF!</v>
      </c>
      <c r="AS50" s="307" t="e">
        <f>+#REF!</f>
        <v>#REF!</v>
      </c>
      <c r="AT50" s="307" t="e">
        <f>+#REF!</f>
        <v>#REF!</v>
      </c>
      <c r="AU50" s="307" t="e">
        <f>+#REF!</f>
        <v>#REF!</v>
      </c>
      <c r="AV50" s="307" t="e">
        <f>+#REF!</f>
        <v>#REF!</v>
      </c>
      <c r="AW50" s="307" t="e">
        <f>+#REF!</f>
        <v>#REF!</v>
      </c>
      <c r="AX50" s="307" t="e">
        <f>+#REF!</f>
        <v>#REF!</v>
      </c>
      <c r="AY50" s="307" t="e">
        <f>+#REF!</f>
        <v>#REF!</v>
      </c>
      <c r="AZ50" s="307" t="e">
        <f>+#REF!</f>
        <v>#REF!</v>
      </c>
      <c r="BA50" s="307" t="e">
        <f>+#REF!</f>
        <v>#REF!</v>
      </c>
      <c r="BB50" s="307" t="e">
        <f>+#REF!</f>
        <v>#REF!</v>
      </c>
      <c r="BC50" s="260" t="e">
        <f t="shared" si="29"/>
        <v>#REF!</v>
      </c>
      <c r="BD50" s="305" t="e">
        <f>+#REF!</f>
        <v>#REF!</v>
      </c>
      <c r="BE50" s="307" t="e">
        <f>+#REF!</f>
        <v>#REF!</v>
      </c>
      <c r="BF50" s="307" t="e">
        <f>+#REF!</f>
        <v>#REF!</v>
      </c>
      <c r="BG50" s="307" t="e">
        <f>+#REF!</f>
        <v>#REF!</v>
      </c>
      <c r="BH50" s="307" t="e">
        <f>+#REF!</f>
        <v>#REF!</v>
      </c>
      <c r="BI50" s="307" t="e">
        <f>+#REF!</f>
        <v>#REF!</v>
      </c>
      <c r="BJ50" s="307" t="e">
        <f>+#REF!</f>
        <v>#REF!</v>
      </c>
      <c r="BK50" s="250" t="e">
        <f>+#REF!</f>
        <v>#REF!</v>
      </c>
      <c r="BL50" s="253" t="e">
        <f>+#REF!</f>
        <v>#REF!</v>
      </c>
      <c r="BM50" s="307" t="e">
        <f>+#REF!</f>
        <v>#REF!</v>
      </c>
      <c r="BN50" s="307" t="e">
        <f>+#REF!</f>
        <v>#REF!</v>
      </c>
      <c r="BO50" s="307" t="e">
        <f>+#REF!</f>
        <v>#REF!</v>
      </c>
      <c r="BP50" s="260" t="e">
        <f t="shared" si="15"/>
        <v>#REF!</v>
      </c>
      <c r="BQ50" s="307" t="e">
        <f>+#REF!</f>
        <v>#REF!</v>
      </c>
      <c r="BR50" s="307" t="e">
        <f>+#REF!</f>
        <v>#REF!</v>
      </c>
      <c r="BS50" s="307" t="e">
        <f>+#REF!</f>
        <v>#REF!</v>
      </c>
      <c r="BT50" s="307" t="e">
        <f>+#REF!</f>
        <v>#REF!</v>
      </c>
      <c r="BU50" s="307" t="e">
        <f>+#REF!</f>
        <v>#REF!</v>
      </c>
      <c r="BV50" s="307" t="e">
        <f>+#REF!</f>
        <v>#REF!</v>
      </c>
      <c r="BW50" s="307" t="e">
        <f>+#REF!</f>
        <v>#REF!</v>
      </c>
      <c r="BX50" s="250">
        <v>40</v>
      </c>
      <c r="BY50" s="254">
        <v>44</v>
      </c>
      <c r="BZ50" s="259">
        <v>44</v>
      </c>
      <c r="CA50" s="259">
        <v>40</v>
      </c>
      <c r="CB50" s="259">
        <v>44</v>
      </c>
      <c r="CC50" s="260">
        <v>503</v>
      </c>
      <c r="CD50" s="259">
        <v>38</v>
      </c>
      <c r="CE50" s="259">
        <v>36</v>
      </c>
      <c r="CF50" s="259">
        <v>46</v>
      </c>
      <c r="CG50" s="259">
        <v>42</v>
      </c>
      <c r="CH50" s="259">
        <v>42</v>
      </c>
      <c r="CI50" s="259">
        <v>40</v>
      </c>
      <c r="CJ50" s="254">
        <v>43</v>
      </c>
      <c r="CK50" s="254">
        <v>42</v>
      </c>
      <c r="CL50" s="254">
        <v>44</v>
      </c>
      <c r="CM50" s="247">
        <v>371</v>
      </c>
      <c r="CN50" s="250">
        <v>375</v>
      </c>
      <c r="CO50" s="255">
        <v>373</v>
      </c>
      <c r="CP50" s="310">
        <v>-0.53333333333333011</v>
      </c>
      <c r="CQ50" s="28"/>
      <c r="CR50" s="28"/>
    </row>
    <row r="51" spans="1:96" ht="20.100000000000001" customHeight="1" x14ac:dyDescent="0.25">
      <c r="A51" s="63"/>
      <c r="B51" s="304"/>
      <c r="C51" s="258" t="s">
        <v>23</v>
      </c>
      <c r="D51" s="305" t="e">
        <f>+#REF!</f>
        <v>#REF!</v>
      </c>
      <c r="E51" s="307" t="e">
        <f>+#REF!</f>
        <v>#REF!</v>
      </c>
      <c r="F51" s="307" t="e">
        <f>+#REF!</f>
        <v>#REF!</v>
      </c>
      <c r="G51" s="307" t="e">
        <f>+#REF!</f>
        <v>#REF!</v>
      </c>
      <c r="H51" s="307" t="e">
        <f>+#REF!</f>
        <v>#REF!</v>
      </c>
      <c r="I51" s="307" t="e">
        <f>+#REF!</f>
        <v>#REF!</v>
      </c>
      <c r="J51" s="307" t="e">
        <f>+#REF!</f>
        <v>#REF!</v>
      </c>
      <c r="K51" s="307" t="e">
        <f>+#REF!</f>
        <v>#REF!</v>
      </c>
      <c r="L51" s="307" t="e">
        <f>+#REF!</f>
        <v>#REF!</v>
      </c>
      <c r="M51" s="307" t="e">
        <f>+#REF!</f>
        <v>#REF!</v>
      </c>
      <c r="N51" s="307" t="e">
        <f>+#REF!</f>
        <v>#REF!</v>
      </c>
      <c r="O51" s="307" t="e">
        <f>+#REF!</f>
        <v>#REF!</v>
      </c>
      <c r="P51" s="260" t="e">
        <f t="shared" si="30"/>
        <v>#REF!</v>
      </c>
      <c r="Q51" s="307" t="e">
        <f>+#REF!</f>
        <v>#REF!</v>
      </c>
      <c r="R51" s="307" t="e">
        <f>+#REF!</f>
        <v>#REF!</v>
      </c>
      <c r="S51" s="307" t="e">
        <f>+#REF!</f>
        <v>#REF!</v>
      </c>
      <c r="T51" s="307" t="e">
        <f>+#REF!</f>
        <v>#REF!</v>
      </c>
      <c r="U51" s="307" t="e">
        <f>+#REF!</f>
        <v>#REF!</v>
      </c>
      <c r="V51" s="307" t="e">
        <f>+#REF!</f>
        <v>#REF!</v>
      </c>
      <c r="W51" s="307" t="e">
        <f>+#REF!</f>
        <v>#REF!</v>
      </c>
      <c r="X51" s="307" t="e">
        <f>+#REF!</f>
        <v>#REF!</v>
      </c>
      <c r="Y51" s="307" t="e">
        <f>+#REF!</f>
        <v>#REF!</v>
      </c>
      <c r="Z51" s="307" t="e">
        <f>+#REF!</f>
        <v>#REF!</v>
      </c>
      <c r="AA51" s="307" t="e">
        <f>+#REF!</f>
        <v>#REF!</v>
      </c>
      <c r="AB51" s="307" t="e">
        <f>+#REF!</f>
        <v>#REF!</v>
      </c>
      <c r="AC51" s="251" t="e">
        <f t="shared" si="27"/>
        <v>#REF!</v>
      </c>
      <c r="AD51" s="305" t="e">
        <f>+#REF!</f>
        <v>#REF!</v>
      </c>
      <c r="AE51" s="307" t="e">
        <f>+#REF!</f>
        <v>#REF!</v>
      </c>
      <c r="AF51" s="307" t="e">
        <f>+#REF!</f>
        <v>#REF!</v>
      </c>
      <c r="AG51" s="307" t="e">
        <f>+#REF!</f>
        <v>#REF!</v>
      </c>
      <c r="AH51" s="307" t="e">
        <f>+#REF!</f>
        <v>#REF!</v>
      </c>
      <c r="AI51" s="307" t="e">
        <f>+#REF!</f>
        <v>#REF!</v>
      </c>
      <c r="AJ51" s="307" t="e">
        <f>+#REF!</f>
        <v>#REF!</v>
      </c>
      <c r="AK51" s="307" t="e">
        <f>+#REF!</f>
        <v>#REF!</v>
      </c>
      <c r="AL51" s="307" t="e">
        <f>+#REF!</f>
        <v>#REF!</v>
      </c>
      <c r="AM51" s="307" t="e">
        <f>+#REF!</f>
        <v>#REF!</v>
      </c>
      <c r="AN51" s="307" t="e">
        <f>+#REF!</f>
        <v>#REF!</v>
      </c>
      <c r="AO51" s="307" t="e">
        <f>+#REF!</f>
        <v>#REF!</v>
      </c>
      <c r="AP51" s="260" t="e">
        <f t="shared" si="28"/>
        <v>#REF!</v>
      </c>
      <c r="AQ51" s="307" t="e">
        <f>+#REF!</f>
        <v>#REF!</v>
      </c>
      <c r="AR51" s="307" t="e">
        <f>+#REF!</f>
        <v>#REF!</v>
      </c>
      <c r="AS51" s="307" t="e">
        <f>+#REF!</f>
        <v>#REF!</v>
      </c>
      <c r="AT51" s="307" t="e">
        <f>+#REF!</f>
        <v>#REF!</v>
      </c>
      <c r="AU51" s="307" t="e">
        <f>+#REF!</f>
        <v>#REF!</v>
      </c>
      <c r="AV51" s="307" t="e">
        <f>+#REF!</f>
        <v>#REF!</v>
      </c>
      <c r="AW51" s="307" t="e">
        <f>+#REF!</f>
        <v>#REF!</v>
      </c>
      <c r="AX51" s="307" t="e">
        <f>+#REF!</f>
        <v>#REF!</v>
      </c>
      <c r="AY51" s="307" t="e">
        <f>+#REF!</f>
        <v>#REF!</v>
      </c>
      <c r="AZ51" s="307" t="e">
        <f>+#REF!</f>
        <v>#REF!</v>
      </c>
      <c r="BA51" s="307" t="e">
        <f>+#REF!</f>
        <v>#REF!</v>
      </c>
      <c r="BB51" s="307" t="e">
        <f>+#REF!</f>
        <v>#REF!</v>
      </c>
      <c r="BC51" s="260" t="e">
        <f t="shared" si="29"/>
        <v>#REF!</v>
      </c>
      <c r="BD51" s="305" t="e">
        <f>+#REF!</f>
        <v>#REF!</v>
      </c>
      <c r="BE51" s="307" t="e">
        <f>+#REF!</f>
        <v>#REF!</v>
      </c>
      <c r="BF51" s="307" t="e">
        <f>+#REF!</f>
        <v>#REF!</v>
      </c>
      <c r="BG51" s="307" t="e">
        <f>+#REF!</f>
        <v>#REF!</v>
      </c>
      <c r="BH51" s="307" t="e">
        <f>+#REF!</f>
        <v>#REF!</v>
      </c>
      <c r="BI51" s="307" t="e">
        <f>+#REF!</f>
        <v>#REF!</v>
      </c>
      <c r="BJ51" s="307" t="e">
        <f>+#REF!</f>
        <v>#REF!</v>
      </c>
      <c r="BK51" s="250" t="e">
        <f>+#REF!</f>
        <v>#REF!</v>
      </c>
      <c r="BL51" s="253" t="e">
        <f>+#REF!</f>
        <v>#REF!</v>
      </c>
      <c r="BM51" s="307" t="e">
        <f>+#REF!</f>
        <v>#REF!</v>
      </c>
      <c r="BN51" s="307" t="e">
        <f>+#REF!</f>
        <v>#REF!</v>
      </c>
      <c r="BO51" s="307" t="e">
        <f>+#REF!</f>
        <v>#REF!</v>
      </c>
      <c r="BP51" s="260" t="e">
        <f t="shared" si="15"/>
        <v>#REF!</v>
      </c>
      <c r="BQ51" s="307" t="e">
        <f>+#REF!</f>
        <v>#REF!</v>
      </c>
      <c r="BR51" s="307" t="e">
        <f>+#REF!</f>
        <v>#REF!</v>
      </c>
      <c r="BS51" s="307" t="e">
        <f>+#REF!</f>
        <v>#REF!</v>
      </c>
      <c r="BT51" s="307" t="e">
        <f>+#REF!</f>
        <v>#REF!</v>
      </c>
      <c r="BU51" s="307" t="e">
        <f>+#REF!</f>
        <v>#REF!</v>
      </c>
      <c r="BV51" s="307" t="e">
        <f>+#REF!</f>
        <v>#REF!</v>
      </c>
      <c r="BW51" s="307" t="e">
        <f>+#REF!</f>
        <v>#REF!</v>
      </c>
      <c r="BX51" s="250">
        <v>445</v>
      </c>
      <c r="BY51" s="254">
        <v>550</v>
      </c>
      <c r="BZ51" s="259">
        <v>542</v>
      </c>
      <c r="CA51" s="259">
        <v>522</v>
      </c>
      <c r="CB51" s="259">
        <v>551</v>
      </c>
      <c r="CC51" s="260">
        <v>5575</v>
      </c>
      <c r="CD51" s="259">
        <v>491</v>
      </c>
      <c r="CE51" s="259">
        <v>553</v>
      </c>
      <c r="CF51" s="259">
        <v>667</v>
      </c>
      <c r="CG51" s="259">
        <v>550</v>
      </c>
      <c r="CH51" s="259">
        <v>501</v>
      </c>
      <c r="CI51" s="259">
        <v>446</v>
      </c>
      <c r="CJ51" s="254">
        <v>514</v>
      </c>
      <c r="CK51" s="254">
        <v>487</v>
      </c>
      <c r="CL51" s="254">
        <v>516</v>
      </c>
      <c r="CM51" s="247">
        <v>6024</v>
      </c>
      <c r="CN51" s="250">
        <v>3960</v>
      </c>
      <c r="CO51" s="255">
        <v>4725</v>
      </c>
      <c r="CP51" s="310">
        <v>19.318181818181813</v>
      </c>
      <c r="CQ51" s="28"/>
      <c r="CR51" s="28"/>
    </row>
    <row r="52" spans="1:96" ht="20.100000000000001" customHeight="1" x14ac:dyDescent="0.25">
      <c r="A52" s="63"/>
      <c r="B52" s="262"/>
      <c r="C52" s="258" t="s">
        <v>24</v>
      </c>
      <c r="D52" s="305" t="e">
        <f>+#REF!</f>
        <v>#REF!</v>
      </c>
      <c r="E52" s="307" t="e">
        <f>+#REF!</f>
        <v>#REF!</v>
      </c>
      <c r="F52" s="307" t="e">
        <f>+#REF!</f>
        <v>#REF!</v>
      </c>
      <c r="G52" s="307" t="e">
        <f>+#REF!</f>
        <v>#REF!</v>
      </c>
      <c r="H52" s="307" t="e">
        <f>+#REF!</f>
        <v>#REF!</v>
      </c>
      <c r="I52" s="307" t="e">
        <f>+#REF!</f>
        <v>#REF!</v>
      </c>
      <c r="J52" s="307" t="e">
        <f>+#REF!</f>
        <v>#REF!</v>
      </c>
      <c r="K52" s="307" t="e">
        <f>+#REF!</f>
        <v>#REF!</v>
      </c>
      <c r="L52" s="307" t="e">
        <f>+#REF!</f>
        <v>#REF!</v>
      </c>
      <c r="M52" s="307" t="e">
        <f>+#REF!</f>
        <v>#REF!</v>
      </c>
      <c r="N52" s="307" t="e">
        <f>+#REF!</f>
        <v>#REF!</v>
      </c>
      <c r="O52" s="307" t="e">
        <f>+#REF!</f>
        <v>#REF!</v>
      </c>
      <c r="P52" s="260" t="e">
        <f t="shared" si="30"/>
        <v>#REF!</v>
      </c>
      <c r="Q52" s="307" t="e">
        <f>+#REF!</f>
        <v>#REF!</v>
      </c>
      <c r="R52" s="307" t="e">
        <f>+#REF!</f>
        <v>#REF!</v>
      </c>
      <c r="S52" s="307" t="e">
        <f>+#REF!</f>
        <v>#REF!</v>
      </c>
      <c r="T52" s="307" t="e">
        <f>+#REF!</f>
        <v>#REF!</v>
      </c>
      <c r="U52" s="307" t="e">
        <f>+#REF!</f>
        <v>#REF!</v>
      </c>
      <c r="V52" s="307" t="e">
        <f>+#REF!</f>
        <v>#REF!</v>
      </c>
      <c r="W52" s="307" t="e">
        <f>+#REF!</f>
        <v>#REF!</v>
      </c>
      <c r="X52" s="307" t="e">
        <f>+#REF!</f>
        <v>#REF!</v>
      </c>
      <c r="Y52" s="307" t="e">
        <f>+#REF!</f>
        <v>#REF!</v>
      </c>
      <c r="Z52" s="307" t="e">
        <f>+#REF!</f>
        <v>#REF!</v>
      </c>
      <c r="AA52" s="307" t="e">
        <f>+#REF!</f>
        <v>#REF!</v>
      </c>
      <c r="AB52" s="307" t="e">
        <f>+#REF!</f>
        <v>#REF!</v>
      </c>
      <c r="AC52" s="251" t="e">
        <f t="shared" si="27"/>
        <v>#REF!</v>
      </c>
      <c r="AD52" s="305" t="e">
        <f>+#REF!</f>
        <v>#REF!</v>
      </c>
      <c r="AE52" s="307" t="e">
        <f>+#REF!</f>
        <v>#REF!</v>
      </c>
      <c r="AF52" s="307" t="e">
        <f>+#REF!</f>
        <v>#REF!</v>
      </c>
      <c r="AG52" s="307" t="e">
        <f>+#REF!</f>
        <v>#REF!</v>
      </c>
      <c r="AH52" s="307" t="e">
        <f>+#REF!</f>
        <v>#REF!</v>
      </c>
      <c r="AI52" s="307" t="e">
        <f>+#REF!</f>
        <v>#REF!</v>
      </c>
      <c r="AJ52" s="307" t="e">
        <f>+#REF!</f>
        <v>#REF!</v>
      </c>
      <c r="AK52" s="307" t="e">
        <f>+#REF!</f>
        <v>#REF!</v>
      </c>
      <c r="AL52" s="307" t="e">
        <f>+#REF!</f>
        <v>#REF!</v>
      </c>
      <c r="AM52" s="307" t="e">
        <f>+#REF!</f>
        <v>#REF!</v>
      </c>
      <c r="AN52" s="307" t="e">
        <f>+#REF!</f>
        <v>#REF!</v>
      </c>
      <c r="AO52" s="307" t="e">
        <f>+#REF!</f>
        <v>#REF!</v>
      </c>
      <c r="AP52" s="260" t="e">
        <f t="shared" si="28"/>
        <v>#REF!</v>
      </c>
      <c r="AQ52" s="307" t="e">
        <f>+#REF!</f>
        <v>#REF!</v>
      </c>
      <c r="AR52" s="307" t="e">
        <f>+#REF!</f>
        <v>#REF!</v>
      </c>
      <c r="AS52" s="307" t="e">
        <f>+#REF!</f>
        <v>#REF!</v>
      </c>
      <c r="AT52" s="307" t="e">
        <f>+#REF!</f>
        <v>#REF!</v>
      </c>
      <c r="AU52" s="307" t="e">
        <f>+#REF!</f>
        <v>#REF!</v>
      </c>
      <c r="AV52" s="307" t="e">
        <f>+#REF!</f>
        <v>#REF!</v>
      </c>
      <c r="AW52" s="307" t="e">
        <f>+#REF!</f>
        <v>#REF!</v>
      </c>
      <c r="AX52" s="307" t="e">
        <f>+#REF!</f>
        <v>#REF!</v>
      </c>
      <c r="AY52" s="307" t="e">
        <f>+#REF!</f>
        <v>#REF!</v>
      </c>
      <c r="AZ52" s="307" t="e">
        <f>+#REF!</f>
        <v>#REF!</v>
      </c>
      <c r="BA52" s="307" t="e">
        <f>+#REF!</f>
        <v>#REF!</v>
      </c>
      <c r="BB52" s="307" t="e">
        <f>+#REF!</f>
        <v>#REF!</v>
      </c>
      <c r="BC52" s="260" t="e">
        <f t="shared" si="29"/>
        <v>#REF!</v>
      </c>
      <c r="BD52" s="305" t="e">
        <f>+#REF!</f>
        <v>#REF!</v>
      </c>
      <c r="BE52" s="307" t="e">
        <f>+#REF!</f>
        <v>#REF!</v>
      </c>
      <c r="BF52" s="307" t="e">
        <f>+#REF!</f>
        <v>#REF!</v>
      </c>
      <c r="BG52" s="307" t="e">
        <f>+#REF!</f>
        <v>#REF!</v>
      </c>
      <c r="BH52" s="307" t="e">
        <f>+#REF!</f>
        <v>#REF!</v>
      </c>
      <c r="BI52" s="307" t="e">
        <f>+#REF!</f>
        <v>#REF!</v>
      </c>
      <c r="BJ52" s="307" t="e">
        <f>+#REF!</f>
        <v>#REF!</v>
      </c>
      <c r="BK52" s="250" t="e">
        <f>+#REF!</f>
        <v>#REF!</v>
      </c>
      <c r="BL52" s="253" t="e">
        <f>+#REF!</f>
        <v>#REF!</v>
      </c>
      <c r="BM52" s="307" t="e">
        <f>+#REF!</f>
        <v>#REF!</v>
      </c>
      <c r="BN52" s="307" t="e">
        <f>+#REF!</f>
        <v>#REF!</v>
      </c>
      <c r="BO52" s="307" t="e">
        <f>+#REF!</f>
        <v>#REF!</v>
      </c>
      <c r="BP52" s="260" t="e">
        <f t="shared" si="15"/>
        <v>#REF!</v>
      </c>
      <c r="BQ52" s="307" t="e">
        <f>+#REF!</f>
        <v>#REF!</v>
      </c>
      <c r="BR52" s="307" t="e">
        <f>+#REF!</f>
        <v>#REF!</v>
      </c>
      <c r="BS52" s="307" t="e">
        <f>+#REF!</f>
        <v>#REF!</v>
      </c>
      <c r="BT52" s="307" t="e">
        <f>+#REF!</f>
        <v>#REF!</v>
      </c>
      <c r="BU52" s="307" t="e">
        <f>+#REF!</f>
        <v>#REF!</v>
      </c>
      <c r="BV52" s="307" t="e">
        <f>+#REF!</f>
        <v>#REF!</v>
      </c>
      <c r="BW52" s="307" t="e">
        <f>+#REF!</f>
        <v>#REF!</v>
      </c>
      <c r="BX52" s="250">
        <v>5776</v>
      </c>
      <c r="BY52" s="254">
        <v>6777</v>
      </c>
      <c r="BZ52" s="259">
        <v>6718</v>
      </c>
      <c r="CA52" s="259">
        <v>6715</v>
      </c>
      <c r="CB52" s="259">
        <v>7930</v>
      </c>
      <c r="CC52" s="260">
        <v>74675</v>
      </c>
      <c r="CD52" s="259">
        <v>5906</v>
      </c>
      <c r="CE52" s="259">
        <v>5857</v>
      </c>
      <c r="CF52" s="259">
        <v>7617</v>
      </c>
      <c r="CG52" s="259">
        <v>7393</v>
      </c>
      <c r="CH52" s="259">
        <v>7225</v>
      </c>
      <c r="CI52" s="259">
        <v>7657</v>
      </c>
      <c r="CJ52" s="254">
        <v>7648</v>
      </c>
      <c r="CK52" s="254">
        <v>7980</v>
      </c>
      <c r="CL52" s="254">
        <v>9111</v>
      </c>
      <c r="CM52" s="247">
        <v>60016</v>
      </c>
      <c r="CN52" s="250">
        <v>53312</v>
      </c>
      <c r="CO52" s="255">
        <v>66394</v>
      </c>
      <c r="CP52" s="310">
        <v>24.538565426170479</v>
      </c>
      <c r="CQ52" s="28"/>
      <c r="CR52" s="28"/>
    </row>
    <row r="53" spans="1:96" ht="20.100000000000001" customHeight="1" x14ac:dyDescent="0.25">
      <c r="A53" s="63"/>
      <c r="B53" s="257"/>
      <c r="C53" s="258" t="s">
        <v>120</v>
      </c>
      <c r="D53" s="305" t="e">
        <f>+#REF!</f>
        <v>#REF!</v>
      </c>
      <c r="E53" s="307" t="e">
        <f>+#REF!</f>
        <v>#REF!</v>
      </c>
      <c r="F53" s="307" t="e">
        <f>+#REF!</f>
        <v>#REF!</v>
      </c>
      <c r="G53" s="307" t="e">
        <f>+#REF!</f>
        <v>#REF!</v>
      </c>
      <c r="H53" s="307" t="e">
        <f>+#REF!</f>
        <v>#REF!</v>
      </c>
      <c r="I53" s="307" t="e">
        <f>+#REF!</f>
        <v>#REF!</v>
      </c>
      <c r="J53" s="307" t="e">
        <f>+#REF!</f>
        <v>#REF!</v>
      </c>
      <c r="K53" s="307" t="e">
        <f>+#REF!</f>
        <v>#REF!</v>
      </c>
      <c r="L53" s="307" t="e">
        <f>+#REF!</f>
        <v>#REF!</v>
      </c>
      <c r="M53" s="307" t="e">
        <f>+#REF!</f>
        <v>#REF!</v>
      </c>
      <c r="N53" s="307" t="e">
        <f>+#REF!</f>
        <v>#REF!</v>
      </c>
      <c r="O53" s="307" t="e">
        <f>+#REF!</f>
        <v>#REF!</v>
      </c>
      <c r="P53" s="260" t="e">
        <f t="shared" si="30"/>
        <v>#REF!</v>
      </c>
      <c r="Q53" s="307" t="e">
        <f>+#REF!</f>
        <v>#REF!</v>
      </c>
      <c r="R53" s="307" t="e">
        <f>+#REF!</f>
        <v>#REF!</v>
      </c>
      <c r="S53" s="307" t="e">
        <f>+#REF!</f>
        <v>#REF!</v>
      </c>
      <c r="T53" s="307" t="e">
        <f>+#REF!</f>
        <v>#REF!</v>
      </c>
      <c r="U53" s="307" t="e">
        <f>+#REF!</f>
        <v>#REF!</v>
      </c>
      <c r="V53" s="307" t="e">
        <f>+#REF!</f>
        <v>#REF!</v>
      </c>
      <c r="W53" s="307" t="e">
        <f>+#REF!</f>
        <v>#REF!</v>
      </c>
      <c r="X53" s="307" t="e">
        <f>+#REF!</f>
        <v>#REF!</v>
      </c>
      <c r="Y53" s="307" t="e">
        <f>+#REF!</f>
        <v>#REF!</v>
      </c>
      <c r="Z53" s="307" t="e">
        <f>+#REF!</f>
        <v>#REF!</v>
      </c>
      <c r="AA53" s="307" t="e">
        <f>+#REF!</f>
        <v>#REF!</v>
      </c>
      <c r="AB53" s="307" t="e">
        <f>+#REF!</f>
        <v>#REF!</v>
      </c>
      <c r="AC53" s="251" t="e">
        <f t="shared" si="27"/>
        <v>#REF!</v>
      </c>
      <c r="AD53" s="305" t="e">
        <f>+#REF!</f>
        <v>#REF!</v>
      </c>
      <c r="AE53" s="307" t="e">
        <f>+#REF!</f>
        <v>#REF!</v>
      </c>
      <c r="AF53" s="307" t="e">
        <f>+#REF!</f>
        <v>#REF!</v>
      </c>
      <c r="AG53" s="307" t="e">
        <f>+#REF!</f>
        <v>#REF!</v>
      </c>
      <c r="AH53" s="307" t="e">
        <f>+#REF!</f>
        <v>#REF!</v>
      </c>
      <c r="AI53" s="307" t="e">
        <f>+#REF!</f>
        <v>#REF!</v>
      </c>
      <c r="AJ53" s="307" t="e">
        <f>+#REF!</f>
        <v>#REF!</v>
      </c>
      <c r="AK53" s="307" t="e">
        <f>+#REF!</f>
        <v>#REF!</v>
      </c>
      <c r="AL53" s="307" t="e">
        <f>+#REF!</f>
        <v>#REF!</v>
      </c>
      <c r="AM53" s="307" t="e">
        <f>+#REF!</f>
        <v>#REF!</v>
      </c>
      <c r="AN53" s="307" t="e">
        <f>+#REF!</f>
        <v>#REF!</v>
      </c>
      <c r="AO53" s="307" t="e">
        <f>+#REF!</f>
        <v>#REF!</v>
      </c>
      <c r="AP53" s="260" t="e">
        <f t="shared" si="28"/>
        <v>#REF!</v>
      </c>
      <c r="AQ53" s="307" t="e">
        <f>+#REF!</f>
        <v>#REF!</v>
      </c>
      <c r="AR53" s="307" t="e">
        <f>+#REF!</f>
        <v>#REF!</v>
      </c>
      <c r="AS53" s="307" t="e">
        <f>+#REF!</f>
        <v>#REF!</v>
      </c>
      <c r="AT53" s="307" t="e">
        <f>+#REF!</f>
        <v>#REF!</v>
      </c>
      <c r="AU53" s="307" t="e">
        <f>+#REF!</f>
        <v>#REF!</v>
      </c>
      <c r="AV53" s="307" t="e">
        <f>+#REF!</f>
        <v>#REF!</v>
      </c>
      <c r="AW53" s="307" t="e">
        <f>+#REF!</f>
        <v>#REF!</v>
      </c>
      <c r="AX53" s="307" t="e">
        <f>+#REF!</f>
        <v>#REF!</v>
      </c>
      <c r="AY53" s="307" t="e">
        <f>+#REF!</f>
        <v>#REF!</v>
      </c>
      <c r="AZ53" s="307" t="e">
        <f>+#REF!</f>
        <v>#REF!</v>
      </c>
      <c r="BA53" s="307" t="e">
        <f>+#REF!</f>
        <v>#REF!</v>
      </c>
      <c r="BB53" s="307" t="e">
        <f>+#REF!</f>
        <v>#REF!</v>
      </c>
      <c r="BC53" s="260" t="e">
        <f t="shared" si="29"/>
        <v>#REF!</v>
      </c>
      <c r="BD53" s="305" t="e">
        <f>+#REF!</f>
        <v>#REF!</v>
      </c>
      <c r="BE53" s="307" t="e">
        <f>+#REF!</f>
        <v>#REF!</v>
      </c>
      <c r="BF53" s="307" t="e">
        <f>+#REF!</f>
        <v>#REF!</v>
      </c>
      <c r="BG53" s="307" t="e">
        <f>+#REF!</f>
        <v>#REF!</v>
      </c>
      <c r="BH53" s="307" t="e">
        <f>+#REF!</f>
        <v>#REF!</v>
      </c>
      <c r="BI53" s="307" t="e">
        <f>+#REF!</f>
        <v>#REF!</v>
      </c>
      <c r="BJ53" s="307" t="e">
        <f>+#REF!</f>
        <v>#REF!</v>
      </c>
      <c r="BK53" s="250" t="e">
        <f>+#REF!</f>
        <v>#REF!</v>
      </c>
      <c r="BL53" s="253" t="e">
        <f>+#REF!</f>
        <v>#REF!</v>
      </c>
      <c r="BM53" s="307" t="e">
        <f>+#REF!</f>
        <v>#REF!</v>
      </c>
      <c r="BN53" s="307" t="e">
        <f>+#REF!</f>
        <v>#REF!</v>
      </c>
      <c r="BO53" s="307" t="e">
        <f>+#REF!</f>
        <v>#REF!</v>
      </c>
      <c r="BP53" s="260" t="e">
        <f t="shared" si="15"/>
        <v>#REF!</v>
      </c>
      <c r="BQ53" s="307" t="e">
        <f>+#REF!</f>
        <v>#REF!</v>
      </c>
      <c r="BR53" s="307" t="e">
        <f>+#REF!</f>
        <v>#REF!</v>
      </c>
      <c r="BS53" s="307" t="e">
        <f>+#REF!</f>
        <v>#REF!</v>
      </c>
      <c r="BT53" s="307" t="e">
        <f>+#REF!</f>
        <v>#REF!</v>
      </c>
      <c r="BU53" s="307" t="e">
        <f>+#REF!</f>
        <v>#REF!</v>
      </c>
      <c r="BV53" s="307" t="e">
        <f>+#REF!</f>
        <v>#REF!</v>
      </c>
      <c r="BW53" s="307" t="e">
        <f>+#REF!</f>
        <v>#REF!</v>
      </c>
      <c r="BX53" s="250">
        <v>1212</v>
      </c>
      <c r="BY53" s="254">
        <v>1368</v>
      </c>
      <c r="BZ53" s="259">
        <v>1377</v>
      </c>
      <c r="CA53" s="259">
        <v>1246</v>
      </c>
      <c r="CB53" s="259">
        <v>1399</v>
      </c>
      <c r="CC53" s="260">
        <v>14106</v>
      </c>
      <c r="CD53" s="259">
        <v>1227</v>
      </c>
      <c r="CE53" s="259">
        <v>1168</v>
      </c>
      <c r="CF53" s="259">
        <v>1528</v>
      </c>
      <c r="CG53" s="259">
        <v>1408</v>
      </c>
      <c r="CH53" s="259">
        <v>1394</v>
      </c>
      <c r="CI53" s="259">
        <v>1372</v>
      </c>
      <c r="CJ53" s="254">
        <v>1534</v>
      </c>
      <c r="CK53" s="254">
        <v>1477</v>
      </c>
      <c r="CL53" s="254">
        <v>1550</v>
      </c>
      <c r="CM53" s="247">
        <v>11819</v>
      </c>
      <c r="CN53" s="250">
        <v>10084</v>
      </c>
      <c r="CO53" s="255">
        <v>12658</v>
      </c>
      <c r="CP53" s="310">
        <v>25.52558508528362</v>
      </c>
      <c r="CQ53" s="28"/>
      <c r="CR53" s="28"/>
    </row>
    <row r="54" spans="1:96" ht="20.100000000000001" customHeight="1" x14ac:dyDescent="0.25">
      <c r="A54" s="63"/>
      <c r="B54" s="257"/>
      <c r="C54" s="258" t="s">
        <v>123</v>
      </c>
      <c r="D54" s="305" t="e">
        <f>+#REF!</f>
        <v>#REF!</v>
      </c>
      <c r="E54" s="307" t="e">
        <f>+#REF!</f>
        <v>#REF!</v>
      </c>
      <c r="F54" s="307" t="e">
        <f>+#REF!</f>
        <v>#REF!</v>
      </c>
      <c r="G54" s="307" t="e">
        <f>+#REF!</f>
        <v>#REF!</v>
      </c>
      <c r="H54" s="307" t="e">
        <f>+#REF!</f>
        <v>#REF!</v>
      </c>
      <c r="I54" s="307" t="e">
        <f>+#REF!</f>
        <v>#REF!</v>
      </c>
      <c r="J54" s="307" t="e">
        <f>+#REF!</f>
        <v>#REF!</v>
      </c>
      <c r="K54" s="307" t="e">
        <f>+#REF!</f>
        <v>#REF!</v>
      </c>
      <c r="L54" s="307" t="e">
        <f>+#REF!</f>
        <v>#REF!</v>
      </c>
      <c r="M54" s="307" t="e">
        <f>+#REF!</f>
        <v>#REF!</v>
      </c>
      <c r="N54" s="307" t="e">
        <f>+#REF!</f>
        <v>#REF!</v>
      </c>
      <c r="O54" s="307" t="e">
        <f>+#REF!</f>
        <v>#REF!</v>
      </c>
      <c r="P54" s="260" t="e">
        <f t="shared" si="30"/>
        <v>#REF!</v>
      </c>
      <c r="Q54" s="307" t="e">
        <f>+#REF!</f>
        <v>#REF!</v>
      </c>
      <c r="R54" s="307" t="e">
        <f>+#REF!</f>
        <v>#REF!</v>
      </c>
      <c r="S54" s="307" t="e">
        <f>+#REF!</f>
        <v>#REF!</v>
      </c>
      <c r="T54" s="307" t="e">
        <f>+#REF!</f>
        <v>#REF!</v>
      </c>
      <c r="U54" s="307" t="e">
        <f>+#REF!</f>
        <v>#REF!</v>
      </c>
      <c r="V54" s="307" t="e">
        <f>+#REF!</f>
        <v>#REF!</v>
      </c>
      <c r="W54" s="307" t="e">
        <f>+#REF!</f>
        <v>#REF!</v>
      </c>
      <c r="X54" s="307" t="e">
        <f>+#REF!</f>
        <v>#REF!</v>
      </c>
      <c r="Y54" s="307" t="e">
        <f>+#REF!</f>
        <v>#REF!</v>
      </c>
      <c r="Z54" s="307" t="e">
        <f>+#REF!</f>
        <v>#REF!</v>
      </c>
      <c r="AA54" s="307" t="e">
        <f>+#REF!</f>
        <v>#REF!</v>
      </c>
      <c r="AB54" s="307" t="e">
        <f>+#REF!</f>
        <v>#REF!</v>
      </c>
      <c r="AC54" s="251" t="e">
        <f t="shared" si="27"/>
        <v>#REF!</v>
      </c>
      <c r="AD54" s="305" t="e">
        <f>+#REF!</f>
        <v>#REF!</v>
      </c>
      <c r="AE54" s="307" t="e">
        <f>+#REF!</f>
        <v>#REF!</v>
      </c>
      <c r="AF54" s="307" t="e">
        <f>+#REF!</f>
        <v>#REF!</v>
      </c>
      <c r="AG54" s="307" t="e">
        <f>+#REF!</f>
        <v>#REF!</v>
      </c>
      <c r="AH54" s="307" t="e">
        <f>+#REF!</f>
        <v>#REF!</v>
      </c>
      <c r="AI54" s="307" t="e">
        <f>+#REF!</f>
        <v>#REF!</v>
      </c>
      <c r="AJ54" s="307" t="e">
        <f>+#REF!</f>
        <v>#REF!</v>
      </c>
      <c r="AK54" s="307" t="e">
        <f>+#REF!</f>
        <v>#REF!</v>
      </c>
      <c r="AL54" s="307" t="e">
        <f>+#REF!</f>
        <v>#REF!</v>
      </c>
      <c r="AM54" s="307" t="e">
        <f>+#REF!</f>
        <v>#REF!</v>
      </c>
      <c r="AN54" s="307" t="e">
        <f>+#REF!</f>
        <v>#REF!</v>
      </c>
      <c r="AO54" s="307" t="e">
        <f>+#REF!</f>
        <v>#REF!</v>
      </c>
      <c r="AP54" s="260" t="e">
        <f t="shared" si="28"/>
        <v>#REF!</v>
      </c>
      <c r="AQ54" s="307" t="e">
        <f>+#REF!</f>
        <v>#REF!</v>
      </c>
      <c r="AR54" s="307" t="e">
        <f>+#REF!</f>
        <v>#REF!</v>
      </c>
      <c r="AS54" s="307" t="e">
        <f>+#REF!</f>
        <v>#REF!</v>
      </c>
      <c r="AT54" s="307" t="e">
        <f>+#REF!</f>
        <v>#REF!</v>
      </c>
      <c r="AU54" s="307" t="e">
        <f>+#REF!</f>
        <v>#REF!</v>
      </c>
      <c r="AV54" s="307" t="e">
        <f>+#REF!</f>
        <v>#REF!</v>
      </c>
      <c r="AW54" s="307" t="e">
        <f>+#REF!</f>
        <v>#REF!</v>
      </c>
      <c r="AX54" s="307" t="e">
        <f>+#REF!</f>
        <v>#REF!</v>
      </c>
      <c r="AY54" s="307" t="e">
        <f>+#REF!</f>
        <v>#REF!</v>
      </c>
      <c r="AZ54" s="307" t="e">
        <f>+#REF!</f>
        <v>#REF!</v>
      </c>
      <c r="BA54" s="307" t="e">
        <f>+#REF!</f>
        <v>#REF!</v>
      </c>
      <c r="BB54" s="307" t="e">
        <f>+#REF!</f>
        <v>#REF!</v>
      </c>
      <c r="BC54" s="260" t="e">
        <f t="shared" si="29"/>
        <v>#REF!</v>
      </c>
      <c r="BD54" s="305" t="e">
        <f>+#REF!</f>
        <v>#REF!</v>
      </c>
      <c r="BE54" s="307" t="e">
        <f>+#REF!</f>
        <v>#REF!</v>
      </c>
      <c r="BF54" s="307" t="e">
        <f>+#REF!</f>
        <v>#REF!</v>
      </c>
      <c r="BG54" s="307" t="e">
        <f>+#REF!</f>
        <v>#REF!</v>
      </c>
      <c r="BH54" s="307" t="e">
        <f>+#REF!</f>
        <v>#REF!</v>
      </c>
      <c r="BI54" s="307" t="e">
        <f>+#REF!</f>
        <v>#REF!</v>
      </c>
      <c r="BJ54" s="307" t="e">
        <f>+#REF!</f>
        <v>#REF!</v>
      </c>
      <c r="BK54" s="250" t="e">
        <f>+#REF!</f>
        <v>#REF!</v>
      </c>
      <c r="BL54" s="253" t="e">
        <f>+#REF!</f>
        <v>#REF!</v>
      </c>
      <c r="BM54" s="307" t="e">
        <f>+#REF!</f>
        <v>#REF!</v>
      </c>
      <c r="BN54" s="307" t="e">
        <f>+#REF!</f>
        <v>#REF!</v>
      </c>
      <c r="BO54" s="307" t="e">
        <f>+#REF!</f>
        <v>#REF!</v>
      </c>
      <c r="BP54" s="260" t="e">
        <f t="shared" si="15"/>
        <v>#REF!</v>
      </c>
      <c r="BQ54" s="307" t="e">
        <f>+#REF!</f>
        <v>#REF!</v>
      </c>
      <c r="BR54" s="307" t="e">
        <f>+#REF!</f>
        <v>#REF!</v>
      </c>
      <c r="BS54" s="307" t="e">
        <f>+#REF!</f>
        <v>#REF!</v>
      </c>
      <c r="BT54" s="307" t="e">
        <f>+#REF!</f>
        <v>#REF!</v>
      </c>
      <c r="BU54" s="307" t="e">
        <f>+#REF!</f>
        <v>#REF!</v>
      </c>
      <c r="BV54" s="307" t="e">
        <f>+#REF!</f>
        <v>#REF!</v>
      </c>
      <c r="BW54" s="307" t="e">
        <f>+#REF!</f>
        <v>#REF!</v>
      </c>
      <c r="BX54" s="250">
        <v>844</v>
      </c>
      <c r="BY54" s="254">
        <v>786</v>
      </c>
      <c r="BZ54" s="259">
        <v>787</v>
      </c>
      <c r="CA54" s="259">
        <v>702</v>
      </c>
      <c r="CB54" s="259">
        <v>806</v>
      </c>
      <c r="CC54" s="260">
        <v>8227</v>
      </c>
      <c r="CD54" s="259">
        <v>690</v>
      </c>
      <c r="CE54" s="259">
        <v>689</v>
      </c>
      <c r="CF54" s="259">
        <v>896</v>
      </c>
      <c r="CG54" s="259">
        <v>809</v>
      </c>
      <c r="CH54" s="259">
        <v>867</v>
      </c>
      <c r="CI54" s="259">
        <v>840</v>
      </c>
      <c r="CJ54" s="254">
        <v>965</v>
      </c>
      <c r="CK54" s="254">
        <v>966</v>
      </c>
      <c r="CL54" s="254">
        <v>1049</v>
      </c>
      <c r="CM54" s="247">
        <v>1714</v>
      </c>
      <c r="CN54" s="250">
        <v>5932</v>
      </c>
      <c r="CO54" s="255">
        <v>7771</v>
      </c>
      <c r="CP54" s="310">
        <v>31.001348617666903</v>
      </c>
      <c r="CQ54" s="28"/>
      <c r="CR54" s="28"/>
    </row>
    <row r="55" spans="1:96" ht="20.100000000000001" customHeight="1" x14ac:dyDescent="0.25">
      <c r="A55" s="63"/>
      <c r="B55" s="257"/>
      <c r="C55" s="258" t="s">
        <v>122</v>
      </c>
      <c r="D55" s="305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260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251"/>
      <c r="AD55" s="305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260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260"/>
      <c r="BD55" s="305"/>
      <c r="BE55" s="307"/>
      <c r="BF55" s="307"/>
      <c r="BG55" s="307"/>
      <c r="BH55" s="307"/>
      <c r="BI55" s="307"/>
      <c r="BJ55" s="307"/>
      <c r="BK55" s="250"/>
      <c r="BL55" s="253"/>
      <c r="BM55" s="307"/>
      <c r="BN55" s="307"/>
      <c r="BO55" s="307" t="e">
        <f>+#REF!</f>
        <v>#REF!</v>
      </c>
      <c r="BP55" s="260" t="e">
        <f>SUM(BD55:BO55)</f>
        <v>#REF!</v>
      </c>
      <c r="BQ55" s="307" t="e">
        <f>+#REF!</f>
        <v>#REF!</v>
      </c>
      <c r="BR55" s="307" t="e">
        <f>+#REF!</f>
        <v>#REF!</v>
      </c>
      <c r="BS55" s="307" t="e">
        <f>+#REF!</f>
        <v>#REF!</v>
      </c>
      <c r="BT55" s="307" t="e">
        <f>+#REF!</f>
        <v>#REF!</v>
      </c>
      <c r="BU55" s="307" t="e">
        <f>+#REF!</f>
        <v>#REF!</v>
      </c>
      <c r="BV55" s="307" t="e">
        <f>+#REF!</f>
        <v>#REF!</v>
      </c>
      <c r="BW55" s="307" t="e">
        <f>+#REF!</f>
        <v>#REF!</v>
      </c>
      <c r="BX55" s="250">
        <v>0</v>
      </c>
      <c r="BY55" s="254">
        <v>0</v>
      </c>
      <c r="BZ55" s="259">
        <v>2</v>
      </c>
      <c r="CA55" s="259">
        <v>4</v>
      </c>
      <c r="CB55" s="259">
        <v>1</v>
      </c>
      <c r="CC55" s="260">
        <v>7</v>
      </c>
      <c r="CD55" s="259">
        <v>14</v>
      </c>
      <c r="CE55" s="259">
        <v>17</v>
      </c>
      <c r="CF55" s="259">
        <v>19</v>
      </c>
      <c r="CG55" s="259">
        <v>11</v>
      </c>
      <c r="CH55" s="259">
        <v>12</v>
      </c>
      <c r="CI55" s="259">
        <v>12</v>
      </c>
      <c r="CJ55" s="254">
        <v>21</v>
      </c>
      <c r="CK55" s="254">
        <v>20</v>
      </c>
      <c r="CL55" s="254">
        <v>34</v>
      </c>
      <c r="CM55" s="247">
        <v>0</v>
      </c>
      <c r="CN55" s="250">
        <v>0</v>
      </c>
      <c r="CO55" s="255">
        <v>160</v>
      </c>
      <c r="CP55" s="310"/>
      <c r="CQ55" s="28"/>
      <c r="CR55" s="28"/>
    </row>
    <row r="56" spans="1:96" ht="20.100000000000001" customHeight="1" x14ac:dyDescent="0.25">
      <c r="A56" s="63"/>
      <c r="B56" s="257"/>
      <c r="C56" s="258" t="s">
        <v>121</v>
      </c>
      <c r="D56" s="305" t="e">
        <f>+#REF!</f>
        <v>#REF!</v>
      </c>
      <c r="E56" s="307" t="e">
        <f>+#REF!</f>
        <v>#REF!</v>
      </c>
      <c r="F56" s="307" t="e">
        <f>+#REF!</f>
        <v>#REF!</v>
      </c>
      <c r="G56" s="307" t="e">
        <f>+#REF!</f>
        <v>#REF!</v>
      </c>
      <c r="H56" s="307" t="e">
        <f>+#REF!</f>
        <v>#REF!</v>
      </c>
      <c r="I56" s="307" t="e">
        <f>+#REF!</f>
        <v>#REF!</v>
      </c>
      <c r="J56" s="307" t="e">
        <f>+#REF!</f>
        <v>#REF!</v>
      </c>
      <c r="K56" s="307" t="e">
        <f>+#REF!</f>
        <v>#REF!</v>
      </c>
      <c r="L56" s="307" t="e">
        <f>+#REF!</f>
        <v>#REF!</v>
      </c>
      <c r="M56" s="307" t="e">
        <f>+#REF!</f>
        <v>#REF!</v>
      </c>
      <c r="N56" s="307" t="e">
        <f>+#REF!</f>
        <v>#REF!</v>
      </c>
      <c r="O56" s="307" t="e">
        <f>+#REF!</f>
        <v>#REF!</v>
      </c>
      <c r="P56" s="260" t="e">
        <f t="shared" si="30"/>
        <v>#REF!</v>
      </c>
      <c r="Q56" s="307" t="e">
        <f>+#REF!</f>
        <v>#REF!</v>
      </c>
      <c r="R56" s="307" t="e">
        <f>+#REF!</f>
        <v>#REF!</v>
      </c>
      <c r="S56" s="307" t="e">
        <f>+#REF!</f>
        <v>#REF!</v>
      </c>
      <c r="T56" s="307" t="e">
        <f>+#REF!</f>
        <v>#REF!</v>
      </c>
      <c r="U56" s="307" t="e">
        <f>+#REF!</f>
        <v>#REF!</v>
      </c>
      <c r="V56" s="307" t="e">
        <f>+#REF!</f>
        <v>#REF!</v>
      </c>
      <c r="W56" s="307" t="e">
        <f>+#REF!</f>
        <v>#REF!</v>
      </c>
      <c r="X56" s="307" t="e">
        <f>+#REF!</f>
        <v>#REF!</v>
      </c>
      <c r="Y56" s="307" t="e">
        <f>+#REF!</f>
        <v>#REF!</v>
      </c>
      <c r="Z56" s="307" t="e">
        <f>+#REF!</f>
        <v>#REF!</v>
      </c>
      <c r="AA56" s="307" t="e">
        <f>+#REF!</f>
        <v>#REF!</v>
      </c>
      <c r="AB56" s="307" t="e">
        <f>+#REF!</f>
        <v>#REF!</v>
      </c>
      <c r="AC56" s="251" t="e">
        <f t="shared" si="27"/>
        <v>#REF!</v>
      </c>
      <c r="AD56" s="305" t="e">
        <f>+#REF!</f>
        <v>#REF!</v>
      </c>
      <c r="AE56" s="307" t="e">
        <f>+#REF!</f>
        <v>#REF!</v>
      </c>
      <c r="AF56" s="307" t="e">
        <f>+#REF!</f>
        <v>#REF!</v>
      </c>
      <c r="AG56" s="307" t="e">
        <f>+#REF!</f>
        <v>#REF!</v>
      </c>
      <c r="AH56" s="307" t="e">
        <f>+#REF!</f>
        <v>#REF!</v>
      </c>
      <c r="AI56" s="307" t="e">
        <f>+#REF!</f>
        <v>#REF!</v>
      </c>
      <c r="AJ56" s="307" t="e">
        <f>+#REF!</f>
        <v>#REF!</v>
      </c>
      <c r="AK56" s="307" t="e">
        <f>+#REF!</f>
        <v>#REF!</v>
      </c>
      <c r="AL56" s="307" t="e">
        <f>+#REF!</f>
        <v>#REF!</v>
      </c>
      <c r="AM56" s="307" t="e">
        <f>+#REF!</f>
        <v>#REF!</v>
      </c>
      <c r="AN56" s="307" t="e">
        <f>+#REF!</f>
        <v>#REF!</v>
      </c>
      <c r="AO56" s="307" t="e">
        <f>+#REF!</f>
        <v>#REF!</v>
      </c>
      <c r="AP56" s="260" t="e">
        <f t="shared" si="28"/>
        <v>#REF!</v>
      </c>
      <c r="AQ56" s="307" t="e">
        <f>+#REF!</f>
        <v>#REF!</v>
      </c>
      <c r="AR56" s="307" t="e">
        <f>+#REF!</f>
        <v>#REF!</v>
      </c>
      <c r="AS56" s="307" t="e">
        <f>+#REF!</f>
        <v>#REF!</v>
      </c>
      <c r="AT56" s="307" t="e">
        <f>+#REF!</f>
        <v>#REF!</v>
      </c>
      <c r="AU56" s="307" t="e">
        <f>+#REF!</f>
        <v>#REF!</v>
      </c>
      <c r="AV56" s="307" t="e">
        <f>+#REF!</f>
        <v>#REF!</v>
      </c>
      <c r="AW56" s="307" t="e">
        <f>+#REF!</f>
        <v>#REF!</v>
      </c>
      <c r="AX56" s="307" t="e">
        <f>+#REF!</f>
        <v>#REF!</v>
      </c>
      <c r="AY56" s="307" t="e">
        <f>+#REF!</f>
        <v>#REF!</v>
      </c>
      <c r="AZ56" s="307" t="e">
        <f>+#REF!</f>
        <v>#REF!</v>
      </c>
      <c r="BA56" s="307" t="e">
        <f>+#REF!</f>
        <v>#REF!</v>
      </c>
      <c r="BB56" s="307" t="e">
        <f>+#REF!</f>
        <v>#REF!</v>
      </c>
      <c r="BC56" s="260" t="e">
        <f t="shared" si="29"/>
        <v>#REF!</v>
      </c>
      <c r="BD56" s="305" t="e">
        <f>+#REF!</f>
        <v>#REF!</v>
      </c>
      <c r="BE56" s="307" t="e">
        <f>+#REF!</f>
        <v>#REF!</v>
      </c>
      <c r="BF56" s="307" t="e">
        <f>+#REF!</f>
        <v>#REF!</v>
      </c>
      <c r="BG56" s="307" t="e">
        <f>+#REF!</f>
        <v>#REF!</v>
      </c>
      <c r="BH56" s="307" t="e">
        <f>+#REF!</f>
        <v>#REF!</v>
      </c>
      <c r="BI56" s="307" t="e">
        <f>+#REF!</f>
        <v>#REF!</v>
      </c>
      <c r="BJ56" s="307" t="e">
        <f>+#REF!</f>
        <v>#REF!</v>
      </c>
      <c r="BK56" s="250" t="e">
        <f>+#REF!</f>
        <v>#REF!</v>
      </c>
      <c r="BL56" s="253" t="e">
        <f>+#REF!</f>
        <v>#REF!</v>
      </c>
      <c r="BM56" s="307" t="e">
        <f>+#REF!</f>
        <v>#REF!</v>
      </c>
      <c r="BN56" s="307" t="e">
        <f>+#REF!</f>
        <v>#REF!</v>
      </c>
      <c r="BO56" s="307" t="e">
        <f>+#REF!</f>
        <v>#REF!</v>
      </c>
      <c r="BP56" s="260" t="e">
        <f t="shared" si="15"/>
        <v>#REF!</v>
      </c>
      <c r="BQ56" s="307" t="e">
        <f>+#REF!</f>
        <v>#REF!</v>
      </c>
      <c r="BR56" s="307" t="e">
        <f>+#REF!</f>
        <v>#REF!</v>
      </c>
      <c r="BS56" s="307" t="e">
        <f>+#REF!</f>
        <v>#REF!</v>
      </c>
      <c r="BT56" s="307" t="e">
        <f>+#REF!</f>
        <v>#REF!</v>
      </c>
      <c r="BU56" s="307" t="e">
        <f>+#REF!</f>
        <v>#REF!</v>
      </c>
      <c r="BV56" s="307" t="e">
        <f>+#REF!</f>
        <v>#REF!</v>
      </c>
      <c r="BW56" s="307" t="e">
        <f>+#REF!</f>
        <v>#REF!</v>
      </c>
      <c r="BX56" s="250">
        <v>518</v>
      </c>
      <c r="BY56" s="254">
        <v>543</v>
      </c>
      <c r="BZ56" s="259">
        <v>535</v>
      </c>
      <c r="CA56" s="259">
        <v>505</v>
      </c>
      <c r="CB56" s="259">
        <v>565</v>
      </c>
      <c r="CC56" s="260">
        <v>6287</v>
      </c>
      <c r="CD56" s="259">
        <v>732</v>
      </c>
      <c r="CE56" s="259">
        <v>694</v>
      </c>
      <c r="CF56" s="259">
        <v>588</v>
      </c>
      <c r="CG56" s="259">
        <v>550</v>
      </c>
      <c r="CH56" s="259">
        <v>585</v>
      </c>
      <c r="CI56" s="259">
        <v>547</v>
      </c>
      <c r="CJ56" s="254">
        <v>577</v>
      </c>
      <c r="CK56" s="254">
        <v>596</v>
      </c>
      <c r="CL56" s="254">
        <v>612</v>
      </c>
      <c r="CM56" s="247">
        <v>5037</v>
      </c>
      <c r="CN56" s="250">
        <v>4682</v>
      </c>
      <c r="CO56" s="255">
        <v>5481</v>
      </c>
      <c r="CP56" s="310">
        <v>17.065356685177278</v>
      </c>
      <c r="CQ56" s="28"/>
      <c r="CR56" s="28"/>
    </row>
    <row r="57" spans="1:96" ht="20.100000000000001" customHeight="1" x14ac:dyDescent="0.25">
      <c r="A57" s="63"/>
      <c r="B57" s="257"/>
      <c r="C57" s="258" t="s">
        <v>73</v>
      </c>
      <c r="D57" s="305" t="e">
        <f>+#REF!</f>
        <v>#REF!</v>
      </c>
      <c r="E57" s="307" t="e">
        <f>+#REF!</f>
        <v>#REF!</v>
      </c>
      <c r="F57" s="307" t="e">
        <f>+#REF!</f>
        <v>#REF!</v>
      </c>
      <c r="G57" s="307" t="e">
        <f>+#REF!</f>
        <v>#REF!</v>
      </c>
      <c r="H57" s="307" t="e">
        <f>+#REF!</f>
        <v>#REF!</v>
      </c>
      <c r="I57" s="307" t="e">
        <f>+#REF!</f>
        <v>#REF!</v>
      </c>
      <c r="J57" s="307" t="e">
        <f>+#REF!</f>
        <v>#REF!</v>
      </c>
      <c r="K57" s="307" t="e">
        <f>+#REF!</f>
        <v>#REF!</v>
      </c>
      <c r="L57" s="307" t="e">
        <f>+#REF!</f>
        <v>#REF!</v>
      </c>
      <c r="M57" s="307" t="e">
        <f>+#REF!</f>
        <v>#REF!</v>
      </c>
      <c r="N57" s="307" t="e">
        <f>+#REF!</f>
        <v>#REF!</v>
      </c>
      <c r="O57" s="307" t="e">
        <f>+#REF!</f>
        <v>#REF!</v>
      </c>
      <c r="P57" s="260" t="e">
        <f t="shared" si="30"/>
        <v>#REF!</v>
      </c>
      <c r="Q57" s="307" t="e">
        <f>+#REF!</f>
        <v>#REF!</v>
      </c>
      <c r="R57" s="307" t="e">
        <f>+#REF!</f>
        <v>#REF!</v>
      </c>
      <c r="S57" s="307" t="e">
        <f>+#REF!</f>
        <v>#REF!</v>
      </c>
      <c r="T57" s="307" t="e">
        <f>+#REF!</f>
        <v>#REF!</v>
      </c>
      <c r="U57" s="307" t="e">
        <f>+#REF!</f>
        <v>#REF!</v>
      </c>
      <c r="V57" s="307" t="e">
        <f>+#REF!</f>
        <v>#REF!</v>
      </c>
      <c r="W57" s="307" t="e">
        <f>+#REF!</f>
        <v>#REF!</v>
      </c>
      <c r="X57" s="307" t="e">
        <f>+#REF!</f>
        <v>#REF!</v>
      </c>
      <c r="Y57" s="307" t="e">
        <f>+#REF!</f>
        <v>#REF!</v>
      </c>
      <c r="Z57" s="307" t="e">
        <f>+#REF!</f>
        <v>#REF!</v>
      </c>
      <c r="AA57" s="307" t="e">
        <f>+#REF!</f>
        <v>#REF!</v>
      </c>
      <c r="AB57" s="307" t="e">
        <f>+#REF!</f>
        <v>#REF!</v>
      </c>
      <c r="AC57" s="251" t="e">
        <f t="shared" si="27"/>
        <v>#REF!</v>
      </c>
      <c r="AD57" s="305" t="e">
        <f>+#REF!</f>
        <v>#REF!</v>
      </c>
      <c r="AE57" s="307" t="e">
        <f>+#REF!</f>
        <v>#REF!</v>
      </c>
      <c r="AF57" s="307" t="e">
        <f>+#REF!</f>
        <v>#REF!</v>
      </c>
      <c r="AG57" s="307" t="e">
        <f>+#REF!</f>
        <v>#REF!</v>
      </c>
      <c r="AH57" s="307" t="e">
        <f>+#REF!</f>
        <v>#REF!</v>
      </c>
      <c r="AI57" s="307" t="e">
        <f>+#REF!</f>
        <v>#REF!</v>
      </c>
      <c r="AJ57" s="307" t="e">
        <f>+#REF!</f>
        <v>#REF!</v>
      </c>
      <c r="AK57" s="307" t="e">
        <f>+#REF!</f>
        <v>#REF!</v>
      </c>
      <c r="AL57" s="307" t="e">
        <f>+#REF!</f>
        <v>#REF!</v>
      </c>
      <c r="AM57" s="307" t="e">
        <f>+#REF!</f>
        <v>#REF!</v>
      </c>
      <c r="AN57" s="307" t="e">
        <f>+#REF!</f>
        <v>#REF!</v>
      </c>
      <c r="AO57" s="307" t="e">
        <f>+#REF!</f>
        <v>#REF!</v>
      </c>
      <c r="AP57" s="260" t="e">
        <f t="shared" si="28"/>
        <v>#REF!</v>
      </c>
      <c r="AQ57" s="307" t="e">
        <f>+#REF!</f>
        <v>#REF!</v>
      </c>
      <c r="AR57" s="307" t="e">
        <f>+#REF!</f>
        <v>#REF!</v>
      </c>
      <c r="AS57" s="307" t="e">
        <f>+#REF!</f>
        <v>#REF!</v>
      </c>
      <c r="AT57" s="307" t="e">
        <f>+#REF!</f>
        <v>#REF!</v>
      </c>
      <c r="AU57" s="307" t="e">
        <f>+#REF!</f>
        <v>#REF!</v>
      </c>
      <c r="AV57" s="307" t="e">
        <f>+#REF!</f>
        <v>#REF!</v>
      </c>
      <c r="AW57" s="307" t="e">
        <f>+#REF!</f>
        <v>#REF!</v>
      </c>
      <c r="AX57" s="307" t="e">
        <f>+#REF!</f>
        <v>#REF!</v>
      </c>
      <c r="AY57" s="307" t="e">
        <f>+#REF!</f>
        <v>#REF!</v>
      </c>
      <c r="AZ57" s="307" t="e">
        <f>+#REF!</f>
        <v>#REF!</v>
      </c>
      <c r="BA57" s="307" t="e">
        <f>+#REF!</f>
        <v>#REF!</v>
      </c>
      <c r="BB57" s="307" t="e">
        <f>+#REF!</f>
        <v>#REF!</v>
      </c>
      <c r="BC57" s="260" t="e">
        <f t="shared" si="29"/>
        <v>#REF!</v>
      </c>
      <c r="BD57" s="305" t="e">
        <f>+#REF!</f>
        <v>#REF!</v>
      </c>
      <c r="BE57" s="307" t="e">
        <f>+#REF!</f>
        <v>#REF!</v>
      </c>
      <c r="BF57" s="307" t="e">
        <f>+#REF!</f>
        <v>#REF!</v>
      </c>
      <c r="BG57" s="307" t="e">
        <f>+#REF!</f>
        <v>#REF!</v>
      </c>
      <c r="BH57" s="307" t="e">
        <f>+#REF!</f>
        <v>#REF!</v>
      </c>
      <c r="BI57" s="307" t="e">
        <f>+#REF!</f>
        <v>#REF!</v>
      </c>
      <c r="BJ57" s="307" t="e">
        <f>+#REF!</f>
        <v>#REF!</v>
      </c>
      <c r="BK57" s="250" t="e">
        <f>+#REF!</f>
        <v>#REF!</v>
      </c>
      <c r="BL57" s="253" t="e">
        <f>+#REF!</f>
        <v>#REF!</v>
      </c>
      <c r="BM57" s="307" t="e">
        <f>+#REF!</f>
        <v>#REF!</v>
      </c>
      <c r="BN57" s="307" t="e">
        <f>+#REF!</f>
        <v>#REF!</v>
      </c>
      <c r="BO57" s="307" t="e">
        <f>+#REF!</f>
        <v>#REF!</v>
      </c>
      <c r="BP57" s="260" t="e">
        <f t="shared" si="15"/>
        <v>#REF!</v>
      </c>
      <c r="BQ57" s="307" t="e">
        <f>+#REF!</f>
        <v>#REF!</v>
      </c>
      <c r="BR57" s="307" t="e">
        <f>+#REF!</f>
        <v>#REF!</v>
      </c>
      <c r="BS57" s="307" t="e">
        <f>+#REF!</f>
        <v>#REF!</v>
      </c>
      <c r="BT57" s="307" t="e">
        <f>+#REF!</f>
        <v>#REF!</v>
      </c>
      <c r="BU57" s="307" t="e">
        <f>+#REF!</f>
        <v>#REF!</v>
      </c>
      <c r="BV57" s="307" t="e">
        <f>+#REF!</f>
        <v>#REF!</v>
      </c>
      <c r="BW57" s="307" t="e">
        <f>+#REF!</f>
        <v>#REF!</v>
      </c>
      <c r="BX57" s="250">
        <v>0</v>
      </c>
      <c r="BY57" s="254">
        <v>0</v>
      </c>
      <c r="BZ57" s="259">
        <v>0</v>
      </c>
      <c r="CA57" s="259">
        <v>0</v>
      </c>
      <c r="CB57" s="259">
        <v>0</v>
      </c>
      <c r="CC57" s="260">
        <v>0</v>
      </c>
      <c r="CD57" s="259">
        <v>0</v>
      </c>
      <c r="CE57" s="259">
        <v>0</v>
      </c>
      <c r="CF57" s="259">
        <v>0</v>
      </c>
      <c r="CG57" s="259">
        <v>0</v>
      </c>
      <c r="CH57" s="259">
        <v>0</v>
      </c>
      <c r="CI57" s="259">
        <v>0</v>
      </c>
      <c r="CJ57" s="254">
        <v>0</v>
      </c>
      <c r="CK57" s="254">
        <v>0</v>
      </c>
      <c r="CL57" s="254">
        <v>0</v>
      </c>
      <c r="CM57" s="247">
        <v>1</v>
      </c>
      <c r="CN57" s="250">
        <v>0</v>
      </c>
      <c r="CO57" s="255">
        <v>0</v>
      </c>
      <c r="CP57" s="310"/>
      <c r="CQ57" s="28"/>
      <c r="CR57" s="28"/>
    </row>
    <row r="58" spans="1:96" ht="20.100000000000001" customHeight="1" thickBot="1" x14ac:dyDescent="0.3">
      <c r="A58" s="63"/>
      <c r="B58" s="257"/>
      <c r="C58" s="258" t="s">
        <v>112</v>
      </c>
      <c r="D58" s="259" t="e">
        <f>+#REF!</f>
        <v>#REF!</v>
      </c>
      <c r="E58" s="259" t="e">
        <f>+#REF!</f>
        <v>#REF!</v>
      </c>
      <c r="F58" s="259" t="e">
        <f>+#REF!</f>
        <v>#REF!</v>
      </c>
      <c r="G58" s="259" t="e">
        <f>+#REF!</f>
        <v>#REF!</v>
      </c>
      <c r="H58" s="259" t="e">
        <f>+#REF!</f>
        <v>#REF!</v>
      </c>
      <c r="I58" s="259" t="e">
        <f>+#REF!</f>
        <v>#REF!</v>
      </c>
      <c r="J58" s="259" t="e">
        <f>+#REF!</f>
        <v>#REF!</v>
      </c>
      <c r="K58" s="259" t="e">
        <f>+#REF!</f>
        <v>#REF!</v>
      </c>
      <c r="L58" s="259" t="e">
        <f>+#REF!</f>
        <v>#REF!</v>
      </c>
      <c r="M58" s="259" t="e">
        <f>+#REF!</f>
        <v>#REF!</v>
      </c>
      <c r="N58" s="259" t="e">
        <f>+#REF!</f>
        <v>#REF!</v>
      </c>
      <c r="O58" s="259" t="e">
        <f>+#REF!</f>
        <v>#REF!</v>
      </c>
      <c r="P58" s="311" t="e">
        <f t="shared" si="30"/>
        <v>#REF!</v>
      </c>
      <c r="Q58" s="259" t="e">
        <f>+#REF!</f>
        <v>#REF!</v>
      </c>
      <c r="R58" s="259" t="e">
        <f>+#REF!</f>
        <v>#REF!</v>
      </c>
      <c r="S58" s="259" t="e">
        <f>+#REF!</f>
        <v>#REF!</v>
      </c>
      <c r="T58" s="259" t="e">
        <f>+#REF!</f>
        <v>#REF!</v>
      </c>
      <c r="U58" s="259" t="e">
        <f>+#REF!</f>
        <v>#REF!</v>
      </c>
      <c r="V58" s="259" t="e">
        <f>+#REF!</f>
        <v>#REF!</v>
      </c>
      <c r="W58" s="259" t="e">
        <f>+#REF!</f>
        <v>#REF!</v>
      </c>
      <c r="X58" s="259" t="e">
        <f>+#REF!</f>
        <v>#REF!</v>
      </c>
      <c r="Y58" s="259" t="e">
        <f>+#REF!</f>
        <v>#REF!</v>
      </c>
      <c r="Z58" s="259" t="e">
        <f>+#REF!</f>
        <v>#REF!</v>
      </c>
      <c r="AA58" s="259" t="e">
        <f>+#REF!</f>
        <v>#REF!</v>
      </c>
      <c r="AB58" s="259" t="e">
        <f>+#REF!</f>
        <v>#REF!</v>
      </c>
      <c r="AC58" s="260" t="e">
        <f t="shared" si="27"/>
        <v>#REF!</v>
      </c>
      <c r="AD58" s="259" t="e">
        <f>+#REF!</f>
        <v>#REF!</v>
      </c>
      <c r="AE58" s="259" t="e">
        <f>+#REF!</f>
        <v>#REF!</v>
      </c>
      <c r="AF58" s="259" t="e">
        <f>+#REF!</f>
        <v>#REF!</v>
      </c>
      <c r="AG58" s="259" t="e">
        <f>+#REF!</f>
        <v>#REF!</v>
      </c>
      <c r="AH58" s="259" t="e">
        <f>+#REF!</f>
        <v>#REF!</v>
      </c>
      <c r="AI58" s="259" t="e">
        <f>+#REF!</f>
        <v>#REF!</v>
      </c>
      <c r="AJ58" s="259" t="e">
        <f>+#REF!</f>
        <v>#REF!</v>
      </c>
      <c r="AK58" s="259" t="e">
        <f>+#REF!</f>
        <v>#REF!</v>
      </c>
      <c r="AL58" s="259" t="e">
        <f>+#REF!</f>
        <v>#REF!</v>
      </c>
      <c r="AM58" s="259" t="e">
        <f>+#REF!</f>
        <v>#REF!</v>
      </c>
      <c r="AN58" s="259" t="e">
        <f>+#REF!</f>
        <v>#REF!</v>
      </c>
      <c r="AO58" s="259" t="e">
        <f>+#REF!</f>
        <v>#REF!</v>
      </c>
      <c r="AP58" s="260" t="e">
        <f t="shared" si="28"/>
        <v>#REF!</v>
      </c>
      <c r="AQ58" s="259" t="e">
        <f>+#REF!</f>
        <v>#REF!</v>
      </c>
      <c r="AR58" s="259" t="e">
        <f>+#REF!</f>
        <v>#REF!</v>
      </c>
      <c r="AS58" s="259" t="e">
        <f>+#REF!</f>
        <v>#REF!</v>
      </c>
      <c r="AT58" s="259" t="e">
        <f>+#REF!</f>
        <v>#REF!</v>
      </c>
      <c r="AU58" s="259" t="e">
        <f>+#REF!</f>
        <v>#REF!</v>
      </c>
      <c r="AV58" s="259" t="e">
        <f>+#REF!</f>
        <v>#REF!</v>
      </c>
      <c r="AW58" s="259" t="e">
        <f>+#REF!</f>
        <v>#REF!</v>
      </c>
      <c r="AX58" s="259" t="e">
        <f>+#REF!</f>
        <v>#REF!</v>
      </c>
      <c r="AY58" s="259" t="e">
        <f>+#REF!</f>
        <v>#REF!</v>
      </c>
      <c r="AZ58" s="259" t="e">
        <f>+#REF!</f>
        <v>#REF!</v>
      </c>
      <c r="BA58" s="259" t="e">
        <f>+#REF!</f>
        <v>#REF!</v>
      </c>
      <c r="BB58" s="259" t="e">
        <f>+#REF!</f>
        <v>#REF!</v>
      </c>
      <c r="BC58" s="260" t="e">
        <f t="shared" si="29"/>
        <v>#REF!</v>
      </c>
      <c r="BD58" s="259" t="e">
        <f>+#REF!</f>
        <v>#REF!</v>
      </c>
      <c r="BE58" s="259" t="e">
        <f>+#REF!</f>
        <v>#REF!</v>
      </c>
      <c r="BF58" s="259" t="e">
        <f>+#REF!</f>
        <v>#REF!</v>
      </c>
      <c r="BG58" s="259" t="e">
        <f>+#REF!</f>
        <v>#REF!</v>
      </c>
      <c r="BH58" s="259" t="e">
        <f>+#REF!</f>
        <v>#REF!</v>
      </c>
      <c r="BI58" s="259" t="e">
        <f>+#REF!</f>
        <v>#REF!</v>
      </c>
      <c r="BJ58" s="259" t="e">
        <f>+#REF!</f>
        <v>#REF!</v>
      </c>
      <c r="BK58" s="254" t="e">
        <f>+#REF!</f>
        <v>#REF!</v>
      </c>
      <c r="BL58" s="261" t="e">
        <f>+#REF!</f>
        <v>#REF!</v>
      </c>
      <c r="BM58" s="259" t="e">
        <f>+#REF!</f>
        <v>#REF!</v>
      </c>
      <c r="BN58" s="259" t="e">
        <f>+#REF!</f>
        <v>#REF!</v>
      </c>
      <c r="BO58" s="259" t="e">
        <f>+#REF!</f>
        <v>#REF!</v>
      </c>
      <c r="BP58" s="260" t="e">
        <f t="shared" si="15"/>
        <v>#REF!</v>
      </c>
      <c r="BQ58" s="259" t="e">
        <f>+#REF!</f>
        <v>#REF!</v>
      </c>
      <c r="BR58" s="259" t="e">
        <f>+#REF!</f>
        <v>#REF!</v>
      </c>
      <c r="BS58" s="259" t="e">
        <f>+#REF!</f>
        <v>#REF!</v>
      </c>
      <c r="BT58" s="259" t="e">
        <f>+#REF!</f>
        <v>#REF!</v>
      </c>
      <c r="BU58" s="259" t="e">
        <f>+#REF!</f>
        <v>#REF!</v>
      </c>
      <c r="BV58" s="259" t="e">
        <f>+#REF!</f>
        <v>#REF!</v>
      </c>
      <c r="BW58" s="259" t="e">
        <f>+#REF!</f>
        <v>#REF!</v>
      </c>
      <c r="BX58" s="254">
        <v>254</v>
      </c>
      <c r="BY58" s="254">
        <v>271</v>
      </c>
      <c r="BZ58" s="259">
        <v>263</v>
      </c>
      <c r="CA58" s="259">
        <v>245</v>
      </c>
      <c r="CB58" s="259">
        <v>263</v>
      </c>
      <c r="CC58" s="260">
        <v>3017</v>
      </c>
      <c r="CD58" s="259">
        <v>221</v>
      </c>
      <c r="CE58" s="259">
        <v>200</v>
      </c>
      <c r="CF58" s="259">
        <v>263</v>
      </c>
      <c r="CG58" s="259">
        <v>247</v>
      </c>
      <c r="CH58" s="259">
        <v>236</v>
      </c>
      <c r="CI58" s="259">
        <v>233</v>
      </c>
      <c r="CJ58" s="254">
        <v>249</v>
      </c>
      <c r="CK58" s="254">
        <v>238</v>
      </c>
      <c r="CL58" s="254">
        <v>259</v>
      </c>
      <c r="CM58" s="247">
        <v>2401</v>
      </c>
      <c r="CN58" s="250">
        <v>2246</v>
      </c>
      <c r="CO58" s="255">
        <v>2146</v>
      </c>
      <c r="CP58" s="310">
        <v>-4.4523597506678563</v>
      </c>
      <c r="CQ58" s="28"/>
      <c r="CR58" s="28"/>
    </row>
    <row r="59" spans="1:96" ht="20.100000000000001" customHeight="1" thickBot="1" x14ac:dyDescent="0.3">
      <c r="A59" s="63"/>
      <c r="B59" s="257"/>
      <c r="C59" s="263" t="s">
        <v>86</v>
      </c>
      <c r="D59" s="305" t="e">
        <f>+#REF!</f>
        <v>#REF!</v>
      </c>
      <c r="E59" s="307" t="e">
        <f>+#REF!</f>
        <v>#REF!</v>
      </c>
      <c r="F59" s="307" t="e">
        <f>+#REF!</f>
        <v>#REF!</v>
      </c>
      <c r="G59" s="307" t="e">
        <f>+#REF!</f>
        <v>#REF!</v>
      </c>
      <c r="H59" s="307" t="e">
        <f>+#REF!</f>
        <v>#REF!</v>
      </c>
      <c r="I59" s="307" t="e">
        <f>+#REF!</f>
        <v>#REF!</v>
      </c>
      <c r="J59" s="307" t="e">
        <f>+#REF!</f>
        <v>#REF!</v>
      </c>
      <c r="K59" s="307" t="e">
        <f>+#REF!</f>
        <v>#REF!</v>
      </c>
      <c r="L59" s="307" t="e">
        <f>+#REF!</f>
        <v>#REF!</v>
      </c>
      <c r="M59" s="307" t="e">
        <f>+#REF!</f>
        <v>#REF!</v>
      </c>
      <c r="N59" s="307" t="e">
        <f>+#REF!</f>
        <v>#REF!</v>
      </c>
      <c r="O59" s="307" t="e">
        <f>+#REF!</f>
        <v>#REF!</v>
      </c>
      <c r="P59" s="260" t="e">
        <f>SUM(D59:O59)</f>
        <v>#REF!</v>
      </c>
      <c r="Q59" s="307" t="e">
        <f>+#REF!</f>
        <v>#REF!</v>
      </c>
      <c r="R59" s="307" t="e">
        <f>+#REF!</f>
        <v>#REF!</v>
      </c>
      <c r="S59" s="307" t="e">
        <f>+#REF!</f>
        <v>#REF!</v>
      </c>
      <c r="T59" s="307" t="e">
        <f>+#REF!</f>
        <v>#REF!</v>
      </c>
      <c r="U59" s="307" t="e">
        <f>+#REF!</f>
        <v>#REF!</v>
      </c>
      <c r="V59" s="307" t="e">
        <f>+#REF!</f>
        <v>#REF!</v>
      </c>
      <c r="W59" s="307" t="e">
        <f>+#REF!</f>
        <v>#REF!</v>
      </c>
      <c r="X59" s="307" t="e">
        <f>+#REF!</f>
        <v>#REF!</v>
      </c>
      <c r="Y59" s="307" t="e">
        <f>+#REF!</f>
        <v>#REF!</v>
      </c>
      <c r="Z59" s="307" t="e">
        <f>+#REF!</f>
        <v>#REF!</v>
      </c>
      <c r="AA59" s="307" t="e">
        <f>+#REF!</f>
        <v>#REF!</v>
      </c>
      <c r="AB59" s="307" t="e">
        <f>+#REF!</f>
        <v>#REF!</v>
      </c>
      <c r="AC59" s="251" t="e">
        <f>SUM(Q59:AB59)</f>
        <v>#REF!</v>
      </c>
      <c r="AD59" s="305" t="e">
        <f>+#REF!</f>
        <v>#REF!</v>
      </c>
      <c r="AE59" s="307" t="e">
        <f>+#REF!</f>
        <v>#REF!</v>
      </c>
      <c r="AF59" s="307" t="e">
        <f>+#REF!</f>
        <v>#REF!</v>
      </c>
      <c r="AG59" s="307" t="e">
        <f>+#REF!</f>
        <v>#REF!</v>
      </c>
      <c r="AH59" s="307" t="e">
        <f>+#REF!</f>
        <v>#REF!</v>
      </c>
      <c r="AI59" s="307" t="e">
        <f>+#REF!</f>
        <v>#REF!</v>
      </c>
      <c r="AJ59" s="307" t="e">
        <f>+#REF!</f>
        <v>#REF!</v>
      </c>
      <c r="AK59" s="307" t="e">
        <f>+#REF!</f>
        <v>#REF!</v>
      </c>
      <c r="AL59" s="307" t="e">
        <f>+#REF!</f>
        <v>#REF!</v>
      </c>
      <c r="AM59" s="307" t="e">
        <f>+#REF!</f>
        <v>#REF!</v>
      </c>
      <c r="AN59" s="307" t="e">
        <f>+#REF!</f>
        <v>#REF!</v>
      </c>
      <c r="AO59" s="307" t="e">
        <f>+#REF!</f>
        <v>#REF!</v>
      </c>
      <c r="AP59" s="260" t="e">
        <f>SUM(AD59:AO59)</f>
        <v>#REF!</v>
      </c>
      <c r="AQ59" s="307" t="e">
        <f>+#REF!</f>
        <v>#REF!</v>
      </c>
      <c r="AR59" s="307" t="e">
        <f>+#REF!</f>
        <v>#REF!</v>
      </c>
      <c r="AS59" s="307" t="e">
        <f>+#REF!</f>
        <v>#REF!</v>
      </c>
      <c r="AT59" s="307" t="e">
        <f>+#REF!</f>
        <v>#REF!</v>
      </c>
      <c r="AU59" s="307" t="e">
        <f>+#REF!</f>
        <v>#REF!</v>
      </c>
      <c r="AV59" s="307" t="e">
        <f>+#REF!</f>
        <v>#REF!</v>
      </c>
      <c r="AW59" s="307" t="e">
        <f>+#REF!</f>
        <v>#REF!</v>
      </c>
      <c r="AX59" s="307" t="e">
        <f>+#REF!</f>
        <v>#REF!</v>
      </c>
      <c r="AY59" s="307" t="e">
        <f>+#REF!</f>
        <v>#REF!</v>
      </c>
      <c r="AZ59" s="307" t="e">
        <f>+#REF!</f>
        <v>#REF!</v>
      </c>
      <c r="BA59" s="307" t="e">
        <f>+#REF!</f>
        <v>#REF!</v>
      </c>
      <c r="BB59" s="307" t="e">
        <f>+#REF!</f>
        <v>#REF!</v>
      </c>
      <c r="BC59" s="260" t="e">
        <f>SUM(AQ59:BB59)</f>
        <v>#REF!</v>
      </c>
      <c r="BD59" s="305" t="e">
        <f>+#REF!</f>
        <v>#REF!</v>
      </c>
      <c r="BE59" s="307" t="e">
        <f>+#REF!</f>
        <v>#REF!</v>
      </c>
      <c r="BF59" s="307" t="e">
        <f>+#REF!</f>
        <v>#REF!</v>
      </c>
      <c r="BG59" s="307" t="e">
        <f>+#REF!</f>
        <v>#REF!</v>
      </c>
      <c r="BH59" s="307" t="e">
        <f>+#REF!</f>
        <v>#REF!</v>
      </c>
      <c r="BI59" s="307" t="e">
        <f>+#REF!</f>
        <v>#REF!</v>
      </c>
      <c r="BJ59" s="307" t="e">
        <f>+#REF!</f>
        <v>#REF!</v>
      </c>
      <c r="BK59" s="250" t="e">
        <f>+#REF!</f>
        <v>#REF!</v>
      </c>
      <c r="BL59" s="253" t="e">
        <f>+#REF!</f>
        <v>#REF!</v>
      </c>
      <c r="BM59" s="307" t="e">
        <f>+#REF!</f>
        <v>#REF!</v>
      </c>
      <c r="BN59" s="307" t="e">
        <f>+#REF!</f>
        <v>#REF!</v>
      </c>
      <c r="BO59" s="307" t="e">
        <f>+#REF!</f>
        <v>#REF!</v>
      </c>
      <c r="BP59" s="260" t="e">
        <f>SUM(BD59:BO59)</f>
        <v>#REF!</v>
      </c>
      <c r="BQ59" s="307" t="e">
        <f>+#REF!</f>
        <v>#REF!</v>
      </c>
      <c r="BR59" s="307" t="e">
        <f>+#REF!</f>
        <v>#REF!</v>
      </c>
      <c r="BS59" s="307" t="e">
        <f>+#REF!</f>
        <v>#REF!</v>
      </c>
      <c r="BT59" s="307" t="e">
        <f>+#REF!</f>
        <v>#REF!</v>
      </c>
      <c r="BU59" s="307" t="e">
        <f>+#REF!</f>
        <v>#REF!</v>
      </c>
      <c r="BV59" s="307" t="e">
        <f>+#REF!</f>
        <v>#REF!</v>
      </c>
      <c r="BW59" s="307" t="e">
        <f>+#REF!</f>
        <v>#REF!</v>
      </c>
      <c r="BX59" s="250">
        <v>141</v>
      </c>
      <c r="BY59" s="254">
        <v>148</v>
      </c>
      <c r="BZ59" s="259">
        <v>108</v>
      </c>
      <c r="CA59" s="259">
        <v>147</v>
      </c>
      <c r="CB59" s="259">
        <v>97</v>
      </c>
      <c r="CC59" s="260">
        <v>1559</v>
      </c>
      <c r="CD59" s="259">
        <v>95</v>
      </c>
      <c r="CE59" s="259">
        <v>128</v>
      </c>
      <c r="CF59" s="259">
        <v>183</v>
      </c>
      <c r="CG59" s="259">
        <v>127</v>
      </c>
      <c r="CH59" s="259">
        <v>176</v>
      </c>
      <c r="CI59" s="259">
        <v>125</v>
      </c>
      <c r="CJ59" s="254">
        <v>106</v>
      </c>
      <c r="CK59" s="254">
        <v>145</v>
      </c>
      <c r="CL59" s="254">
        <v>162</v>
      </c>
      <c r="CM59" s="247">
        <v>379</v>
      </c>
      <c r="CN59" s="250">
        <v>1207</v>
      </c>
      <c r="CO59" s="255">
        <v>1247</v>
      </c>
      <c r="CP59" s="310">
        <v>3.3140016570008202</v>
      </c>
      <c r="CQ59" s="28"/>
      <c r="CR59" s="28"/>
    </row>
    <row r="60" spans="1:96" s="81" customFormat="1" ht="20.100000000000001" customHeight="1" thickBot="1" x14ac:dyDescent="0.3">
      <c r="A60" s="63"/>
      <c r="B60" s="312" t="s">
        <v>16</v>
      </c>
      <c r="C60" s="313"/>
      <c r="D60" s="298" t="e">
        <f t="shared" ref="D60:AI60" si="31">SUM(D61:D72)</f>
        <v>#REF!</v>
      </c>
      <c r="E60" s="298" t="e">
        <f t="shared" si="31"/>
        <v>#REF!</v>
      </c>
      <c r="F60" s="298" t="e">
        <f t="shared" si="31"/>
        <v>#REF!</v>
      </c>
      <c r="G60" s="298" t="e">
        <f t="shared" si="31"/>
        <v>#REF!</v>
      </c>
      <c r="H60" s="298" t="e">
        <f t="shared" si="31"/>
        <v>#REF!</v>
      </c>
      <c r="I60" s="298" t="e">
        <f t="shared" si="31"/>
        <v>#REF!</v>
      </c>
      <c r="J60" s="298" t="e">
        <f t="shared" si="31"/>
        <v>#REF!</v>
      </c>
      <c r="K60" s="298" t="e">
        <f t="shared" si="31"/>
        <v>#REF!</v>
      </c>
      <c r="L60" s="298" t="e">
        <f t="shared" si="31"/>
        <v>#REF!</v>
      </c>
      <c r="M60" s="298" t="e">
        <f t="shared" si="31"/>
        <v>#REF!</v>
      </c>
      <c r="N60" s="298" t="e">
        <f t="shared" si="31"/>
        <v>#REF!</v>
      </c>
      <c r="O60" s="298" t="e">
        <f t="shared" si="31"/>
        <v>#REF!</v>
      </c>
      <c r="P60" s="314" t="e">
        <f t="shared" si="31"/>
        <v>#REF!</v>
      </c>
      <c r="Q60" s="298" t="e">
        <f t="shared" si="31"/>
        <v>#REF!</v>
      </c>
      <c r="R60" s="298" t="e">
        <f t="shared" si="31"/>
        <v>#REF!</v>
      </c>
      <c r="S60" s="298" t="e">
        <f t="shared" si="31"/>
        <v>#REF!</v>
      </c>
      <c r="T60" s="298" t="e">
        <f t="shared" si="31"/>
        <v>#REF!</v>
      </c>
      <c r="U60" s="298" t="e">
        <f t="shared" si="31"/>
        <v>#REF!</v>
      </c>
      <c r="V60" s="298" t="e">
        <f t="shared" si="31"/>
        <v>#REF!</v>
      </c>
      <c r="W60" s="298" t="e">
        <f t="shared" si="31"/>
        <v>#REF!</v>
      </c>
      <c r="X60" s="298" t="e">
        <f t="shared" si="31"/>
        <v>#REF!</v>
      </c>
      <c r="Y60" s="298" t="e">
        <f t="shared" si="31"/>
        <v>#REF!</v>
      </c>
      <c r="Z60" s="298" t="e">
        <f t="shared" si="31"/>
        <v>#REF!</v>
      </c>
      <c r="AA60" s="298" t="e">
        <f t="shared" si="31"/>
        <v>#REF!</v>
      </c>
      <c r="AB60" s="298" t="e">
        <f t="shared" si="31"/>
        <v>#REF!</v>
      </c>
      <c r="AC60" s="315" t="e">
        <f t="shared" si="31"/>
        <v>#REF!</v>
      </c>
      <c r="AD60" s="298" t="e">
        <f t="shared" si="31"/>
        <v>#REF!</v>
      </c>
      <c r="AE60" s="298" t="e">
        <f t="shared" si="31"/>
        <v>#REF!</v>
      </c>
      <c r="AF60" s="298" t="e">
        <f t="shared" si="31"/>
        <v>#REF!</v>
      </c>
      <c r="AG60" s="298" t="e">
        <f t="shared" si="31"/>
        <v>#REF!</v>
      </c>
      <c r="AH60" s="298" t="e">
        <f t="shared" si="31"/>
        <v>#REF!</v>
      </c>
      <c r="AI60" s="298" t="e">
        <f t="shared" si="31"/>
        <v>#REF!</v>
      </c>
      <c r="AJ60" s="298" t="e">
        <f t="shared" ref="AJ60:BO60" si="32">SUM(AJ61:AJ72)</f>
        <v>#REF!</v>
      </c>
      <c r="AK60" s="298" t="e">
        <f t="shared" si="32"/>
        <v>#REF!</v>
      </c>
      <c r="AL60" s="298" t="e">
        <f t="shared" si="32"/>
        <v>#REF!</v>
      </c>
      <c r="AM60" s="298" t="e">
        <f t="shared" si="32"/>
        <v>#REF!</v>
      </c>
      <c r="AN60" s="298" t="e">
        <f t="shared" si="32"/>
        <v>#REF!</v>
      </c>
      <c r="AO60" s="298" t="e">
        <f t="shared" si="32"/>
        <v>#REF!</v>
      </c>
      <c r="AP60" s="294" t="e">
        <f t="shared" si="32"/>
        <v>#REF!</v>
      </c>
      <c r="AQ60" s="298" t="e">
        <f t="shared" si="32"/>
        <v>#REF!</v>
      </c>
      <c r="AR60" s="298" t="e">
        <f t="shared" si="32"/>
        <v>#REF!</v>
      </c>
      <c r="AS60" s="298" t="e">
        <f t="shared" si="32"/>
        <v>#REF!</v>
      </c>
      <c r="AT60" s="298" t="e">
        <f t="shared" si="32"/>
        <v>#REF!</v>
      </c>
      <c r="AU60" s="298" t="e">
        <f t="shared" si="32"/>
        <v>#REF!</v>
      </c>
      <c r="AV60" s="298" t="e">
        <f t="shared" si="32"/>
        <v>#REF!</v>
      </c>
      <c r="AW60" s="298" t="e">
        <f t="shared" si="32"/>
        <v>#REF!</v>
      </c>
      <c r="AX60" s="298" t="e">
        <f t="shared" si="32"/>
        <v>#REF!</v>
      </c>
      <c r="AY60" s="298" t="e">
        <f t="shared" si="32"/>
        <v>#REF!</v>
      </c>
      <c r="AZ60" s="298" t="e">
        <f t="shared" si="32"/>
        <v>#REF!</v>
      </c>
      <c r="BA60" s="298" t="e">
        <f t="shared" si="32"/>
        <v>#REF!</v>
      </c>
      <c r="BB60" s="298" t="e">
        <f t="shared" si="32"/>
        <v>#REF!</v>
      </c>
      <c r="BC60" s="294" t="e">
        <f t="shared" si="32"/>
        <v>#REF!</v>
      </c>
      <c r="BD60" s="298" t="e">
        <f t="shared" si="32"/>
        <v>#REF!</v>
      </c>
      <c r="BE60" s="298" t="e">
        <f t="shared" si="32"/>
        <v>#REF!</v>
      </c>
      <c r="BF60" s="298" t="e">
        <f t="shared" si="32"/>
        <v>#REF!</v>
      </c>
      <c r="BG60" s="298" t="e">
        <f t="shared" si="32"/>
        <v>#REF!</v>
      </c>
      <c r="BH60" s="298" t="e">
        <f t="shared" si="32"/>
        <v>#REF!</v>
      </c>
      <c r="BI60" s="298" t="e">
        <f t="shared" si="32"/>
        <v>#REF!</v>
      </c>
      <c r="BJ60" s="298" t="e">
        <f t="shared" si="32"/>
        <v>#REF!</v>
      </c>
      <c r="BK60" s="299" t="e">
        <f t="shared" si="32"/>
        <v>#REF!</v>
      </c>
      <c r="BL60" s="316" t="e">
        <f t="shared" si="32"/>
        <v>#REF!</v>
      </c>
      <c r="BM60" s="298" t="e">
        <f t="shared" si="32"/>
        <v>#REF!</v>
      </c>
      <c r="BN60" s="298" t="e">
        <f t="shared" si="32"/>
        <v>#REF!</v>
      </c>
      <c r="BO60" s="298" t="e">
        <f t="shared" si="32"/>
        <v>#REF!</v>
      </c>
      <c r="BP60" s="294" t="e">
        <f t="shared" si="15"/>
        <v>#REF!</v>
      </c>
      <c r="BQ60" s="298" t="e">
        <f t="shared" ref="BQ60:BW60" si="33">SUM(BQ61:BQ72)</f>
        <v>#REF!</v>
      </c>
      <c r="BR60" s="298" t="e">
        <f t="shared" si="33"/>
        <v>#REF!</v>
      </c>
      <c r="BS60" s="298" t="e">
        <f t="shared" si="33"/>
        <v>#REF!</v>
      </c>
      <c r="BT60" s="298" t="e">
        <f t="shared" si="33"/>
        <v>#REF!</v>
      </c>
      <c r="BU60" s="298" t="e">
        <f t="shared" si="33"/>
        <v>#REF!</v>
      </c>
      <c r="BV60" s="298" t="e">
        <f t="shared" si="33"/>
        <v>#REF!</v>
      </c>
      <c r="BW60" s="298" t="e">
        <f t="shared" si="33"/>
        <v>#REF!</v>
      </c>
      <c r="BX60" s="299">
        <v>2196</v>
      </c>
      <c r="BY60" s="299">
        <v>2386</v>
      </c>
      <c r="BZ60" s="298">
        <v>2475</v>
      </c>
      <c r="CA60" s="298">
        <v>3038</v>
      </c>
      <c r="CB60" s="298">
        <v>3653</v>
      </c>
      <c r="CC60" s="294">
        <v>28270</v>
      </c>
      <c r="CD60" s="298">
        <v>2594</v>
      </c>
      <c r="CE60" s="298">
        <v>2324</v>
      </c>
      <c r="CF60" s="298">
        <v>2641</v>
      </c>
      <c r="CG60" s="298">
        <v>2544</v>
      </c>
      <c r="CH60" s="298">
        <v>2612</v>
      </c>
      <c r="CI60" s="298">
        <v>2502</v>
      </c>
      <c r="CJ60" s="299">
        <v>2554</v>
      </c>
      <c r="CK60" s="299">
        <v>2644</v>
      </c>
      <c r="CL60" s="299">
        <v>2514</v>
      </c>
      <c r="CM60" s="317">
        <v>21706</v>
      </c>
      <c r="CN60" s="318">
        <v>19104</v>
      </c>
      <c r="CO60" s="302">
        <v>22929</v>
      </c>
      <c r="CP60" s="319">
        <v>20.021984924623126</v>
      </c>
      <c r="CQ60" s="28"/>
      <c r="CR60" s="28"/>
    </row>
    <row r="61" spans="1:96" ht="20.100000000000001" hidden="1" customHeight="1" x14ac:dyDescent="0.25">
      <c r="A61" s="63"/>
      <c r="B61" s="74"/>
      <c r="C61" s="54" t="s">
        <v>21</v>
      </c>
      <c r="D61" s="15" t="e">
        <f>+#REF!</f>
        <v>#REF!</v>
      </c>
      <c r="E61" s="8" t="e">
        <f>+#REF!</f>
        <v>#REF!</v>
      </c>
      <c r="F61" s="8" t="e">
        <f>+#REF!</f>
        <v>#REF!</v>
      </c>
      <c r="G61" s="8" t="e">
        <f>+#REF!</f>
        <v>#REF!</v>
      </c>
      <c r="H61" s="8" t="e">
        <f>+#REF!</f>
        <v>#REF!</v>
      </c>
      <c r="I61" s="8" t="e">
        <f>+#REF!</f>
        <v>#REF!</v>
      </c>
      <c r="J61" s="8" t="e">
        <f>+#REF!</f>
        <v>#REF!</v>
      </c>
      <c r="K61" s="8" t="e">
        <f>+#REF!</f>
        <v>#REF!</v>
      </c>
      <c r="L61" s="8" t="e">
        <f>+#REF!</f>
        <v>#REF!</v>
      </c>
      <c r="M61" s="8" t="e">
        <f>+#REF!</f>
        <v>#REF!</v>
      </c>
      <c r="N61" s="8" t="e">
        <f>+#REF!</f>
        <v>#REF!</v>
      </c>
      <c r="O61" s="8" t="e">
        <f>+#REF!</f>
        <v>#REF!</v>
      </c>
      <c r="P61" s="66" t="e">
        <f>SUM(D61:O61)</f>
        <v>#REF!</v>
      </c>
      <c r="Q61" s="8" t="e">
        <f>+#REF!</f>
        <v>#REF!</v>
      </c>
      <c r="R61" s="8" t="e">
        <f>+#REF!</f>
        <v>#REF!</v>
      </c>
      <c r="S61" s="8" t="e">
        <f>+#REF!</f>
        <v>#REF!</v>
      </c>
      <c r="T61" s="8" t="e">
        <f>+#REF!</f>
        <v>#REF!</v>
      </c>
      <c r="U61" s="8" t="e">
        <f>+#REF!</f>
        <v>#REF!</v>
      </c>
      <c r="V61" s="8" t="e">
        <f>+#REF!</f>
        <v>#REF!</v>
      </c>
      <c r="W61" s="8" t="e">
        <f>+#REF!</f>
        <v>#REF!</v>
      </c>
      <c r="X61" s="8" t="e">
        <f>+#REF!</f>
        <v>#REF!</v>
      </c>
      <c r="Y61" s="8" t="e">
        <f>+#REF!</f>
        <v>#REF!</v>
      </c>
      <c r="Z61" s="8" t="e">
        <f>+#REF!</f>
        <v>#REF!</v>
      </c>
      <c r="AA61" s="8" t="e">
        <f>+#REF!</f>
        <v>#REF!</v>
      </c>
      <c r="AB61" s="8" t="e">
        <f>+#REF!</f>
        <v>#REF!</v>
      </c>
      <c r="AC61" s="60" t="e">
        <f t="shared" ref="AC61:AC71" si="34">SUM(Q61:AB61)</f>
        <v>#REF!</v>
      </c>
      <c r="AD61" s="15" t="e">
        <f>+#REF!</f>
        <v>#REF!</v>
      </c>
      <c r="AE61" s="8" t="e">
        <f>+#REF!</f>
        <v>#REF!</v>
      </c>
      <c r="AF61" s="8" t="e">
        <f>+#REF!</f>
        <v>#REF!</v>
      </c>
      <c r="AG61" s="8" t="e">
        <f>+#REF!</f>
        <v>#REF!</v>
      </c>
      <c r="AH61" s="8" t="e">
        <f>+#REF!</f>
        <v>#REF!</v>
      </c>
      <c r="AI61" s="8" t="e">
        <f>+#REF!</f>
        <v>#REF!</v>
      </c>
      <c r="AJ61" s="8" t="e">
        <f>+#REF!</f>
        <v>#REF!</v>
      </c>
      <c r="AK61" s="8" t="e">
        <f>+#REF!</f>
        <v>#REF!</v>
      </c>
      <c r="AL61" s="8" t="e">
        <f>+#REF!</f>
        <v>#REF!</v>
      </c>
      <c r="AM61" s="8" t="e">
        <f>+#REF!</f>
        <v>#REF!</v>
      </c>
      <c r="AN61" s="8" t="e">
        <f>+#REF!</f>
        <v>#REF!</v>
      </c>
      <c r="AO61" s="8" t="e">
        <f>+#REF!</f>
        <v>#REF!</v>
      </c>
      <c r="AP61" s="66" t="e">
        <f t="shared" ref="AP61:AP71" si="35">SUM(AD61:AO61)</f>
        <v>#REF!</v>
      </c>
      <c r="AQ61" s="8" t="e">
        <f>+#REF!</f>
        <v>#REF!</v>
      </c>
      <c r="AR61" s="8" t="e">
        <f>+#REF!</f>
        <v>#REF!</v>
      </c>
      <c r="AS61" s="8" t="e">
        <f>+#REF!</f>
        <v>#REF!</v>
      </c>
      <c r="AT61" s="8" t="e">
        <f>+#REF!</f>
        <v>#REF!</v>
      </c>
      <c r="AU61" s="8" t="e">
        <f>+#REF!</f>
        <v>#REF!</v>
      </c>
      <c r="AV61" s="8" t="e">
        <f>+#REF!</f>
        <v>#REF!</v>
      </c>
      <c r="AW61" s="8" t="e">
        <f>+#REF!</f>
        <v>#REF!</v>
      </c>
      <c r="AX61" s="8" t="e">
        <f>+#REF!</f>
        <v>#REF!</v>
      </c>
      <c r="AY61" s="8" t="e">
        <f>+#REF!</f>
        <v>#REF!</v>
      </c>
      <c r="AZ61" s="8" t="e">
        <f>+#REF!</f>
        <v>#REF!</v>
      </c>
      <c r="BA61" s="8" t="e">
        <f>+#REF!</f>
        <v>#REF!</v>
      </c>
      <c r="BB61" s="8" t="e">
        <f>+#REF!</f>
        <v>#REF!</v>
      </c>
      <c r="BC61" s="66" t="e">
        <f t="shared" ref="BC61:BC71" si="36">SUM(AQ61:BB61)</f>
        <v>#REF!</v>
      </c>
      <c r="BD61" s="15" t="e">
        <f>+#REF!</f>
        <v>#REF!</v>
      </c>
      <c r="BE61" s="8" t="e">
        <f>+#REF!</f>
        <v>#REF!</v>
      </c>
      <c r="BF61" s="8" t="e">
        <f>+#REF!</f>
        <v>#REF!</v>
      </c>
      <c r="BG61" s="8" t="e">
        <f>+#REF!</f>
        <v>#REF!</v>
      </c>
      <c r="BH61" s="8" t="e">
        <f>+#REF!</f>
        <v>#REF!</v>
      </c>
      <c r="BI61" s="8" t="e">
        <f>+#REF!</f>
        <v>#REF!</v>
      </c>
      <c r="BJ61" s="8" t="e">
        <f>+#REF!</f>
        <v>#REF!</v>
      </c>
      <c r="BK61" s="55" t="e">
        <f>+#REF!</f>
        <v>#REF!</v>
      </c>
      <c r="BL61" s="194" t="e">
        <f>+#REF!</f>
        <v>#REF!</v>
      </c>
      <c r="BM61" s="8" t="e">
        <f>+#REF!</f>
        <v>#REF!</v>
      </c>
      <c r="BN61" s="8" t="e">
        <f>+#REF!</f>
        <v>#REF!</v>
      </c>
      <c r="BO61" s="8" t="e">
        <f>+#REF!</f>
        <v>#REF!</v>
      </c>
      <c r="BP61" s="66" t="e">
        <f t="shared" si="15"/>
        <v>#REF!</v>
      </c>
      <c r="BQ61" s="8" t="e">
        <f>+#REF!</f>
        <v>#REF!</v>
      </c>
      <c r="BR61" s="8" t="e">
        <f>+#REF!</f>
        <v>#REF!</v>
      </c>
      <c r="BS61" s="8" t="e">
        <f>+#REF!</f>
        <v>#REF!</v>
      </c>
      <c r="BT61" s="8" t="e">
        <f>+#REF!</f>
        <v>#REF!</v>
      </c>
      <c r="BU61" s="8" t="e">
        <f>+#REF!</f>
        <v>#REF!</v>
      </c>
      <c r="BV61" s="8" t="e">
        <f>+#REF!</f>
        <v>#REF!</v>
      </c>
      <c r="BW61" s="168" t="e">
        <f>+#REF!</f>
        <v>#REF!</v>
      </c>
      <c r="BX61" s="157">
        <v>41</v>
      </c>
      <c r="BY61" s="65">
        <v>41</v>
      </c>
      <c r="BZ61" s="127">
        <v>104</v>
      </c>
      <c r="CA61" s="127">
        <v>865</v>
      </c>
      <c r="CB61" s="127">
        <v>1316</v>
      </c>
      <c r="CC61" s="162">
        <v>3403</v>
      </c>
      <c r="CD61" s="127">
        <v>549</v>
      </c>
      <c r="CE61" s="127">
        <v>327</v>
      </c>
      <c r="CF61" s="127">
        <v>306</v>
      </c>
      <c r="CG61" s="127">
        <v>321</v>
      </c>
      <c r="CH61" s="127">
        <v>306</v>
      </c>
      <c r="CI61" s="127">
        <v>345</v>
      </c>
      <c r="CJ61" s="65">
        <v>293</v>
      </c>
      <c r="CK61" s="65">
        <v>333</v>
      </c>
      <c r="CL61" s="65">
        <v>125</v>
      </c>
      <c r="CM61" s="156">
        <v>1875</v>
      </c>
      <c r="CN61" s="157">
        <v>1118</v>
      </c>
      <c r="CO61" s="158">
        <v>2905</v>
      </c>
      <c r="CP61" s="163">
        <v>159.83899821109122</v>
      </c>
      <c r="CQ61" s="28"/>
      <c r="CR61" s="28"/>
    </row>
    <row r="62" spans="1:96" ht="20.100000000000001" hidden="1" customHeight="1" x14ac:dyDescent="0.25">
      <c r="A62" s="63"/>
      <c r="B62" s="24"/>
      <c r="C62" s="16" t="s">
        <v>115</v>
      </c>
      <c r="D62" s="17" t="e">
        <f>+#REF!</f>
        <v>#REF!</v>
      </c>
      <c r="E62" s="12" t="e">
        <f>+#REF!</f>
        <v>#REF!</v>
      </c>
      <c r="F62" s="12" t="e">
        <f>+#REF!</f>
        <v>#REF!</v>
      </c>
      <c r="G62" s="12" t="e">
        <f>+#REF!</f>
        <v>#REF!</v>
      </c>
      <c r="H62" s="12" t="e">
        <f>+#REF!</f>
        <v>#REF!</v>
      </c>
      <c r="I62" s="12" t="e">
        <f>+#REF!</f>
        <v>#REF!</v>
      </c>
      <c r="J62" s="12" t="e">
        <f>+#REF!</f>
        <v>#REF!</v>
      </c>
      <c r="K62" s="12" t="e">
        <f>+#REF!</f>
        <v>#REF!</v>
      </c>
      <c r="L62" s="12" t="e">
        <f>+#REF!</f>
        <v>#REF!</v>
      </c>
      <c r="M62" s="12" t="e">
        <f>+#REF!</f>
        <v>#REF!</v>
      </c>
      <c r="N62" s="12" t="e">
        <f>+#REF!</f>
        <v>#REF!</v>
      </c>
      <c r="O62" s="12" t="e">
        <f>+#REF!</f>
        <v>#REF!</v>
      </c>
      <c r="P62" s="48" t="e">
        <f t="shared" ref="P62:P71" si="37">SUM(D62:O62)</f>
        <v>#REF!</v>
      </c>
      <c r="Q62" s="12" t="e">
        <f>+#REF!</f>
        <v>#REF!</v>
      </c>
      <c r="R62" s="12" t="e">
        <f>+#REF!</f>
        <v>#REF!</v>
      </c>
      <c r="S62" s="12" t="e">
        <f>+#REF!</f>
        <v>#REF!</v>
      </c>
      <c r="T62" s="12" t="e">
        <f>+#REF!</f>
        <v>#REF!</v>
      </c>
      <c r="U62" s="12" t="e">
        <f>+#REF!</f>
        <v>#REF!</v>
      </c>
      <c r="V62" s="12" t="e">
        <f>+#REF!</f>
        <v>#REF!</v>
      </c>
      <c r="W62" s="12" t="e">
        <f>+#REF!</f>
        <v>#REF!</v>
      </c>
      <c r="X62" s="12" t="e">
        <f>+#REF!</f>
        <v>#REF!</v>
      </c>
      <c r="Y62" s="12" t="e">
        <f>+#REF!</f>
        <v>#REF!</v>
      </c>
      <c r="Z62" s="12" t="e">
        <f>+#REF!</f>
        <v>#REF!</v>
      </c>
      <c r="AA62" s="12" t="e">
        <f>+#REF!</f>
        <v>#REF!</v>
      </c>
      <c r="AB62" s="12" t="e">
        <f>+#REF!</f>
        <v>#REF!</v>
      </c>
      <c r="AC62" s="53" t="e">
        <f t="shared" si="34"/>
        <v>#REF!</v>
      </c>
      <c r="AD62" s="17" t="e">
        <f>+#REF!</f>
        <v>#REF!</v>
      </c>
      <c r="AE62" s="12" t="e">
        <f>+#REF!</f>
        <v>#REF!</v>
      </c>
      <c r="AF62" s="12" t="e">
        <f>+#REF!</f>
        <v>#REF!</v>
      </c>
      <c r="AG62" s="12" t="e">
        <f>+#REF!</f>
        <v>#REF!</v>
      </c>
      <c r="AH62" s="12" t="e">
        <f>+#REF!</f>
        <v>#REF!</v>
      </c>
      <c r="AI62" s="12" t="e">
        <f>+#REF!</f>
        <v>#REF!</v>
      </c>
      <c r="AJ62" s="12" t="e">
        <f>+#REF!</f>
        <v>#REF!</v>
      </c>
      <c r="AK62" s="12" t="e">
        <f>+#REF!</f>
        <v>#REF!</v>
      </c>
      <c r="AL62" s="12" t="e">
        <f>+#REF!</f>
        <v>#REF!</v>
      </c>
      <c r="AM62" s="12" t="e">
        <f>+#REF!</f>
        <v>#REF!</v>
      </c>
      <c r="AN62" s="12" t="e">
        <f>+#REF!</f>
        <v>#REF!</v>
      </c>
      <c r="AO62" s="12" t="e">
        <f>+#REF!</f>
        <v>#REF!</v>
      </c>
      <c r="AP62" s="48" t="e">
        <f t="shared" si="35"/>
        <v>#REF!</v>
      </c>
      <c r="AQ62" s="12" t="e">
        <f>+#REF!</f>
        <v>#REF!</v>
      </c>
      <c r="AR62" s="12" t="e">
        <f>+#REF!</f>
        <v>#REF!</v>
      </c>
      <c r="AS62" s="12" t="e">
        <f>+#REF!</f>
        <v>#REF!</v>
      </c>
      <c r="AT62" s="12" t="e">
        <f>+#REF!</f>
        <v>#REF!</v>
      </c>
      <c r="AU62" s="12" t="e">
        <f>+#REF!</f>
        <v>#REF!</v>
      </c>
      <c r="AV62" s="12" t="e">
        <f>+#REF!</f>
        <v>#REF!</v>
      </c>
      <c r="AW62" s="12" t="e">
        <f>+#REF!</f>
        <v>#REF!</v>
      </c>
      <c r="AX62" s="12" t="e">
        <f>+#REF!</f>
        <v>#REF!</v>
      </c>
      <c r="AY62" s="12" t="e">
        <f>+#REF!</f>
        <v>#REF!</v>
      </c>
      <c r="AZ62" s="12" t="e">
        <f>+#REF!</f>
        <v>#REF!</v>
      </c>
      <c r="BA62" s="12" t="e">
        <f>+#REF!</f>
        <v>#REF!</v>
      </c>
      <c r="BB62" s="12" t="e">
        <f>+#REF!</f>
        <v>#REF!</v>
      </c>
      <c r="BC62" s="48" t="e">
        <f t="shared" si="36"/>
        <v>#REF!</v>
      </c>
      <c r="BD62" s="17" t="e">
        <f>+#REF!</f>
        <v>#REF!</v>
      </c>
      <c r="BE62" s="12" t="e">
        <f>+#REF!</f>
        <v>#REF!</v>
      </c>
      <c r="BF62" s="12" t="e">
        <f>+#REF!</f>
        <v>#REF!</v>
      </c>
      <c r="BG62" s="12" t="e">
        <f>+#REF!</f>
        <v>#REF!</v>
      </c>
      <c r="BH62" s="12" t="e">
        <f>+#REF!</f>
        <v>#REF!</v>
      </c>
      <c r="BI62" s="12" t="e">
        <f>+#REF!</f>
        <v>#REF!</v>
      </c>
      <c r="BJ62" s="12" t="e">
        <f>+#REF!</f>
        <v>#REF!</v>
      </c>
      <c r="BK62" s="9" t="e">
        <f>+#REF!</f>
        <v>#REF!</v>
      </c>
      <c r="BL62" s="193" t="e">
        <f>+#REF!</f>
        <v>#REF!</v>
      </c>
      <c r="BM62" s="12" t="e">
        <f>+#REF!</f>
        <v>#REF!</v>
      </c>
      <c r="BN62" s="12" t="e">
        <f>+#REF!</f>
        <v>#REF!</v>
      </c>
      <c r="BO62" s="12" t="e">
        <f>+#REF!</f>
        <v>#REF!</v>
      </c>
      <c r="BP62" s="48" t="e">
        <f t="shared" si="15"/>
        <v>#REF!</v>
      </c>
      <c r="BQ62" s="12" t="e">
        <f>+#REF!</f>
        <v>#REF!</v>
      </c>
      <c r="BR62" s="12" t="e">
        <f>+#REF!</f>
        <v>#REF!</v>
      </c>
      <c r="BS62" s="12" t="e">
        <f>+#REF!</f>
        <v>#REF!</v>
      </c>
      <c r="BT62" s="12" t="e">
        <f>+#REF!</f>
        <v>#REF!</v>
      </c>
      <c r="BU62" s="12" t="e">
        <f>+#REF!</f>
        <v>#REF!</v>
      </c>
      <c r="BV62" s="12" t="e">
        <f>+#REF!</f>
        <v>#REF!</v>
      </c>
      <c r="BW62" s="116" t="e">
        <f>+#REF!</f>
        <v>#REF!</v>
      </c>
      <c r="BX62" s="118">
        <v>2</v>
      </c>
      <c r="BY62" s="49">
        <v>5</v>
      </c>
      <c r="BZ62" s="50">
        <v>20</v>
      </c>
      <c r="CA62" s="50">
        <v>26</v>
      </c>
      <c r="CB62" s="50">
        <v>30</v>
      </c>
      <c r="CC62" s="115">
        <v>176</v>
      </c>
      <c r="CD62" s="50">
        <v>26</v>
      </c>
      <c r="CE62" s="50">
        <v>22</v>
      </c>
      <c r="CF62" s="50">
        <v>9</v>
      </c>
      <c r="CG62" s="50">
        <v>4</v>
      </c>
      <c r="CH62" s="50">
        <v>4</v>
      </c>
      <c r="CI62" s="50">
        <v>4</v>
      </c>
      <c r="CJ62" s="49">
        <v>4</v>
      </c>
      <c r="CK62" s="49">
        <v>4</v>
      </c>
      <c r="CL62" s="49">
        <v>4</v>
      </c>
      <c r="CM62" s="117">
        <v>38</v>
      </c>
      <c r="CN62" s="118">
        <v>100</v>
      </c>
      <c r="CO62" s="119">
        <v>81</v>
      </c>
      <c r="CP62" s="164">
        <v>-18.999999999999993</v>
      </c>
      <c r="CQ62" s="28"/>
      <c r="CR62" s="28"/>
    </row>
    <row r="63" spans="1:96" ht="20.100000000000001" hidden="1" customHeight="1" x14ac:dyDescent="0.25">
      <c r="A63" s="63"/>
      <c r="B63" s="24"/>
      <c r="C63" s="52" t="s">
        <v>22</v>
      </c>
      <c r="D63" s="17" t="e">
        <f>+#REF!</f>
        <v>#REF!</v>
      </c>
      <c r="E63" s="12" t="e">
        <f>+#REF!</f>
        <v>#REF!</v>
      </c>
      <c r="F63" s="12" t="e">
        <f>+#REF!</f>
        <v>#REF!</v>
      </c>
      <c r="G63" s="12" t="e">
        <f>+#REF!</f>
        <v>#REF!</v>
      </c>
      <c r="H63" s="12" t="e">
        <f>+#REF!</f>
        <v>#REF!</v>
      </c>
      <c r="I63" s="12" t="e">
        <f>+#REF!</f>
        <v>#REF!</v>
      </c>
      <c r="J63" s="12" t="e">
        <f>+#REF!</f>
        <v>#REF!</v>
      </c>
      <c r="K63" s="12" t="e">
        <f>+#REF!</f>
        <v>#REF!</v>
      </c>
      <c r="L63" s="12" t="e">
        <f>+#REF!</f>
        <v>#REF!</v>
      </c>
      <c r="M63" s="12" t="e">
        <f>+#REF!</f>
        <v>#REF!</v>
      </c>
      <c r="N63" s="12" t="e">
        <f>+#REF!</f>
        <v>#REF!</v>
      </c>
      <c r="O63" s="12" t="e">
        <f>+#REF!</f>
        <v>#REF!</v>
      </c>
      <c r="P63" s="48" t="e">
        <f t="shared" si="37"/>
        <v>#REF!</v>
      </c>
      <c r="Q63" s="12" t="e">
        <f>+#REF!</f>
        <v>#REF!</v>
      </c>
      <c r="R63" s="12" t="e">
        <f>+#REF!</f>
        <v>#REF!</v>
      </c>
      <c r="S63" s="12" t="e">
        <f>+#REF!</f>
        <v>#REF!</v>
      </c>
      <c r="T63" s="12" t="e">
        <f>+#REF!</f>
        <v>#REF!</v>
      </c>
      <c r="U63" s="12" t="e">
        <f>+#REF!</f>
        <v>#REF!</v>
      </c>
      <c r="V63" s="12" t="e">
        <f>+#REF!</f>
        <v>#REF!</v>
      </c>
      <c r="W63" s="12" t="e">
        <f>+#REF!</f>
        <v>#REF!</v>
      </c>
      <c r="X63" s="12" t="e">
        <f>+#REF!</f>
        <v>#REF!</v>
      </c>
      <c r="Y63" s="12" t="e">
        <f>+#REF!</f>
        <v>#REF!</v>
      </c>
      <c r="Z63" s="12" t="e">
        <f>+#REF!</f>
        <v>#REF!</v>
      </c>
      <c r="AA63" s="12" t="e">
        <f>+#REF!</f>
        <v>#REF!</v>
      </c>
      <c r="AB63" s="12" t="e">
        <f>+#REF!</f>
        <v>#REF!</v>
      </c>
      <c r="AC63" s="53" t="e">
        <f t="shared" si="34"/>
        <v>#REF!</v>
      </c>
      <c r="AD63" s="17" t="e">
        <f>+#REF!</f>
        <v>#REF!</v>
      </c>
      <c r="AE63" s="12" t="e">
        <f>+#REF!</f>
        <v>#REF!</v>
      </c>
      <c r="AF63" s="12" t="e">
        <f>+#REF!</f>
        <v>#REF!</v>
      </c>
      <c r="AG63" s="12" t="e">
        <f>+#REF!</f>
        <v>#REF!</v>
      </c>
      <c r="AH63" s="12" t="e">
        <f>+#REF!</f>
        <v>#REF!</v>
      </c>
      <c r="AI63" s="12" t="e">
        <f>+#REF!</f>
        <v>#REF!</v>
      </c>
      <c r="AJ63" s="12" t="e">
        <f>+#REF!</f>
        <v>#REF!</v>
      </c>
      <c r="AK63" s="12" t="e">
        <f>+#REF!</f>
        <v>#REF!</v>
      </c>
      <c r="AL63" s="12" t="e">
        <f>+#REF!</f>
        <v>#REF!</v>
      </c>
      <c r="AM63" s="12" t="e">
        <f>+#REF!</f>
        <v>#REF!</v>
      </c>
      <c r="AN63" s="12" t="e">
        <f>+#REF!</f>
        <v>#REF!</v>
      </c>
      <c r="AO63" s="12" t="e">
        <f>+#REF!</f>
        <v>#REF!</v>
      </c>
      <c r="AP63" s="48" t="e">
        <f t="shared" si="35"/>
        <v>#REF!</v>
      </c>
      <c r="AQ63" s="12" t="e">
        <f>+#REF!</f>
        <v>#REF!</v>
      </c>
      <c r="AR63" s="12" t="e">
        <f>+#REF!</f>
        <v>#REF!</v>
      </c>
      <c r="AS63" s="12" t="e">
        <f>+#REF!</f>
        <v>#REF!</v>
      </c>
      <c r="AT63" s="12" t="e">
        <f>+#REF!</f>
        <v>#REF!</v>
      </c>
      <c r="AU63" s="12" t="e">
        <f>+#REF!</f>
        <v>#REF!</v>
      </c>
      <c r="AV63" s="12" t="e">
        <f>+#REF!</f>
        <v>#REF!</v>
      </c>
      <c r="AW63" s="12" t="e">
        <f>+#REF!</f>
        <v>#REF!</v>
      </c>
      <c r="AX63" s="12" t="e">
        <f>+#REF!</f>
        <v>#REF!</v>
      </c>
      <c r="AY63" s="12" t="e">
        <f>+#REF!</f>
        <v>#REF!</v>
      </c>
      <c r="AZ63" s="12" t="e">
        <f>+#REF!</f>
        <v>#REF!</v>
      </c>
      <c r="BA63" s="12" t="e">
        <f>+#REF!</f>
        <v>#REF!</v>
      </c>
      <c r="BB63" s="12" t="e">
        <f>+#REF!</f>
        <v>#REF!</v>
      </c>
      <c r="BC63" s="48" t="e">
        <f t="shared" si="36"/>
        <v>#REF!</v>
      </c>
      <c r="BD63" s="17" t="e">
        <f>+#REF!</f>
        <v>#REF!</v>
      </c>
      <c r="BE63" s="12" t="e">
        <f>+#REF!</f>
        <v>#REF!</v>
      </c>
      <c r="BF63" s="12" t="e">
        <f>+#REF!</f>
        <v>#REF!</v>
      </c>
      <c r="BG63" s="12" t="e">
        <f>+#REF!</f>
        <v>#REF!</v>
      </c>
      <c r="BH63" s="12" t="e">
        <f>+#REF!</f>
        <v>#REF!</v>
      </c>
      <c r="BI63" s="12" t="e">
        <f>+#REF!</f>
        <v>#REF!</v>
      </c>
      <c r="BJ63" s="12" t="e">
        <f>+#REF!</f>
        <v>#REF!</v>
      </c>
      <c r="BK63" s="9" t="e">
        <f>+#REF!</f>
        <v>#REF!</v>
      </c>
      <c r="BL63" s="193" t="e">
        <f>+#REF!</f>
        <v>#REF!</v>
      </c>
      <c r="BM63" s="12" t="e">
        <f>+#REF!</f>
        <v>#REF!</v>
      </c>
      <c r="BN63" s="12" t="e">
        <f>+#REF!</f>
        <v>#REF!</v>
      </c>
      <c r="BO63" s="12" t="e">
        <f>+#REF!</f>
        <v>#REF!</v>
      </c>
      <c r="BP63" s="48" t="e">
        <f t="shared" si="15"/>
        <v>#REF!</v>
      </c>
      <c r="BQ63" s="12" t="e">
        <f>+#REF!</f>
        <v>#REF!</v>
      </c>
      <c r="BR63" s="12" t="e">
        <f>+#REF!</f>
        <v>#REF!</v>
      </c>
      <c r="BS63" s="12" t="e">
        <f>+#REF!</f>
        <v>#REF!</v>
      </c>
      <c r="BT63" s="12" t="e">
        <f>+#REF!</f>
        <v>#REF!</v>
      </c>
      <c r="BU63" s="12" t="e">
        <f>+#REF!</f>
        <v>#REF!</v>
      </c>
      <c r="BV63" s="12" t="e">
        <f>+#REF!</f>
        <v>#REF!</v>
      </c>
      <c r="BW63" s="116" t="e">
        <f>+#REF!</f>
        <v>#REF!</v>
      </c>
      <c r="BX63" s="118">
        <v>0</v>
      </c>
      <c r="BY63" s="49">
        <v>0</v>
      </c>
      <c r="BZ63" s="50">
        <v>1</v>
      </c>
      <c r="CA63" s="50">
        <v>0</v>
      </c>
      <c r="CB63" s="50">
        <v>0</v>
      </c>
      <c r="CC63" s="115">
        <v>8</v>
      </c>
      <c r="CD63" s="50">
        <v>2</v>
      </c>
      <c r="CE63" s="50">
        <v>0</v>
      </c>
      <c r="CF63" s="50">
        <v>0</v>
      </c>
      <c r="CG63" s="50">
        <v>0</v>
      </c>
      <c r="CH63" s="50">
        <v>0</v>
      </c>
      <c r="CI63" s="50">
        <v>1</v>
      </c>
      <c r="CJ63" s="49">
        <v>2</v>
      </c>
      <c r="CK63" s="49">
        <v>3</v>
      </c>
      <c r="CL63" s="49">
        <v>1</v>
      </c>
      <c r="CM63" s="117">
        <v>0</v>
      </c>
      <c r="CN63" s="118">
        <v>7</v>
      </c>
      <c r="CO63" s="119">
        <v>9</v>
      </c>
      <c r="CP63" s="164">
        <v>28.57142857142858</v>
      </c>
      <c r="CQ63" s="28"/>
      <c r="CR63" s="28"/>
    </row>
    <row r="64" spans="1:96" ht="20.100000000000001" hidden="1" customHeight="1" x14ac:dyDescent="0.25">
      <c r="A64" s="63"/>
      <c r="B64" s="24"/>
      <c r="C64" s="52" t="s">
        <v>124</v>
      </c>
      <c r="D64" s="17" t="e">
        <f>+#REF!</f>
        <v>#REF!</v>
      </c>
      <c r="E64" s="12" t="e">
        <f>+#REF!</f>
        <v>#REF!</v>
      </c>
      <c r="F64" s="12" t="e">
        <f>+#REF!</f>
        <v>#REF!</v>
      </c>
      <c r="G64" s="12" t="e">
        <f>+#REF!</f>
        <v>#REF!</v>
      </c>
      <c r="H64" s="12" t="e">
        <f>+#REF!</f>
        <v>#REF!</v>
      </c>
      <c r="I64" s="12" t="e">
        <f>+#REF!</f>
        <v>#REF!</v>
      </c>
      <c r="J64" s="12" t="e">
        <f>+#REF!</f>
        <v>#REF!</v>
      </c>
      <c r="K64" s="12" t="e">
        <f>+#REF!</f>
        <v>#REF!</v>
      </c>
      <c r="L64" s="12" t="e">
        <f>+#REF!</f>
        <v>#REF!</v>
      </c>
      <c r="M64" s="12" t="e">
        <f>+#REF!</f>
        <v>#REF!</v>
      </c>
      <c r="N64" s="12" t="e">
        <f>+#REF!</f>
        <v>#REF!</v>
      </c>
      <c r="O64" s="12" t="e">
        <f>+#REF!</f>
        <v>#REF!</v>
      </c>
      <c r="P64" s="48" t="e">
        <f t="shared" si="37"/>
        <v>#REF!</v>
      </c>
      <c r="Q64" s="12" t="e">
        <f>+#REF!</f>
        <v>#REF!</v>
      </c>
      <c r="R64" s="12" t="e">
        <f>+#REF!</f>
        <v>#REF!</v>
      </c>
      <c r="S64" s="12" t="e">
        <f>+#REF!</f>
        <v>#REF!</v>
      </c>
      <c r="T64" s="12" t="e">
        <f>+#REF!</f>
        <v>#REF!</v>
      </c>
      <c r="U64" s="12" t="e">
        <f>+#REF!</f>
        <v>#REF!</v>
      </c>
      <c r="V64" s="12" t="e">
        <f>+#REF!</f>
        <v>#REF!</v>
      </c>
      <c r="W64" s="12" t="e">
        <f>+#REF!</f>
        <v>#REF!</v>
      </c>
      <c r="X64" s="12" t="e">
        <f>+#REF!</f>
        <v>#REF!</v>
      </c>
      <c r="Y64" s="12" t="e">
        <f>+#REF!</f>
        <v>#REF!</v>
      </c>
      <c r="Z64" s="12" t="e">
        <f>+#REF!</f>
        <v>#REF!</v>
      </c>
      <c r="AA64" s="12" t="e">
        <f>+#REF!</f>
        <v>#REF!</v>
      </c>
      <c r="AB64" s="12" t="e">
        <f>+#REF!</f>
        <v>#REF!</v>
      </c>
      <c r="AC64" s="53" t="e">
        <f t="shared" si="34"/>
        <v>#REF!</v>
      </c>
      <c r="AD64" s="17" t="e">
        <f>+#REF!</f>
        <v>#REF!</v>
      </c>
      <c r="AE64" s="12" t="e">
        <f>+#REF!</f>
        <v>#REF!</v>
      </c>
      <c r="AF64" s="12" t="e">
        <f>+#REF!</f>
        <v>#REF!</v>
      </c>
      <c r="AG64" s="12" t="e">
        <f>+#REF!</f>
        <v>#REF!</v>
      </c>
      <c r="AH64" s="12" t="e">
        <f>+#REF!</f>
        <v>#REF!</v>
      </c>
      <c r="AI64" s="12" t="e">
        <f>+#REF!</f>
        <v>#REF!</v>
      </c>
      <c r="AJ64" s="12" t="e">
        <f>+#REF!</f>
        <v>#REF!</v>
      </c>
      <c r="AK64" s="12" t="e">
        <f>+#REF!</f>
        <v>#REF!</v>
      </c>
      <c r="AL64" s="12" t="e">
        <f>+#REF!</f>
        <v>#REF!</v>
      </c>
      <c r="AM64" s="12" t="e">
        <f>+#REF!</f>
        <v>#REF!</v>
      </c>
      <c r="AN64" s="12" t="e">
        <f>+#REF!</f>
        <v>#REF!</v>
      </c>
      <c r="AO64" s="12" t="e">
        <f>+#REF!</f>
        <v>#REF!</v>
      </c>
      <c r="AP64" s="48" t="e">
        <f t="shared" si="35"/>
        <v>#REF!</v>
      </c>
      <c r="AQ64" s="12" t="e">
        <f>+#REF!</f>
        <v>#REF!</v>
      </c>
      <c r="AR64" s="12" t="e">
        <f>+#REF!</f>
        <v>#REF!</v>
      </c>
      <c r="AS64" s="12" t="e">
        <f>+#REF!</f>
        <v>#REF!</v>
      </c>
      <c r="AT64" s="12" t="e">
        <f>+#REF!</f>
        <v>#REF!</v>
      </c>
      <c r="AU64" s="12" t="e">
        <f>+#REF!</f>
        <v>#REF!</v>
      </c>
      <c r="AV64" s="12" t="e">
        <f>+#REF!</f>
        <v>#REF!</v>
      </c>
      <c r="AW64" s="12" t="e">
        <f>+#REF!</f>
        <v>#REF!</v>
      </c>
      <c r="AX64" s="12" t="e">
        <f>+#REF!</f>
        <v>#REF!</v>
      </c>
      <c r="AY64" s="12" t="e">
        <f>+#REF!</f>
        <v>#REF!</v>
      </c>
      <c r="AZ64" s="12" t="e">
        <f>+#REF!</f>
        <v>#REF!</v>
      </c>
      <c r="BA64" s="12" t="e">
        <f>+#REF!</f>
        <v>#REF!</v>
      </c>
      <c r="BB64" s="12" t="e">
        <f>+#REF!</f>
        <v>#REF!</v>
      </c>
      <c r="BC64" s="48" t="e">
        <f t="shared" si="36"/>
        <v>#REF!</v>
      </c>
      <c r="BD64" s="17" t="e">
        <f>+#REF!</f>
        <v>#REF!</v>
      </c>
      <c r="BE64" s="12" t="e">
        <f>+#REF!</f>
        <v>#REF!</v>
      </c>
      <c r="BF64" s="12" t="e">
        <f>+#REF!</f>
        <v>#REF!</v>
      </c>
      <c r="BG64" s="12" t="e">
        <f>+#REF!</f>
        <v>#REF!</v>
      </c>
      <c r="BH64" s="12" t="e">
        <f>+#REF!</f>
        <v>#REF!</v>
      </c>
      <c r="BI64" s="12" t="e">
        <f>+#REF!</f>
        <v>#REF!</v>
      </c>
      <c r="BJ64" s="12" t="e">
        <f>+#REF!</f>
        <v>#REF!</v>
      </c>
      <c r="BK64" s="9" t="e">
        <f>+#REF!</f>
        <v>#REF!</v>
      </c>
      <c r="BL64" s="193" t="e">
        <f>+#REF!</f>
        <v>#REF!</v>
      </c>
      <c r="BM64" s="12" t="e">
        <f>+#REF!</f>
        <v>#REF!</v>
      </c>
      <c r="BN64" s="12" t="e">
        <f>+#REF!</f>
        <v>#REF!</v>
      </c>
      <c r="BO64" s="12" t="e">
        <f>+#REF!</f>
        <v>#REF!</v>
      </c>
      <c r="BP64" s="48" t="e">
        <f t="shared" si="15"/>
        <v>#REF!</v>
      </c>
      <c r="BQ64" s="12" t="e">
        <f>+#REF!</f>
        <v>#REF!</v>
      </c>
      <c r="BR64" s="12" t="e">
        <f>+#REF!</f>
        <v>#REF!</v>
      </c>
      <c r="BS64" s="12" t="e">
        <f>+#REF!</f>
        <v>#REF!</v>
      </c>
      <c r="BT64" s="12" t="e">
        <f>+#REF!</f>
        <v>#REF!</v>
      </c>
      <c r="BU64" s="12" t="e">
        <f>+#REF!</f>
        <v>#REF!</v>
      </c>
      <c r="BV64" s="12" t="e">
        <f>+#REF!</f>
        <v>#REF!</v>
      </c>
      <c r="BW64" s="116" t="e">
        <f>+#REF!</f>
        <v>#REF!</v>
      </c>
      <c r="BX64" s="118">
        <v>1</v>
      </c>
      <c r="BY64" s="49">
        <v>1</v>
      </c>
      <c r="BZ64" s="50">
        <v>1</v>
      </c>
      <c r="CA64" s="50">
        <v>1</v>
      </c>
      <c r="CB64" s="50">
        <v>1</v>
      </c>
      <c r="CC64" s="115">
        <v>12</v>
      </c>
      <c r="CD64" s="50">
        <v>1</v>
      </c>
      <c r="CE64" s="50">
        <v>1</v>
      </c>
      <c r="CF64" s="50">
        <v>1</v>
      </c>
      <c r="CG64" s="50">
        <v>3</v>
      </c>
      <c r="CH64" s="50">
        <v>2</v>
      </c>
      <c r="CI64" s="50">
        <v>1</v>
      </c>
      <c r="CJ64" s="49">
        <v>1</v>
      </c>
      <c r="CK64" s="49">
        <v>1</v>
      </c>
      <c r="CL64" s="49">
        <v>1</v>
      </c>
      <c r="CM64" s="117">
        <v>9</v>
      </c>
      <c r="CN64" s="118">
        <v>9</v>
      </c>
      <c r="CO64" s="119">
        <v>12</v>
      </c>
      <c r="CP64" s="164">
        <v>33.333333333333329</v>
      </c>
      <c r="CQ64" s="28"/>
      <c r="CR64" s="28"/>
    </row>
    <row r="65" spans="1:96" ht="20.100000000000001" hidden="1" customHeight="1" x14ac:dyDescent="0.25">
      <c r="A65" s="63"/>
      <c r="B65" s="24"/>
      <c r="C65" s="52" t="s">
        <v>23</v>
      </c>
      <c r="D65" s="17" t="e">
        <f>+#REF!</f>
        <v>#REF!</v>
      </c>
      <c r="E65" s="12" t="e">
        <f>+#REF!</f>
        <v>#REF!</v>
      </c>
      <c r="F65" s="12" t="e">
        <f>+#REF!</f>
        <v>#REF!</v>
      </c>
      <c r="G65" s="12" t="e">
        <f>+#REF!</f>
        <v>#REF!</v>
      </c>
      <c r="H65" s="12" t="e">
        <f>+#REF!</f>
        <v>#REF!</v>
      </c>
      <c r="I65" s="12" t="e">
        <f>+#REF!</f>
        <v>#REF!</v>
      </c>
      <c r="J65" s="12" t="e">
        <f>+#REF!</f>
        <v>#REF!</v>
      </c>
      <c r="K65" s="12" t="e">
        <f>+#REF!</f>
        <v>#REF!</v>
      </c>
      <c r="L65" s="12" t="e">
        <f>+#REF!</f>
        <v>#REF!</v>
      </c>
      <c r="M65" s="12" t="e">
        <f>+#REF!</f>
        <v>#REF!</v>
      </c>
      <c r="N65" s="12" t="e">
        <f>+#REF!</f>
        <v>#REF!</v>
      </c>
      <c r="O65" s="12" t="e">
        <f>+#REF!</f>
        <v>#REF!</v>
      </c>
      <c r="P65" s="48" t="e">
        <f t="shared" si="37"/>
        <v>#REF!</v>
      </c>
      <c r="Q65" s="12" t="e">
        <f>+#REF!</f>
        <v>#REF!</v>
      </c>
      <c r="R65" s="12" t="e">
        <f>+#REF!</f>
        <v>#REF!</v>
      </c>
      <c r="S65" s="12" t="e">
        <f>+#REF!</f>
        <v>#REF!</v>
      </c>
      <c r="T65" s="12" t="e">
        <f>+#REF!</f>
        <v>#REF!</v>
      </c>
      <c r="U65" s="12" t="e">
        <f>+#REF!</f>
        <v>#REF!</v>
      </c>
      <c r="V65" s="12" t="e">
        <f>+#REF!</f>
        <v>#REF!</v>
      </c>
      <c r="W65" s="12" t="e">
        <f>+#REF!</f>
        <v>#REF!</v>
      </c>
      <c r="X65" s="12" t="e">
        <f>+#REF!</f>
        <v>#REF!</v>
      </c>
      <c r="Y65" s="12" t="e">
        <f>+#REF!</f>
        <v>#REF!</v>
      </c>
      <c r="Z65" s="12" t="e">
        <f>+#REF!</f>
        <v>#REF!</v>
      </c>
      <c r="AA65" s="12" t="e">
        <f>+#REF!</f>
        <v>#REF!</v>
      </c>
      <c r="AB65" s="12" t="e">
        <f>+#REF!</f>
        <v>#REF!</v>
      </c>
      <c r="AC65" s="53" t="e">
        <f t="shared" si="34"/>
        <v>#REF!</v>
      </c>
      <c r="AD65" s="17" t="e">
        <f>+#REF!</f>
        <v>#REF!</v>
      </c>
      <c r="AE65" s="12" t="e">
        <f>+#REF!</f>
        <v>#REF!</v>
      </c>
      <c r="AF65" s="12" t="e">
        <f>+#REF!</f>
        <v>#REF!</v>
      </c>
      <c r="AG65" s="12" t="e">
        <f>+#REF!</f>
        <v>#REF!</v>
      </c>
      <c r="AH65" s="12" t="e">
        <f>+#REF!</f>
        <v>#REF!</v>
      </c>
      <c r="AI65" s="12" t="e">
        <f>+#REF!</f>
        <v>#REF!</v>
      </c>
      <c r="AJ65" s="12" t="e">
        <f>+#REF!</f>
        <v>#REF!</v>
      </c>
      <c r="AK65" s="12" t="e">
        <f>+#REF!</f>
        <v>#REF!</v>
      </c>
      <c r="AL65" s="12" t="e">
        <f>+#REF!</f>
        <v>#REF!</v>
      </c>
      <c r="AM65" s="12" t="e">
        <f>+#REF!</f>
        <v>#REF!</v>
      </c>
      <c r="AN65" s="12" t="e">
        <f>+#REF!</f>
        <v>#REF!</v>
      </c>
      <c r="AO65" s="12" t="e">
        <f>+#REF!</f>
        <v>#REF!</v>
      </c>
      <c r="AP65" s="48" t="e">
        <f t="shared" si="35"/>
        <v>#REF!</v>
      </c>
      <c r="AQ65" s="12" t="e">
        <f>+#REF!</f>
        <v>#REF!</v>
      </c>
      <c r="AR65" s="12" t="e">
        <f>+#REF!</f>
        <v>#REF!</v>
      </c>
      <c r="AS65" s="12" t="e">
        <f>+#REF!</f>
        <v>#REF!</v>
      </c>
      <c r="AT65" s="12" t="e">
        <f>+#REF!</f>
        <v>#REF!</v>
      </c>
      <c r="AU65" s="12" t="e">
        <f>+#REF!</f>
        <v>#REF!</v>
      </c>
      <c r="AV65" s="12" t="e">
        <f>+#REF!</f>
        <v>#REF!</v>
      </c>
      <c r="AW65" s="12" t="e">
        <f>+#REF!</f>
        <v>#REF!</v>
      </c>
      <c r="AX65" s="12" t="e">
        <f>+#REF!</f>
        <v>#REF!</v>
      </c>
      <c r="AY65" s="12" t="e">
        <f>+#REF!</f>
        <v>#REF!</v>
      </c>
      <c r="AZ65" s="12" t="e">
        <f>+#REF!</f>
        <v>#REF!</v>
      </c>
      <c r="BA65" s="12" t="e">
        <f>+#REF!</f>
        <v>#REF!</v>
      </c>
      <c r="BB65" s="12" t="e">
        <f>+#REF!</f>
        <v>#REF!</v>
      </c>
      <c r="BC65" s="48" t="e">
        <f t="shared" si="36"/>
        <v>#REF!</v>
      </c>
      <c r="BD65" s="17" t="e">
        <f>+#REF!</f>
        <v>#REF!</v>
      </c>
      <c r="BE65" s="12" t="e">
        <f>+#REF!</f>
        <v>#REF!</v>
      </c>
      <c r="BF65" s="12" t="e">
        <f>+#REF!</f>
        <v>#REF!</v>
      </c>
      <c r="BG65" s="12" t="e">
        <f>+#REF!</f>
        <v>#REF!</v>
      </c>
      <c r="BH65" s="12" t="e">
        <f>+#REF!</f>
        <v>#REF!</v>
      </c>
      <c r="BI65" s="12" t="e">
        <f>+#REF!</f>
        <v>#REF!</v>
      </c>
      <c r="BJ65" s="12" t="e">
        <f>+#REF!</f>
        <v>#REF!</v>
      </c>
      <c r="BK65" s="9" t="e">
        <f>+#REF!</f>
        <v>#REF!</v>
      </c>
      <c r="BL65" s="193" t="e">
        <f>+#REF!</f>
        <v>#REF!</v>
      </c>
      <c r="BM65" s="12" t="e">
        <f>+#REF!</f>
        <v>#REF!</v>
      </c>
      <c r="BN65" s="12" t="e">
        <f>+#REF!</f>
        <v>#REF!</v>
      </c>
      <c r="BO65" s="12" t="e">
        <f>+#REF!</f>
        <v>#REF!</v>
      </c>
      <c r="BP65" s="48" t="e">
        <f t="shared" si="15"/>
        <v>#REF!</v>
      </c>
      <c r="BQ65" s="12" t="e">
        <f>+#REF!</f>
        <v>#REF!</v>
      </c>
      <c r="BR65" s="12" t="e">
        <f>+#REF!</f>
        <v>#REF!</v>
      </c>
      <c r="BS65" s="12" t="e">
        <f>+#REF!</f>
        <v>#REF!</v>
      </c>
      <c r="BT65" s="12" t="e">
        <f>+#REF!</f>
        <v>#REF!</v>
      </c>
      <c r="BU65" s="12" t="e">
        <f>+#REF!</f>
        <v>#REF!</v>
      </c>
      <c r="BV65" s="12" t="e">
        <f>+#REF!</f>
        <v>#REF!</v>
      </c>
      <c r="BW65" s="116" t="e">
        <f>+#REF!</f>
        <v>#REF!</v>
      </c>
      <c r="BX65" s="118">
        <v>0</v>
      </c>
      <c r="BY65" s="49">
        <v>0</v>
      </c>
      <c r="BZ65" s="50">
        <v>0</v>
      </c>
      <c r="CA65" s="50">
        <v>0</v>
      </c>
      <c r="CB65" s="50">
        <v>0</v>
      </c>
      <c r="CC65" s="115">
        <v>0</v>
      </c>
      <c r="CD65" s="50">
        <v>0</v>
      </c>
      <c r="CE65" s="50">
        <v>0</v>
      </c>
      <c r="CF65" s="50">
        <v>0</v>
      </c>
      <c r="CG65" s="50">
        <v>0</v>
      </c>
      <c r="CH65" s="50">
        <v>0</v>
      </c>
      <c r="CI65" s="50">
        <v>0</v>
      </c>
      <c r="CJ65" s="49">
        <v>0</v>
      </c>
      <c r="CK65" s="49">
        <v>0</v>
      </c>
      <c r="CL65" s="49">
        <v>0</v>
      </c>
      <c r="CM65" s="117">
        <v>0</v>
      </c>
      <c r="CN65" s="118">
        <v>0</v>
      </c>
      <c r="CO65" s="119">
        <v>0</v>
      </c>
      <c r="CP65" s="164"/>
      <c r="CQ65" s="28"/>
      <c r="CR65" s="28"/>
    </row>
    <row r="66" spans="1:96" ht="20.100000000000001" hidden="1" customHeight="1" x14ac:dyDescent="0.25">
      <c r="A66" s="63"/>
      <c r="B66" s="14"/>
      <c r="C66" s="52" t="s">
        <v>24</v>
      </c>
      <c r="D66" s="17" t="e">
        <f>+#REF!</f>
        <v>#REF!</v>
      </c>
      <c r="E66" s="12" t="e">
        <f>+#REF!</f>
        <v>#REF!</v>
      </c>
      <c r="F66" s="12" t="e">
        <f>+#REF!</f>
        <v>#REF!</v>
      </c>
      <c r="G66" s="12" t="e">
        <f>+#REF!</f>
        <v>#REF!</v>
      </c>
      <c r="H66" s="12" t="e">
        <f>+#REF!</f>
        <v>#REF!</v>
      </c>
      <c r="I66" s="12" t="e">
        <f>+#REF!</f>
        <v>#REF!</v>
      </c>
      <c r="J66" s="12" t="e">
        <f>+#REF!</f>
        <v>#REF!</v>
      </c>
      <c r="K66" s="12" t="e">
        <f>+#REF!</f>
        <v>#REF!</v>
      </c>
      <c r="L66" s="12" t="e">
        <f>+#REF!</f>
        <v>#REF!</v>
      </c>
      <c r="M66" s="12" t="e">
        <f>+#REF!</f>
        <v>#REF!</v>
      </c>
      <c r="N66" s="12" t="e">
        <f>+#REF!</f>
        <v>#REF!</v>
      </c>
      <c r="O66" s="12" t="e">
        <f>+#REF!</f>
        <v>#REF!</v>
      </c>
      <c r="P66" s="48" t="e">
        <f t="shared" si="37"/>
        <v>#REF!</v>
      </c>
      <c r="Q66" s="12" t="e">
        <f>+#REF!</f>
        <v>#REF!</v>
      </c>
      <c r="R66" s="12" t="e">
        <f>+#REF!</f>
        <v>#REF!</v>
      </c>
      <c r="S66" s="12" t="e">
        <f>+#REF!</f>
        <v>#REF!</v>
      </c>
      <c r="T66" s="12" t="e">
        <f>+#REF!</f>
        <v>#REF!</v>
      </c>
      <c r="U66" s="12" t="e">
        <f>+#REF!</f>
        <v>#REF!</v>
      </c>
      <c r="V66" s="12" t="e">
        <f>+#REF!</f>
        <v>#REF!</v>
      </c>
      <c r="W66" s="12" t="e">
        <f>+#REF!</f>
        <v>#REF!</v>
      </c>
      <c r="X66" s="12" t="e">
        <f>+#REF!</f>
        <v>#REF!</v>
      </c>
      <c r="Y66" s="12" t="e">
        <f>+#REF!</f>
        <v>#REF!</v>
      </c>
      <c r="Z66" s="12" t="e">
        <f>+#REF!</f>
        <v>#REF!</v>
      </c>
      <c r="AA66" s="12" t="e">
        <f>+#REF!</f>
        <v>#REF!</v>
      </c>
      <c r="AB66" s="12" t="e">
        <f>+#REF!</f>
        <v>#REF!</v>
      </c>
      <c r="AC66" s="53" t="e">
        <f t="shared" si="34"/>
        <v>#REF!</v>
      </c>
      <c r="AD66" s="17" t="e">
        <f>+#REF!</f>
        <v>#REF!</v>
      </c>
      <c r="AE66" s="12" t="e">
        <f>+#REF!</f>
        <v>#REF!</v>
      </c>
      <c r="AF66" s="12" t="e">
        <f>+#REF!</f>
        <v>#REF!</v>
      </c>
      <c r="AG66" s="12" t="e">
        <f>+#REF!</f>
        <v>#REF!</v>
      </c>
      <c r="AH66" s="12" t="e">
        <f>+#REF!</f>
        <v>#REF!</v>
      </c>
      <c r="AI66" s="12" t="e">
        <f>+#REF!</f>
        <v>#REF!</v>
      </c>
      <c r="AJ66" s="12" t="e">
        <f>+#REF!</f>
        <v>#REF!</v>
      </c>
      <c r="AK66" s="12" t="e">
        <f>+#REF!</f>
        <v>#REF!</v>
      </c>
      <c r="AL66" s="12" t="e">
        <f>+#REF!</f>
        <v>#REF!</v>
      </c>
      <c r="AM66" s="12" t="e">
        <f>+#REF!</f>
        <v>#REF!</v>
      </c>
      <c r="AN66" s="12" t="e">
        <f>+#REF!</f>
        <v>#REF!</v>
      </c>
      <c r="AO66" s="12" t="e">
        <f>+#REF!</f>
        <v>#REF!</v>
      </c>
      <c r="AP66" s="48" t="e">
        <f t="shared" si="35"/>
        <v>#REF!</v>
      </c>
      <c r="AQ66" s="12" t="e">
        <f>+#REF!</f>
        <v>#REF!</v>
      </c>
      <c r="AR66" s="12" t="e">
        <f>+#REF!</f>
        <v>#REF!</v>
      </c>
      <c r="AS66" s="12" t="e">
        <f>+#REF!</f>
        <v>#REF!</v>
      </c>
      <c r="AT66" s="12" t="e">
        <f>+#REF!</f>
        <v>#REF!</v>
      </c>
      <c r="AU66" s="12" t="e">
        <f>+#REF!</f>
        <v>#REF!</v>
      </c>
      <c r="AV66" s="12" t="e">
        <f>+#REF!</f>
        <v>#REF!</v>
      </c>
      <c r="AW66" s="12" t="e">
        <f>+#REF!</f>
        <v>#REF!</v>
      </c>
      <c r="AX66" s="12" t="e">
        <f>+#REF!</f>
        <v>#REF!</v>
      </c>
      <c r="AY66" s="12" t="e">
        <f>+#REF!</f>
        <v>#REF!</v>
      </c>
      <c r="AZ66" s="12" t="e">
        <f>+#REF!</f>
        <v>#REF!</v>
      </c>
      <c r="BA66" s="12" t="e">
        <f>+#REF!</f>
        <v>#REF!</v>
      </c>
      <c r="BB66" s="12" t="e">
        <f>+#REF!</f>
        <v>#REF!</v>
      </c>
      <c r="BC66" s="48" t="e">
        <f t="shared" si="36"/>
        <v>#REF!</v>
      </c>
      <c r="BD66" s="17" t="e">
        <f>+#REF!</f>
        <v>#REF!</v>
      </c>
      <c r="BE66" s="12" t="e">
        <f>+#REF!</f>
        <v>#REF!</v>
      </c>
      <c r="BF66" s="12" t="e">
        <f>+#REF!</f>
        <v>#REF!</v>
      </c>
      <c r="BG66" s="12" t="e">
        <f>+#REF!</f>
        <v>#REF!</v>
      </c>
      <c r="BH66" s="12" t="e">
        <f>+#REF!</f>
        <v>#REF!</v>
      </c>
      <c r="BI66" s="12" t="e">
        <f>+#REF!</f>
        <v>#REF!</v>
      </c>
      <c r="BJ66" s="12" t="e">
        <f>+#REF!</f>
        <v>#REF!</v>
      </c>
      <c r="BK66" s="9" t="e">
        <f>+#REF!</f>
        <v>#REF!</v>
      </c>
      <c r="BL66" s="193" t="e">
        <f>+#REF!</f>
        <v>#REF!</v>
      </c>
      <c r="BM66" s="12" t="e">
        <f>+#REF!</f>
        <v>#REF!</v>
      </c>
      <c r="BN66" s="12" t="e">
        <f>+#REF!</f>
        <v>#REF!</v>
      </c>
      <c r="BO66" s="12" t="e">
        <f>+#REF!</f>
        <v>#REF!</v>
      </c>
      <c r="BP66" s="48" t="e">
        <f t="shared" si="15"/>
        <v>#REF!</v>
      </c>
      <c r="BQ66" s="12" t="e">
        <f>+#REF!</f>
        <v>#REF!</v>
      </c>
      <c r="BR66" s="12" t="e">
        <f>+#REF!</f>
        <v>#REF!</v>
      </c>
      <c r="BS66" s="12" t="e">
        <f>+#REF!</f>
        <v>#REF!</v>
      </c>
      <c r="BT66" s="12" t="e">
        <f>+#REF!</f>
        <v>#REF!</v>
      </c>
      <c r="BU66" s="12" t="e">
        <f>+#REF!</f>
        <v>#REF!</v>
      </c>
      <c r="BV66" s="12" t="e">
        <f>+#REF!</f>
        <v>#REF!</v>
      </c>
      <c r="BW66" s="116" t="e">
        <f>+#REF!</f>
        <v>#REF!</v>
      </c>
      <c r="BX66" s="118">
        <v>651</v>
      </c>
      <c r="BY66" s="49">
        <v>683</v>
      </c>
      <c r="BZ66" s="50">
        <v>679</v>
      </c>
      <c r="CA66" s="50">
        <v>605</v>
      </c>
      <c r="CB66" s="50">
        <v>609</v>
      </c>
      <c r="CC66" s="115">
        <v>6989</v>
      </c>
      <c r="CD66" s="50">
        <v>499</v>
      </c>
      <c r="CE66" s="50">
        <v>533</v>
      </c>
      <c r="CF66" s="50">
        <v>557</v>
      </c>
      <c r="CG66" s="50">
        <v>576</v>
      </c>
      <c r="CH66" s="50">
        <v>651</v>
      </c>
      <c r="CI66" s="50">
        <v>545</v>
      </c>
      <c r="CJ66" s="49">
        <v>552</v>
      </c>
      <c r="CK66" s="49">
        <v>627</v>
      </c>
      <c r="CL66" s="49">
        <v>610</v>
      </c>
      <c r="CM66" s="117">
        <v>5690</v>
      </c>
      <c r="CN66" s="118">
        <v>5096</v>
      </c>
      <c r="CO66" s="119">
        <v>5150</v>
      </c>
      <c r="CP66" s="164">
        <v>1.0596546310831956</v>
      </c>
      <c r="CQ66" s="28"/>
      <c r="CR66" s="28"/>
    </row>
    <row r="67" spans="1:96" ht="20.100000000000001" hidden="1" customHeight="1" x14ac:dyDescent="0.25">
      <c r="A67" s="63"/>
      <c r="B67" s="14"/>
      <c r="C67" s="16" t="s">
        <v>120</v>
      </c>
      <c r="D67" s="17" t="e">
        <f>+#REF!</f>
        <v>#REF!</v>
      </c>
      <c r="E67" s="12" t="e">
        <f>+#REF!</f>
        <v>#REF!</v>
      </c>
      <c r="F67" s="12" t="e">
        <f>+#REF!</f>
        <v>#REF!</v>
      </c>
      <c r="G67" s="12" t="e">
        <f>+#REF!</f>
        <v>#REF!</v>
      </c>
      <c r="H67" s="12" t="e">
        <f>+#REF!</f>
        <v>#REF!</v>
      </c>
      <c r="I67" s="12" t="e">
        <f>+#REF!</f>
        <v>#REF!</v>
      </c>
      <c r="J67" s="12" t="e">
        <f>+#REF!</f>
        <v>#REF!</v>
      </c>
      <c r="K67" s="12" t="e">
        <f>+#REF!</f>
        <v>#REF!</v>
      </c>
      <c r="L67" s="12" t="e">
        <f>+#REF!</f>
        <v>#REF!</v>
      </c>
      <c r="M67" s="12" t="e">
        <f>+#REF!</f>
        <v>#REF!</v>
      </c>
      <c r="N67" s="12" t="e">
        <f>+#REF!</f>
        <v>#REF!</v>
      </c>
      <c r="O67" s="12" t="e">
        <f>+#REF!</f>
        <v>#REF!</v>
      </c>
      <c r="P67" s="48" t="e">
        <f t="shared" si="37"/>
        <v>#REF!</v>
      </c>
      <c r="Q67" s="12" t="e">
        <f>+#REF!</f>
        <v>#REF!</v>
      </c>
      <c r="R67" s="12" t="e">
        <f>+#REF!</f>
        <v>#REF!</v>
      </c>
      <c r="S67" s="12" t="e">
        <f>+#REF!</f>
        <v>#REF!</v>
      </c>
      <c r="T67" s="12" t="e">
        <f>+#REF!</f>
        <v>#REF!</v>
      </c>
      <c r="U67" s="12" t="e">
        <f>+#REF!</f>
        <v>#REF!</v>
      </c>
      <c r="V67" s="12" t="e">
        <f>+#REF!</f>
        <v>#REF!</v>
      </c>
      <c r="W67" s="12" t="e">
        <f>+#REF!</f>
        <v>#REF!</v>
      </c>
      <c r="X67" s="12" t="e">
        <f>+#REF!</f>
        <v>#REF!</v>
      </c>
      <c r="Y67" s="12" t="e">
        <f>+#REF!</f>
        <v>#REF!</v>
      </c>
      <c r="Z67" s="12" t="e">
        <f>+#REF!</f>
        <v>#REF!</v>
      </c>
      <c r="AA67" s="12" t="e">
        <f>+#REF!</f>
        <v>#REF!</v>
      </c>
      <c r="AB67" s="12" t="e">
        <f>+#REF!</f>
        <v>#REF!</v>
      </c>
      <c r="AC67" s="53" t="e">
        <f t="shared" si="34"/>
        <v>#REF!</v>
      </c>
      <c r="AD67" s="17" t="e">
        <f>+#REF!</f>
        <v>#REF!</v>
      </c>
      <c r="AE67" s="12" t="e">
        <f>+#REF!</f>
        <v>#REF!</v>
      </c>
      <c r="AF67" s="12" t="e">
        <f>+#REF!</f>
        <v>#REF!</v>
      </c>
      <c r="AG67" s="12" t="e">
        <f>+#REF!</f>
        <v>#REF!</v>
      </c>
      <c r="AH67" s="12" t="e">
        <f>+#REF!</f>
        <v>#REF!</v>
      </c>
      <c r="AI67" s="12" t="e">
        <f>+#REF!</f>
        <v>#REF!</v>
      </c>
      <c r="AJ67" s="12" t="e">
        <f>+#REF!</f>
        <v>#REF!</v>
      </c>
      <c r="AK67" s="12" t="e">
        <f>+#REF!</f>
        <v>#REF!</v>
      </c>
      <c r="AL67" s="12" t="e">
        <f>+#REF!</f>
        <v>#REF!</v>
      </c>
      <c r="AM67" s="12" t="e">
        <f>+#REF!</f>
        <v>#REF!</v>
      </c>
      <c r="AN67" s="12" t="e">
        <f>+#REF!</f>
        <v>#REF!</v>
      </c>
      <c r="AO67" s="12" t="e">
        <f>+#REF!</f>
        <v>#REF!</v>
      </c>
      <c r="AP67" s="48" t="e">
        <f t="shared" si="35"/>
        <v>#REF!</v>
      </c>
      <c r="AQ67" s="12" t="e">
        <f>+#REF!</f>
        <v>#REF!</v>
      </c>
      <c r="AR67" s="12" t="e">
        <f>+#REF!</f>
        <v>#REF!</v>
      </c>
      <c r="AS67" s="12" t="e">
        <f>+#REF!</f>
        <v>#REF!</v>
      </c>
      <c r="AT67" s="12" t="e">
        <f>+#REF!</f>
        <v>#REF!</v>
      </c>
      <c r="AU67" s="12" t="e">
        <f>+#REF!</f>
        <v>#REF!</v>
      </c>
      <c r="AV67" s="12" t="e">
        <f>+#REF!</f>
        <v>#REF!</v>
      </c>
      <c r="AW67" s="12" t="e">
        <f>+#REF!</f>
        <v>#REF!</v>
      </c>
      <c r="AX67" s="12" t="e">
        <f>+#REF!</f>
        <v>#REF!</v>
      </c>
      <c r="AY67" s="12" t="e">
        <f>+#REF!</f>
        <v>#REF!</v>
      </c>
      <c r="AZ67" s="12" t="e">
        <f>+#REF!</f>
        <v>#REF!</v>
      </c>
      <c r="BA67" s="12" t="e">
        <f>+#REF!</f>
        <v>#REF!</v>
      </c>
      <c r="BB67" s="12" t="e">
        <f>+#REF!</f>
        <v>#REF!</v>
      </c>
      <c r="BC67" s="48" t="e">
        <f t="shared" si="36"/>
        <v>#REF!</v>
      </c>
      <c r="BD67" s="17" t="e">
        <f>+#REF!</f>
        <v>#REF!</v>
      </c>
      <c r="BE67" s="12" t="e">
        <f>+#REF!</f>
        <v>#REF!</v>
      </c>
      <c r="BF67" s="12" t="e">
        <f>+#REF!</f>
        <v>#REF!</v>
      </c>
      <c r="BG67" s="12" t="e">
        <f>+#REF!</f>
        <v>#REF!</v>
      </c>
      <c r="BH67" s="12" t="e">
        <f>+#REF!</f>
        <v>#REF!</v>
      </c>
      <c r="BI67" s="12" t="e">
        <f>+#REF!</f>
        <v>#REF!</v>
      </c>
      <c r="BJ67" s="12" t="e">
        <f>+#REF!</f>
        <v>#REF!</v>
      </c>
      <c r="BK67" s="9" t="e">
        <f>+#REF!</f>
        <v>#REF!</v>
      </c>
      <c r="BL67" s="193" t="e">
        <f>+#REF!</f>
        <v>#REF!</v>
      </c>
      <c r="BM67" s="12" t="e">
        <f>+#REF!</f>
        <v>#REF!</v>
      </c>
      <c r="BN67" s="12" t="e">
        <f>+#REF!</f>
        <v>#REF!</v>
      </c>
      <c r="BO67" s="12" t="e">
        <f>+#REF!</f>
        <v>#REF!</v>
      </c>
      <c r="BP67" s="48" t="e">
        <f t="shared" si="15"/>
        <v>#REF!</v>
      </c>
      <c r="BQ67" s="12" t="e">
        <f>+#REF!</f>
        <v>#REF!</v>
      </c>
      <c r="BR67" s="12" t="e">
        <f>+#REF!</f>
        <v>#REF!</v>
      </c>
      <c r="BS67" s="12" t="e">
        <f>+#REF!</f>
        <v>#REF!</v>
      </c>
      <c r="BT67" s="12" t="e">
        <f>+#REF!</f>
        <v>#REF!</v>
      </c>
      <c r="BU67" s="12" t="e">
        <f>+#REF!</f>
        <v>#REF!</v>
      </c>
      <c r="BV67" s="12" t="e">
        <f>+#REF!</f>
        <v>#REF!</v>
      </c>
      <c r="BW67" s="116" t="e">
        <f>+#REF!</f>
        <v>#REF!</v>
      </c>
      <c r="BX67" s="118">
        <v>935</v>
      </c>
      <c r="BY67" s="49">
        <v>1048</v>
      </c>
      <c r="BZ67" s="50">
        <v>1033</v>
      </c>
      <c r="CA67" s="50">
        <v>970</v>
      </c>
      <c r="CB67" s="50">
        <v>1049</v>
      </c>
      <c r="CC67" s="115">
        <v>10705</v>
      </c>
      <c r="CD67" s="50">
        <v>936</v>
      </c>
      <c r="CE67" s="50">
        <v>877</v>
      </c>
      <c r="CF67" s="50">
        <v>1117</v>
      </c>
      <c r="CG67" s="50">
        <v>1032</v>
      </c>
      <c r="CH67" s="50">
        <v>1022</v>
      </c>
      <c r="CI67" s="50">
        <v>982</v>
      </c>
      <c r="CJ67" s="49">
        <v>1080</v>
      </c>
      <c r="CK67" s="49">
        <v>1024</v>
      </c>
      <c r="CL67" s="49">
        <v>1100</v>
      </c>
      <c r="CM67" s="117">
        <v>8461</v>
      </c>
      <c r="CN67" s="118">
        <v>7653</v>
      </c>
      <c r="CO67" s="119">
        <v>9170</v>
      </c>
      <c r="CP67" s="164">
        <v>19.822291911668621</v>
      </c>
      <c r="CQ67" s="28"/>
      <c r="CR67" s="28"/>
    </row>
    <row r="68" spans="1:96" ht="20.100000000000001" hidden="1" customHeight="1" x14ac:dyDescent="0.25">
      <c r="A68" s="63"/>
      <c r="B68" s="14"/>
      <c r="C68" s="16" t="s">
        <v>123</v>
      </c>
      <c r="D68" s="17" t="e">
        <f>+#REF!</f>
        <v>#REF!</v>
      </c>
      <c r="E68" s="12" t="e">
        <f>+#REF!</f>
        <v>#REF!</v>
      </c>
      <c r="F68" s="12" t="e">
        <f>+#REF!</f>
        <v>#REF!</v>
      </c>
      <c r="G68" s="12" t="e">
        <f>+#REF!</f>
        <v>#REF!</v>
      </c>
      <c r="H68" s="12" t="e">
        <f>+#REF!</f>
        <v>#REF!</v>
      </c>
      <c r="I68" s="12" t="e">
        <f>+#REF!</f>
        <v>#REF!</v>
      </c>
      <c r="J68" s="12" t="e">
        <f>+#REF!</f>
        <v>#REF!</v>
      </c>
      <c r="K68" s="12" t="e">
        <f>+#REF!</f>
        <v>#REF!</v>
      </c>
      <c r="L68" s="12" t="e">
        <f>+#REF!</f>
        <v>#REF!</v>
      </c>
      <c r="M68" s="12" t="e">
        <f>+#REF!</f>
        <v>#REF!</v>
      </c>
      <c r="N68" s="12" t="e">
        <f>+#REF!</f>
        <v>#REF!</v>
      </c>
      <c r="O68" s="12" t="e">
        <f>+#REF!</f>
        <v>#REF!</v>
      </c>
      <c r="P68" s="48" t="e">
        <f t="shared" si="37"/>
        <v>#REF!</v>
      </c>
      <c r="Q68" s="12" t="e">
        <f>+#REF!</f>
        <v>#REF!</v>
      </c>
      <c r="R68" s="12" t="e">
        <f>+#REF!</f>
        <v>#REF!</v>
      </c>
      <c r="S68" s="12" t="e">
        <f>+#REF!</f>
        <v>#REF!</v>
      </c>
      <c r="T68" s="12" t="e">
        <f>+#REF!</f>
        <v>#REF!</v>
      </c>
      <c r="U68" s="12" t="e">
        <f>+#REF!</f>
        <v>#REF!</v>
      </c>
      <c r="V68" s="12" t="e">
        <f>+#REF!</f>
        <v>#REF!</v>
      </c>
      <c r="W68" s="12" t="e">
        <f>+#REF!</f>
        <v>#REF!</v>
      </c>
      <c r="X68" s="12" t="e">
        <f>+#REF!</f>
        <v>#REF!</v>
      </c>
      <c r="Y68" s="12" t="e">
        <f>+#REF!</f>
        <v>#REF!</v>
      </c>
      <c r="Z68" s="12" t="e">
        <f>+#REF!</f>
        <v>#REF!</v>
      </c>
      <c r="AA68" s="12" t="e">
        <f>+#REF!</f>
        <v>#REF!</v>
      </c>
      <c r="AB68" s="12" t="e">
        <f>+#REF!</f>
        <v>#REF!</v>
      </c>
      <c r="AC68" s="53" t="e">
        <f t="shared" si="34"/>
        <v>#REF!</v>
      </c>
      <c r="AD68" s="17" t="e">
        <f>+#REF!</f>
        <v>#REF!</v>
      </c>
      <c r="AE68" s="12" t="e">
        <f>+#REF!</f>
        <v>#REF!</v>
      </c>
      <c r="AF68" s="12" t="e">
        <f>+#REF!</f>
        <v>#REF!</v>
      </c>
      <c r="AG68" s="12" t="e">
        <f>+#REF!</f>
        <v>#REF!</v>
      </c>
      <c r="AH68" s="12" t="e">
        <f>+#REF!</f>
        <v>#REF!</v>
      </c>
      <c r="AI68" s="12" t="e">
        <f>+#REF!</f>
        <v>#REF!</v>
      </c>
      <c r="AJ68" s="12" t="e">
        <f>+#REF!</f>
        <v>#REF!</v>
      </c>
      <c r="AK68" s="12" t="e">
        <f>+#REF!</f>
        <v>#REF!</v>
      </c>
      <c r="AL68" s="12" t="e">
        <f>+#REF!</f>
        <v>#REF!</v>
      </c>
      <c r="AM68" s="12" t="e">
        <f>+#REF!</f>
        <v>#REF!</v>
      </c>
      <c r="AN68" s="12" t="e">
        <f>+#REF!</f>
        <v>#REF!</v>
      </c>
      <c r="AO68" s="12" t="e">
        <f>+#REF!</f>
        <v>#REF!</v>
      </c>
      <c r="AP68" s="48" t="e">
        <f t="shared" si="35"/>
        <v>#REF!</v>
      </c>
      <c r="AQ68" s="12" t="e">
        <f>+#REF!</f>
        <v>#REF!</v>
      </c>
      <c r="AR68" s="12" t="e">
        <f>+#REF!</f>
        <v>#REF!</v>
      </c>
      <c r="AS68" s="12" t="e">
        <f>+#REF!</f>
        <v>#REF!</v>
      </c>
      <c r="AT68" s="12" t="e">
        <f>+#REF!</f>
        <v>#REF!</v>
      </c>
      <c r="AU68" s="12" t="e">
        <f>+#REF!</f>
        <v>#REF!</v>
      </c>
      <c r="AV68" s="12" t="e">
        <f>+#REF!</f>
        <v>#REF!</v>
      </c>
      <c r="AW68" s="12" t="e">
        <f>+#REF!</f>
        <v>#REF!</v>
      </c>
      <c r="AX68" s="12" t="e">
        <f>+#REF!</f>
        <v>#REF!</v>
      </c>
      <c r="AY68" s="12" t="e">
        <f>+#REF!</f>
        <v>#REF!</v>
      </c>
      <c r="AZ68" s="12" t="e">
        <f>+#REF!</f>
        <v>#REF!</v>
      </c>
      <c r="BA68" s="12" t="e">
        <f>+#REF!</f>
        <v>#REF!</v>
      </c>
      <c r="BB68" s="12" t="e">
        <f>+#REF!</f>
        <v>#REF!</v>
      </c>
      <c r="BC68" s="48" t="e">
        <f t="shared" si="36"/>
        <v>#REF!</v>
      </c>
      <c r="BD68" s="17" t="e">
        <f>+#REF!</f>
        <v>#REF!</v>
      </c>
      <c r="BE68" s="12" t="e">
        <f>+#REF!</f>
        <v>#REF!</v>
      </c>
      <c r="BF68" s="12" t="e">
        <f>+#REF!</f>
        <v>#REF!</v>
      </c>
      <c r="BG68" s="12" t="e">
        <f>+#REF!</f>
        <v>#REF!</v>
      </c>
      <c r="BH68" s="12" t="e">
        <f>+#REF!</f>
        <v>#REF!</v>
      </c>
      <c r="BI68" s="12" t="e">
        <f>+#REF!</f>
        <v>#REF!</v>
      </c>
      <c r="BJ68" s="12" t="e">
        <f>+#REF!</f>
        <v>#REF!</v>
      </c>
      <c r="BK68" s="9" t="e">
        <f>+#REF!</f>
        <v>#REF!</v>
      </c>
      <c r="BL68" s="193" t="e">
        <f>+#REF!</f>
        <v>#REF!</v>
      </c>
      <c r="BM68" s="12" t="e">
        <f>+#REF!</f>
        <v>#REF!</v>
      </c>
      <c r="BN68" s="12" t="e">
        <f>+#REF!</f>
        <v>#REF!</v>
      </c>
      <c r="BO68" s="12" t="e">
        <f>+#REF!</f>
        <v>#REF!</v>
      </c>
      <c r="BP68" s="48" t="e">
        <f t="shared" si="15"/>
        <v>#REF!</v>
      </c>
      <c r="BQ68" s="12" t="e">
        <f>+#REF!</f>
        <v>#REF!</v>
      </c>
      <c r="BR68" s="12" t="e">
        <f>+#REF!</f>
        <v>#REF!</v>
      </c>
      <c r="BS68" s="12" t="e">
        <f>+#REF!</f>
        <v>#REF!</v>
      </c>
      <c r="BT68" s="12" t="e">
        <f>+#REF!</f>
        <v>#REF!</v>
      </c>
      <c r="BU68" s="12" t="e">
        <f>+#REF!</f>
        <v>#REF!</v>
      </c>
      <c r="BV68" s="12" t="e">
        <f>+#REF!</f>
        <v>#REF!</v>
      </c>
      <c r="BW68" s="116" t="e">
        <f>+#REF!</f>
        <v>#REF!</v>
      </c>
      <c r="BX68" s="118">
        <v>100</v>
      </c>
      <c r="BY68" s="49">
        <v>92</v>
      </c>
      <c r="BZ68" s="50">
        <v>88</v>
      </c>
      <c r="CA68" s="50">
        <v>77</v>
      </c>
      <c r="CB68" s="50">
        <v>90</v>
      </c>
      <c r="CC68" s="115">
        <v>840</v>
      </c>
      <c r="CD68" s="50">
        <v>81</v>
      </c>
      <c r="CE68" s="50">
        <v>72</v>
      </c>
      <c r="CF68" s="50">
        <v>77</v>
      </c>
      <c r="CG68" s="50">
        <v>90</v>
      </c>
      <c r="CH68" s="50">
        <v>101</v>
      </c>
      <c r="CI68" s="50">
        <v>114</v>
      </c>
      <c r="CJ68" s="49">
        <v>104</v>
      </c>
      <c r="CK68" s="49">
        <v>123</v>
      </c>
      <c r="CL68" s="49">
        <v>117</v>
      </c>
      <c r="CM68" s="117">
        <v>155</v>
      </c>
      <c r="CN68" s="118">
        <v>585</v>
      </c>
      <c r="CO68" s="119">
        <v>879</v>
      </c>
      <c r="CP68" s="164">
        <v>50.256410256410255</v>
      </c>
      <c r="CQ68" s="28"/>
      <c r="CR68" s="28"/>
    </row>
    <row r="69" spans="1:96" ht="20.100000000000001" hidden="1" customHeight="1" x14ac:dyDescent="0.25">
      <c r="A69" s="63"/>
      <c r="B69" s="14"/>
      <c r="C69" s="16" t="s">
        <v>122</v>
      </c>
      <c r="D69" s="17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48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53"/>
      <c r="AD69" s="17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48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48"/>
      <c r="BD69" s="17"/>
      <c r="BE69" s="12"/>
      <c r="BF69" s="12"/>
      <c r="BG69" s="12"/>
      <c r="BH69" s="12"/>
      <c r="BI69" s="12"/>
      <c r="BJ69" s="12"/>
      <c r="BK69" s="9"/>
      <c r="BL69" s="193"/>
      <c r="BM69" s="12"/>
      <c r="BN69" s="12"/>
      <c r="BO69" s="12" t="e">
        <f>+#REF!</f>
        <v>#REF!</v>
      </c>
      <c r="BP69" s="48" t="e">
        <f>SUM(BD69:BO69)</f>
        <v>#REF!</v>
      </c>
      <c r="BQ69" s="12" t="e">
        <f>+#REF!</f>
        <v>#REF!</v>
      </c>
      <c r="BR69" s="12" t="e">
        <f>+#REF!</f>
        <v>#REF!</v>
      </c>
      <c r="BS69" s="12" t="e">
        <f>+#REF!</f>
        <v>#REF!</v>
      </c>
      <c r="BT69" s="12" t="e">
        <f>+#REF!</f>
        <v>#REF!</v>
      </c>
      <c r="BU69" s="12" t="e">
        <f>+#REF!</f>
        <v>#REF!</v>
      </c>
      <c r="BV69" s="12" t="e">
        <f>+#REF!</f>
        <v>#REF!</v>
      </c>
      <c r="BW69" s="116" t="e">
        <f>+#REF!</f>
        <v>#REF!</v>
      </c>
      <c r="BX69" s="118">
        <v>0</v>
      </c>
      <c r="BY69" s="49">
        <v>0</v>
      </c>
      <c r="BZ69" s="50">
        <v>0</v>
      </c>
      <c r="CA69" s="50">
        <v>0</v>
      </c>
      <c r="CB69" s="50">
        <v>0</v>
      </c>
      <c r="CC69" s="115">
        <v>0</v>
      </c>
      <c r="CD69" s="50">
        <v>0</v>
      </c>
      <c r="CE69" s="50">
        <v>0</v>
      </c>
      <c r="CF69" s="50">
        <v>0</v>
      </c>
      <c r="CG69" s="50">
        <v>0</v>
      </c>
      <c r="CH69" s="50">
        <v>0</v>
      </c>
      <c r="CI69" s="50">
        <v>0</v>
      </c>
      <c r="CJ69" s="49">
        <v>0</v>
      </c>
      <c r="CK69" s="49">
        <v>0</v>
      </c>
      <c r="CL69" s="49">
        <v>0</v>
      </c>
      <c r="CM69" s="117">
        <v>0</v>
      </c>
      <c r="CN69" s="118">
        <v>0</v>
      </c>
      <c r="CO69" s="119">
        <v>0</v>
      </c>
      <c r="CP69" s="164"/>
      <c r="CQ69" s="28"/>
      <c r="CR69" s="28"/>
    </row>
    <row r="70" spans="1:96" ht="20.100000000000001" hidden="1" customHeight="1" x14ac:dyDescent="0.25">
      <c r="A70" s="63"/>
      <c r="B70" s="14"/>
      <c r="C70" s="16" t="s">
        <v>121</v>
      </c>
      <c r="D70" s="17" t="e">
        <f>+#REF!</f>
        <v>#REF!</v>
      </c>
      <c r="E70" s="12" t="e">
        <f>+#REF!</f>
        <v>#REF!</v>
      </c>
      <c r="F70" s="12" t="e">
        <f>+#REF!</f>
        <v>#REF!</v>
      </c>
      <c r="G70" s="12" t="e">
        <f>+#REF!</f>
        <v>#REF!</v>
      </c>
      <c r="H70" s="12" t="e">
        <f>+#REF!</f>
        <v>#REF!</v>
      </c>
      <c r="I70" s="12" t="e">
        <f>+#REF!</f>
        <v>#REF!</v>
      </c>
      <c r="J70" s="12" t="e">
        <f>+#REF!</f>
        <v>#REF!</v>
      </c>
      <c r="K70" s="12" t="e">
        <f>+#REF!</f>
        <v>#REF!</v>
      </c>
      <c r="L70" s="12" t="e">
        <f>+#REF!</f>
        <v>#REF!</v>
      </c>
      <c r="M70" s="12" t="e">
        <f>+#REF!</f>
        <v>#REF!</v>
      </c>
      <c r="N70" s="12" t="e">
        <f>+#REF!</f>
        <v>#REF!</v>
      </c>
      <c r="O70" s="12" t="e">
        <f>+#REF!</f>
        <v>#REF!</v>
      </c>
      <c r="P70" s="48" t="e">
        <f t="shared" si="37"/>
        <v>#REF!</v>
      </c>
      <c r="Q70" s="12" t="e">
        <f>+#REF!</f>
        <v>#REF!</v>
      </c>
      <c r="R70" s="12" t="e">
        <f>+#REF!</f>
        <v>#REF!</v>
      </c>
      <c r="S70" s="12" t="e">
        <f>+#REF!</f>
        <v>#REF!</v>
      </c>
      <c r="T70" s="12" t="e">
        <f>+#REF!</f>
        <v>#REF!</v>
      </c>
      <c r="U70" s="12" t="e">
        <f>+#REF!</f>
        <v>#REF!</v>
      </c>
      <c r="V70" s="12" t="e">
        <f>+#REF!</f>
        <v>#REF!</v>
      </c>
      <c r="W70" s="12" t="e">
        <f>+#REF!</f>
        <v>#REF!</v>
      </c>
      <c r="X70" s="12" t="e">
        <f>+#REF!</f>
        <v>#REF!</v>
      </c>
      <c r="Y70" s="12" t="e">
        <f>+#REF!</f>
        <v>#REF!</v>
      </c>
      <c r="Z70" s="12" t="e">
        <f>+#REF!</f>
        <v>#REF!</v>
      </c>
      <c r="AA70" s="12" t="e">
        <f>+#REF!</f>
        <v>#REF!</v>
      </c>
      <c r="AB70" s="12" t="e">
        <f>+#REF!</f>
        <v>#REF!</v>
      </c>
      <c r="AC70" s="53" t="e">
        <f t="shared" si="34"/>
        <v>#REF!</v>
      </c>
      <c r="AD70" s="17" t="e">
        <f>+#REF!</f>
        <v>#REF!</v>
      </c>
      <c r="AE70" s="12" t="e">
        <f>+#REF!</f>
        <v>#REF!</v>
      </c>
      <c r="AF70" s="12" t="e">
        <f>+#REF!</f>
        <v>#REF!</v>
      </c>
      <c r="AG70" s="12" t="e">
        <f>+#REF!</f>
        <v>#REF!</v>
      </c>
      <c r="AH70" s="12" t="e">
        <f>+#REF!</f>
        <v>#REF!</v>
      </c>
      <c r="AI70" s="12" t="e">
        <f>+#REF!</f>
        <v>#REF!</v>
      </c>
      <c r="AJ70" s="12" t="e">
        <f>+#REF!</f>
        <v>#REF!</v>
      </c>
      <c r="AK70" s="12" t="e">
        <f>+#REF!</f>
        <v>#REF!</v>
      </c>
      <c r="AL70" s="12" t="e">
        <f>+#REF!</f>
        <v>#REF!</v>
      </c>
      <c r="AM70" s="12" t="e">
        <f>+#REF!</f>
        <v>#REF!</v>
      </c>
      <c r="AN70" s="12" t="e">
        <f>+#REF!</f>
        <v>#REF!</v>
      </c>
      <c r="AO70" s="12" t="e">
        <f>+#REF!</f>
        <v>#REF!</v>
      </c>
      <c r="AP70" s="48" t="e">
        <f t="shared" si="35"/>
        <v>#REF!</v>
      </c>
      <c r="AQ70" s="12" t="e">
        <f>+#REF!</f>
        <v>#REF!</v>
      </c>
      <c r="AR70" s="12" t="e">
        <f>+#REF!</f>
        <v>#REF!</v>
      </c>
      <c r="AS70" s="12" t="e">
        <f>+#REF!</f>
        <v>#REF!</v>
      </c>
      <c r="AT70" s="12" t="e">
        <f>+#REF!</f>
        <v>#REF!</v>
      </c>
      <c r="AU70" s="12" t="e">
        <f>+#REF!</f>
        <v>#REF!</v>
      </c>
      <c r="AV70" s="12" t="e">
        <f>+#REF!</f>
        <v>#REF!</v>
      </c>
      <c r="AW70" s="12" t="e">
        <f>+#REF!</f>
        <v>#REF!</v>
      </c>
      <c r="AX70" s="12" t="e">
        <f>+#REF!</f>
        <v>#REF!</v>
      </c>
      <c r="AY70" s="12" t="e">
        <f>+#REF!</f>
        <v>#REF!</v>
      </c>
      <c r="AZ70" s="12" t="e">
        <f>+#REF!</f>
        <v>#REF!</v>
      </c>
      <c r="BA70" s="12" t="e">
        <f>+#REF!</f>
        <v>#REF!</v>
      </c>
      <c r="BB70" s="12" t="e">
        <f>+#REF!</f>
        <v>#REF!</v>
      </c>
      <c r="BC70" s="48" t="e">
        <f t="shared" si="36"/>
        <v>#REF!</v>
      </c>
      <c r="BD70" s="17" t="e">
        <f>+#REF!</f>
        <v>#REF!</v>
      </c>
      <c r="BE70" s="12" t="e">
        <f>+#REF!</f>
        <v>#REF!</v>
      </c>
      <c r="BF70" s="12" t="e">
        <f>+#REF!</f>
        <v>#REF!</v>
      </c>
      <c r="BG70" s="12" t="e">
        <f>+#REF!</f>
        <v>#REF!</v>
      </c>
      <c r="BH70" s="12" t="e">
        <f>+#REF!</f>
        <v>#REF!</v>
      </c>
      <c r="BI70" s="12" t="e">
        <f>+#REF!</f>
        <v>#REF!</v>
      </c>
      <c r="BJ70" s="12" t="e">
        <f>+#REF!</f>
        <v>#REF!</v>
      </c>
      <c r="BK70" s="9" t="e">
        <f>+#REF!</f>
        <v>#REF!</v>
      </c>
      <c r="BL70" s="193" t="e">
        <f>+#REF!</f>
        <v>#REF!</v>
      </c>
      <c r="BM70" s="12" t="e">
        <f>+#REF!</f>
        <v>#REF!</v>
      </c>
      <c r="BN70" s="12" t="e">
        <f>+#REF!</f>
        <v>#REF!</v>
      </c>
      <c r="BO70" s="12" t="e">
        <f>+#REF!</f>
        <v>#REF!</v>
      </c>
      <c r="BP70" s="48" t="e">
        <f t="shared" si="15"/>
        <v>#REF!</v>
      </c>
      <c r="BQ70" s="12" t="e">
        <f>+#REF!</f>
        <v>#REF!</v>
      </c>
      <c r="BR70" s="12" t="e">
        <f>+#REF!</f>
        <v>#REF!</v>
      </c>
      <c r="BS70" s="12" t="e">
        <f>+#REF!</f>
        <v>#REF!</v>
      </c>
      <c r="BT70" s="12" t="e">
        <f>+#REF!</f>
        <v>#REF!</v>
      </c>
      <c r="BU70" s="12" t="e">
        <f>+#REF!</f>
        <v>#REF!</v>
      </c>
      <c r="BV70" s="12" t="e">
        <f>+#REF!</f>
        <v>#REF!</v>
      </c>
      <c r="BW70" s="116" t="e">
        <f>+#REF!</f>
        <v>#REF!</v>
      </c>
      <c r="BX70" s="118">
        <v>412</v>
      </c>
      <c r="BY70" s="49">
        <v>448</v>
      </c>
      <c r="BZ70" s="50">
        <v>464</v>
      </c>
      <c r="CA70" s="50">
        <v>432</v>
      </c>
      <c r="CB70" s="50">
        <v>486</v>
      </c>
      <c r="CC70" s="115">
        <v>5362</v>
      </c>
      <c r="CD70" s="50">
        <v>431</v>
      </c>
      <c r="CE70" s="50">
        <v>421</v>
      </c>
      <c r="CF70" s="50">
        <v>502</v>
      </c>
      <c r="CG70" s="50">
        <v>445</v>
      </c>
      <c r="CH70" s="50">
        <v>444</v>
      </c>
      <c r="CI70" s="50">
        <v>453</v>
      </c>
      <c r="CJ70" s="49">
        <v>457</v>
      </c>
      <c r="CK70" s="49">
        <v>460</v>
      </c>
      <c r="CL70" s="49">
        <v>491</v>
      </c>
      <c r="CM70" s="117">
        <v>4856</v>
      </c>
      <c r="CN70" s="118">
        <v>3980</v>
      </c>
      <c r="CO70" s="119">
        <v>4104</v>
      </c>
      <c r="CP70" s="164">
        <v>3.1155778894472297</v>
      </c>
      <c r="CQ70" s="28"/>
      <c r="CR70" s="28"/>
    </row>
    <row r="71" spans="1:96" ht="20.100000000000001" hidden="1" customHeight="1" x14ac:dyDescent="0.25">
      <c r="A71" s="63"/>
      <c r="B71" s="14"/>
      <c r="C71" s="16" t="s">
        <v>112</v>
      </c>
      <c r="D71" s="50" t="e">
        <f>+#REF!</f>
        <v>#REF!</v>
      </c>
      <c r="E71" s="50" t="e">
        <f>+#REF!</f>
        <v>#REF!</v>
      </c>
      <c r="F71" s="50" t="e">
        <f>+#REF!</f>
        <v>#REF!</v>
      </c>
      <c r="G71" s="50" t="e">
        <f>+#REF!</f>
        <v>#REF!</v>
      </c>
      <c r="H71" s="50" t="e">
        <f>+#REF!</f>
        <v>#REF!</v>
      </c>
      <c r="I71" s="50" t="e">
        <f>+#REF!</f>
        <v>#REF!</v>
      </c>
      <c r="J71" s="50" t="e">
        <f>+#REF!</f>
        <v>#REF!</v>
      </c>
      <c r="K71" s="50" t="e">
        <f>+#REF!</f>
        <v>#REF!</v>
      </c>
      <c r="L71" s="50" t="e">
        <f>+#REF!</f>
        <v>#REF!</v>
      </c>
      <c r="M71" s="50" t="e">
        <f>+#REF!</f>
        <v>#REF!</v>
      </c>
      <c r="N71" s="50" t="e">
        <f>+#REF!</f>
        <v>#REF!</v>
      </c>
      <c r="O71" s="50" t="e">
        <f>+#REF!</f>
        <v>#REF!</v>
      </c>
      <c r="P71" s="93" t="e">
        <f t="shared" si="37"/>
        <v>#REF!</v>
      </c>
      <c r="Q71" s="67" t="e">
        <f>+#REF!</f>
        <v>#REF!</v>
      </c>
      <c r="R71" s="67" t="e">
        <f>+#REF!</f>
        <v>#REF!</v>
      </c>
      <c r="S71" s="67" t="e">
        <f>+#REF!</f>
        <v>#REF!</v>
      </c>
      <c r="T71" s="67" t="e">
        <f>+#REF!</f>
        <v>#REF!</v>
      </c>
      <c r="U71" s="67" t="e">
        <f>+#REF!</f>
        <v>#REF!</v>
      </c>
      <c r="V71" s="67" t="e">
        <f>+#REF!</f>
        <v>#REF!</v>
      </c>
      <c r="W71" s="67" t="e">
        <f>+#REF!</f>
        <v>#REF!</v>
      </c>
      <c r="X71" s="67" t="e">
        <f>+#REF!</f>
        <v>#REF!</v>
      </c>
      <c r="Y71" s="67" t="e">
        <f>+#REF!</f>
        <v>#REF!</v>
      </c>
      <c r="Z71" s="67" t="e">
        <f>+#REF!</f>
        <v>#REF!</v>
      </c>
      <c r="AA71" s="67" t="e">
        <f>+#REF!</f>
        <v>#REF!</v>
      </c>
      <c r="AB71" s="67" t="e">
        <f>+#REF!</f>
        <v>#REF!</v>
      </c>
      <c r="AC71" s="12" t="e">
        <f t="shared" si="34"/>
        <v>#REF!</v>
      </c>
      <c r="AD71" s="67" t="e">
        <f>+#REF!</f>
        <v>#REF!</v>
      </c>
      <c r="AE71" s="67" t="e">
        <f>+#REF!</f>
        <v>#REF!</v>
      </c>
      <c r="AF71" s="67" t="e">
        <f>+#REF!</f>
        <v>#REF!</v>
      </c>
      <c r="AG71" s="67" t="e">
        <f>+#REF!</f>
        <v>#REF!</v>
      </c>
      <c r="AH71" s="67" t="e">
        <f>+#REF!</f>
        <v>#REF!</v>
      </c>
      <c r="AI71" s="67" t="e">
        <f>+#REF!</f>
        <v>#REF!</v>
      </c>
      <c r="AJ71" s="67" t="e">
        <f>+#REF!</f>
        <v>#REF!</v>
      </c>
      <c r="AK71" s="67" t="e">
        <f>+#REF!</f>
        <v>#REF!</v>
      </c>
      <c r="AL71" s="67" t="e">
        <f>+#REF!</f>
        <v>#REF!</v>
      </c>
      <c r="AM71" s="67" t="e">
        <f>+#REF!</f>
        <v>#REF!</v>
      </c>
      <c r="AN71" s="67" t="e">
        <f>+#REF!</f>
        <v>#REF!</v>
      </c>
      <c r="AO71" s="67" t="e">
        <f>+#REF!</f>
        <v>#REF!</v>
      </c>
      <c r="AP71" s="12" t="e">
        <f t="shared" si="35"/>
        <v>#REF!</v>
      </c>
      <c r="AQ71" s="50" t="e">
        <f>+#REF!</f>
        <v>#REF!</v>
      </c>
      <c r="AR71" s="50" t="e">
        <f>+#REF!</f>
        <v>#REF!</v>
      </c>
      <c r="AS71" s="50" t="e">
        <f>+#REF!</f>
        <v>#REF!</v>
      </c>
      <c r="AT71" s="50" t="e">
        <f>+#REF!</f>
        <v>#REF!</v>
      </c>
      <c r="AU71" s="50" t="e">
        <f>+#REF!</f>
        <v>#REF!</v>
      </c>
      <c r="AV71" s="50" t="e">
        <f>+#REF!</f>
        <v>#REF!</v>
      </c>
      <c r="AW71" s="50" t="e">
        <f>+#REF!</f>
        <v>#REF!</v>
      </c>
      <c r="AX71" s="50" t="e">
        <f>+#REF!</f>
        <v>#REF!</v>
      </c>
      <c r="AY71" s="50" t="e">
        <f>+#REF!</f>
        <v>#REF!</v>
      </c>
      <c r="AZ71" s="50" t="e">
        <f>+#REF!</f>
        <v>#REF!</v>
      </c>
      <c r="BA71" s="50" t="e">
        <f>+#REF!</f>
        <v>#REF!</v>
      </c>
      <c r="BB71" s="50" t="e">
        <f>+#REF!</f>
        <v>#REF!</v>
      </c>
      <c r="BC71" s="48" t="e">
        <f t="shared" si="36"/>
        <v>#REF!</v>
      </c>
      <c r="BD71" s="50" t="e">
        <f>+#REF!</f>
        <v>#REF!</v>
      </c>
      <c r="BE71" s="50" t="e">
        <f>+#REF!</f>
        <v>#REF!</v>
      </c>
      <c r="BF71" s="50" t="e">
        <f>+#REF!</f>
        <v>#REF!</v>
      </c>
      <c r="BG71" s="50" t="e">
        <f>+#REF!</f>
        <v>#REF!</v>
      </c>
      <c r="BH71" s="50" t="e">
        <f>+#REF!</f>
        <v>#REF!</v>
      </c>
      <c r="BI71" s="50" t="e">
        <f>+#REF!</f>
        <v>#REF!</v>
      </c>
      <c r="BJ71" s="50" t="e">
        <f>+#REF!</f>
        <v>#REF!</v>
      </c>
      <c r="BK71" s="49" t="e">
        <f>+#REF!</f>
        <v>#REF!</v>
      </c>
      <c r="BL71" s="136" t="e">
        <f>+#REF!</f>
        <v>#REF!</v>
      </c>
      <c r="BM71" s="50" t="e">
        <f>+#REF!</f>
        <v>#REF!</v>
      </c>
      <c r="BN71" s="50" t="e">
        <f>+#REF!</f>
        <v>#REF!</v>
      </c>
      <c r="BO71" s="50" t="e">
        <f>+#REF!</f>
        <v>#REF!</v>
      </c>
      <c r="BP71" s="48" t="e">
        <f t="shared" si="15"/>
        <v>#REF!</v>
      </c>
      <c r="BQ71" s="67" t="e">
        <f>+#REF!</f>
        <v>#REF!</v>
      </c>
      <c r="BR71" s="50" t="e">
        <f>+#REF!</f>
        <v>#REF!</v>
      </c>
      <c r="BS71" s="50" t="e">
        <f>+#REF!</f>
        <v>#REF!</v>
      </c>
      <c r="BT71" s="50" t="e">
        <f>+#REF!</f>
        <v>#REF!</v>
      </c>
      <c r="BU71" s="50" t="e">
        <f>+#REF!</f>
        <v>#REF!</v>
      </c>
      <c r="BV71" s="50" t="e">
        <f>+#REF!</f>
        <v>#REF!</v>
      </c>
      <c r="BW71" s="50" t="e">
        <f>+#REF!</f>
        <v>#REF!</v>
      </c>
      <c r="BX71" s="49">
        <v>51</v>
      </c>
      <c r="BY71" s="49">
        <v>63</v>
      </c>
      <c r="BZ71" s="50">
        <v>77</v>
      </c>
      <c r="CA71" s="50">
        <v>58</v>
      </c>
      <c r="CB71" s="50">
        <v>68</v>
      </c>
      <c r="CC71" s="115">
        <v>712</v>
      </c>
      <c r="CD71" s="67">
        <v>68</v>
      </c>
      <c r="CE71" s="50">
        <v>67</v>
      </c>
      <c r="CF71" s="50">
        <v>68</v>
      </c>
      <c r="CG71" s="50">
        <v>70</v>
      </c>
      <c r="CH71" s="50">
        <v>77</v>
      </c>
      <c r="CI71" s="50">
        <v>52</v>
      </c>
      <c r="CJ71" s="49">
        <v>59</v>
      </c>
      <c r="CK71" s="49">
        <v>62</v>
      </c>
      <c r="CL71" s="49">
        <v>60</v>
      </c>
      <c r="CM71" s="117">
        <v>615</v>
      </c>
      <c r="CN71" s="118">
        <v>509</v>
      </c>
      <c r="CO71" s="119">
        <v>583</v>
      </c>
      <c r="CP71" s="164">
        <v>14.538310412573674</v>
      </c>
      <c r="CQ71" s="28"/>
      <c r="CR71" s="28"/>
    </row>
    <row r="72" spans="1:96" ht="20.100000000000001" hidden="1" customHeight="1" thickBot="1" x14ac:dyDescent="0.3">
      <c r="A72" s="63"/>
      <c r="B72" s="75"/>
      <c r="C72" s="144" t="s">
        <v>86</v>
      </c>
      <c r="D72" s="32" t="e">
        <f>+#REF!</f>
        <v>#REF!</v>
      </c>
      <c r="E72" s="33" t="e">
        <f>+#REF!</f>
        <v>#REF!</v>
      </c>
      <c r="F72" s="33" t="e">
        <f>+#REF!</f>
        <v>#REF!</v>
      </c>
      <c r="G72" s="33" t="e">
        <f>+#REF!</f>
        <v>#REF!</v>
      </c>
      <c r="H72" s="33" t="e">
        <f>+#REF!</f>
        <v>#REF!</v>
      </c>
      <c r="I72" s="33" t="e">
        <f>+#REF!</f>
        <v>#REF!</v>
      </c>
      <c r="J72" s="33" t="e">
        <f>+#REF!</f>
        <v>#REF!</v>
      </c>
      <c r="K72" s="33" t="e">
        <f>+#REF!</f>
        <v>#REF!</v>
      </c>
      <c r="L72" s="33" t="e">
        <f>+#REF!</f>
        <v>#REF!</v>
      </c>
      <c r="M72" s="33" t="e">
        <f>+#REF!</f>
        <v>#REF!</v>
      </c>
      <c r="N72" s="33" t="e">
        <f>+#REF!</f>
        <v>#REF!</v>
      </c>
      <c r="O72" s="34" t="e">
        <f>+#REF!</f>
        <v>#REF!</v>
      </c>
      <c r="P72" s="33" t="e">
        <f>SUM(D72:O72)</f>
        <v>#REF!</v>
      </c>
      <c r="Q72" s="32" t="e">
        <f>+#REF!</f>
        <v>#REF!</v>
      </c>
      <c r="R72" s="33" t="e">
        <f>+#REF!</f>
        <v>#REF!</v>
      </c>
      <c r="S72" s="33" t="e">
        <f>+#REF!</f>
        <v>#REF!</v>
      </c>
      <c r="T72" s="33" t="e">
        <f>+#REF!</f>
        <v>#REF!</v>
      </c>
      <c r="U72" s="33" t="e">
        <f>+#REF!</f>
        <v>#REF!</v>
      </c>
      <c r="V72" s="33" t="e">
        <f>+#REF!</f>
        <v>#REF!</v>
      </c>
      <c r="W72" s="33" t="e">
        <f>+#REF!</f>
        <v>#REF!</v>
      </c>
      <c r="X72" s="33" t="e">
        <f>+#REF!</f>
        <v>#REF!</v>
      </c>
      <c r="Y72" s="33" t="e">
        <f>+#REF!</f>
        <v>#REF!</v>
      </c>
      <c r="Z72" s="33" t="e">
        <f>+#REF!</f>
        <v>#REF!</v>
      </c>
      <c r="AA72" s="33" t="e">
        <f>+#REF!</f>
        <v>#REF!</v>
      </c>
      <c r="AB72" s="34" t="e">
        <f>+#REF!</f>
        <v>#REF!</v>
      </c>
      <c r="AC72" s="58" t="e">
        <f>SUM(Q72:AB72)</f>
        <v>#REF!</v>
      </c>
      <c r="AD72" s="32" t="e">
        <f>+#REF!</f>
        <v>#REF!</v>
      </c>
      <c r="AE72" s="33" t="e">
        <f>+#REF!</f>
        <v>#REF!</v>
      </c>
      <c r="AF72" s="33" t="e">
        <f>+#REF!</f>
        <v>#REF!</v>
      </c>
      <c r="AG72" s="33" t="e">
        <f>+#REF!</f>
        <v>#REF!</v>
      </c>
      <c r="AH72" s="33" t="e">
        <f>+#REF!</f>
        <v>#REF!</v>
      </c>
      <c r="AI72" s="33" t="e">
        <f>+#REF!</f>
        <v>#REF!</v>
      </c>
      <c r="AJ72" s="33" t="e">
        <f>+#REF!</f>
        <v>#REF!</v>
      </c>
      <c r="AK72" s="33" t="e">
        <f>+#REF!</f>
        <v>#REF!</v>
      </c>
      <c r="AL72" s="33" t="e">
        <f>+#REF!</f>
        <v>#REF!</v>
      </c>
      <c r="AM72" s="33" t="e">
        <f>+#REF!</f>
        <v>#REF!</v>
      </c>
      <c r="AN72" s="33" t="e">
        <f>+#REF!</f>
        <v>#REF!</v>
      </c>
      <c r="AO72" s="34" t="e">
        <f>+#REF!</f>
        <v>#REF!</v>
      </c>
      <c r="AP72" s="33" t="e">
        <f>SUM(AD72:AO72)</f>
        <v>#REF!</v>
      </c>
      <c r="AQ72" s="32" t="e">
        <f>+#REF!</f>
        <v>#REF!</v>
      </c>
      <c r="AR72" s="33" t="e">
        <f>+#REF!</f>
        <v>#REF!</v>
      </c>
      <c r="AS72" s="33" t="e">
        <f>+#REF!</f>
        <v>#REF!</v>
      </c>
      <c r="AT72" s="33" t="e">
        <f>+#REF!</f>
        <v>#REF!</v>
      </c>
      <c r="AU72" s="33" t="e">
        <f>+#REF!</f>
        <v>#REF!</v>
      </c>
      <c r="AV72" s="33" t="e">
        <f>+#REF!</f>
        <v>#REF!</v>
      </c>
      <c r="AW72" s="33" t="e">
        <f>+#REF!</f>
        <v>#REF!</v>
      </c>
      <c r="AX72" s="33" t="e">
        <f>+#REF!</f>
        <v>#REF!</v>
      </c>
      <c r="AY72" s="33" t="e">
        <f>+#REF!</f>
        <v>#REF!</v>
      </c>
      <c r="AZ72" s="33" t="e">
        <f>+#REF!</f>
        <v>#REF!</v>
      </c>
      <c r="BA72" s="33" t="e">
        <f>+#REF!</f>
        <v>#REF!</v>
      </c>
      <c r="BB72" s="34" t="e">
        <f>+#REF!</f>
        <v>#REF!</v>
      </c>
      <c r="BC72" s="33" t="e">
        <f>SUM(AQ72:BB72)</f>
        <v>#REF!</v>
      </c>
      <c r="BD72" s="32" t="e">
        <f>+#REF!</f>
        <v>#REF!</v>
      </c>
      <c r="BE72" s="33" t="e">
        <f>+#REF!</f>
        <v>#REF!</v>
      </c>
      <c r="BF72" s="33" t="e">
        <f>+#REF!</f>
        <v>#REF!</v>
      </c>
      <c r="BG72" s="33" t="e">
        <f>+#REF!</f>
        <v>#REF!</v>
      </c>
      <c r="BH72" s="33" t="e">
        <f>+#REF!</f>
        <v>#REF!</v>
      </c>
      <c r="BI72" s="33" t="e">
        <f>+#REF!</f>
        <v>#REF!</v>
      </c>
      <c r="BJ72" s="33" t="e">
        <f>+#REF!</f>
        <v>#REF!</v>
      </c>
      <c r="BK72" s="58" t="e">
        <f>+#REF!</f>
        <v>#REF!</v>
      </c>
      <c r="BL72" s="195" t="e">
        <f>+#REF!</f>
        <v>#REF!</v>
      </c>
      <c r="BM72" s="33" t="e">
        <f>+#REF!</f>
        <v>#REF!</v>
      </c>
      <c r="BN72" s="33" t="e">
        <f>+#REF!</f>
        <v>#REF!</v>
      </c>
      <c r="BO72" s="33" t="e">
        <f>+#REF!</f>
        <v>#REF!</v>
      </c>
      <c r="BP72" s="47" t="e">
        <f>SUM(BD72:BO72)</f>
        <v>#REF!</v>
      </c>
      <c r="BQ72" s="33" t="e">
        <f>+#REF!</f>
        <v>#REF!</v>
      </c>
      <c r="BR72" s="33" t="e">
        <f>+#REF!</f>
        <v>#REF!</v>
      </c>
      <c r="BS72" s="33" t="e">
        <f>+#REF!</f>
        <v>#REF!</v>
      </c>
      <c r="BT72" s="33" t="e">
        <f>+#REF!</f>
        <v>#REF!</v>
      </c>
      <c r="BU72" s="33" t="e">
        <f>+#REF!</f>
        <v>#REF!</v>
      </c>
      <c r="BV72" s="33" t="e">
        <f>+#REF!</f>
        <v>#REF!</v>
      </c>
      <c r="BW72" s="169" t="e">
        <f>+#REF!</f>
        <v>#REF!</v>
      </c>
      <c r="BX72" s="160">
        <v>3</v>
      </c>
      <c r="BY72" s="154">
        <v>5</v>
      </c>
      <c r="BZ72" s="45">
        <v>8</v>
      </c>
      <c r="CA72" s="45">
        <v>4</v>
      </c>
      <c r="CB72" s="45">
        <v>4</v>
      </c>
      <c r="CC72" s="170">
        <v>63</v>
      </c>
      <c r="CD72" s="45">
        <v>1</v>
      </c>
      <c r="CE72" s="45">
        <v>4</v>
      </c>
      <c r="CF72" s="45">
        <v>4</v>
      </c>
      <c r="CG72" s="45">
        <v>3</v>
      </c>
      <c r="CH72" s="45">
        <v>5</v>
      </c>
      <c r="CI72" s="45">
        <v>5</v>
      </c>
      <c r="CJ72" s="154">
        <v>2</v>
      </c>
      <c r="CK72" s="154">
        <v>7</v>
      </c>
      <c r="CL72" s="154">
        <v>5</v>
      </c>
      <c r="CM72" s="159">
        <v>7</v>
      </c>
      <c r="CN72" s="160">
        <v>47</v>
      </c>
      <c r="CO72" s="161">
        <v>36</v>
      </c>
      <c r="CP72" s="165">
        <v>-23.404255319148938</v>
      </c>
      <c r="CQ72" s="28"/>
      <c r="CR72" s="28"/>
    </row>
    <row r="73" spans="1:96" ht="20.100000000000001" customHeight="1" x14ac:dyDescent="0.25">
      <c r="A73" s="63"/>
      <c r="B73" s="94" t="s">
        <v>113</v>
      </c>
      <c r="C73" s="7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57"/>
      <c r="BL73" s="196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171"/>
      <c r="BX73" s="219"/>
      <c r="BY73" s="135"/>
      <c r="BZ73" s="128"/>
      <c r="CA73" s="128"/>
      <c r="CB73" s="128"/>
      <c r="CC73" s="171"/>
      <c r="CD73" s="128"/>
      <c r="CE73" s="128"/>
      <c r="CF73" s="128"/>
      <c r="CG73" s="128"/>
      <c r="CH73" s="128"/>
      <c r="CI73" s="128"/>
      <c r="CJ73" s="135"/>
      <c r="CK73" s="135"/>
      <c r="CL73" s="135"/>
      <c r="CM73" s="172"/>
      <c r="CN73" s="56"/>
      <c r="CO73" s="56"/>
      <c r="CP73" s="173"/>
      <c r="CQ73" s="28"/>
      <c r="CR73" s="28"/>
    </row>
    <row r="74" spans="1:96" ht="20.100000000000001" customHeight="1" x14ac:dyDescent="0.25">
      <c r="A74" s="63"/>
      <c r="B74" s="575" t="s">
        <v>29</v>
      </c>
      <c r="C74" s="57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57"/>
      <c r="BL74" s="196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171"/>
      <c r="BX74" s="219"/>
      <c r="BY74" s="135"/>
      <c r="BZ74" s="128"/>
      <c r="CA74" s="128"/>
      <c r="CB74" s="128"/>
      <c r="CC74" s="171"/>
      <c r="CD74" s="128"/>
      <c r="CE74" s="128"/>
      <c r="CF74" s="128"/>
      <c r="CG74" s="128"/>
      <c r="CH74" s="128"/>
      <c r="CI74" s="128"/>
      <c r="CJ74" s="135"/>
      <c r="CK74" s="135"/>
      <c r="CL74" s="135"/>
      <c r="CM74" s="172"/>
      <c r="CN74" s="56"/>
      <c r="CO74" s="56"/>
      <c r="CP74" s="173"/>
      <c r="CQ74" s="28"/>
      <c r="CR74" s="28"/>
    </row>
    <row r="75" spans="1:96" ht="18.75" thickBot="1" x14ac:dyDescent="0.3">
      <c r="A75" s="63"/>
      <c r="B75" s="41" t="s">
        <v>35</v>
      </c>
      <c r="C75" s="41"/>
      <c r="D75" s="20"/>
      <c r="E75" s="44"/>
      <c r="F75" s="20"/>
      <c r="G75" s="20"/>
      <c r="H75" s="20"/>
      <c r="I75" s="20"/>
      <c r="J75" s="20"/>
      <c r="K75" s="20"/>
      <c r="L75" s="20"/>
      <c r="M75" s="20"/>
      <c r="N75" s="44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14"/>
      <c r="BL75" s="197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155"/>
      <c r="BX75" s="56"/>
      <c r="BY75" s="69"/>
      <c r="BZ75" s="174"/>
      <c r="CA75" s="174"/>
      <c r="CB75" s="174"/>
      <c r="CC75" s="155"/>
      <c r="CD75" s="174"/>
      <c r="CE75" s="174"/>
      <c r="CF75" s="174"/>
      <c r="CG75" s="174"/>
      <c r="CH75" s="174"/>
      <c r="CI75" s="174"/>
      <c r="CJ75" s="69"/>
      <c r="CK75" s="69"/>
      <c r="CL75" s="69"/>
      <c r="CM75" s="172"/>
      <c r="CN75" s="56"/>
      <c r="CO75" s="59"/>
      <c r="CP75" s="175"/>
      <c r="CQ75" s="28"/>
      <c r="CR75" s="28"/>
    </row>
    <row r="76" spans="1:96" ht="20.100000000000001" customHeight="1" thickBot="1" x14ac:dyDescent="0.3">
      <c r="A76" s="63"/>
      <c r="B76" s="281"/>
      <c r="C76" s="282" t="s">
        <v>88</v>
      </c>
      <c r="D76" s="283">
        <f>+D78+D80</f>
        <v>11170.279958187999</v>
      </c>
      <c r="E76" s="284">
        <f t="shared" ref="E76:AW76" si="38">+E78+E80</f>
        <v>10221.0603266866</v>
      </c>
      <c r="F76" s="284">
        <f t="shared" si="38"/>
        <v>11374.769059807</v>
      </c>
      <c r="G76" s="284">
        <f t="shared" si="38"/>
        <v>11617.0440558264</v>
      </c>
      <c r="H76" s="284">
        <f t="shared" si="38"/>
        <v>11398.696467574002</v>
      </c>
      <c r="I76" s="284">
        <f t="shared" si="38"/>
        <v>12664.330652037001</v>
      </c>
      <c r="J76" s="284">
        <f t="shared" si="38"/>
        <v>12985.378455226599</v>
      </c>
      <c r="K76" s="284">
        <f t="shared" si="38"/>
        <v>11335.435346825401</v>
      </c>
      <c r="L76" s="284">
        <f t="shared" si="38"/>
        <v>12901.3503360792</v>
      </c>
      <c r="M76" s="284">
        <f t="shared" si="38"/>
        <v>14645.3855617382</v>
      </c>
      <c r="N76" s="284">
        <f t="shared" si="38"/>
        <v>13282.459124585002</v>
      </c>
      <c r="O76" s="284">
        <f t="shared" si="38"/>
        <v>17535.248897725</v>
      </c>
      <c r="P76" s="286">
        <f t="shared" si="38"/>
        <v>151131.43824229841</v>
      </c>
      <c r="Q76" s="284">
        <f t="shared" si="38"/>
        <v>12490.969616561599</v>
      </c>
      <c r="R76" s="284">
        <f t="shared" si="38"/>
        <v>11965.586594665599</v>
      </c>
      <c r="S76" s="284">
        <f t="shared" si="38"/>
        <v>14567.517097040802</v>
      </c>
      <c r="T76" s="284">
        <f t="shared" si="38"/>
        <v>14383.751715024602</v>
      </c>
      <c r="U76" s="284">
        <f t="shared" si="38"/>
        <v>14347.5849145544</v>
      </c>
      <c r="V76" s="284">
        <f t="shared" si="38"/>
        <v>15067.8999328832</v>
      </c>
      <c r="W76" s="284">
        <f t="shared" si="38"/>
        <v>13088.7078636036</v>
      </c>
      <c r="X76" s="284">
        <f t="shared" si="38"/>
        <v>14142.541514921399</v>
      </c>
      <c r="Y76" s="284">
        <f t="shared" si="38"/>
        <v>14805.832660040598</v>
      </c>
      <c r="Z76" s="284">
        <f t="shared" si="38"/>
        <v>14118.707724653199</v>
      </c>
      <c r="AA76" s="284">
        <f t="shared" si="38"/>
        <v>15051.354516584401</v>
      </c>
      <c r="AB76" s="284">
        <f t="shared" si="38"/>
        <v>18614.103737994199</v>
      </c>
      <c r="AC76" s="286">
        <f t="shared" si="38"/>
        <v>172644.5578885276</v>
      </c>
      <c r="AD76" s="284">
        <f t="shared" si="38"/>
        <v>13138.779274355798</v>
      </c>
      <c r="AE76" s="284">
        <f t="shared" si="38"/>
        <v>11640.652396661801</v>
      </c>
      <c r="AF76" s="284">
        <f t="shared" si="38"/>
        <v>15199.281615996602</v>
      </c>
      <c r="AG76" s="284">
        <f t="shared" si="38"/>
        <v>14732.999838174197</v>
      </c>
      <c r="AH76" s="284">
        <f t="shared" si="38"/>
        <v>15374.4526030534</v>
      </c>
      <c r="AI76" s="284">
        <f t="shared" si="38"/>
        <v>14765.01513931</v>
      </c>
      <c r="AJ76" s="284">
        <f t="shared" si="38"/>
        <v>15120.2989388402</v>
      </c>
      <c r="AK76" s="284">
        <f t="shared" si="38"/>
        <v>15426.070153547</v>
      </c>
      <c r="AL76" s="284">
        <f t="shared" si="38"/>
        <v>15861.123791912803</v>
      </c>
      <c r="AM76" s="284">
        <f t="shared" si="38"/>
        <v>16691.491283183601</v>
      </c>
      <c r="AN76" s="284">
        <f t="shared" si="38"/>
        <v>16532.455021797403</v>
      </c>
      <c r="AO76" s="284">
        <f t="shared" si="38"/>
        <v>19210.812822511398</v>
      </c>
      <c r="AP76" s="286">
        <f t="shared" si="38"/>
        <v>183693.43287934415</v>
      </c>
      <c r="AQ76" s="284">
        <f t="shared" si="38"/>
        <v>16287.519589367199</v>
      </c>
      <c r="AR76" s="284">
        <f t="shared" si="38"/>
        <v>13421.042122104001</v>
      </c>
      <c r="AS76" s="284">
        <f t="shared" si="38"/>
        <v>16525.049335904201</v>
      </c>
      <c r="AT76" s="284">
        <f t="shared" si="38"/>
        <v>18022.925989184998</v>
      </c>
      <c r="AU76" s="284">
        <f t="shared" si="38"/>
        <v>17903.591086430402</v>
      </c>
      <c r="AV76" s="284">
        <f t="shared" si="38"/>
        <v>17900.062445646003</v>
      </c>
      <c r="AW76" s="284">
        <f t="shared" si="38"/>
        <v>18622.611112089602</v>
      </c>
      <c r="AX76" s="284">
        <f t="shared" ref="AX76:BI76" si="39">+AX78+AX80</f>
        <v>18406.618833367</v>
      </c>
      <c r="AY76" s="284">
        <f t="shared" si="39"/>
        <v>17236.057224117601</v>
      </c>
      <c r="AZ76" s="284">
        <f t="shared" si="39"/>
        <v>20569.6143641528</v>
      </c>
      <c r="BA76" s="284">
        <f t="shared" si="39"/>
        <v>20574.7371166468</v>
      </c>
      <c r="BB76" s="284">
        <f t="shared" si="39"/>
        <v>23009.561725592004</v>
      </c>
      <c r="BC76" s="286">
        <f t="shared" si="39"/>
        <v>218479.39094460261</v>
      </c>
      <c r="BD76" s="283">
        <f t="shared" si="39"/>
        <v>21578.364930095802</v>
      </c>
      <c r="BE76" s="284">
        <f t="shared" si="39"/>
        <v>18471.363251489998</v>
      </c>
      <c r="BF76" s="284">
        <f t="shared" si="39"/>
        <v>19898.725405571804</v>
      </c>
      <c r="BG76" s="284">
        <f t="shared" si="39"/>
        <v>23327.112119031201</v>
      </c>
      <c r="BH76" s="284">
        <f t="shared" si="39"/>
        <v>21653.645974212799</v>
      </c>
      <c r="BI76" s="284">
        <f t="shared" si="39"/>
        <v>20982.6561354554</v>
      </c>
      <c r="BJ76" s="284">
        <f t="shared" ref="BJ76:BO76" si="40">+BJ78+BJ80</f>
        <v>24542.737597177402</v>
      </c>
      <c r="BK76" s="284">
        <f t="shared" si="40"/>
        <v>22241.644389103003</v>
      </c>
      <c r="BL76" s="284">
        <f t="shared" si="40"/>
        <v>21823.326432745602</v>
      </c>
      <c r="BM76" s="284">
        <f t="shared" si="40"/>
        <v>21675.607003628797</v>
      </c>
      <c r="BN76" s="284">
        <f t="shared" si="40"/>
        <v>19988.249567402403</v>
      </c>
      <c r="BO76" s="284">
        <f t="shared" si="40"/>
        <v>24978.824916101203</v>
      </c>
      <c r="BP76" s="286">
        <f>SUM(BD76:BO76)</f>
        <v>261162.25772201543</v>
      </c>
      <c r="BQ76" s="284">
        <f t="shared" ref="BQ76:BW76" si="41">+BQ78+BQ80</f>
        <v>21128.092330724405</v>
      </c>
      <c r="BR76" s="284">
        <f t="shared" si="41"/>
        <v>18341.004035828599</v>
      </c>
      <c r="BS76" s="284">
        <f t="shared" si="41"/>
        <v>18820.454485159004</v>
      </c>
      <c r="BT76" s="284">
        <f t="shared" si="41"/>
        <v>15294.421257571801</v>
      </c>
      <c r="BU76" s="284">
        <f t="shared" si="41"/>
        <v>18650.822675299998</v>
      </c>
      <c r="BV76" s="284">
        <f t="shared" si="41"/>
        <v>20976.4756759396</v>
      </c>
      <c r="BW76" s="284">
        <f t="shared" si="41"/>
        <v>23177.1754465308</v>
      </c>
      <c r="BX76" s="284">
        <v>23889.232568234802</v>
      </c>
      <c r="BY76" s="287">
        <v>24491.845073985201</v>
      </c>
      <c r="BZ76" s="287">
        <v>26667.6410191174</v>
      </c>
      <c r="CA76" s="287">
        <v>24211.926206143002</v>
      </c>
      <c r="CB76" s="287">
        <v>30797.1998079802</v>
      </c>
      <c r="CC76" s="286">
        <v>266446.29058251478</v>
      </c>
      <c r="CD76" s="287">
        <v>22701.6333815</v>
      </c>
      <c r="CE76" s="287">
        <v>22385.698746964401</v>
      </c>
      <c r="CF76" s="287">
        <v>26932.0731820812</v>
      </c>
      <c r="CG76" s="287">
        <v>28695.897089455801</v>
      </c>
      <c r="CH76" s="287">
        <v>27507.351486046598</v>
      </c>
      <c r="CI76" s="287">
        <v>27399.929864441601</v>
      </c>
      <c r="CJ76" s="287">
        <v>27762.557586782601</v>
      </c>
      <c r="CK76" s="287">
        <v>28004.529532356799</v>
      </c>
      <c r="CL76" s="287">
        <v>27656.752917662605</v>
      </c>
      <c r="CM76" s="320">
        <v>194519.57623488302</v>
      </c>
      <c r="CN76" s="321">
        <v>184769.52354927416</v>
      </c>
      <c r="CO76" s="322">
        <v>239046.42378729163</v>
      </c>
      <c r="CP76" s="323">
        <v>29.375461491376818</v>
      </c>
      <c r="CQ76" s="28"/>
      <c r="CR76" s="28"/>
    </row>
    <row r="77" spans="1:96" ht="20.100000000000001" customHeight="1" x14ac:dyDescent="0.25">
      <c r="A77" s="63"/>
      <c r="B77" s="223" t="s">
        <v>36</v>
      </c>
      <c r="C77" s="224"/>
      <c r="D77" s="324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26"/>
      <c r="Q77" s="325"/>
      <c r="R77" s="325"/>
      <c r="S77" s="325"/>
      <c r="T77" s="325"/>
      <c r="U77" s="325"/>
      <c r="V77" s="325"/>
      <c r="W77" s="325"/>
      <c r="X77" s="325"/>
      <c r="Y77" s="325"/>
      <c r="Z77" s="325"/>
      <c r="AA77" s="325"/>
      <c r="AB77" s="325"/>
      <c r="AC77" s="326"/>
      <c r="AD77" s="325"/>
      <c r="AE77" s="325"/>
      <c r="AF77" s="325"/>
      <c r="AG77" s="325"/>
      <c r="AH77" s="325"/>
      <c r="AI77" s="325"/>
      <c r="AJ77" s="325"/>
      <c r="AK77" s="325"/>
      <c r="AL77" s="325"/>
      <c r="AM77" s="325"/>
      <c r="AN77" s="325"/>
      <c r="AO77" s="325"/>
      <c r="AP77" s="326"/>
      <c r="AQ77" s="325"/>
      <c r="AR77" s="325"/>
      <c r="AS77" s="325"/>
      <c r="AT77" s="325"/>
      <c r="AU77" s="325"/>
      <c r="AV77" s="325"/>
      <c r="AW77" s="325"/>
      <c r="AX77" s="325"/>
      <c r="AY77" s="325"/>
      <c r="AZ77" s="325"/>
      <c r="BA77" s="325"/>
      <c r="BB77" s="325"/>
      <c r="BC77" s="326"/>
      <c r="BD77" s="324"/>
      <c r="BE77" s="325"/>
      <c r="BF77" s="325"/>
      <c r="BG77" s="325"/>
      <c r="BH77" s="325"/>
      <c r="BI77" s="325"/>
      <c r="BJ77" s="325"/>
      <c r="BK77" s="327"/>
      <c r="BL77" s="328"/>
      <c r="BM77" s="325"/>
      <c r="BN77" s="325"/>
      <c r="BO77" s="325"/>
      <c r="BP77" s="326"/>
      <c r="BQ77" s="325"/>
      <c r="BR77" s="325"/>
      <c r="BS77" s="325"/>
      <c r="BT77" s="325"/>
      <c r="BU77" s="325"/>
      <c r="BV77" s="325"/>
      <c r="BW77" s="325"/>
      <c r="BX77" s="327"/>
      <c r="BY77" s="329"/>
      <c r="BZ77" s="330"/>
      <c r="CA77" s="330"/>
      <c r="CB77" s="330"/>
      <c r="CC77" s="326"/>
      <c r="CD77" s="330"/>
      <c r="CE77" s="330"/>
      <c r="CF77" s="330"/>
      <c r="CG77" s="330"/>
      <c r="CH77" s="330"/>
      <c r="CI77" s="330"/>
      <c r="CJ77" s="329"/>
      <c r="CK77" s="329"/>
      <c r="CL77" s="329"/>
      <c r="CM77" s="252"/>
      <c r="CN77" s="248"/>
      <c r="CO77" s="331"/>
      <c r="CP77" s="332"/>
      <c r="CQ77" s="28"/>
      <c r="CR77" s="28"/>
    </row>
    <row r="78" spans="1:96" ht="20.100000000000001" customHeight="1" x14ac:dyDescent="0.25">
      <c r="A78" s="63"/>
      <c r="B78" s="549" t="s">
        <v>11</v>
      </c>
      <c r="C78" s="548"/>
      <c r="D78" s="305">
        <v>9676.1721070499989</v>
      </c>
      <c r="E78" s="307">
        <v>8825.0421714500008</v>
      </c>
      <c r="F78" s="307">
        <v>9804.1320560599997</v>
      </c>
      <c r="G78" s="307">
        <v>9654.2468529199996</v>
      </c>
      <c r="H78" s="307">
        <v>9725.3174534000009</v>
      </c>
      <c r="I78" s="307">
        <v>11018.002514310001</v>
      </c>
      <c r="J78" s="307">
        <v>11605.665878579999</v>
      </c>
      <c r="K78" s="307">
        <v>9964.4861006400006</v>
      </c>
      <c r="L78" s="307">
        <v>11701.639800520001</v>
      </c>
      <c r="M78" s="307">
        <v>12741.28293297</v>
      </c>
      <c r="N78" s="307">
        <v>11804.746632630002</v>
      </c>
      <c r="O78" s="307">
        <v>14514.53998465</v>
      </c>
      <c r="P78" s="260">
        <f>SUM(D78:O78)</f>
        <v>131035.27448518001</v>
      </c>
      <c r="Q78" s="307">
        <v>10942.671450889999</v>
      </c>
      <c r="R78" s="307">
        <v>10470.219709479999</v>
      </c>
      <c r="S78" s="307">
        <v>12327.573835860001</v>
      </c>
      <c r="T78" s="307">
        <v>11856.839480690001</v>
      </c>
      <c r="U78" s="307">
        <v>12150.848840229999</v>
      </c>
      <c r="V78" s="307">
        <v>13044.69683273</v>
      </c>
      <c r="W78" s="307">
        <v>11578.83182254</v>
      </c>
      <c r="X78" s="307">
        <v>12412.293422549999</v>
      </c>
      <c r="Y78" s="307">
        <v>13190.368967359998</v>
      </c>
      <c r="Z78" s="307">
        <v>12583.321951349999</v>
      </c>
      <c r="AA78" s="307">
        <v>13344.40406089</v>
      </c>
      <c r="AB78" s="307">
        <v>16795.14888972</v>
      </c>
      <c r="AC78" s="260">
        <f>SUM(Q78:AB78)</f>
        <v>150697.21926429</v>
      </c>
      <c r="AD78" s="307">
        <v>11786.130061619999</v>
      </c>
      <c r="AE78" s="307">
        <v>10279.919441560001</v>
      </c>
      <c r="AF78" s="307">
        <v>13514.928430630001</v>
      </c>
      <c r="AG78" s="307">
        <v>13259.905445259998</v>
      </c>
      <c r="AH78" s="307">
        <v>13606.91262664</v>
      </c>
      <c r="AI78" s="307">
        <v>13030.15422509</v>
      </c>
      <c r="AJ78" s="307">
        <v>13708.199381169999</v>
      </c>
      <c r="AK78" s="307">
        <v>13883.296960600001</v>
      </c>
      <c r="AL78" s="307">
        <v>14076.879833560002</v>
      </c>
      <c r="AM78" s="307">
        <v>15188.556852110001</v>
      </c>
      <c r="AN78" s="307">
        <v>14821.079858900002</v>
      </c>
      <c r="AO78" s="307">
        <v>17440.357162249999</v>
      </c>
      <c r="AP78" s="260">
        <f>SUM(AD78:AO78)</f>
        <v>164596.32027938997</v>
      </c>
      <c r="AQ78" s="307">
        <v>14762.595303029999</v>
      </c>
      <c r="AR78" s="307">
        <v>12305.341213600001</v>
      </c>
      <c r="AS78" s="307">
        <v>15296.218945840001</v>
      </c>
      <c r="AT78" s="307">
        <v>16570.539855769999</v>
      </c>
      <c r="AU78" s="307">
        <v>16085.696961060001</v>
      </c>
      <c r="AV78" s="307">
        <v>16435.491653290002</v>
      </c>
      <c r="AW78" s="307">
        <v>17262.043399090002</v>
      </c>
      <c r="AX78" s="307">
        <v>16914.52058733</v>
      </c>
      <c r="AY78" s="307">
        <v>15858.673755700001</v>
      </c>
      <c r="AZ78" s="307">
        <v>19089.78796505</v>
      </c>
      <c r="BA78" s="307">
        <v>19147.415631880001</v>
      </c>
      <c r="BB78" s="307">
        <v>21610.338369880003</v>
      </c>
      <c r="BC78" s="260">
        <f>SUM(AQ78:BB78)</f>
        <v>201338.66364152002</v>
      </c>
      <c r="BD78" s="305">
        <v>20243.224344440001</v>
      </c>
      <c r="BE78" s="307">
        <v>17106.08720509</v>
      </c>
      <c r="BF78" s="307">
        <v>18263.796875040003</v>
      </c>
      <c r="BG78" s="307">
        <v>21823.875056249999</v>
      </c>
      <c r="BH78" s="307">
        <v>19950.577929069997</v>
      </c>
      <c r="BI78" s="307">
        <v>19686.068081909998</v>
      </c>
      <c r="BJ78" s="307">
        <v>23077.76916842</v>
      </c>
      <c r="BK78" s="250">
        <v>20613.368745430002</v>
      </c>
      <c r="BL78" s="253">
        <v>20285.680907940001</v>
      </c>
      <c r="BM78" s="307">
        <v>20194.716665859996</v>
      </c>
      <c r="BN78" s="307">
        <v>18545.300889720002</v>
      </c>
      <c r="BO78" s="307">
        <v>23306.706560560004</v>
      </c>
      <c r="BP78" s="260">
        <f>SUM(BD78:BO78)</f>
        <v>243097.17242973001</v>
      </c>
      <c r="BQ78" s="307">
        <v>19700.271680390004</v>
      </c>
      <c r="BR78" s="307">
        <v>16905.142392109999</v>
      </c>
      <c r="BS78" s="307">
        <v>17455.368492910002</v>
      </c>
      <c r="BT78" s="307">
        <v>14357.591650730001</v>
      </c>
      <c r="BU78" s="307">
        <v>17615.460412889999</v>
      </c>
      <c r="BV78" s="307">
        <v>19982.222406960002</v>
      </c>
      <c r="BW78" s="307">
        <v>21808.92385494</v>
      </c>
      <c r="BX78" s="250">
        <v>22610.787909300001</v>
      </c>
      <c r="BY78" s="254">
        <v>23053.51721355</v>
      </c>
      <c r="BZ78" s="259">
        <v>25130.696839240001</v>
      </c>
      <c r="CA78" s="259">
        <v>22878.925281790001</v>
      </c>
      <c r="CB78" s="259">
        <v>29148.46529805</v>
      </c>
      <c r="CC78" s="260">
        <v>250647.37343285998</v>
      </c>
      <c r="CD78" s="259">
        <v>21594.76746974</v>
      </c>
      <c r="CE78" s="259">
        <v>20929.472349260002</v>
      </c>
      <c r="CF78" s="259">
        <v>25252.51901529</v>
      </c>
      <c r="CG78" s="259">
        <v>27190.291612630001</v>
      </c>
      <c r="CH78" s="259">
        <v>25889.469553499999</v>
      </c>
      <c r="CI78" s="259">
        <v>25692.26527575</v>
      </c>
      <c r="CJ78" s="254">
        <v>26174.23935177</v>
      </c>
      <c r="CK78" s="254">
        <v>26278.644630549999</v>
      </c>
      <c r="CL78" s="254">
        <v>25789.053972790003</v>
      </c>
      <c r="CM78" s="247">
        <v>181050.44831358999</v>
      </c>
      <c r="CN78" s="250">
        <v>173489.28601377999</v>
      </c>
      <c r="CO78" s="255">
        <v>224790.72323127999</v>
      </c>
      <c r="CP78" s="333">
        <v>29.570377742764585</v>
      </c>
      <c r="CQ78" s="28"/>
      <c r="CR78" s="28"/>
    </row>
    <row r="79" spans="1:96" ht="20.100000000000001" customHeight="1" x14ac:dyDescent="0.25">
      <c r="A79" s="63"/>
      <c r="B79" s="257" t="s">
        <v>37</v>
      </c>
      <c r="C79" s="334"/>
      <c r="D79" s="335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7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337"/>
      <c r="AD79" s="336"/>
      <c r="AE79" s="336"/>
      <c r="AF79" s="336"/>
      <c r="AG79" s="336"/>
      <c r="AH79" s="336"/>
      <c r="AI79" s="336"/>
      <c r="AJ79" s="336"/>
      <c r="AK79" s="336"/>
      <c r="AL79" s="336"/>
      <c r="AM79" s="336"/>
      <c r="AN79" s="336"/>
      <c r="AO79" s="336"/>
      <c r="AP79" s="337"/>
      <c r="AQ79" s="336"/>
      <c r="AR79" s="336"/>
      <c r="AS79" s="336"/>
      <c r="AT79" s="336"/>
      <c r="AU79" s="336"/>
      <c r="AV79" s="336"/>
      <c r="AW79" s="336"/>
      <c r="AX79" s="336"/>
      <c r="AY79" s="336"/>
      <c r="AZ79" s="336"/>
      <c r="BA79" s="336"/>
      <c r="BB79" s="336"/>
      <c r="BC79" s="337"/>
      <c r="BD79" s="335"/>
      <c r="BE79" s="336"/>
      <c r="BF79" s="336"/>
      <c r="BG79" s="336"/>
      <c r="BH79" s="336"/>
      <c r="BI79" s="336"/>
      <c r="BJ79" s="336"/>
      <c r="BK79" s="338"/>
      <c r="BL79" s="339"/>
      <c r="BM79" s="336"/>
      <c r="BN79" s="336"/>
      <c r="BO79" s="336"/>
      <c r="BP79" s="337"/>
      <c r="BQ79" s="336"/>
      <c r="BR79" s="336"/>
      <c r="BS79" s="336"/>
      <c r="BT79" s="336"/>
      <c r="BU79" s="336"/>
      <c r="BV79" s="336"/>
      <c r="BW79" s="336"/>
      <c r="BX79" s="338"/>
      <c r="BY79" s="340"/>
      <c r="BZ79" s="341"/>
      <c r="CA79" s="341"/>
      <c r="CB79" s="341"/>
      <c r="CC79" s="337"/>
      <c r="CD79" s="341"/>
      <c r="CE79" s="341"/>
      <c r="CF79" s="341"/>
      <c r="CG79" s="341"/>
      <c r="CH79" s="341"/>
      <c r="CI79" s="341"/>
      <c r="CJ79" s="340"/>
      <c r="CK79" s="340"/>
      <c r="CL79" s="340"/>
      <c r="CM79" s="247"/>
      <c r="CN79" s="250"/>
      <c r="CO79" s="255"/>
      <c r="CP79" s="342"/>
      <c r="CQ79" s="28"/>
      <c r="CR79" s="28"/>
    </row>
    <row r="80" spans="1:96" ht="20.100000000000001" customHeight="1" thickBot="1" x14ac:dyDescent="0.3">
      <c r="A80" s="63"/>
      <c r="B80" s="549" t="s">
        <v>11</v>
      </c>
      <c r="C80" s="548"/>
      <c r="D80" s="343">
        <v>1494.1078511380001</v>
      </c>
      <c r="E80" s="259">
        <v>1396.0181552366</v>
      </c>
      <c r="F80" s="259">
        <v>1570.6370037470001</v>
      </c>
      <c r="G80" s="259">
        <v>1962.7972029064001</v>
      </c>
      <c r="H80" s="259">
        <v>1673.3790141740001</v>
      </c>
      <c r="I80" s="259">
        <v>1646.328137727</v>
      </c>
      <c r="J80" s="259">
        <v>1379.7125766466002</v>
      </c>
      <c r="K80" s="259">
        <v>1370.9492461853999</v>
      </c>
      <c r="L80" s="259">
        <v>1199.7105355592</v>
      </c>
      <c r="M80" s="259">
        <v>1904.1026287682002</v>
      </c>
      <c r="N80" s="259">
        <v>1477.7124919550001</v>
      </c>
      <c r="O80" s="259">
        <v>3020.7089130750001</v>
      </c>
      <c r="P80" s="260">
        <f>SUM(D80:O80)</f>
        <v>20096.1637571184</v>
      </c>
      <c r="Q80" s="259">
        <v>1548.2981656716001</v>
      </c>
      <c r="R80" s="259">
        <v>1495.3668851856003</v>
      </c>
      <c r="S80" s="259">
        <v>2239.9432611808002</v>
      </c>
      <c r="T80" s="259">
        <v>2526.9122343346003</v>
      </c>
      <c r="U80" s="259">
        <v>2196.7360743244003</v>
      </c>
      <c r="V80" s="259">
        <v>2023.2031001532</v>
      </c>
      <c r="W80" s="259">
        <v>1509.8760410636</v>
      </c>
      <c r="X80" s="259">
        <v>1730.2480923714002</v>
      </c>
      <c r="Y80" s="259">
        <v>1615.4636926805999</v>
      </c>
      <c r="Z80" s="259">
        <v>1535.3857733032</v>
      </c>
      <c r="AA80" s="259">
        <v>1706.9504556944003</v>
      </c>
      <c r="AB80" s="259">
        <v>1818.9548482742</v>
      </c>
      <c r="AC80" s="344">
        <f>SUM(Q80:AB80)</f>
        <v>21947.338624237604</v>
      </c>
      <c r="AD80" s="259">
        <v>1352.6492127358001</v>
      </c>
      <c r="AE80" s="259">
        <v>1360.7329551017999</v>
      </c>
      <c r="AF80" s="259">
        <v>1684.3531853666</v>
      </c>
      <c r="AG80" s="259">
        <v>1473.0943929142002</v>
      </c>
      <c r="AH80" s="259">
        <v>1767.5399764133999</v>
      </c>
      <c r="AI80" s="259">
        <v>1734.86091422</v>
      </c>
      <c r="AJ80" s="259">
        <v>1412.0995576702001</v>
      </c>
      <c r="AK80" s="259">
        <v>1542.7731929469999</v>
      </c>
      <c r="AL80" s="259">
        <v>1784.2439583528003</v>
      </c>
      <c r="AM80" s="259">
        <v>1502.9344310736001</v>
      </c>
      <c r="AN80" s="259">
        <v>1711.3751628974003</v>
      </c>
      <c r="AO80" s="259">
        <v>1770.4556602614</v>
      </c>
      <c r="AP80" s="344">
        <f>SUM(AD80:AO80)</f>
        <v>19097.112599954198</v>
      </c>
      <c r="AQ80" s="259">
        <v>1524.9242863371999</v>
      </c>
      <c r="AR80" s="259">
        <v>1115.7009085040002</v>
      </c>
      <c r="AS80" s="259">
        <v>1228.8303900642002</v>
      </c>
      <c r="AT80" s="259">
        <v>1452.3861334150001</v>
      </c>
      <c r="AU80" s="259">
        <v>1817.8941253704002</v>
      </c>
      <c r="AV80" s="259">
        <v>1464.5707923560001</v>
      </c>
      <c r="AW80" s="259">
        <v>1360.5677129996002</v>
      </c>
      <c r="AX80" s="259">
        <v>1492.0982460370001</v>
      </c>
      <c r="AY80" s="259">
        <v>1377.3834684176002</v>
      </c>
      <c r="AZ80" s="259">
        <v>1479.8263991028</v>
      </c>
      <c r="BA80" s="259">
        <v>1427.3214847668</v>
      </c>
      <c r="BB80" s="259">
        <v>1399.2233557120001</v>
      </c>
      <c r="BC80" s="344">
        <f>SUM(AQ80:BB80)</f>
        <v>17140.7273030826</v>
      </c>
      <c r="BD80" s="343">
        <v>1335.1405856558001</v>
      </c>
      <c r="BE80" s="259">
        <v>1365.2760464</v>
      </c>
      <c r="BF80" s="259">
        <v>1634.9285305318001</v>
      </c>
      <c r="BG80" s="259">
        <v>1503.2370627811999</v>
      </c>
      <c r="BH80" s="259">
        <v>1703.0680451428002</v>
      </c>
      <c r="BI80" s="259">
        <v>1296.5880535454003</v>
      </c>
      <c r="BJ80" s="259">
        <v>1464.9684287574</v>
      </c>
      <c r="BK80" s="254">
        <v>1628.2756436730001</v>
      </c>
      <c r="BL80" s="261">
        <v>1537.6455248056002</v>
      </c>
      <c r="BM80" s="259">
        <v>1480.8903377688002</v>
      </c>
      <c r="BN80" s="259">
        <v>1442.9486776823999</v>
      </c>
      <c r="BO80" s="259">
        <v>1672.1183555412001</v>
      </c>
      <c r="BP80" s="344">
        <f>SUM(BD80:BO80)</f>
        <v>18065.085292285399</v>
      </c>
      <c r="BQ80" s="259">
        <v>1427.8206503344002</v>
      </c>
      <c r="BR80" s="259">
        <v>1435.8616437185999</v>
      </c>
      <c r="BS80" s="259">
        <v>1365.0859922489999</v>
      </c>
      <c r="BT80" s="259">
        <v>936.8296068418</v>
      </c>
      <c r="BU80" s="259">
        <v>1035.3622624100001</v>
      </c>
      <c r="BV80" s="259">
        <v>994.25326897960008</v>
      </c>
      <c r="BW80" s="259">
        <v>1368.2515915908</v>
      </c>
      <c r="BX80" s="254">
        <v>1278.4446589348001</v>
      </c>
      <c r="BY80" s="254">
        <v>1438.3278604352001</v>
      </c>
      <c r="BZ80" s="259">
        <v>1536.9441798774001</v>
      </c>
      <c r="CA80" s="259">
        <v>1333.0009243530001</v>
      </c>
      <c r="CB80" s="259">
        <v>1648.7345099301999</v>
      </c>
      <c r="CC80" s="344">
        <v>15798.917149654802</v>
      </c>
      <c r="CD80" s="259">
        <v>1106.86591176</v>
      </c>
      <c r="CE80" s="259">
        <v>1456.2263977044004</v>
      </c>
      <c r="CF80" s="259">
        <v>1679.5541667912</v>
      </c>
      <c r="CG80" s="259">
        <v>1505.6054768258002</v>
      </c>
      <c r="CH80" s="259">
        <v>1617.8819325465997</v>
      </c>
      <c r="CI80" s="259">
        <v>1707.6645886916001</v>
      </c>
      <c r="CJ80" s="254">
        <v>1588.3182350126001</v>
      </c>
      <c r="CK80" s="254">
        <v>1725.8849018067999</v>
      </c>
      <c r="CL80" s="254">
        <v>1867.6989448726001</v>
      </c>
      <c r="CM80" s="345">
        <v>13469.127921293</v>
      </c>
      <c r="CN80" s="346">
        <v>11280.237535494201</v>
      </c>
      <c r="CO80" s="347">
        <v>14255.700556011599</v>
      </c>
      <c r="CP80" s="333">
        <v>26.377662803242007</v>
      </c>
      <c r="CQ80" s="28"/>
      <c r="CR80" s="28"/>
    </row>
    <row r="81" spans="1:96" ht="20.100000000000001" customHeight="1" thickBot="1" x14ac:dyDescent="0.3">
      <c r="A81" s="63"/>
      <c r="B81" s="281"/>
      <c r="C81" s="282" t="s">
        <v>107</v>
      </c>
      <c r="D81" s="283">
        <f>+D83+D85</f>
        <v>5886.2902479425993</v>
      </c>
      <c r="E81" s="284">
        <f t="shared" ref="E81:AW81" si="42">+E83+E85</f>
        <v>5122.8544640001946</v>
      </c>
      <c r="F81" s="284">
        <f t="shared" si="42"/>
        <v>5367.119563631607</v>
      </c>
      <c r="G81" s="284">
        <f t="shared" si="42"/>
        <v>5710.4367442568009</v>
      </c>
      <c r="H81" s="284">
        <f t="shared" si="42"/>
        <v>5403.6072851418085</v>
      </c>
      <c r="I81" s="284">
        <f t="shared" si="42"/>
        <v>6917.4331595643816</v>
      </c>
      <c r="J81" s="284">
        <f t="shared" si="42"/>
        <v>6759.8114339882031</v>
      </c>
      <c r="K81" s="284">
        <f t="shared" si="42"/>
        <v>6220.4835068111988</v>
      </c>
      <c r="L81" s="284">
        <f t="shared" si="42"/>
        <v>6261.8624814928189</v>
      </c>
      <c r="M81" s="284">
        <f t="shared" si="42"/>
        <v>6874.8372488524265</v>
      </c>
      <c r="N81" s="284">
        <f t="shared" si="42"/>
        <v>5967.5397932998003</v>
      </c>
      <c r="O81" s="284">
        <f t="shared" si="42"/>
        <v>8235.3935959640112</v>
      </c>
      <c r="P81" s="286">
        <f t="shared" si="42"/>
        <v>74727.669524945857</v>
      </c>
      <c r="Q81" s="284">
        <f t="shared" si="42"/>
        <v>6359.9704633570109</v>
      </c>
      <c r="R81" s="284">
        <f t="shared" si="42"/>
        <v>5773.6489797454014</v>
      </c>
      <c r="S81" s="284">
        <f t="shared" si="42"/>
        <v>6301.5063716218046</v>
      </c>
      <c r="T81" s="284">
        <f t="shared" si="42"/>
        <v>7158.7384497226067</v>
      </c>
      <c r="U81" s="284">
        <f t="shared" si="42"/>
        <v>6757.1878024840116</v>
      </c>
      <c r="V81" s="284">
        <f t="shared" si="42"/>
        <v>6667.3132046434157</v>
      </c>
      <c r="W81" s="284">
        <f t="shared" si="42"/>
        <v>6989.4451530524138</v>
      </c>
      <c r="X81" s="284">
        <f t="shared" si="42"/>
        <v>7216.1610647927973</v>
      </c>
      <c r="Y81" s="284">
        <f t="shared" si="42"/>
        <v>7406.9783874663935</v>
      </c>
      <c r="Z81" s="284">
        <f t="shared" si="42"/>
        <v>6223.7404018161969</v>
      </c>
      <c r="AA81" s="284">
        <f t="shared" si="42"/>
        <v>6721.0496684705968</v>
      </c>
      <c r="AB81" s="284">
        <f t="shared" si="42"/>
        <v>7984.7825073506128</v>
      </c>
      <c r="AC81" s="286">
        <f t="shared" si="42"/>
        <v>81560.522454523263</v>
      </c>
      <c r="AD81" s="284">
        <f t="shared" si="42"/>
        <v>6626.8746732466407</v>
      </c>
      <c r="AE81" s="284">
        <f t="shared" si="42"/>
        <v>6351.0102651908046</v>
      </c>
      <c r="AF81" s="284">
        <f t="shared" si="42"/>
        <v>12591.169315166037</v>
      </c>
      <c r="AG81" s="284">
        <f t="shared" si="42"/>
        <v>7156.6757124083933</v>
      </c>
      <c r="AH81" s="284">
        <f t="shared" si="42"/>
        <v>7793.0631162365962</v>
      </c>
      <c r="AI81" s="284">
        <f t="shared" si="42"/>
        <v>7589.6925101457955</v>
      </c>
      <c r="AJ81" s="284">
        <f t="shared" si="42"/>
        <v>7389.9857605802117</v>
      </c>
      <c r="AK81" s="284">
        <f t="shared" si="42"/>
        <v>7313.8511828830169</v>
      </c>
      <c r="AL81" s="284">
        <f t="shared" si="42"/>
        <v>7761.049103039215</v>
      </c>
      <c r="AM81" s="284">
        <f t="shared" si="42"/>
        <v>7628.1293519236024</v>
      </c>
      <c r="AN81" s="284">
        <f t="shared" si="42"/>
        <v>7474.2104391559951</v>
      </c>
      <c r="AO81" s="284">
        <f t="shared" si="42"/>
        <v>9737.4054306973921</v>
      </c>
      <c r="AP81" s="286">
        <f t="shared" si="42"/>
        <v>95413.116860673705</v>
      </c>
      <c r="AQ81" s="284">
        <f t="shared" si="42"/>
        <v>7982.8457508745887</v>
      </c>
      <c r="AR81" s="284">
        <f t="shared" si="42"/>
        <v>7174.6301236410145</v>
      </c>
      <c r="AS81" s="284">
        <f t="shared" si="42"/>
        <v>7728.0326779854076</v>
      </c>
      <c r="AT81" s="284">
        <f t="shared" si="42"/>
        <v>10232.1639888026</v>
      </c>
      <c r="AU81" s="284">
        <f t="shared" si="42"/>
        <v>8042.2198644856062</v>
      </c>
      <c r="AV81" s="284">
        <f t="shared" si="42"/>
        <v>8207.0602291650357</v>
      </c>
      <c r="AW81" s="284">
        <f t="shared" si="42"/>
        <v>8192.4723359754353</v>
      </c>
      <c r="AX81" s="284">
        <f t="shared" ref="AX81:BI81" si="43">+AX83+AX85</f>
        <v>8036.8403302584093</v>
      </c>
      <c r="AY81" s="284">
        <f t="shared" si="43"/>
        <v>8448.86638925839</v>
      </c>
      <c r="AZ81" s="284">
        <f t="shared" si="43"/>
        <v>9031.5959569727875</v>
      </c>
      <c r="BA81" s="284">
        <f t="shared" si="43"/>
        <v>8323.7935712666185</v>
      </c>
      <c r="BB81" s="284">
        <f t="shared" si="43"/>
        <v>10530.088187245199</v>
      </c>
      <c r="BC81" s="286">
        <f t="shared" si="43"/>
        <v>101930.60940593109</v>
      </c>
      <c r="BD81" s="283">
        <f t="shared" si="43"/>
        <v>8293.7341560486275</v>
      </c>
      <c r="BE81" s="284">
        <f t="shared" si="43"/>
        <v>8025.6232108985942</v>
      </c>
      <c r="BF81" s="284">
        <f t="shared" si="43"/>
        <v>8414.3002955217889</v>
      </c>
      <c r="BG81" s="284">
        <f t="shared" si="43"/>
        <v>8711.3175642318001</v>
      </c>
      <c r="BH81" s="284">
        <f t="shared" si="43"/>
        <v>9223.3773200449887</v>
      </c>
      <c r="BI81" s="284">
        <f t="shared" si="43"/>
        <v>9309.1843147890595</v>
      </c>
      <c r="BJ81" s="284">
        <f t="shared" ref="BJ81:BO81" si="44">+BJ83+BJ85</f>
        <v>9257.5507701342049</v>
      </c>
      <c r="BK81" s="284">
        <f t="shared" si="44"/>
        <v>9724.0641750800023</v>
      </c>
      <c r="BL81" s="284">
        <f t="shared" si="44"/>
        <v>9425.9415797682032</v>
      </c>
      <c r="BM81" s="284">
        <f t="shared" si="44"/>
        <v>9199.3524401076138</v>
      </c>
      <c r="BN81" s="284">
        <f t="shared" si="44"/>
        <v>8566.7849537466154</v>
      </c>
      <c r="BO81" s="284">
        <f t="shared" si="44"/>
        <v>11521.302233938248</v>
      </c>
      <c r="BP81" s="286">
        <f>SUM(BD81:BO81)</f>
        <v>109672.53301430974</v>
      </c>
      <c r="BQ81" s="284">
        <f t="shared" ref="BQ81:BW81" si="45">+BQ83+BQ85</f>
        <v>9138.5404404772053</v>
      </c>
      <c r="BR81" s="284">
        <f t="shared" si="45"/>
        <v>7970.1096912136209</v>
      </c>
      <c r="BS81" s="284">
        <f t="shared" si="45"/>
        <v>7984.4722277886003</v>
      </c>
      <c r="BT81" s="284">
        <f t="shared" si="45"/>
        <v>5734.5404922742136</v>
      </c>
      <c r="BU81" s="284">
        <f t="shared" si="45"/>
        <v>6534.0173688402137</v>
      </c>
      <c r="BV81" s="284">
        <f t="shared" si="45"/>
        <v>8365.359978056611</v>
      </c>
      <c r="BW81" s="284">
        <f t="shared" si="45"/>
        <v>9347.0266478785979</v>
      </c>
      <c r="BX81" s="284">
        <v>9817.2887248448096</v>
      </c>
      <c r="BY81" s="287">
        <v>11078.162329584426</v>
      </c>
      <c r="BZ81" s="287">
        <v>12112.062758955437</v>
      </c>
      <c r="CA81" s="287">
        <v>10838.142891320012</v>
      </c>
      <c r="CB81" s="287">
        <v>12929.705889514231</v>
      </c>
      <c r="CC81" s="286">
        <v>111849.42944074796</v>
      </c>
      <c r="CD81" s="287">
        <v>9950.7614681195882</v>
      </c>
      <c r="CE81" s="287">
        <v>9480.3498082750211</v>
      </c>
      <c r="CF81" s="287">
        <v>11653.898147479214</v>
      </c>
      <c r="CG81" s="287">
        <v>12026.995258685809</v>
      </c>
      <c r="CH81" s="287">
        <v>11129.999082644799</v>
      </c>
      <c r="CI81" s="287">
        <v>11033.506418359764</v>
      </c>
      <c r="CJ81" s="287">
        <v>11753.966936455974</v>
      </c>
      <c r="CK81" s="287">
        <v>11477.7243180964</v>
      </c>
      <c r="CL81" s="287">
        <v>12135.653923634585</v>
      </c>
      <c r="CM81" s="283">
        <v>80385.09338651727</v>
      </c>
      <c r="CN81" s="284">
        <v>75969.517900958293</v>
      </c>
      <c r="CO81" s="285">
        <v>100642.85536175115</v>
      </c>
      <c r="CP81" s="323">
        <v>32.477943973475746</v>
      </c>
      <c r="CQ81" s="28"/>
      <c r="CR81" s="28"/>
    </row>
    <row r="82" spans="1:96" ht="20.100000000000001" customHeight="1" x14ac:dyDescent="0.25">
      <c r="A82" s="63"/>
      <c r="B82" s="257" t="s">
        <v>38</v>
      </c>
      <c r="C82" s="334"/>
      <c r="D82" s="348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50"/>
      <c r="Q82" s="349"/>
      <c r="R82" s="349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  <c r="AC82" s="350"/>
      <c r="AD82" s="349"/>
      <c r="AE82" s="349"/>
      <c r="AF82" s="349"/>
      <c r="AG82" s="349"/>
      <c r="AH82" s="349"/>
      <c r="AI82" s="349"/>
      <c r="AJ82" s="349"/>
      <c r="AK82" s="349"/>
      <c r="AL82" s="349"/>
      <c r="AM82" s="349"/>
      <c r="AN82" s="349"/>
      <c r="AO82" s="349"/>
      <c r="AP82" s="350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50"/>
      <c r="BD82" s="348"/>
      <c r="BE82" s="349"/>
      <c r="BF82" s="349"/>
      <c r="BG82" s="349"/>
      <c r="BH82" s="349"/>
      <c r="BI82" s="349"/>
      <c r="BJ82" s="349"/>
      <c r="BK82" s="351"/>
      <c r="BL82" s="352"/>
      <c r="BM82" s="349"/>
      <c r="BN82" s="349"/>
      <c r="BO82" s="349"/>
      <c r="BP82" s="350"/>
      <c r="BQ82" s="349"/>
      <c r="BR82" s="349"/>
      <c r="BS82" s="349"/>
      <c r="BT82" s="349"/>
      <c r="BU82" s="349"/>
      <c r="BV82" s="349"/>
      <c r="BW82" s="349"/>
      <c r="BX82" s="351"/>
      <c r="BY82" s="254"/>
      <c r="BZ82" s="259"/>
      <c r="CA82" s="259"/>
      <c r="CB82" s="259"/>
      <c r="CC82" s="350"/>
      <c r="CD82" s="259"/>
      <c r="CE82" s="259"/>
      <c r="CF82" s="259"/>
      <c r="CG82" s="259"/>
      <c r="CH82" s="259"/>
      <c r="CI82" s="259"/>
      <c r="CJ82" s="254"/>
      <c r="CK82" s="254"/>
      <c r="CL82" s="254"/>
      <c r="CM82" s="252"/>
      <c r="CN82" s="248"/>
      <c r="CO82" s="331"/>
      <c r="CP82" s="342"/>
      <c r="CQ82" s="28"/>
      <c r="CR82" s="28"/>
    </row>
    <row r="83" spans="1:96" ht="25.5" customHeight="1" x14ac:dyDescent="0.2">
      <c r="A83" s="63"/>
      <c r="B83" s="550" t="s">
        <v>11</v>
      </c>
      <c r="C83" s="551"/>
      <c r="D83" s="343">
        <v>5154.4075021399995</v>
      </c>
      <c r="E83" s="259">
        <v>4422.6825027099976</v>
      </c>
      <c r="F83" s="259">
        <v>4535.827695870008</v>
      </c>
      <c r="G83" s="259">
        <v>4812.4192664000011</v>
      </c>
      <c r="H83" s="259">
        <v>4507.1429130000106</v>
      </c>
      <c r="I83" s="259">
        <v>5952.9846548299838</v>
      </c>
      <c r="J83" s="259">
        <v>5905.2734079500033</v>
      </c>
      <c r="K83" s="259">
        <v>5341.2281561200007</v>
      </c>
      <c r="L83" s="259">
        <v>5370.316517720019</v>
      </c>
      <c r="M83" s="259">
        <v>5849.0877683400295</v>
      </c>
      <c r="N83" s="259">
        <v>5163.7782863500015</v>
      </c>
      <c r="O83" s="259">
        <v>6790.7094304800139</v>
      </c>
      <c r="P83" s="260">
        <f>SUM(D83:O83)</f>
        <v>63805.858101910067</v>
      </c>
      <c r="Q83" s="259">
        <v>5203.6592428800113</v>
      </c>
      <c r="R83" s="259">
        <v>5046.5908069100014</v>
      </c>
      <c r="S83" s="259">
        <v>5163.2035211300044</v>
      </c>
      <c r="T83" s="259">
        <v>6210.6308603300067</v>
      </c>
      <c r="U83" s="259">
        <v>5619.6289583000162</v>
      </c>
      <c r="V83" s="259">
        <v>5773.7438995800167</v>
      </c>
      <c r="W83" s="259">
        <v>6118.6677956500143</v>
      </c>
      <c r="X83" s="259">
        <v>6296.7612920999982</v>
      </c>
      <c r="Y83" s="259">
        <v>6417.8691177499959</v>
      </c>
      <c r="Z83" s="259">
        <v>5446.5238450099987</v>
      </c>
      <c r="AA83" s="259">
        <v>5765.8255335999993</v>
      </c>
      <c r="AB83" s="259">
        <v>6974.4467137100146</v>
      </c>
      <c r="AC83" s="344">
        <f>SUM(Q83:AB83)</f>
        <v>70037.551586950081</v>
      </c>
      <c r="AD83" s="259">
        <v>5868.4163224300419</v>
      </c>
      <c r="AE83" s="259">
        <v>5525.4754314000047</v>
      </c>
      <c r="AF83" s="259">
        <v>9719.0224187500207</v>
      </c>
      <c r="AG83" s="259">
        <v>6161.8232939099953</v>
      </c>
      <c r="AH83" s="259">
        <v>6838.7297173799961</v>
      </c>
      <c r="AI83" s="259">
        <v>6670.4971548199965</v>
      </c>
      <c r="AJ83" s="259">
        <v>6533.5185639700121</v>
      </c>
      <c r="AK83" s="259">
        <v>6471.9303282900182</v>
      </c>
      <c r="AL83" s="259">
        <v>6885.3846172900176</v>
      </c>
      <c r="AM83" s="259">
        <v>6698.1679213100033</v>
      </c>
      <c r="AN83" s="259">
        <v>6638.7454101699977</v>
      </c>
      <c r="AO83" s="259">
        <v>8827.9069490699931</v>
      </c>
      <c r="AP83" s="344">
        <f>SUM(AD83:AO83)</f>
        <v>82839.618128790098</v>
      </c>
      <c r="AQ83" s="259">
        <v>7145.7463096699894</v>
      </c>
      <c r="AR83" s="259">
        <v>6272.753048780015</v>
      </c>
      <c r="AS83" s="259">
        <v>6864.0091926100085</v>
      </c>
      <c r="AT83" s="259">
        <v>8752.8562267599991</v>
      </c>
      <c r="AU83" s="259">
        <v>7142.8148344600086</v>
      </c>
      <c r="AV83" s="259">
        <v>7420.4180832600377</v>
      </c>
      <c r="AW83" s="259">
        <v>7270.7576191700391</v>
      </c>
      <c r="AX83" s="259">
        <v>7234.6195175000084</v>
      </c>
      <c r="AY83" s="259">
        <v>7551.1869203399929</v>
      </c>
      <c r="AZ83" s="259">
        <v>8158.1163760099898</v>
      </c>
      <c r="BA83" s="259">
        <v>7483.7879548600195</v>
      </c>
      <c r="BB83" s="259">
        <v>9621.0650540200004</v>
      </c>
      <c r="BC83" s="344">
        <f>SUM(AQ83:BB83)</f>
        <v>90918.131137440098</v>
      </c>
      <c r="BD83" s="343">
        <v>7589.1732700700295</v>
      </c>
      <c r="BE83" s="259">
        <v>7175.8580186099944</v>
      </c>
      <c r="BF83" s="259">
        <v>7298.4525196999921</v>
      </c>
      <c r="BG83" s="259">
        <v>7902.1369851900026</v>
      </c>
      <c r="BH83" s="259">
        <v>8432.8900446699881</v>
      </c>
      <c r="BI83" s="259">
        <v>8591.0432140700614</v>
      </c>
      <c r="BJ83" s="259">
        <v>8427.9098820400086</v>
      </c>
      <c r="BK83" s="254">
        <v>8715.3655630400026</v>
      </c>
      <c r="BL83" s="261">
        <v>8454.0643719100062</v>
      </c>
      <c r="BM83" s="259">
        <v>8315.2036405400158</v>
      </c>
      <c r="BN83" s="259">
        <v>7702.2515068100192</v>
      </c>
      <c r="BO83" s="259">
        <v>10622.696552310048</v>
      </c>
      <c r="BP83" s="344">
        <f>SUM(BD83:BO83)</f>
        <v>99227.045568960166</v>
      </c>
      <c r="BQ83" s="259">
        <v>8365.2613737800075</v>
      </c>
      <c r="BR83" s="259">
        <v>7214.5611263600222</v>
      </c>
      <c r="BS83" s="259">
        <v>7242.3230145300013</v>
      </c>
      <c r="BT83" s="259">
        <v>5150.8686909000144</v>
      </c>
      <c r="BU83" s="259">
        <v>6041.7059217400138</v>
      </c>
      <c r="BV83" s="259">
        <v>7672.7521769700106</v>
      </c>
      <c r="BW83" s="259">
        <v>8518.3003964500003</v>
      </c>
      <c r="BX83" s="254">
        <v>9097.9851489000102</v>
      </c>
      <c r="BY83" s="254">
        <v>10251.171160600028</v>
      </c>
      <c r="BZ83" s="259">
        <v>11195.089252260039</v>
      </c>
      <c r="CA83" s="259">
        <v>10015.407501970014</v>
      </c>
      <c r="CB83" s="259">
        <v>12013.761917350033</v>
      </c>
      <c r="CC83" s="344">
        <v>102779.18768181019</v>
      </c>
      <c r="CD83" s="259">
        <v>9290.6830286599907</v>
      </c>
      <c r="CE83" s="259">
        <v>8730.0828569600199</v>
      </c>
      <c r="CF83" s="259">
        <v>10520.796627260015</v>
      </c>
      <c r="CG83" s="259">
        <v>11164.900879810009</v>
      </c>
      <c r="CH83" s="259">
        <v>10204.878706560001</v>
      </c>
      <c r="CI83" s="259">
        <v>10240.440381999966</v>
      </c>
      <c r="CJ83" s="254">
        <v>10969.668644349975</v>
      </c>
      <c r="CK83" s="254">
        <v>10603.43356779</v>
      </c>
      <c r="CL83" s="254">
        <v>11106.282484749989</v>
      </c>
      <c r="CM83" s="247">
        <v>72586.893869300082</v>
      </c>
      <c r="CN83" s="250">
        <v>69554.929010230117</v>
      </c>
      <c r="CO83" s="255">
        <v>92831.167178139949</v>
      </c>
      <c r="CP83" s="333">
        <v>33.464541620747504</v>
      </c>
      <c r="CQ83" s="28"/>
      <c r="CR83" s="28"/>
    </row>
    <row r="84" spans="1:96" ht="20.100000000000001" customHeight="1" x14ac:dyDescent="0.25">
      <c r="A84" s="63"/>
      <c r="B84" s="257" t="s">
        <v>39</v>
      </c>
      <c r="C84" s="334"/>
      <c r="D84" s="353"/>
      <c r="E84" s="354"/>
      <c r="F84" s="354"/>
      <c r="G84" s="354"/>
      <c r="H84" s="354"/>
      <c r="I84" s="354"/>
      <c r="J84" s="354"/>
      <c r="K84" s="354"/>
      <c r="L84" s="354"/>
      <c r="M84" s="354"/>
      <c r="N84" s="354"/>
      <c r="O84" s="354"/>
      <c r="P84" s="355"/>
      <c r="Q84" s="354"/>
      <c r="R84" s="354"/>
      <c r="S84" s="354"/>
      <c r="T84" s="354"/>
      <c r="U84" s="354"/>
      <c r="V84" s="354"/>
      <c r="W84" s="354"/>
      <c r="X84" s="354"/>
      <c r="Y84" s="354"/>
      <c r="Z84" s="354"/>
      <c r="AA84" s="354"/>
      <c r="AB84" s="354"/>
      <c r="AC84" s="355"/>
      <c r="AD84" s="354"/>
      <c r="AE84" s="354"/>
      <c r="AF84" s="354"/>
      <c r="AG84" s="354"/>
      <c r="AH84" s="354"/>
      <c r="AI84" s="354"/>
      <c r="AJ84" s="354"/>
      <c r="AK84" s="354"/>
      <c r="AL84" s="354"/>
      <c r="AM84" s="354"/>
      <c r="AN84" s="354"/>
      <c r="AO84" s="354"/>
      <c r="AP84" s="355"/>
      <c r="AQ84" s="354"/>
      <c r="AR84" s="354"/>
      <c r="AS84" s="354"/>
      <c r="AT84" s="354"/>
      <c r="AU84" s="354"/>
      <c r="AV84" s="354"/>
      <c r="AW84" s="354"/>
      <c r="AX84" s="354"/>
      <c r="AY84" s="354"/>
      <c r="AZ84" s="354"/>
      <c r="BA84" s="354"/>
      <c r="BB84" s="354"/>
      <c r="BC84" s="355"/>
      <c r="BD84" s="353"/>
      <c r="BE84" s="354"/>
      <c r="BF84" s="354"/>
      <c r="BG84" s="354"/>
      <c r="BH84" s="354"/>
      <c r="BI84" s="354"/>
      <c r="BJ84" s="354"/>
      <c r="BK84" s="356"/>
      <c r="BL84" s="357"/>
      <c r="BM84" s="354"/>
      <c r="BN84" s="354"/>
      <c r="BO84" s="354"/>
      <c r="BP84" s="355"/>
      <c r="BQ84" s="354"/>
      <c r="BR84" s="354"/>
      <c r="BS84" s="354"/>
      <c r="BT84" s="354"/>
      <c r="BU84" s="354"/>
      <c r="BV84" s="354"/>
      <c r="BW84" s="354"/>
      <c r="BX84" s="356"/>
      <c r="BY84" s="358"/>
      <c r="BZ84" s="359"/>
      <c r="CA84" s="359"/>
      <c r="CB84" s="359"/>
      <c r="CC84" s="355"/>
      <c r="CD84" s="359"/>
      <c r="CE84" s="359"/>
      <c r="CF84" s="359"/>
      <c r="CG84" s="359"/>
      <c r="CH84" s="359"/>
      <c r="CI84" s="359"/>
      <c r="CJ84" s="358"/>
      <c r="CK84" s="358"/>
      <c r="CL84" s="358"/>
      <c r="CM84" s="247"/>
      <c r="CN84" s="250"/>
      <c r="CO84" s="255"/>
      <c r="CP84" s="342"/>
      <c r="CQ84" s="28"/>
      <c r="CR84" s="28"/>
    </row>
    <row r="85" spans="1:96" ht="19.5" customHeight="1" thickBot="1" x14ac:dyDescent="0.25">
      <c r="A85" s="63"/>
      <c r="B85" s="550" t="s">
        <v>11</v>
      </c>
      <c r="C85" s="551"/>
      <c r="D85" s="343">
        <v>731.88274580259986</v>
      </c>
      <c r="E85" s="259">
        <v>700.17196129019749</v>
      </c>
      <c r="F85" s="259">
        <v>831.29186776159884</v>
      </c>
      <c r="G85" s="259">
        <v>898.01747785680016</v>
      </c>
      <c r="H85" s="259">
        <v>896.46437214179787</v>
      </c>
      <c r="I85" s="259">
        <v>964.44850473439817</v>
      </c>
      <c r="J85" s="259">
        <v>854.53802603819975</v>
      </c>
      <c r="K85" s="259">
        <v>879.25535069119803</v>
      </c>
      <c r="L85" s="259">
        <v>891.54596377279984</v>
      </c>
      <c r="M85" s="259">
        <v>1025.749480512397</v>
      </c>
      <c r="N85" s="259">
        <v>803.76150694979913</v>
      </c>
      <c r="O85" s="259">
        <v>1444.6841654839977</v>
      </c>
      <c r="P85" s="260">
        <f>SUM(D85:O85)</f>
        <v>10921.811423035784</v>
      </c>
      <c r="Q85" s="259">
        <v>1156.311220477</v>
      </c>
      <c r="R85" s="259">
        <v>727.05817283539955</v>
      </c>
      <c r="S85" s="259">
        <v>1138.3028504918007</v>
      </c>
      <c r="T85" s="259">
        <v>948.10758939259972</v>
      </c>
      <c r="U85" s="259">
        <v>1137.5588441839957</v>
      </c>
      <c r="V85" s="259">
        <v>893.56930506339893</v>
      </c>
      <c r="W85" s="259">
        <v>870.77735740239916</v>
      </c>
      <c r="X85" s="259">
        <v>919.39977269279939</v>
      </c>
      <c r="Y85" s="259">
        <v>989.10926971639776</v>
      </c>
      <c r="Z85" s="259">
        <v>777.21655680619801</v>
      </c>
      <c r="AA85" s="259">
        <v>955.22413487059771</v>
      </c>
      <c r="AB85" s="259">
        <v>1010.3357936405984</v>
      </c>
      <c r="AC85" s="344">
        <f>SUM(Q85:AB85)</f>
        <v>11522.970867573185</v>
      </c>
      <c r="AD85" s="259">
        <v>758.45835081659868</v>
      </c>
      <c r="AE85" s="259">
        <v>825.53483379080012</v>
      </c>
      <c r="AF85" s="259">
        <v>2872.1468964160154</v>
      </c>
      <c r="AG85" s="259">
        <v>994.85241849839781</v>
      </c>
      <c r="AH85" s="259">
        <v>954.33339885660041</v>
      </c>
      <c r="AI85" s="259">
        <v>919.19535532579937</v>
      </c>
      <c r="AJ85" s="259">
        <v>856.46719661019927</v>
      </c>
      <c r="AK85" s="259">
        <v>841.92085459299881</v>
      </c>
      <c r="AL85" s="259">
        <v>875.66448574919741</v>
      </c>
      <c r="AM85" s="259">
        <v>929.96143061359908</v>
      </c>
      <c r="AN85" s="259">
        <v>835.46502898599761</v>
      </c>
      <c r="AO85" s="259">
        <v>909.49848162739909</v>
      </c>
      <c r="AP85" s="344">
        <f>SUM(AD85:AO85)</f>
        <v>12573.498731883603</v>
      </c>
      <c r="AQ85" s="259">
        <v>837.09944120459897</v>
      </c>
      <c r="AR85" s="259">
        <v>901.87707486099964</v>
      </c>
      <c r="AS85" s="259">
        <v>864.02348537539876</v>
      </c>
      <c r="AT85" s="259">
        <v>1479.3077620426006</v>
      </c>
      <c r="AU85" s="259">
        <v>899.40503002559763</v>
      </c>
      <c r="AV85" s="259">
        <v>786.64214590499842</v>
      </c>
      <c r="AW85" s="259">
        <v>921.71471680539707</v>
      </c>
      <c r="AX85" s="259">
        <v>802.22081275840083</v>
      </c>
      <c r="AY85" s="259">
        <v>897.67946891839665</v>
      </c>
      <c r="AZ85" s="259">
        <v>873.47958096279797</v>
      </c>
      <c r="BA85" s="259">
        <v>840.00561640659907</v>
      </c>
      <c r="BB85" s="259">
        <v>909.02313322519865</v>
      </c>
      <c r="BC85" s="344">
        <f>SUM(AQ85:BB85)</f>
        <v>11012.478268490984</v>
      </c>
      <c r="BD85" s="343">
        <v>704.56088597859809</v>
      </c>
      <c r="BE85" s="259">
        <v>849.76519228859956</v>
      </c>
      <c r="BF85" s="259">
        <v>1115.8477758217966</v>
      </c>
      <c r="BG85" s="259">
        <v>809.1805790417975</v>
      </c>
      <c r="BH85" s="259">
        <v>790.48727537500042</v>
      </c>
      <c r="BI85" s="259">
        <v>718.14110071899836</v>
      </c>
      <c r="BJ85" s="259">
        <v>829.64088809419684</v>
      </c>
      <c r="BK85" s="254">
        <v>1008.6986120399994</v>
      </c>
      <c r="BL85" s="261">
        <v>971.87720785819727</v>
      </c>
      <c r="BM85" s="259">
        <v>884.14879956759773</v>
      </c>
      <c r="BN85" s="259">
        <v>864.53344693659574</v>
      </c>
      <c r="BO85" s="259">
        <v>898.6056816282005</v>
      </c>
      <c r="BP85" s="344">
        <f>SUM(BD85:BO85)</f>
        <v>10445.487445349578</v>
      </c>
      <c r="BQ85" s="259">
        <v>773.27906669719846</v>
      </c>
      <c r="BR85" s="259">
        <v>755.54856485359846</v>
      </c>
      <c r="BS85" s="259">
        <v>742.14921325859882</v>
      </c>
      <c r="BT85" s="259">
        <v>583.67180137419928</v>
      </c>
      <c r="BU85" s="259">
        <v>492.31144710019998</v>
      </c>
      <c r="BV85" s="259">
        <v>692.60780108660106</v>
      </c>
      <c r="BW85" s="259">
        <v>828.72625142859829</v>
      </c>
      <c r="BX85" s="254">
        <v>719.30357594479904</v>
      </c>
      <c r="BY85" s="254">
        <v>826.99116898439797</v>
      </c>
      <c r="BZ85" s="259">
        <v>916.97350669539844</v>
      </c>
      <c r="CA85" s="259">
        <v>822.73538934999829</v>
      </c>
      <c r="CB85" s="259">
        <v>915.94397216419702</v>
      </c>
      <c r="CC85" s="344">
        <v>9070.2417589377856</v>
      </c>
      <c r="CD85" s="259">
        <v>660.07843945959746</v>
      </c>
      <c r="CE85" s="259">
        <v>750.26695131500117</v>
      </c>
      <c r="CF85" s="259">
        <v>1133.1015202191988</v>
      </c>
      <c r="CG85" s="259">
        <v>862.09437887579952</v>
      </c>
      <c r="CH85" s="259">
        <v>925.1203760847992</v>
      </c>
      <c r="CI85" s="259">
        <v>793.06603635979832</v>
      </c>
      <c r="CJ85" s="254">
        <v>784.29829210599883</v>
      </c>
      <c r="CK85" s="254">
        <v>874.29075030640058</v>
      </c>
      <c r="CL85" s="254">
        <v>1029.371438884597</v>
      </c>
      <c r="CM85" s="247">
        <v>7798.1995172171846</v>
      </c>
      <c r="CN85" s="250">
        <v>6414.5888907281915</v>
      </c>
      <c r="CO85" s="255">
        <v>7811.6881836111916</v>
      </c>
      <c r="CP85" s="333">
        <v>21.780028567417673</v>
      </c>
      <c r="CQ85" s="28"/>
      <c r="CR85" s="28"/>
    </row>
    <row r="86" spans="1:96" ht="20.100000000000001" customHeight="1" thickBot="1" x14ac:dyDescent="0.3">
      <c r="A86" s="63"/>
      <c r="B86" s="281"/>
      <c r="C86" s="282" t="s">
        <v>108</v>
      </c>
      <c r="D86" s="283">
        <f>+D88+D90</f>
        <v>864.42843751139947</v>
      </c>
      <c r="E86" s="284">
        <f t="shared" ref="E86:AW86" si="46">+E88+E90</f>
        <v>691.30869644459995</v>
      </c>
      <c r="F86" s="284">
        <f t="shared" si="46"/>
        <v>862.3806730618013</v>
      </c>
      <c r="G86" s="284">
        <f t="shared" si="46"/>
        <v>1108.5477642102007</v>
      </c>
      <c r="H86" s="284">
        <f t="shared" si="46"/>
        <v>856.44956131559979</v>
      </c>
      <c r="I86" s="284">
        <f t="shared" si="46"/>
        <v>869.09014846939965</v>
      </c>
      <c r="J86" s="284">
        <f t="shared" si="46"/>
        <v>1118.0115783519993</v>
      </c>
      <c r="K86" s="284">
        <f t="shared" si="46"/>
        <v>884.44687173280033</v>
      </c>
      <c r="L86" s="284">
        <f t="shared" si="46"/>
        <v>985.65273759319859</v>
      </c>
      <c r="M86" s="284">
        <f t="shared" si="46"/>
        <v>1080.0606992250005</v>
      </c>
      <c r="N86" s="284">
        <f t="shared" si="46"/>
        <v>934.39434872600134</v>
      </c>
      <c r="O86" s="284">
        <f t="shared" si="46"/>
        <v>1112.9611466754013</v>
      </c>
      <c r="P86" s="286">
        <f t="shared" si="46"/>
        <v>11367.732663317402</v>
      </c>
      <c r="Q86" s="284">
        <f t="shared" si="46"/>
        <v>978.72577608520101</v>
      </c>
      <c r="R86" s="284">
        <f t="shared" si="46"/>
        <v>921.78591712219884</v>
      </c>
      <c r="S86" s="284">
        <f t="shared" si="46"/>
        <v>1058.7663489955976</v>
      </c>
      <c r="T86" s="284">
        <f t="shared" si="46"/>
        <v>1357.8631099957956</v>
      </c>
      <c r="U86" s="284">
        <f t="shared" si="46"/>
        <v>1024.100366760199</v>
      </c>
      <c r="V86" s="284">
        <f t="shared" si="46"/>
        <v>985.1739767829971</v>
      </c>
      <c r="W86" s="284">
        <f t="shared" si="46"/>
        <v>1064.3929529283989</v>
      </c>
      <c r="X86" s="284">
        <f t="shared" si="46"/>
        <v>1114.4458254559993</v>
      </c>
      <c r="Y86" s="284">
        <f t="shared" si="46"/>
        <v>1155.4855383472004</v>
      </c>
      <c r="Z86" s="284">
        <f t="shared" si="46"/>
        <v>1104.8483941996003</v>
      </c>
      <c r="AA86" s="284">
        <f t="shared" si="46"/>
        <v>1110.8679650419974</v>
      </c>
      <c r="AB86" s="284">
        <f t="shared" si="46"/>
        <v>1258.7643530670011</v>
      </c>
      <c r="AC86" s="286">
        <f t="shared" si="46"/>
        <v>13135.220524782188</v>
      </c>
      <c r="AD86" s="284">
        <f t="shared" si="46"/>
        <v>1219.8358585123992</v>
      </c>
      <c r="AE86" s="284">
        <f t="shared" si="46"/>
        <v>993.50646142179892</v>
      </c>
      <c r="AF86" s="284">
        <f t="shared" si="46"/>
        <v>1328.645666388202</v>
      </c>
      <c r="AG86" s="284">
        <f t="shared" si="46"/>
        <v>1600.9611304629989</v>
      </c>
      <c r="AH86" s="284">
        <f t="shared" si="46"/>
        <v>1331.0158268517973</v>
      </c>
      <c r="AI86" s="284">
        <f t="shared" si="46"/>
        <v>1288.0653373751993</v>
      </c>
      <c r="AJ86" s="284">
        <f t="shared" si="46"/>
        <v>1367.5014955646029</v>
      </c>
      <c r="AK86" s="284">
        <f t="shared" si="46"/>
        <v>1432.9425755806044</v>
      </c>
      <c r="AL86" s="284">
        <f t="shared" si="46"/>
        <v>1335.2863608193968</v>
      </c>
      <c r="AM86" s="284">
        <f t="shared" si="46"/>
        <v>1472.7270589866014</v>
      </c>
      <c r="AN86" s="284">
        <f t="shared" si="46"/>
        <v>1400.3355852168002</v>
      </c>
      <c r="AO86" s="284">
        <f t="shared" si="46"/>
        <v>1467.7243176561985</v>
      </c>
      <c r="AP86" s="286">
        <f>+AP88+AP90</f>
        <v>16238.5476748366</v>
      </c>
      <c r="AQ86" s="284">
        <f t="shared" si="46"/>
        <v>1462.6356680544056</v>
      </c>
      <c r="AR86" s="284">
        <f t="shared" si="46"/>
        <v>1191.8712999908018</v>
      </c>
      <c r="AS86" s="284">
        <f t="shared" si="46"/>
        <v>1439.0857575503985</v>
      </c>
      <c r="AT86" s="284">
        <f t="shared" si="46"/>
        <v>4554.217335227795</v>
      </c>
      <c r="AU86" s="284">
        <f t="shared" si="46"/>
        <v>1420.5226785541979</v>
      </c>
      <c r="AV86" s="284">
        <f t="shared" si="46"/>
        <v>1310.7655719469992</v>
      </c>
      <c r="AW86" s="284">
        <f t="shared" si="46"/>
        <v>1527.2357791600014</v>
      </c>
      <c r="AX86" s="284">
        <f t="shared" ref="AX86:BI86" si="47">+AX88+AX90</f>
        <v>1476.7305589219993</v>
      </c>
      <c r="AY86" s="284">
        <f t="shared" si="47"/>
        <v>1337.6293973127956</v>
      </c>
      <c r="AZ86" s="284">
        <f t="shared" si="47"/>
        <v>1539.9776151585991</v>
      </c>
      <c r="BA86" s="284">
        <f t="shared" si="47"/>
        <v>1499.247854480602</v>
      </c>
      <c r="BB86" s="284">
        <f t="shared" si="47"/>
        <v>1428.1741309350004</v>
      </c>
      <c r="BC86" s="286">
        <f t="shared" si="47"/>
        <v>20188.093647293601</v>
      </c>
      <c r="BD86" s="283">
        <f t="shared" si="47"/>
        <v>1557.0973867643963</v>
      </c>
      <c r="BE86" s="284">
        <f t="shared" si="47"/>
        <v>1450.1052401573993</v>
      </c>
      <c r="BF86" s="284">
        <f t="shared" si="47"/>
        <v>1419.4340096685985</v>
      </c>
      <c r="BG86" s="284">
        <f t="shared" si="47"/>
        <v>2096.4291279462004</v>
      </c>
      <c r="BH86" s="284">
        <f t="shared" si="47"/>
        <v>1542.4529570038062</v>
      </c>
      <c r="BI86" s="284">
        <f t="shared" si="47"/>
        <v>1455.4294123328</v>
      </c>
      <c r="BJ86" s="284">
        <f t="shared" ref="BJ86:BO86" si="48">+BJ88+BJ90</f>
        <v>1667.4687798256034</v>
      </c>
      <c r="BK86" s="284">
        <f t="shared" si="48"/>
        <v>1542.5340456387942</v>
      </c>
      <c r="BL86" s="284">
        <f t="shared" si="48"/>
        <v>1525.5915942963977</v>
      </c>
      <c r="BM86" s="284">
        <f t="shared" si="48"/>
        <v>1487.3696581227982</v>
      </c>
      <c r="BN86" s="284">
        <f t="shared" si="48"/>
        <v>1241.6318752703974</v>
      </c>
      <c r="BO86" s="284">
        <f t="shared" si="48"/>
        <v>1760.653576805599</v>
      </c>
      <c r="BP86" s="286">
        <f>SUM(BD86:BO86)</f>
        <v>18746.197663832791</v>
      </c>
      <c r="BQ86" s="284">
        <f t="shared" ref="BQ86:BW86" si="49">+BQ88+BQ90</f>
        <v>1615.3062866004011</v>
      </c>
      <c r="BR86" s="284">
        <f t="shared" si="49"/>
        <v>1376.8682758396044</v>
      </c>
      <c r="BS86" s="284">
        <f t="shared" si="49"/>
        <v>1204.3964129855981</v>
      </c>
      <c r="BT86" s="284">
        <f t="shared" si="49"/>
        <v>708.43935716559884</v>
      </c>
      <c r="BU86" s="284">
        <f t="shared" si="49"/>
        <v>1257.8264958027971</v>
      </c>
      <c r="BV86" s="284">
        <f t="shared" si="49"/>
        <v>1325.0105093825964</v>
      </c>
      <c r="BW86" s="284">
        <f t="shared" si="49"/>
        <v>1787.5535454707992</v>
      </c>
      <c r="BX86" s="284">
        <v>1434.5966253573974</v>
      </c>
      <c r="BY86" s="287">
        <v>1597.8999218780029</v>
      </c>
      <c r="BZ86" s="287">
        <v>1864.4371982033974</v>
      </c>
      <c r="CA86" s="287">
        <v>1592.7651027687973</v>
      </c>
      <c r="CB86" s="287">
        <v>1725.0856896313992</v>
      </c>
      <c r="CC86" s="286">
        <v>17490.185421086389</v>
      </c>
      <c r="CD86" s="287">
        <v>1476.3058388566021</v>
      </c>
      <c r="CE86" s="287">
        <v>1476.9845374404013</v>
      </c>
      <c r="CF86" s="287">
        <v>1845.6818834639976</v>
      </c>
      <c r="CG86" s="287">
        <v>2260.6344583012014</v>
      </c>
      <c r="CH86" s="287">
        <v>1832.4381851776013</v>
      </c>
      <c r="CI86" s="287">
        <v>1949.0046085823999</v>
      </c>
      <c r="CJ86" s="287">
        <v>1982.8412655252</v>
      </c>
      <c r="CK86" s="287">
        <v>1918.9438593355999</v>
      </c>
      <c r="CL86" s="287">
        <v>1964.9970035198014</v>
      </c>
      <c r="CM86" s="283">
        <v>14256.542553633997</v>
      </c>
      <c r="CN86" s="284">
        <v>12307.897430482795</v>
      </c>
      <c r="CO86" s="285">
        <v>16707.831640202807</v>
      </c>
      <c r="CP86" s="360">
        <v>35.748869655208182</v>
      </c>
      <c r="CQ86" s="28"/>
      <c r="CR86" s="28"/>
    </row>
    <row r="87" spans="1:96" ht="20.100000000000001" customHeight="1" x14ac:dyDescent="0.25">
      <c r="A87" s="63"/>
      <c r="B87" s="257" t="s">
        <v>30</v>
      </c>
      <c r="C87" s="334"/>
      <c r="D87" s="348"/>
      <c r="E87" s="349"/>
      <c r="F87" s="349"/>
      <c r="G87" s="349"/>
      <c r="H87" s="349"/>
      <c r="I87" s="349"/>
      <c r="J87" s="349"/>
      <c r="K87" s="349"/>
      <c r="L87" s="349"/>
      <c r="M87" s="349"/>
      <c r="N87" s="349"/>
      <c r="O87" s="349"/>
      <c r="P87" s="350"/>
      <c r="Q87" s="349"/>
      <c r="R87" s="349"/>
      <c r="S87" s="349"/>
      <c r="T87" s="349"/>
      <c r="U87" s="349"/>
      <c r="V87" s="349"/>
      <c r="W87" s="349"/>
      <c r="X87" s="349"/>
      <c r="Y87" s="349"/>
      <c r="Z87" s="349"/>
      <c r="AA87" s="349"/>
      <c r="AB87" s="349"/>
      <c r="AC87" s="350"/>
      <c r="AD87" s="349"/>
      <c r="AE87" s="349"/>
      <c r="AF87" s="349"/>
      <c r="AG87" s="349"/>
      <c r="AH87" s="349"/>
      <c r="AI87" s="349"/>
      <c r="AJ87" s="349"/>
      <c r="AK87" s="349"/>
      <c r="AL87" s="349"/>
      <c r="AM87" s="349"/>
      <c r="AN87" s="349"/>
      <c r="AO87" s="349"/>
      <c r="AP87" s="350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50"/>
      <c r="BD87" s="348"/>
      <c r="BE87" s="349"/>
      <c r="BF87" s="349"/>
      <c r="BG87" s="349"/>
      <c r="BH87" s="349"/>
      <c r="BI87" s="349"/>
      <c r="BJ87" s="349"/>
      <c r="BK87" s="351"/>
      <c r="BL87" s="352"/>
      <c r="BM87" s="349"/>
      <c r="BN87" s="349"/>
      <c r="BO87" s="349"/>
      <c r="BP87" s="350"/>
      <c r="BQ87" s="349"/>
      <c r="BR87" s="349"/>
      <c r="BS87" s="349"/>
      <c r="BT87" s="349"/>
      <c r="BU87" s="349"/>
      <c r="BV87" s="349"/>
      <c r="BW87" s="349"/>
      <c r="BX87" s="351"/>
      <c r="BY87" s="254"/>
      <c r="BZ87" s="259"/>
      <c r="CA87" s="259"/>
      <c r="CB87" s="259"/>
      <c r="CC87" s="350"/>
      <c r="CD87" s="259"/>
      <c r="CE87" s="259"/>
      <c r="CF87" s="259"/>
      <c r="CG87" s="259"/>
      <c r="CH87" s="259"/>
      <c r="CI87" s="259"/>
      <c r="CJ87" s="254"/>
      <c r="CK87" s="254"/>
      <c r="CL87" s="254"/>
      <c r="CM87" s="247"/>
      <c r="CN87" s="250"/>
      <c r="CO87" s="255"/>
      <c r="CP87" s="361"/>
      <c r="CQ87" s="28"/>
      <c r="CR87" s="28"/>
    </row>
    <row r="88" spans="1:96" ht="25.5" customHeight="1" x14ac:dyDescent="0.25">
      <c r="A88" s="63"/>
      <c r="B88" s="550" t="s">
        <v>11</v>
      </c>
      <c r="C88" s="551"/>
      <c r="D88" s="343">
        <v>856.85260000999949</v>
      </c>
      <c r="E88" s="259">
        <v>688.87774835999994</v>
      </c>
      <c r="F88" s="259">
        <v>858.31869124000127</v>
      </c>
      <c r="G88" s="259">
        <v>1104.7697936600007</v>
      </c>
      <c r="H88" s="259">
        <v>853.16494556999976</v>
      </c>
      <c r="I88" s="259">
        <v>864.8572623699996</v>
      </c>
      <c r="J88" s="259">
        <v>1114.7758624699993</v>
      </c>
      <c r="K88" s="259">
        <v>881.00151233000031</v>
      </c>
      <c r="L88" s="259">
        <v>980.78198584999859</v>
      </c>
      <c r="M88" s="259">
        <v>1076.7503393400004</v>
      </c>
      <c r="N88" s="259">
        <v>930.14174486000138</v>
      </c>
      <c r="O88" s="259">
        <v>1111.4094806000014</v>
      </c>
      <c r="P88" s="260">
        <f>SUM(D88:O88)</f>
        <v>11321.701966660001</v>
      </c>
      <c r="Q88" s="259">
        <v>971.88698158000102</v>
      </c>
      <c r="R88" s="259">
        <v>919.2744726999988</v>
      </c>
      <c r="S88" s="259">
        <v>1055.4952165799975</v>
      </c>
      <c r="T88" s="259">
        <v>1354.7792002199956</v>
      </c>
      <c r="U88" s="259">
        <v>1021.153536659999</v>
      </c>
      <c r="V88" s="259">
        <v>981.52830832999712</v>
      </c>
      <c r="W88" s="259">
        <v>1061.5618896499989</v>
      </c>
      <c r="X88" s="259">
        <v>1111.6089986799993</v>
      </c>
      <c r="Y88" s="259">
        <v>1151.4301154400005</v>
      </c>
      <c r="Z88" s="259">
        <v>1102.0436155600003</v>
      </c>
      <c r="AA88" s="259">
        <v>1107.3554653099975</v>
      </c>
      <c r="AB88" s="259">
        <v>1257.0036898200012</v>
      </c>
      <c r="AC88" s="344">
        <f>SUM(Q88:AB88)</f>
        <v>13095.121490529988</v>
      </c>
      <c r="AD88" s="259">
        <v>1213.0175752699993</v>
      </c>
      <c r="AE88" s="259">
        <v>991.21088157999895</v>
      </c>
      <c r="AF88" s="259">
        <v>1324.5968472600021</v>
      </c>
      <c r="AG88" s="259">
        <v>1597.1846349499988</v>
      </c>
      <c r="AH88" s="259">
        <v>1327.8004239099973</v>
      </c>
      <c r="AI88" s="259">
        <v>1283.9536844199993</v>
      </c>
      <c r="AJ88" s="259">
        <v>1364.360612940003</v>
      </c>
      <c r="AK88" s="259">
        <v>1428.7678696900043</v>
      </c>
      <c r="AL88" s="259">
        <v>1329.9499716899968</v>
      </c>
      <c r="AM88" s="259">
        <v>1468.3341838300014</v>
      </c>
      <c r="AN88" s="259">
        <v>1394.4731603800001</v>
      </c>
      <c r="AO88" s="259">
        <v>1464.0361060899986</v>
      </c>
      <c r="AP88" s="344">
        <f>SUM(AD88:AO88)</f>
        <v>16187.685952010001</v>
      </c>
      <c r="AQ88" s="259">
        <v>1455.3916484100057</v>
      </c>
      <c r="AR88" s="259">
        <v>1187.8119548100019</v>
      </c>
      <c r="AS88" s="259">
        <v>1434.0263556699986</v>
      </c>
      <c r="AT88" s="259">
        <v>4548.2102751799948</v>
      </c>
      <c r="AU88" s="259">
        <v>1415.0504361799979</v>
      </c>
      <c r="AV88" s="259">
        <v>1305.7327744499992</v>
      </c>
      <c r="AW88" s="259">
        <v>1522.2507166300013</v>
      </c>
      <c r="AX88" s="259">
        <v>1460.8740276999993</v>
      </c>
      <c r="AY88" s="259">
        <v>1317.1909912799956</v>
      </c>
      <c r="AZ88" s="259">
        <v>1535.1922986099992</v>
      </c>
      <c r="BA88" s="259">
        <v>1492.7205458900021</v>
      </c>
      <c r="BB88" s="259">
        <v>1421.3552755000005</v>
      </c>
      <c r="BC88" s="344">
        <f>SUM(AQ88:BB88)</f>
        <v>20095.80730031</v>
      </c>
      <c r="BD88" s="343">
        <v>1548.4265831599964</v>
      </c>
      <c r="BE88" s="259">
        <v>1444.7716992999992</v>
      </c>
      <c r="BF88" s="259">
        <v>1411.2622815599984</v>
      </c>
      <c r="BG88" s="259">
        <v>2086.2547452200006</v>
      </c>
      <c r="BH88" s="259">
        <v>1534.2425122900063</v>
      </c>
      <c r="BI88" s="259">
        <v>1448.5551779699999</v>
      </c>
      <c r="BJ88" s="259">
        <v>1661.3896984900034</v>
      </c>
      <c r="BK88" s="254">
        <v>1536.4289880899942</v>
      </c>
      <c r="BL88" s="261">
        <v>1521.1509877399976</v>
      </c>
      <c r="BM88" s="259">
        <v>1481.2620699199983</v>
      </c>
      <c r="BN88" s="259">
        <v>1232.7555693899974</v>
      </c>
      <c r="BO88" s="259">
        <v>1754.2008895799991</v>
      </c>
      <c r="BP88" s="344">
        <f>SUM(BD88:BO88)</f>
        <v>18660.701202709988</v>
      </c>
      <c r="BQ88" s="259">
        <v>1608.1450081600012</v>
      </c>
      <c r="BR88" s="259">
        <v>1372.7770516900043</v>
      </c>
      <c r="BS88" s="259">
        <v>1198.769762369998</v>
      </c>
      <c r="BT88" s="259">
        <v>704.77296869999884</v>
      </c>
      <c r="BU88" s="259">
        <v>1248.9847825699972</v>
      </c>
      <c r="BV88" s="259">
        <v>1319.4939929799964</v>
      </c>
      <c r="BW88" s="259">
        <v>1780.8434071099991</v>
      </c>
      <c r="BX88" s="254">
        <v>1429.3565862999974</v>
      </c>
      <c r="BY88" s="254">
        <v>1591.0480489200029</v>
      </c>
      <c r="BZ88" s="259">
        <v>1858.7170647899975</v>
      </c>
      <c r="CA88" s="259">
        <v>1580.8589273799973</v>
      </c>
      <c r="CB88" s="259">
        <v>1719.8319552699993</v>
      </c>
      <c r="CC88" s="344">
        <v>17413.599556239991</v>
      </c>
      <c r="CD88" s="259">
        <v>1472.5580952500022</v>
      </c>
      <c r="CE88" s="259">
        <v>1473.2851271300012</v>
      </c>
      <c r="CF88" s="259">
        <v>1841.2757507399976</v>
      </c>
      <c r="CG88" s="259">
        <v>2248.7785129300014</v>
      </c>
      <c r="CH88" s="259">
        <v>1826.6066798700012</v>
      </c>
      <c r="CI88" s="259">
        <v>1937.3988822599999</v>
      </c>
      <c r="CJ88" s="254">
        <v>1973.7222447500001</v>
      </c>
      <c r="CK88" s="254">
        <v>1912.3166845799999</v>
      </c>
      <c r="CL88" s="254">
        <v>1960.7441675800014</v>
      </c>
      <c r="CM88" s="247">
        <v>14192.482673819995</v>
      </c>
      <c r="CN88" s="250">
        <v>12254.191608799996</v>
      </c>
      <c r="CO88" s="255">
        <v>16646.686145090007</v>
      </c>
      <c r="CP88" s="362">
        <v>35.844833151912425</v>
      </c>
      <c r="CQ88" s="28"/>
      <c r="CR88" s="28"/>
    </row>
    <row r="89" spans="1:96" ht="20.100000000000001" customHeight="1" x14ac:dyDescent="0.25">
      <c r="A89" s="63"/>
      <c r="B89" s="257" t="s">
        <v>31</v>
      </c>
      <c r="C89" s="334"/>
      <c r="D89" s="353"/>
      <c r="E89" s="354"/>
      <c r="F89" s="354"/>
      <c r="G89" s="354"/>
      <c r="H89" s="354"/>
      <c r="I89" s="354"/>
      <c r="J89" s="354"/>
      <c r="K89" s="354"/>
      <c r="L89" s="354"/>
      <c r="M89" s="354"/>
      <c r="N89" s="354"/>
      <c r="O89" s="354"/>
      <c r="P89" s="355"/>
      <c r="Q89" s="354"/>
      <c r="R89" s="354"/>
      <c r="S89" s="354"/>
      <c r="T89" s="354"/>
      <c r="U89" s="354"/>
      <c r="V89" s="354"/>
      <c r="W89" s="354"/>
      <c r="X89" s="354"/>
      <c r="Y89" s="354"/>
      <c r="Z89" s="354"/>
      <c r="AA89" s="354"/>
      <c r="AB89" s="354"/>
      <c r="AC89" s="355"/>
      <c r="AD89" s="354"/>
      <c r="AE89" s="354"/>
      <c r="AF89" s="354"/>
      <c r="AG89" s="354"/>
      <c r="AH89" s="354"/>
      <c r="AI89" s="354"/>
      <c r="AJ89" s="354"/>
      <c r="AK89" s="354"/>
      <c r="AL89" s="354"/>
      <c r="AM89" s="354"/>
      <c r="AN89" s="354"/>
      <c r="AO89" s="354"/>
      <c r="AP89" s="355"/>
      <c r="AQ89" s="354"/>
      <c r="AR89" s="354"/>
      <c r="AS89" s="354"/>
      <c r="AT89" s="354"/>
      <c r="AU89" s="354"/>
      <c r="AV89" s="354"/>
      <c r="AW89" s="354"/>
      <c r="AX89" s="354"/>
      <c r="AY89" s="354"/>
      <c r="AZ89" s="354"/>
      <c r="BA89" s="354"/>
      <c r="BB89" s="354"/>
      <c r="BC89" s="355"/>
      <c r="BD89" s="353"/>
      <c r="BE89" s="354"/>
      <c r="BF89" s="354"/>
      <c r="BG89" s="354"/>
      <c r="BH89" s="354"/>
      <c r="BI89" s="354"/>
      <c r="BJ89" s="354"/>
      <c r="BK89" s="356"/>
      <c r="BL89" s="357"/>
      <c r="BM89" s="354"/>
      <c r="BN89" s="354"/>
      <c r="BO89" s="354"/>
      <c r="BP89" s="355"/>
      <c r="BQ89" s="354"/>
      <c r="BR89" s="354"/>
      <c r="BS89" s="354"/>
      <c r="BT89" s="354"/>
      <c r="BU89" s="354"/>
      <c r="BV89" s="354"/>
      <c r="BW89" s="354"/>
      <c r="BX89" s="356"/>
      <c r="BY89" s="358"/>
      <c r="BZ89" s="359"/>
      <c r="CA89" s="359"/>
      <c r="CB89" s="359"/>
      <c r="CC89" s="355"/>
      <c r="CD89" s="359"/>
      <c r="CE89" s="359"/>
      <c r="CF89" s="359"/>
      <c r="CG89" s="359"/>
      <c r="CH89" s="359"/>
      <c r="CI89" s="359"/>
      <c r="CJ89" s="358"/>
      <c r="CK89" s="358"/>
      <c r="CL89" s="358"/>
      <c r="CM89" s="247"/>
      <c r="CN89" s="250"/>
      <c r="CO89" s="255"/>
      <c r="CP89" s="361"/>
      <c r="CQ89" s="28"/>
      <c r="CR89" s="28"/>
    </row>
    <row r="90" spans="1:96" ht="19.5" customHeight="1" thickBot="1" x14ac:dyDescent="0.3">
      <c r="A90" s="63"/>
      <c r="B90" s="552" t="s">
        <v>11</v>
      </c>
      <c r="C90" s="553"/>
      <c r="D90" s="363">
        <v>7.5758375014000023</v>
      </c>
      <c r="E90" s="364">
        <v>2.4309480846000011</v>
      </c>
      <c r="F90" s="364">
        <v>4.0619818218000017</v>
      </c>
      <c r="G90" s="364">
        <v>3.7779705502000032</v>
      </c>
      <c r="H90" s="364">
        <v>3.2846157456000022</v>
      </c>
      <c r="I90" s="364">
        <v>4.232886099399999</v>
      </c>
      <c r="J90" s="364">
        <v>3.2357158820000009</v>
      </c>
      <c r="K90" s="364">
        <v>3.4453594027999981</v>
      </c>
      <c r="L90" s="364">
        <v>4.8707517432000049</v>
      </c>
      <c r="M90" s="364">
        <v>3.310359885000004</v>
      </c>
      <c r="N90" s="364">
        <v>4.2526038660000012</v>
      </c>
      <c r="O90" s="364">
        <v>1.5516660754000016</v>
      </c>
      <c r="P90" s="311">
        <f>SUM(D90:O90)</f>
        <v>46.030696657400021</v>
      </c>
      <c r="Q90" s="364">
        <v>6.8387945052000001</v>
      </c>
      <c r="R90" s="364">
        <v>2.511444422200003</v>
      </c>
      <c r="S90" s="364">
        <v>3.2711324156000003</v>
      </c>
      <c r="T90" s="364">
        <v>3.0839097758000009</v>
      </c>
      <c r="U90" s="364">
        <v>2.9468301002000001</v>
      </c>
      <c r="V90" s="364">
        <v>3.6456684529999968</v>
      </c>
      <c r="W90" s="364">
        <v>2.831063278400002</v>
      </c>
      <c r="X90" s="364">
        <v>2.8368267760000001</v>
      </c>
      <c r="Y90" s="364">
        <v>4.0554229072000014</v>
      </c>
      <c r="Z90" s="364">
        <v>2.8047786395999998</v>
      </c>
      <c r="AA90" s="364">
        <v>3.5124997319999998</v>
      </c>
      <c r="AB90" s="364">
        <v>1.7606632470000005</v>
      </c>
      <c r="AC90" s="365">
        <f>SUM(Q90:AB90)</f>
        <v>40.099034252200013</v>
      </c>
      <c r="AD90" s="364">
        <v>6.8182832423999926</v>
      </c>
      <c r="AE90" s="364">
        <v>2.2955798418</v>
      </c>
      <c r="AF90" s="364">
        <v>4.0488191282000043</v>
      </c>
      <c r="AG90" s="364">
        <v>3.7764955130000022</v>
      </c>
      <c r="AH90" s="364">
        <v>3.2154029417999994</v>
      </c>
      <c r="AI90" s="364">
        <v>4.1116529552000021</v>
      </c>
      <c r="AJ90" s="364">
        <v>3.1408826246000028</v>
      </c>
      <c r="AK90" s="364">
        <v>4.1747058906000012</v>
      </c>
      <c r="AL90" s="364">
        <v>5.3363891293999952</v>
      </c>
      <c r="AM90" s="364">
        <v>4.3928751565999953</v>
      </c>
      <c r="AN90" s="364">
        <v>5.8624248368000007</v>
      </c>
      <c r="AO90" s="364">
        <v>3.6882115661999975</v>
      </c>
      <c r="AP90" s="344">
        <f>SUM(AD90:AO90)</f>
        <v>50.861722826600001</v>
      </c>
      <c r="AQ90" s="364">
        <v>7.2440196444000007</v>
      </c>
      <c r="AR90" s="364">
        <v>4.0593451807999976</v>
      </c>
      <c r="AS90" s="364">
        <v>5.0594018804000047</v>
      </c>
      <c r="AT90" s="364">
        <v>6.0070600477999969</v>
      </c>
      <c r="AU90" s="364">
        <v>5.4722423742000057</v>
      </c>
      <c r="AV90" s="364">
        <v>5.0327974970000033</v>
      </c>
      <c r="AW90" s="364">
        <v>4.9850625300000031</v>
      </c>
      <c r="AX90" s="364">
        <v>15.856531221999989</v>
      </c>
      <c r="AY90" s="364">
        <v>20.438406032799978</v>
      </c>
      <c r="AZ90" s="364">
        <v>4.7853165485999973</v>
      </c>
      <c r="BA90" s="364">
        <v>6.527308590599997</v>
      </c>
      <c r="BB90" s="364">
        <v>6.8188554350000086</v>
      </c>
      <c r="BC90" s="365">
        <f>SUM(AQ90:BB90)</f>
        <v>92.286346983599969</v>
      </c>
      <c r="BD90" s="363">
        <v>8.6708036044000014</v>
      </c>
      <c r="BE90" s="364">
        <v>5.3335408573999956</v>
      </c>
      <c r="BF90" s="364">
        <v>8.1717281086000053</v>
      </c>
      <c r="BG90" s="364">
        <v>10.174382726199985</v>
      </c>
      <c r="BH90" s="364">
        <v>8.2104447138000012</v>
      </c>
      <c r="BI90" s="364">
        <v>6.8742343627999967</v>
      </c>
      <c r="BJ90" s="364">
        <v>6.079081335600006</v>
      </c>
      <c r="BK90" s="366">
        <v>6.1050575488000023</v>
      </c>
      <c r="BL90" s="367">
        <v>4.4406065563999997</v>
      </c>
      <c r="BM90" s="364">
        <v>6.107588202799997</v>
      </c>
      <c r="BN90" s="364">
        <v>8.876305880399995</v>
      </c>
      <c r="BO90" s="364">
        <v>6.4526872255999983</v>
      </c>
      <c r="BP90" s="365">
        <f>SUM(BD90:BO90)</f>
        <v>85.4964611228</v>
      </c>
      <c r="BQ90" s="364">
        <v>7.1612784403999958</v>
      </c>
      <c r="BR90" s="364">
        <v>4.0912241495999995</v>
      </c>
      <c r="BS90" s="364">
        <v>5.6266506155999991</v>
      </c>
      <c r="BT90" s="364">
        <v>3.6663884655999972</v>
      </c>
      <c r="BU90" s="364">
        <v>8.8417132327999948</v>
      </c>
      <c r="BV90" s="364">
        <v>5.5165164026000033</v>
      </c>
      <c r="BW90" s="364">
        <v>6.7101383608000011</v>
      </c>
      <c r="BX90" s="366">
        <v>5.2400390574000006</v>
      </c>
      <c r="BY90" s="366">
        <v>6.8518729580000013</v>
      </c>
      <c r="BZ90" s="364">
        <v>5.7201334133999993</v>
      </c>
      <c r="CA90" s="364">
        <v>11.906175388799985</v>
      </c>
      <c r="CB90" s="364">
        <v>5.2537343613999932</v>
      </c>
      <c r="CC90" s="365">
        <v>76.585864846399971</v>
      </c>
      <c r="CD90" s="364">
        <v>3.7477436066000003</v>
      </c>
      <c r="CE90" s="364">
        <v>3.6994103103999985</v>
      </c>
      <c r="CF90" s="364">
        <v>4.4061327240000061</v>
      </c>
      <c r="CG90" s="364">
        <v>11.855945371200006</v>
      </c>
      <c r="CH90" s="364">
        <v>5.8315053075999961</v>
      </c>
      <c r="CI90" s="364">
        <v>11.605726322400006</v>
      </c>
      <c r="CJ90" s="366">
        <v>9.1190207752000045</v>
      </c>
      <c r="CK90" s="366">
        <v>6.6271747555999969</v>
      </c>
      <c r="CL90" s="366">
        <v>4.2528359397999997</v>
      </c>
      <c r="CM90" s="345">
        <v>64.059879813999999</v>
      </c>
      <c r="CN90" s="346">
        <v>53.705821682799993</v>
      </c>
      <c r="CO90" s="347">
        <v>61.14549511280002</v>
      </c>
      <c r="CP90" s="362">
        <v>13.852638684015673</v>
      </c>
      <c r="CQ90" s="28"/>
      <c r="CR90" s="28"/>
    </row>
    <row r="91" spans="1:96" ht="20.100000000000001" customHeight="1" thickBot="1" x14ac:dyDescent="0.3">
      <c r="A91" s="63"/>
      <c r="B91" s="368"/>
      <c r="C91" s="282" t="s">
        <v>89</v>
      </c>
      <c r="D91" s="369">
        <f>+D92+D93</f>
        <v>120007</v>
      </c>
      <c r="E91" s="287">
        <f t="shared" ref="E91:AO91" si="50">+E92+E93</f>
        <v>115297</v>
      </c>
      <c r="F91" s="287">
        <f t="shared" si="50"/>
        <v>138261</v>
      </c>
      <c r="G91" s="287">
        <f t="shared" si="50"/>
        <v>138781</v>
      </c>
      <c r="H91" s="287">
        <f t="shared" si="50"/>
        <v>144001</v>
      </c>
      <c r="I91" s="287">
        <f t="shared" si="50"/>
        <v>156617</v>
      </c>
      <c r="J91" s="287">
        <f t="shared" si="50"/>
        <v>159037</v>
      </c>
      <c r="K91" s="287">
        <f t="shared" si="50"/>
        <v>164054</v>
      </c>
      <c r="L91" s="287">
        <f t="shared" si="50"/>
        <v>168527</v>
      </c>
      <c r="M91" s="287">
        <f t="shared" si="50"/>
        <v>192918</v>
      </c>
      <c r="N91" s="287">
        <f t="shared" si="50"/>
        <v>181618</v>
      </c>
      <c r="O91" s="287">
        <f t="shared" si="50"/>
        <v>248434</v>
      </c>
      <c r="P91" s="370">
        <f t="shared" si="50"/>
        <v>1927552</v>
      </c>
      <c r="Q91" s="287">
        <f t="shared" si="50"/>
        <v>186147</v>
      </c>
      <c r="R91" s="287">
        <f t="shared" si="50"/>
        <v>187067</v>
      </c>
      <c r="S91" s="287">
        <f t="shared" si="50"/>
        <v>216701</v>
      </c>
      <c r="T91" s="287">
        <f t="shared" si="50"/>
        <v>220859</v>
      </c>
      <c r="U91" s="287">
        <f t="shared" si="50"/>
        <v>228311</v>
      </c>
      <c r="V91" s="287">
        <f t="shared" si="50"/>
        <v>249907</v>
      </c>
      <c r="W91" s="287">
        <f t="shared" si="50"/>
        <v>252476</v>
      </c>
      <c r="X91" s="287">
        <f t="shared" si="50"/>
        <v>269188</v>
      </c>
      <c r="Y91" s="287">
        <f t="shared" si="50"/>
        <v>271018</v>
      </c>
      <c r="Z91" s="287">
        <f t="shared" si="50"/>
        <v>284423</v>
      </c>
      <c r="AA91" s="287">
        <f t="shared" si="50"/>
        <v>293962</v>
      </c>
      <c r="AB91" s="287">
        <f t="shared" si="50"/>
        <v>370611</v>
      </c>
      <c r="AC91" s="370">
        <f t="shared" si="50"/>
        <v>3030670</v>
      </c>
      <c r="AD91" s="287">
        <f t="shared" si="50"/>
        <v>300692</v>
      </c>
      <c r="AE91" s="287">
        <f t="shared" si="50"/>
        <v>298557</v>
      </c>
      <c r="AF91" s="287">
        <f t="shared" si="50"/>
        <v>362667</v>
      </c>
      <c r="AG91" s="287">
        <f t="shared" si="50"/>
        <v>343877</v>
      </c>
      <c r="AH91" s="287">
        <f t="shared" si="50"/>
        <v>388309</v>
      </c>
      <c r="AI91" s="287">
        <f t="shared" si="50"/>
        <v>416620</v>
      </c>
      <c r="AJ91" s="287">
        <f t="shared" si="50"/>
        <v>429396</v>
      </c>
      <c r="AK91" s="287">
        <f t="shared" si="50"/>
        <v>456375</v>
      </c>
      <c r="AL91" s="287">
        <f t="shared" si="50"/>
        <v>448775</v>
      </c>
      <c r="AM91" s="287">
        <f t="shared" si="50"/>
        <v>482695</v>
      </c>
      <c r="AN91" s="287">
        <f t="shared" si="50"/>
        <v>494031</v>
      </c>
      <c r="AO91" s="287">
        <f t="shared" si="50"/>
        <v>586120</v>
      </c>
      <c r="AP91" s="370">
        <f t="shared" ref="AP91:AW91" si="51">+AP92+AP93</f>
        <v>5008114</v>
      </c>
      <c r="AQ91" s="287">
        <f t="shared" si="51"/>
        <v>501645</v>
      </c>
      <c r="AR91" s="287">
        <f t="shared" si="51"/>
        <v>480450</v>
      </c>
      <c r="AS91" s="287">
        <f t="shared" si="51"/>
        <v>592143</v>
      </c>
      <c r="AT91" s="287">
        <f t="shared" si="51"/>
        <v>593042</v>
      </c>
      <c r="AU91" s="287">
        <f t="shared" si="51"/>
        <v>636770</v>
      </c>
      <c r="AV91" s="287">
        <f t="shared" si="51"/>
        <v>649463</v>
      </c>
      <c r="AW91" s="287">
        <f t="shared" si="51"/>
        <v>676099</v>
      </c>
      <c r="AX91" s="287">
        <f t="shared" ref="AX91:BI91" si="52">+AX92+AX93</f>
        <v>711505</v>
      </c>
      <c r="AY91" s="287">
        <f t="shared" si="52"/>
        <v>709260</v>
      </c>
      <c r="AZ91" s="287">
        <f t="shared" si="52"/>
        <v>807980</v>
      </c>
      <c r="BA91" s="287">
        <f t="shared" si="52"/>
        <v>821210</v>
      </c>
      <c r="BB91" s="287">
        <f t="shared" si="52"/>
        <v>965010</v>
      </c>
      <c r="BC91" s="370">
        <f t="shared" si="52"/>
        <v>8144577</v>
      </c>
      <c r="BD91" s="369">
        <f t="shared" si="52"/>
        <v>864457</v>
      </c>
      <c r="BE91" s="287">
        <f t="shared" si="52"/>
        <v>896414</v>
      </c>
      <c r="BF91" s="287">
        <f t="shared" si="52"/>
        <v>971103</v>
      </c>
      <c r="BG91" s="287">
        <f t="shared" si="52"/>
        <v>1020105</v>
      </c>
      <c r="BH91" s="287">
        <f t="shared" si="52"/>
        <v>1135767</v>
      </c>
      <c r="BI91" s="287">
        <f t="shared" si="52"/>
        <v>1093696</v>
      </c>
      <c r="BJ91" s="287">
        <f t="shared" ref="BJ91:BO91" si="53">+BJ92+BJ93</f>
        <v>1212706</v>
      </c>
      <c r="BK91" s="287">
        <f t="shared" si="53"/>
        <v>1280790</v>
      </c>
      <c r="BL91" s="287">
        <f t="shared" si="53"/>
        <v>1262735</v>
      </c>
      <c r="BM91" s="287">
        <f t="shared" si="53"/>
        <v>1240545</v>
      </c>
      <c r="BN91" s="287">
        <f t="shared" si="53"/>
        <v>1166304</v>
      </c>
      <c r="BO91" s="287">
        <f t="shared" si="53"/>
        <v>1599884</v>
      </c>
      <c r="BP91" s="370">
        <f t="shared" ref="BP91:BP99" si="54">SUM(BD91:BO91)</f>
        <v>13744506</v>
      </c>
      <c r="BQ91" s="287">
        <f t="shared" ref="BQ91:BW91" si="55">+BQ92+BQ93</f>
        <v>1427847</v>
      </c>
      <c r="BR91" s="287">
        <f t="shared" si="55"/>
        <v>1453019</v>
      </c>
      <c r="BS91" s="287">
        <f t="shared" si="55"/>
        <v>1370826</v>
      </c>
      <c r="BT91" s="287">
        <f t="shared" si="55"/>
        <v>1217173</v>
      </c>
      <c r="BU91" s="287">
        <f t="shared" si="55"/>
        <v>1767462</v>
      </c>
      <c r="BV91" s="287">
        <f t="shared" si="55"/>
        <v>2239512</v>
      </c>
      <c r="BW91" s="287">
        <f t="shared" si="55"/>
        <v>2695368</v>
      </c>
      <c r="BX91" s="287">
        <v>2837308</v>
      </c>
      <c r="BY91" s="287">
        <v>2978793</v>
      </c>
      <c r="BZ91" s="287">
        <v>3117544</v>
      </c>
      <c r="CA91" s="287">
        <v>3052169</v>
      </c>
      <c r="CB91" s="287">
        <v>3939238</v>
      </c>
      <c r="CC91" s="370">
        <v>28096259</v>
      </c>
      <c r="CD91" s="287">
        <v>3430732</v>
      </c>
      <c r="CE91" s="287">
        <v>3266423</v>
      </c>
      <c r="CF91" s="287">
        <v>3836470</v>
      </c>
      <c r="CG91" s="287">
        <v>3922865</v>
      </c>
      <c r="CH91" s="287">
        <v>4289924</v>
      </c>
      <c r="CI91" s="287">
        <v>4351904</v>
      </c>
      <c r="CJ91" s="287">
        <v>4765478</v>
      </c>
      <c r="CK91" s="287">
        <v>4867167</v>
      </c>
      <c r="CL91" s="287">
        <v>5046073</v>
      </c>
      <c r="CM91" s="283">
        <v>9737773</v>
      </c>
      <c r="CN91" s="284">
        <v>17987308</v>
      </c>
      <c r="CO91" s="285">
        <v>37777036</v>
      </c>
      <c r="CP91" s="323">
        <v>110.02051001739672</v>
      </c>
      <c r="CQ91" s="28"/>
      <c r="CR91" s="28"/>
    </row>
    <row r="92" spans="1:96" ht="20.100000000000001" customHeight="1" x14ac:dyDescent="0.25">
      <c r="A92" s="63"/>
      <c r="B92" s="544" t="s">
        <v>32</v>
      </c>
      <c r="C92" s="545"/>
      <c r="D92" s="305">
        <v>105544</v>
      </c>
      <c r="E92" s="307">
        <v>101891</v>
      </c>
      <c r="F92" s="307">
        <v>122184</v>
      </c>
      <c r="G92" s="307">
        <v>122624</v>
      </c>
      <c r="H92" s="307">
        <v>127887</v>
      </c>
      <c r="I92" s="307">
        <v>140011</v>
      </c>
      <c r="J92" s="307">
        <v>141504</v>
      </c>
      <c r="K92" s="307">
        <v>147207</v>
      </c>
      <c r="L92" s="307">
        <v>153813</v>
      </c>
      <c r="M92" s="307">
        <v>173992</v>
      </c>
      <c r="N92" s="307">
        <v>163390</v>
      </c>
      <c r="O92" s="307">
        <v>227516</v>
      </c>
      <c r="P92" s="260">
        <f>SUM(D92:O92)</f>
        <v>1727563</v>
      </c>
      <c r="Q92" s="307">
        <v>169117</v>
      </c>
      <c r="R92" s="307">
        <v>170123</v>
      </c>
      <c r="S92" s="307">
        <v>196957</v>
      </c>
      <c r="T92" s="307">
        <v>201065</v>
      </c>
      <c r="U92" s="307">
        <v>208183</v>
      </c>
      <c r="V92" s="307">
        <v>229432</v>
      </c>
      <c r="W92" s="307">
        <v>231763</v>
      </c>
      <c r="X92" s="307">
        <v>247150</v>
      </c>
      <c r="Y92" s="307">
        <v>249237</v>
      </c>
      <c r="Z92" s="307">
        <v>262037</v>
      </c>
      <c r="AA92" s="307">
        <v>271980</v>
      </c>
      <c r="AB92" s="307">
        <v>347293</v>
      </c>
      <c r="AC92" s="260">
        <f>SUM(Q92:AB92)</f>
        <v>2784337</v>
      </c>
      <c r="AD92" s="307">
        <v>279766</v>
      </c>
      <c r="AE92" s="307">
        <v>279029</v>
      </c>
      <c r="AF92" s="307">
        <v>338461</v>
      </c>
      <c r="AG92" s="307">
        <v>322301</v>
      </c>
      <c r="AH92" s="307">
        <v>364078</v>
      </c>
      <c r="AI92" s="307">
        <v>393358</v>
      </c>
      <c r="AJ92" s="307">
        <v>406156</v>
      </c>
      <c r="AK92" s="307">
        <v>431749</v>
      </c>
      <c r="AL92" s="307">
        <v>424814</v>
      </c>
      <c r="AM92" s="307">
        <v>457269</v>
      </c>
      <c r="AN92" s="307">
        <v>468657</v>
      </c>
      <c r="AO92" s="307">
        <v>559947</v>
      </c>
      <c r="AP92" s="260">
        <f t="shared" ref="AP92:AP99" si="56">SUM(AD92:AO92)</f>
        <v>4725585</v>
      </c>
      <c r="AQ92" s="307">
        <v>477835</v>
      </c>
      <c r="AR92" s="307">
        <v>458080</v>
      </c>
      <c r="AS92" s="307">
        <v>565853</v>
      </c>
      <c r="AT92" s="307">
        <v>567214</v>
      </c>
      <c r="AU92" s="307">
        <v>610173</v>
      </c>
      <c r="AV92" s="307">
        <v>622572</v>
      </c>
      <c r="AW92" s="307">
        <v>648987</v>
      </c>
      <c r="AX92" s="307">
        <v>682593</v>
      </c>
      <c r="AY92" s="307">
        <v>682406</v>
      </c>
      <c r="AZ92" s="307">
        <v>776859</v>
      </c>
      <c r="BA92" s="307">
        <v>790278</v>
      </c>
      <c r="BB92" s="307">
        <v>934169</v>
      </c>
      <c r="BC92" s="260">
        <f>SUM(AQ92:BB92)</f>
        <v>7817019</v>
      </c>
      <c r="BD92" s="305">
        <v>833911</v>
      </c>
      <c r="BE92" s="307">
        <v>866554</v>
      </c>
      <c r="BF92" s="307">
        <v>939406</v>
      </c>
      <c r="BG92" s="307">
        <v>986954</v>
      </c>
      <c r="BH92" s="307">
        <v>1100159</v>
      </c>
      <c r="BI92" s="307">
        <v>1060904</v>
      </c>
      <c r="BJ92" s="307">
        <v>1175613</v>
      </c>
      <c r="BK92" s="250">
        <v>1243264</v>
      </c>
      <c r="BL92" s="253">
        <v>1226477</v>
      </c>
      <c r="BM92" s="307">
        <v>1205620</v>
      </c>
      <c r="BN92" s="307">
        <v>1132771</v>
      </c>
      <c r="BO92" s="307">
        <v>1558574</v>
      </c>
      <c r="BP92" s="260">
        <f t="shared" si="54"/>
        <v>13330207</v>
      </c>
      <c r="BQ92" s="307">
        <v>1389309</v>
      </c>
      <c r="BR92" s="307">
        <v>1415750</v>
      </c>
      <c r="BS92" s="307">
        <v>1335876</v>
      </c>
      <c r="BT92" s="307">
        <v>1186169</v>
      </c>
      <c r="BU92" s="307">
        <v>1725857</v>
      </c>
      <c r="BV92" s="307">
        <v>2189165</v>
      </c>
      <c r="BW92" s="307">
        <v>2636330</v>
      </c>
      <c r="BX92" s="250">
        <v>2779444</v>
      </c>
      <c r="BY92" s="254">
        <v>2917432</v>
      </c>
      <c r="BZ92" s="259">
        <v>3054715</v>
      </c>
      <c r="CA92" s="259">
        <v>2990744</v>
      </c>
      <c r="CB92" s="259">
        <v>3870165</v>
      </c>
      <c r="CC92" s="260">
        <v>27490956</v>
      </c>
      <c r="CD92" s="259">
        <v>3369469</v>
      </c>
      <c r="CE92" s="259">
        <v>3207156</v>
      </c>
      <c r="CF92" s="259">
        <v>3766080</v>
      </c>
      <c r="CG92" s="259">
        <v>3855285</v>
      </c>
      <c r="CH92" s="259">
        <v>4219716</v>
      </c>
      <c r="CI92" s="259">
        <v>4280184</v>
      </c>
      <c r="CJ92" s="254">
        <v>4688631</v>
      </c>
      <c r="CK92" s="254">
        <v>4790135</v>
      </c>
      <c r="CL92" s="254">
        <v>4969197</v>
      </c>
      <c r="CM92" s="252">
        <v>9433242</v>
      </c>
      <c r="CN92" s="248">
        <v>17575332</v>
      </c>
      <c r="CO92" s="331">
        <v>37145853</v>
      </c>
      <c r="CP92" s="333">
        <v>111.35221229391283</v>
      </c>
      <c r="CQ92" s="28"/>
      <c r="CR92" s="28"/>
    </row>
    <row r="93" spans="1:96" ht="20.100000000000001" customHeight="1" thickBot="1" x14ac:dyDescent="0.3">
      <c r="A93" s="63"/>
      <c r="B93" s="544" t="s">
        <v>33</v>
      </c>
      <c r="C93" s="545"/>
      <c r="D93" s="305">
        <v>14463</v>
      </c>
      <c r="E93" s="307">
        <v>13406</v>
      </c>
      <c r="F93" s="307">
        <v>16077</v>
      </c>
      <c r="G93" s="307">
        <v>16157</v>
      </c>
      <c r="H93" s="307">
        <v>16114</v>
      </c>
      <c r="I93" s="307">
        <v>16606</v>
      </c>
      <c r="J93" s="307">
        <v>17533</v>
      </c>
      <c r="K93" s="307">
        <v>16847</v>
      </c>
      <c r="L93" s="307">
        <v>14714</v>
      </c>
      <c r="M93" s="307">
        <v>18926</v>
      </c>
      <c r="N93" s="307">
        <v>18228</v>
      </c>
      <c r="O93" s="307">
        <v>20918</v>
      </c>
      <c r="P93" s="260">
        <f>SUM(D93:O93)</f>
        <v>199989</v>
      </c>
      <c r="Q93" s="307">
        <v>17030</v>
      </c>
      <c r="R93" s="307">
        <v>16944</v>
      </c>
      <c r="S93" s="307">
        <v>19744</v>
      </c>
      <c r="T93" s="307">
        <v>19794</v>
      </c>
      <c r="U93" s="307">
        <v>20128</v>
      </c>
      <c r="V93" s="307">
        <v>20475</v>
      </c>
      <c r="W93" s="307">
        <v>20713</v>
      </c>
      <c r="X93" s="307">
        <v>22038</v>
      </c>
      <c r="Y93" s="307">
        <v>21781</v>
      </c>
      <c r="Z93" s="307">
        <v>22386</v>
      </c>
      <c r="AA93" s="307">
        <v>21982</v>
      </c>
      <c r="AB93" s="307">
        <v>23318</v>
      </c>
      <c r="AC93" s="260">
        <f>SUM(Q93:AB93)</f>
        <v>246333</v>
      </c>
      <c r="AD93" s="307">
        <v>20926</v>
      </c>
      <c r="AE93" s="307">
        <v>19528</v>
      </c>
      <c r="AF93" s="307">
        <v>24206</v>
      </c>
      <c r="AG93" s="307">
        <v>21576</v>
      </c>
      <c r="AH93" s="307">
        <v>24231</v>
      </c>
      <c r="AI93" s="307">
        <v>23262</v>
      </c>
      <c r="AJ93" s="307">
        <v>23240</v>
      </c>
      <c r="AK93" s="307">
        <v>24626</v>
      </c>
      <c r="AL93" s="307">
        <v>23961</v>
      </c>
      <c r="AM93" s="307">
        <v>25426</v>
      </c>
      <c r="AN93" s="307">
        <v>25374</v>
      </c>
      <c r="AO93" s="307">
        <v>26173</v>
      </c>
      <c r="AP93" s="260">
        <f t="shared" si="56"/>
        <v>282529</v>
      </c>
      <c r="AQ93" s="307">
        <v>23810</v>
      </c>
      <c r="AR93" s="307">
        <v>22370</v>
      </c>
      <c r="AS93" s="307">
        <v>26290</v>
      </c>
      <c r="AT93" s="307">
        <v>25828</v>
      </c>
      <c r="AU93" s="307">
        <v>26597</v>
      </c>
      <c r="AV93" s="307">
        <v>26891</v>
      </c>
      <c r="AW93" s="307">
        <v>27112</v>
      </c>
      <c r="AX93" s="307">
        <v>28912</v>
      </c>
      <c r="AY93" s="307">
        <v>26854</v>
      </c>
      <c r="AZ93" s="307">
        <v>31121</v>
      </c>
      <c r="BA93" s="307">
        <v>30932</v>
      </c>
      <c r="BB93" s="307">
        <v>30841</v>
      </c>
      <c r="BC93" s="260">
        <f>SUM(AQ93:BB93)</f>
        <v>327558</v>
      </c>
      <c r="BD93" s="305">
        <v>30546</v>
      </c>
      <c r="BE93" s="307">
        <v>29860</v>
      </c>
      <c r="BF93" s="307">
        <v>31697</v>
      </c>
      <c r="BG93" s="307">
        <v>33151</v>
      </c>
      <c r="BH93" s="307">
        <v>35608</v>
      </c>
      <c r="BI93" s="307">
        <v>32792</v>
      </c>
      <c r="BJ93" s="307">
        <v>37093</v>
      </c>
      <c r="BK93" s="250">
        <v>37526</v>
      </c>
      <c r="BL93" s="253">
        <v>36258</v>
      </c>
      <c r="BM93" s="307">
        <v>34925</v>
      </c>
      <c r="BN93" s="307">
        <v>33533</v>
      </c>
      <c r="BO93" s="307">
        <v>41310</v>
      </c>
      <c r="BP93" s="260">
        <f t="shared" si="54"/>
        <v>414299</v>
      </c>
      <c r="BQ93" s="307">
        <v>38538</v>
      </c>
      <c r="BR93" s="307">
        <v>37269</v>
      </c>
      <c r="BS93" s="307">
        <v>34950</v>
      </c>
      <c r="BT93" s="307">
        <v>31004</v>
      </c>
      <c r="BU93" s="307">
        <v>41605</v>
      </c>
      <c r="BV93" s="307">
        <v>50347</v>
      </c>
      <c r="BW93" s="307">
        <v>59038</v>
      </c>
      <c r="BX93" s="250">
        <v>57864</v>
      </c>
      <c r="BY93" s="254">
        <v>61361</v>
      </c>
      <c r="BZ93" s="259">
        <v>62829</v>
      </c>
      <c r="CA93" s="259">
        <v>61425</v>
      </c>
      <c r="CB93" s="259">
        <v>69073</v>
      </c>
      <c r="CC93" s="260">
        <v>605303</v>
      </c>
      <c r="CD93" s="259">
        <v>61263</v>
      </c>
      <c r="CE93" s="259">
        <v>59267</v>
      </c>
      <c r="CF93" s="259">
        <v>70390</v>
      </c>
      <c r="CG93" s="259">
        <v>67580</v>
      </c>
      <c r="CH93" s="259">
        <v>70208</v>
      </c>
      <c r="CI93" s="259">
        <v>71720</v>
      </c>
      <c r="CJ93" s="254">
        <v>76847</v>
      </c>
      <c r="CK93" s="254">
        <v>77032</v>
      </c>
      <c r="CL93" s="254">
        <v>76876</v>
      </c>
      <c r="CM93" s="345">
        <v>304531</v>
      </c>
      <c r="CN93" s="346">
        <v>411976</v>
      </c>
      <c r="CO93" s="347">
        <v>631183</v>
      </c>
      <c r="CP93" s="333">
        <v>53.208682059149083</v>
      </c>
      <c r="CQ93" s="28"/>
      <c r="CR93" s="28"/>
    </row>
    <row r="94" spans="1:96" ht="20.100000000000001" customHeight="1" thickBot="1" x14ac:dyDescent="0.3">
      <c r="A94" s="63"/>
      <c r="B94" s="368"/>
      <c r="C94" s="282" t="s">
        <v>106</v>
      </c>
      <c r="D94" s="369">
        <f>+D95+D96</f>
        <v>306432</v>
      </c>
      <c r="E94" s="287">
        <f t="shared" ref="E94:AO94" si="57">+E95+E96</f>
        <v>292499</v>
      </c>
      <c r="F94" s="287">
        <f t="shared" si="57"/>
        <v>338069</v>
      </c>
      <c r="G94" s="287">
        <f t="shared" si="57"/>
        <v>339241</v>
      </c>
      <c r="H94" s="287">
        <f t="shared" si="57"/>
        <v>353336</v>
      </c>
      <c r="I94" s="287">
        <f t="shared" si="57"/>
        <v>369767</v>
      </c>
      <c r="J94" s="287">
        <f t="shared" si="57"/>
        <v>366911</v>
      </c>
      <c r="K94" s="287">
        <f t="shared" si="57"/>
        <v>356512</v>
      </c>
      <c r="L94" s="287">
        <f t="shared" si="57"/>
        <v>376807</v>
      </c>
      <c r="M94" s="287">
        <f t="shared" si="57"/>
        <v>390535</v>
      </c>
      <c r="N94" s="287">
        <f t="shared" si="57"/>
        <v>364862</v>
      </c>
      <c r="O94" s="287">
        <f t="shared" si="57"/>
        <v>501624</v>
      </c>
      <c r="P94" s="370">
        <f t="shared" si="57"/>
        <v>4356595</v>
      </c>
      <c r="Q94" s="287">
        <f t="shared" si="57"/>
        <v>371079</v>
      </c>
      <c r="R94" s="287">
        <f t="shared" si="57"/>
        <v>373982</v>
      </c>
      <c r="S94" s="287">
        <f t="shared" si="57"/>
        <v>420874</v>
      </c>
      <c r="T94" s="287">
        <f t="shared" si="57"/>
        <v>431418</v>
      </c>
      <c r="U94" s="287">
        <f t="shared" si="57"/>
        <v>444101</v>
      </c>
      <c r="V94" s="287">
        <f t="shared" si="57"/>
        <v>466202</v>
      </c>
      <c r="W94" s="287">
        <f t="shared" si="57"/>
        <v>470375</v>
      </c>
      <c r="X94" s="287">
        <f t="shared" si="57"/>
        <v>466138</v>
      </c>
      <c r="Y94" s="287">
        <f t="shared" si="57"/>
        <v>486409</v>
      </c>
      <c r="Z94" s="287">
        <f t="shared" si="57"/>
        <v>486346</v>
      </c>
      <c r="AA94" s="287">
        <f t="shared" si="57"/>
        <v>483919</v>
      </c>
      <c r="AB94" s="287">
        <f t="shared" si="57"/>
        <v>612006</v>
      </c>
      <c r="AC94" s="370">
        <f t="shared" si="57"/>
        <v>5512849</v>
      </c>
      <c r="AD94" s="287">
        <f t="shared" si="57"/>
        <v>478494</v>
      </c>
      <c r="AE94" s="287">
        <f t="shared" si="57"/>
        <v>489369</v>
      </c>
      <c r="AF94" s="287">
        <f t="shared" si="57"/>
        <v>555199</v>
      </c>
      <c r="AG94" s="287">
        <f t="shared" si="57"/>
        <v>557745</v>
      </c>
      <c r="AH94" s="287">
        <f t="shared" si="57"/>
        <v>623740</v>
      </c>
      <c r="AI94" s="287">
        <f t="shared" si="57"/>
        <v>638288</v>
      </c>
      <c r="AJ94" s="287">
        <f t="shared" si="57"/>
        <v>663650</v>
      </c>
      <c r="AK94" s="287">
        <f t="shared" si="57"/>
        <v>840470</v>
      </c>
      <c r="AL94" s="287">
        <f t="shared" si="57"/>
        <v>660372</v>
      </c>
      <c r="AM94" s="287">
        <f t="shared" si="57"/>
        <v>690670</v>
      </c>
      <c r="AN94" s="287">
        <f t="shared" si="57"/>
        <v>702098</v>
      </c>
      <c r="AO94" s="287">
        <f t="shared" si="57"/>
        <v>841739</v>
      </c>
      <c r="AP94" s="370">
        <f t="shared" ref="AP94:AW94" si="58">+AP95+AP96</f>
        <v>7741834</v>
      </c>
      <c r="AQ94" s="287">
        <f t="shared" si="58"/>
        <v>689155</v>
      </c>
      <c r="AR94" s="287">
        <f t="shared" si="58"/>
        <v>676180</v>
      </c>
      <c r="AS94" s="287">
        <f t="shared" si="58"/>
        <v>903106</v>
      </c>
      <c r="AT94" s="287">
        <f t="shared" si="58"/>
        <v>779900</v>
      </c>
      <c r="AU94" s="287">
        <f t="shared" si="58"/>
        <v>841078</v>
      </c>
      <c r="AV94" s="287">
        <f t="shared" si="58"/>
        <v>836100</v>
      </c>
      <c r="AW94" s="287">
        <f t="shared" si="58"/>
        <v>839448</v>
      </c>
      <c r="AX94" s="287">
        <f t="shared" ref="AX94:BI94" si="59">+AX95+AX96</f>
        <v>874261</v>
      </c>
      <c r="AY94" s="287">
        <f t="shared" si="59"/>
        <v>847223</v>
      </c>
      <c r="AZ94" s="287">
        <f t="shared" si="59"/>
        <v>943061</v>
      </c>
      <c r="BA94" s="287">
        <f t="shared" si="59"/>
        <v>939749</v>
      </c>
      <c r="BB94" s="287">
        <f t="shared" si="59"/>
        <v>1124728</v>
      </c>
      <c r="BC94" s="370">
        <f t="shared" si="59"/>
        <v>10293989</v>
      </c>
      <c r="BD94" s="369">
        <f t="shared" si="59"/>
        <v>926911</v>
      </c>
      <c r="BE94" s="287">
        <f t="shared" si="59"/>
        <v>958796</v>
      </c>
      <c r="BF94" s="287">
        <f t="shared" si="59"/>
        <v>1009677</v>
      </c>
      <c r="BG94" s="287">
        <f t="shared" si="59"/>
        <v>1054979</v>
      </c>
      <c r="BH94" s="287">
        <f t="shared" si="59"/>
        <v>1156724</v>
      </c>
      <c r="BI94" s="287">
        <f t="shared" si="59"/>
        <v>1115805</v>
      </c>
      <c r="BJ94" s="287">
        <f t="shared" ref="BJ94:BO94" si="60">+BJ95+BJ96</f>
        <v>1192787</v>
      </c>
      <c r="BK94" s="287">
        <f t="shared" si="60"/>
        <v>1228838</v>
      </c>
      <c r="BL94" s="287">
        <f t="shared" si="60"/>
        <v>1218435</v>
      </c>
      <c r="BM94" s="287">
        <f t="shared" si="60"/>
        <v>1199448</v>
      </c>
      <c r="BN94" s="287">
        <f t="shared" si="60"/>
        <v>1095233</v>
      </c>
      <c r="BO94" s="287">
        <f t="shared" si="60"/>
        <v>1483518</v>
      </c>
      <c r="BP94" s="370">
        <f t="shared" si="54"/>
        <v>13641151</v>
      </c>
      <c r="BQ94" s="287">
        <f t="shared" ref="BQ94:BW94" si="61">+BQ95+BQ96</f>
        <v>1274676</v>
      </c>
      <c r="BR94" s="287">
        <f t="shared" si="61"/>
        <v>1272643</v>
      </c>
      <c r="BS94" s="287">
        <f t="shared" si="61"/>
        <v>1198024</v>
      </c>
      <c r="BT94" s="287">
        <f t="shared" si="61"/>
        <v>951059</v>
      </c>
      <c r="BU94" s="287">
        <f t="shared" si="61"/>
        <v>1208835</v>
      </c>
      <c r="BV94" s="287">
        <f t="shared" si="61"/>
        <v>1547841</v>
      </c>
      <c r="BW94" s="287">
        <f t="shared" si="61"/>
        <v>1775934</v>
      </c>
      <c r="BX94" s="287">
        <v>1850008</v>
      </c>
      <c r="BY94" s="287">
        <v>1962629</v>
      </c>
      <c r="BZ94" s="287">
        <v>2023099</v>
      </c>
      <c r="CA94" s="287">
        <v>1954067</v>
      </c>
      <c r="CB94" s="287">
        <v>2477764</v>
      </c>
      <c r="CC94" s="370">
        <v>19496579</v>
      </c>
      <c r="CD94" s="287">
        <v>2274009</v>
      </c>
      <c r="CE94" s="287">
        <v>2018355</v>
      </c>
      <c r="CF94" s="287">
        <v>2314128</v>
      </c>
      <c r="CG94" s="287">
        <v>2359657</v>
      </c>
      <c r="CH94" s="287">
        <v>2435950</v>
      </c>
      <c r="CI94" s="287">
        <v>2493221</v>
      </c>
      <c r="CJ94" s="287">
        <v>2686468</v>
      </c>
      <c r="CK94" s="287">
        <v>2634338</v>
      </c>
      <c r="CL94" s="287">
        <v>2598515</v>
      </c>
      <c r="CM94" s="283">
        <v>9862952</v>
      </c>
      <c r="CN94" s="284">
        <v>13041649</v>
      </c>
      <c r="CO94" s="285">
        <v>21814641</v>
      </c>
      <c r="CP94" s="323">
        <v>67.269039367644396</v>
      </c>
      <c r="CQ94" s="28"/>
      <c r="CR94" s="28"/>
    </row>
    <row r="95" spans="1:96" ht="20.100000000000001" customHeight="1" x14ac:dyDescent="0.25">
      <c r="A95" s="63"/>
      <c r="B95" s="544" t="s">
        <v>34</v>
      </c>
      <c r="C95" s="545"/>
      <c r="D95" s="305">
        <v>281786</v>
      </c>
      <c r="E95" s="307">
        <v>272726</v>
      </c>
      <c r="F95" s="307">
        <v>312356</v>
      </c>
      <c r="G95" s="307">
        <v>317964</v>
      </c>
      <c r="H95" s="307">
        <v>329059</v>
      </c>
      <c r="I95" s="307">
        <v>345116</v>
      </c>
      <c r="J95" s="307">
        <v>342888</v>
      </c>
      <c r="K95" s="307">
        <v>332359</v>
      </c>
      <c r="L95" s="307">
        <v>351110</v>
      </c>
      <c r="M95" s="307">
        <v>364826</v>
      </c>
      <c r="N95" s="307">
        <v>341229</v>
      </c>
      <c r="O95" s="307">
        <v>474471</v>
      </c>
      <c r="P95" s="260">
        <f>SUM(D95:O95)</f>
        <v>4065890</v>
      </c>
      <c r="Q95" s="307">
        <v>348097</v>
      </c>
      <c r="R95" s="307">
        <v>350353</v>
      </c>
      <c r="S95" s="307">
        <v>394352</v>
      </c>
      <c r="T95" s="307">
        <v>406065</v>
      </c>
      <c r="U95" s="307">
        <v>417578</v>
      </c>
      <c r="V95" s="307">
        <v>440340</v>
      </c>
      <c r="W95" s="307">
        <v>443387</v>
      </c>
      <c r="X95" s="307">
        <v>438437</v>
      </c>
      <c r="Y95" s="307">
        <v>462947</v>
      </c>
      <c r="Z95" s="307">
        <v>463505</v>
      </c>
      <c r="AA95" s="307">
        <v>460595</v>
      </c>
      <c r="AB95" s="307">
        <v>586714</v>
      </c>
      <c r="AC95" s="260">
        <f>SUM(Q95:AB95)</f>
        <v>5212370</v>
      </c>
      <c r="AD95" s="307">
        <v>456249</v>
      </c>
      <c r="AE95" s="307">
        <v>467916</v>
      </c>
      <c r="AF95" s="307">
        <v>530139</v>
      </c>
      <c r="AG95" s="307">
        <v>533800</v>
      </c>
      <c r="AH95" s="307">
        <v>596798</v>
      </c>
      <c r="AI95" s="307">
        <v>613839</v>
      </c>
      <c r="AJ95" s="307">
        <v>638159</v>
      </c>
      <c r="AK95" s="307">
        <v>814501</v>
      </c>
      <c r="AL95" s="307">
        <v>634781</v>
      </c>
      <c r="AM95" s="307">
        <v>663534</v>
      </c>
      <c r="AN95" s="307">
        <v>674794</v>
      </c>
      <c r="AO95" s="307">
        <v>813622</v>
      </c>
      <c r="AP95" s="260">
        <f t="shared" si="56"/>
        <v>7438132</v>
      </c>
      <c r="AQ95" s="307">
        <v>663698</v>
      </c>
      <c r="AR95" s="307">
        <v>652188</v>
      </c>
      <c r="AS95" s="307">
        <v>875111</v>
      </c>
      <c r="AT95" s="307">
        <v>752192</v>
      </c>
      <c r="AU95" s="307">
        <v>812663</v>
      </c>
      <c r="AV95" s="307">
        <v>808772</v>
      </c>
      <c r="AW95" s="307">
        <v>811425</v>
      </c>
      <c r="AX95" s="307">
        <v>845340</v>
      </c>
      <c r="AY95" s="307">
        <v>819611</v>
      </c>
      <c r="AZ95" s="307">
        <v>912198</v>
      </c>
      <c r="BA95" s="307">
        <v>909064</v>
      </c>
      <c r="BB95" s="307">
        <v>1093969</v>
      </c>
      <c r="BC95" s="260">
        <f>SUM(AQ95:BB95)</f>
        <v>9956231</v>
      </c>
      <c r="BD95" s="305">
        <v>899306</v>
      </c>
      <c r="BE95" s="307">
        <v>930422</v>
      </c>
      <c r="BF95" s="307">
        <v>979647</v>
      </c>
      <c r="BG95" s="307">
        <v>1024333</v>
      </c>
      <c r="BH95" s="307">
        <v>1123360</v>
      </c>
      <c r="BI95" s="307">
        <v>1085893</v>
      </c>
      <c r="BJ95" s="307">
        <v>1159811</v>
      </c>
      <c r="BK95" s="250">
        <v>1194750</v>
      </c>
      <c r="BL95" s="253">
        <v>1185446</v>
      </c>
      <c r="BM95" s="307">
        <v>1165776</v>
      </c>
      <c r="BN95" s="307">
        <v>1063637</v>
      </c>
      <c r="BO95" s="307">
        <v>1445845</v>
      </c>
      <c r="BP95" s="260">
        <f t="shared" si="54"/>
        <v>13258226</v>
      </c>
      <c r="BQ95" s="307">
        <v>1239385</v>
      </c>
      <c r="BR95" s="307">
        <v>1238533</v>
      </c>
      <c r="BS95" s="307">
        <v>1164783</v>
      </c>
      <c r="BT95" s="307">
        <v>924038</v>
      </c>
      <c r="BU95" s="307">
        <v>1175761</v>
      </c>
      <c r="BV95" s="307">
        <v>1506613</v>
      </c>
      <c r="BW95" s="307">
        <v>1731332</v>
      </c>
      <c r="BX95" s="250">
        <v>1805360</v>
      </c>
      <c r="BY95" s="254">
        <v>1915734</v>
      </c>
      <c r="BZ95" s="259">
        <v>1973064</v>
      </c>
      <c r="CA95" s="259">
        <v>1905853</v>
      </c>
      <c r="CB95" s="259">
        <v>2423798</v>
      </c>
      <c r="CC95" s="260">
        <v>19004254</v>
      </c>
      <c r="CD95" s="259">
        <v>2211366</v>
      </c>
      <c r="CE95" s="259">
        <v>1972546</v>
      </c>
      <c r="CF95" s="259">
        <v>2259932</v>
      </c>
      <c r="CG95" s="259">
        <v>2307275</v>
      </c>
      <c r="CH95" s="259">
        <v>2380869</v>
      </c>
      <c r="CI95" s="259">
        <v>2433387</v>
      </c>
      <c r="CJ95" s="254">
        <v>2623247</v>
      </c>
      <c r="CK95" s="254">
        <v>2557499</v>
      </c>
      <c r="CL95" s="254">
        <v>2531783</v>
      </c>
      <c r="CM95" s="252">
        <v>9582968</v>
      </c>
      <c r="CN95" s="248">
        <v>12701539</v>
      </c>
      <c r="CO95" s="331">
        <v>21277904</v>
      </c>
      <c r="CP95" s="333">
        <v>67.522250650098385</v>
      </c>
      <c r="CQ95" s="28"/>
      <c r="CR95" s="28"/>
    </row>
    <row r="96" spans="1:96" ht="20.100000000000001" customHeight="1" thickBot="1" x14ac:dyDescent="0.3">
      <c r="A96" s="63"/>
      <c r="B96" s="371" t="s">
        <v>72</v>
      </c>
      <c r="C96" s="372"/>
      <c r="D96" s="305">
        <v>24646</v>
      </c>
      <c r="E96" s="307">
        <v>19773</v>
      </c>
      <c r="F96" s="307">
        <v>25713</v>
      </c>
      <c r="G96" s="307">
        <v>21277</v>
      </c>
      <c r="H96" s="307">
        <v>24277</v>
      </c>
      <c r="I96" s="307">
        <v>24651</v>
      </c>
      <c r="J96" s="307">
        <v>24023</v>
      </c>
      <c r="K96" s="307">
        <v>24153</v>
      </c>
      <c r="L96" s="307">
        <v>25697</v>
      </c>
      <c r="M96" s="307">
        <v>25709</v>
      </c>
      <c r="N96" s="307">
        <v>23633</v>
      </c>
      <c r="O96" s="307">
        <v>27153</v>
      </c>
      <c r="P96" s="260">
        <f>SUM(D96:O96)</f>
        <v>290705</v>
      </c>
      <c r="Q96" s="307">
        <v>22982</v>
      </c>
      <c r="R96" s="307">
        <v>23629</v>
      </c>
      <c r="S96" s="307">
        <v>26522</v>
      </c>
      <c r="T96" s="307">
        <v>25353</v>
      </c>
      <c r="U96" s="307">
        <v>26523</v>
      </c>
      <c r="V96" s="307">
        <v>25862</v>
      </c>
      <c r="W96" s="307">
        <v>26988</v>
      </c>
      <c r="X96" s="307">
        <v>27701</v>
      </c>
      <c r="Y96" s="307">
        <v>23462</v>
      </c>
      <c r="Z96" s="307">
        <v>22841</v>
      </c>
      <c r="AA96" s="307">
        <v>23324</v>
      </c>
      <c r="AB96" s="307">
        <v>25292</v>
      </c>
      <c r="AC96" s="260">
        <f>SUM(Q96:AB96)</f>
        <v>300479</v>
      </c>
      <c r="AD96" s="307">
        <v>22245</v>
      </c>
      <c r="AE96" s="307">
        <v>21453</v>
      </c>
      <c r="AF96" s="307">
        <v>25060</v>
      </c>
      <c r="AG96" s="307">
        <v>23945</v>
      </c>
      <c r="AH96" s="307">
        <v>26942</v>
      </c>
      <c r="AI96" s="307">
        <v>24449</v>
      </c>
      <c r="AJ96" s="307">
        <v>25491</v>
      </c>
      <c r="AK96" s="307">
        <v>25969</v>
      </c>
      <c r="AL96" s="307">
        <v>25591</v>
      </c>
      <c r="AM96" s="307">
        <v>27136</v>
      </c>
      <c r="AN96" s="307">
        <v>27304</v>
      </c>
      <c r="AO96" s="307">
        <v>28117</v>
      </c>
      <c r="AP96" s="260">
        <f t="shared" si="56"/>
        <v>303702</v>
      </c>
      <c r="AQ96" s="307">
        <v>25457</v>
      </c>
      <c r="AR96" s="307">
        <v>23992</v>
      </c>
      <c r="AS96" s="307">
        <v>27995</v>
      </c>
      <c r="AT96" s="307">
        <v>27708</v>
      </c>
      <c r="AU96" s="307">
        <v>28415</v>
      </c>
      <c r="AV96" s="307">
        <v>27328</v>
      </c>
      <c r="AW96" s="307">
        <v>28023</v>
      </c>
      <c r="AX96" s="307">
        <v>28921</v>
      </c>
      <c r="AY96" s="307">
        <v>27612</v>
      </c>
      <c r="AZ96" s="307">
        <v>30863</v>
      </c>
      <c r="BA96" s="307">
        <v>30685</v>
      </c>
      <c r="BB96" s="307">
        <v>30759</v>
      </c>
      <c r="BC96" s="260">
        <f>SUM(AQ96:BB96)</f>
        <v>337758</v>
      </c>
      <c r="BD96" s="305">
        <v>27605</v>
      </c>
      <c r="BE96" s="307">
        <v>28374</v>
      </c>
      <c r="BF96" s="307">
        <v>30030</v>
      </c>
      <c r="BG96" s="307">
        <v>30646</v>
      </c>
      <c r="BH96" s="307">
        <v>33364</v>
      </c>
      <c r="BI96" s="307">
        <v>29912</v>
      </c>
      <c r="BJ96" s="307">
        <v>32976</v>
      </c>
      <c r="BK96" s="250">
        <v>34088</v>
      </c>
      <c r="BL96" s="253">
        <v>32989</v>
      </c>
      <c r="BM96" s="307">
        <v>33672</v>
      </c>
      <c r="BN96" s="307">
        <v>31596</v>
      </c>
      <c r="BO96" s="307">
        <v>37673</v>
      </c>
      <c r="BP96" s="260">
        <f t="shared" si="54"/>
        <v>382925</v>
      </c>
      <c r="BQ96" s="307">
        <v>35291</v>
      </c>
      <c r="BR96" s="307">
        <v>34110</v>
      </c>
      <c r="BS96" s="307">
        <v>33241</v>
      </c>
      <c r="BT96" s="307">
        <v>27021</v>
      </c>
      <c r="BU96" s="307">
        <v>33074</v>
      </c>
      <c r="BV96" s="307">
        <v>41228</v>
      </c>
      <c r="BW96" s="307">
        <v>44602</v>
      </c>
      <c r="BX96" s="250">
        <v>44648</v>
      </c>
      <c r="BY96" s="254">
        <v>46895</v>
      </c>
      <c r="BZ96" s="259">
        <v>50035</v>
      </c>
      <c r="CA96" s="259">
        <v>48214</v>
      </c>
      <c r="CB96" s="259">
        <v>53966</v>
      </c>
      <c r="CC96" s="260">
        <v>492325</v>
      </c>
      <c r="CD96" s="259">
        <v>62643</v>
      </c>
      <c r="CE96" s="259">
        <v>45809</v>
      </c>
      <c r="CF96" s="259">
        <v>54196</v>
      </c>
      <c r="CG96" s="259">
        <v>52382</v>
      </c>
      <c r="CH96" s="259">
        <v>55081</v>
      </c>
      <c r="CI96" s="259">
        <v>59834</v>
      </c>
      <c r="CJ96" s="254">
        <v>63221</v>
      </c>
      <c r="CK96" s="254">
        <v>76839</v>
      </c>
      <c r="CL96" s="254">
        <v>66732</v>
      </c>
      <c r="CM96" s="345">
        <v>279984</v>
      </c>
      <c r="CN96" s="346">
        <v>340110</v>
      </c>
      <c r="CO96" s="347">
        <v>536737</v>
      </c>
      <c r="CP96" s="333">
        <v>57.812766457910669</v>
      </c>
      <c r="CQ96" s="28"/>
      <c r="CR96" s="28"/>
    </row>
    <row r="97" spans="1:96" ht="20.100000000000001" customHeight="1" thickBot="1" x14ac:dyDescent="0.3">
      <c r="A97" s="63"/>
      <c r="B97" s="368"/>
      <c r="C97" s="282" t="s">
        <v>105</v>
      </c>
      <c r="D97" s="369">
        <f>+D98+D99</f>
        <v>95502</v>
      </c>
      <c r="E97" s="287">
        <f t="shared" ref="E97:AO97" si="62">+E98+E99</f>
        <v>87124</v>
      </c>
      <c r="F97" s="287">
        <f t="shared" si="62"/>
        <v>107153</v>
      </c>
      <c r="G97" s="287">
        <f t="shared" si="62"/>
        <v>106955</v>
      </c>
      <c r="H97" s="287">
        <f t="shared" si="62"/>
        <v>106806</v>
      </c>
      <c r="I97" s="287">
        <f t="shared" si="62"/>
        <v>113365</v>
      </c>
      <c r="J97" s="287">
        <f t="shared" si="62"/>
        <v>119958</v>
      </c>
      <c r="K97" s="287">
        <f t="shared" si="62"/>
        <v>118869</v>
      </c>
      <c r="L97" s="287">
        <f t="shared" si="62"/>
        <v>132487</v>
      </c>
      <c r="M97" s="287">
        <f t="shared" si="62"/>
        <v>139258</v>
      </c>
      <c r="N97" s="287">
        <f t="shared" si="62"/>
        <v>131928</v>
      </c>
      <c r="O97" s="287">
        <f t="shared" si="62"/>
        <v>155999</v>
      </c>
      <c r="P97" s="370">
        <f t="shared" si="62"/>
        <v>1415404</v>
      </c>
      <c r="Q97" s="287">
        <f t="shared" si="62"/>
        <v>137971</v>
      </c>
      <c r="R97" s="287">
        <f t="shared" si="62"/>
        <v>134573</v>
      </c>
      <c r="S97" s="287">
        <f t="shared" si="62"/>
        <v>145915</v>
      </c>
      <c r="T97" s="287">
        <f t="shared" si="62"/>
        <v>154174</v>
      </c>
      <c r="U97" s="287">
        <f t="shared" si="62"/>
        <v>154973</v>
      </c>
      <c r="V97" s="287">
        <f t="shared" si="62"/>
        <v>156244</v>
      </c>
      <c r="W97" s="287">
        <f t="shared" si="62"/>
        <v>162467</v>
      </c>
      <c r="X97" s="287">
        <f t="shared" si="62"/>
        <v>170933</v>
      </c>
      <c r="Y97" s="287">
        <f t="shared" si="62"/>
        <v>177830</v>
      </c>
      <c r="Z97" s="287">
        <f t="shared" si="62"/>
        <v>175562</v>
      </c>
      <c r="AA97" s="287">
        <f t="shared" si="62"/>
        <v>176697</v>
      </c>
      <c r="AB97" s="287">
        <f t="shared" si="62"/>
        <v>217425</v>
      </c>
      <c r="AC97" s="370">
        <f t="shared" si="62"/>
        <v>1964764</v>
      </c>
      <c r="AD97" s="287">
        <f t="shared" si="62"/>
        <v>184669</v>
      </c>
      <c r="AE97" s="287">
        <f t="shared" si="62"/>
        <v>177670</v>
      </c>
      <c r="AF97" s="287">
        <f t="shared" si="62"/>
        <v>215433</v>
      </c>
      <c r="AG97" s="287">
        <f t="shared" si="62"/>
        <v>212123</v>
      </c>
      <c r="AH97" s="287">
        <f t="shared" si="62"/>
        <v>241307</v>
      </c>
      <c r="AI97" s="287">
        <f t="shared" si="62"/>
        <v>234373</v>
      </c>
      <c r="AJ97" s="287">
        <f t="shared" si="62"/>
        <v>240854</v>
      </c>
      <c r="AK97" s="287">
        <f t="shared" si="62"/>
        <v>247198</v>
      </c>
      <c r="AL97" s="287">
        <f t="shared" si="62"/>
        <v>254434</v>
      </c>
      <c r="AM97" s="287">
        <f t="shared" si="62"/>
        <v>258709</v>
      </c>
      <c r="AN97" s="287">
        <f t="shared" si="62"/>
        <v>258555</v>
      </c>
      <c r="AO97" s="287">
        <f t="shared" si="62"/>
        <v>278938</v>
      </c>
      <c r="AP97" s="370">
        <f t="shared" ref="AP97:AW97" si="63">+AP98+AP99</f>
        <v>2804263</v>
      </c>
      <c r="AQ97" s="287">
        <f t="shared" si="63"/>
        <v>261089</v>
      </c>
      <c r="AR97" s="287">
        <f t="shared" si="63"/>
        <v>236611</v>
      </c>
      <c r="AS97" s="287">
        <f t="shared" si="63"/>
        <v>271441</v>
      </c>
      <c r="AT97" s="287">
        <f t="shared" si="63"/>
        <v>267090</v>
      </c>
      <c r="AU97" s="287">
        <f t="shared" si="63"/>
        <v>268936</v>
      </c>
      <c r="AV97" s="287">
        <f t="shared" si="63"/>
        <v>265161</v>
      </c>
      <c r="AW97" s="287">
        <f t="shared" si="63"/>
        <v>280122</v>
      </c>
      <c r="AX97" s="287">
        <f t="shared" ref="AX97:BI97" si="64">+AX98+AX99</f>
        <v>289202</v>
      </c>
      <c r="AY97" s="287">
        <f t="shared" si="64"/>
        <v>283294</v>
      </c>
      <c r="AZ97" s="287">
        <f t="shared" si="64"/>
        <v>302246</v>
      </c>
      <c r="BA97" s="287">
        <f t="shared" si="64"/>
        <v>302669</v>
      </c>
      <c r="BB97" s="287">
        <f t="shared" si="64"/>
        <v>328149</v>
      </c>
      <c r="BC97" s="370">
        <f t="shared" si="64"/>
        <v>3356010</v>
      </c>
      <c r="BD97" s="369">
        <f t="shared" si="64"/>
        <v>296557</v>
      </c>
      <c r="BE97" s="287">
        <f t="shared" si="64"/>
        <v>297001</v>
      </c>
      <c r="BF97" s="287">
        <f t="shared" si="64"/>
        <v>330469</v>
      </c>
      <c r="BG97" s="287">
        <f t="shared" si="64"/>
        <v>350306</v>
      </c>
      <c r="BH97" s="287">
        <f t="shared" si="64"/>
        <v>354721</v>
      </c>
      <c r="BI97" s="287">
        <f t="shared" si="64"/>
        <v>339296</v>
      </c>
      <c r="BJ97" s="287">
        <f t="shared" ref="BJ97:BO97" si="65">+BJ98+BJ99</f>
        <v>373949</v>
      </c>
      <c r="BK97" s="287">
        <f t="shared" si="65"/>
        <v>371081</v>
      </c>
      <c r="BL97" s="287">
        <f t="shared" si="65"/>
        <v>392391</v>
      </c>
      <c r="BM97" s="287">
        <f t="shared" si="65"/>
        <v>407213</v>
      </c>
      <c r="BN97" s="287">
        <f t="shared" si="65"/>
        <v>429410</v>
      </c>
      <c r="BO97" s="287">
        <f t="shared" si="65"/>
        <v>496658</v>
      </c>
      <c r="BP97" s="370">
        <f t="shared" si="54"/>
        <v>4439052</v>
      </c>
      <c r="BQ97" s="287">
        <f t="shared" ref="BQ97:BW97" si="66">+BQ98+BQ99</f>
        <v>468339</v>
      </c>
      <c r="BR97" s="287">
        <f t="shared" si="66"/>
        <v>446723</v>
      </c>
      <c r="BS97" s="287">
        <f t="shared" si="66"/>
        <v>470647</v>
      </c>
      <c r="BT97" s="287">
        <f t="shared" si="66"/>
        <v>498379</v>
      </c>
      <c r="BU97" s="287">
        <f t="shared" si="66"/>
        <v>597222</v>
      </c>
      <c r="BV97" s="287">
        <f t="shared" si="66"/>
        <v>677116</v>
      </c>
      <c r="BW97" s="287">
        <f t="shared" si="66"/>
        <v>740317</v>
      </c>
      <c r="BX97" s="287">
        <v>700741</v>
      </c>
      <c r="BY97" s="287">
        <v>773538</v>
      </c>
      <c r="BZ97" s="287">
        <v>741553</v>
      </c>
      <c r="CA97" s="287">
        <v>700719</v>
      </c>
      <c r="CB97" s="287">
        <v>803380</v>
      </c>
      <c r="CC97" s="370">
        <v>7618674</v>
      </c>
      <c r="CD97" s="287">
        <v>758549</v>
      </c>
      <c r="CE97" s="287">
        <v>699127</v>
      </c>
      <c r="CF97" s="287">
        <v>786015</v>
      </c>
      <c r="CG97" s="287">
        <v>768893</v>
      </c>
      <c r="CH97" s="287">
        <v>768428</v>
      </c>
      <c r="CI97" s="287">
        <v>753100</v>
      </c>
      <c r="CJ97" s="287">
        <v>704413</v>
      </c>
      <c r="CK97" s="287">
        <v>647901</v>
      </c>
      <c r="CL97" s="287">
        <v>620528</v>
      </c>
      <c r="CM97" s="284">
        <v>3105771</v>
      </c>
      <c r="CN97" s="284">
        <v>5373022</v>
      </c>
      <c r="CO97" s="285">
        <v>6506954</v>
      </c>
      <c r="CP97" s="323">
        <v>21.104175638960719</v>
      </c>
      <c r="CQ97" s="28"/>
      <c r="CR97" s="28"/>
    </row>
    <row r="98" spans="1:96" ht="20.100000000000001" customHeight="1" x14ac:dyDescent="0.25">
      <c r="A98" s="63"/>
      <c r="B98" s="371" t="s">
        <v>30</v>
      </c>
      <c r="C98" s="372"/>
      <c r="D98" s="305">
        <v>92136</v>
      </c>
      <c r="E98" s="307">
        <v>84364</v>
      </c>
      <c r="F98" s="307">
        <v>103708</v>
      </c>
      <c r="G98" s="307">
        <v>103901</v>
      </c>
      <c r="H98" s="307">
        <v>103681</v>
      </c>
      <c r="I98" s="307">
        <v>109803</v>
      </c>
      <c r="J98" s="307">
        <v>116652</v>
      </c>
      <c r="K98" s="307">
        <v>115399</v>
      </c>
      <c r="L98" s="307">
        <v>128531</v>
      </c>
      <c r="M98" s="307">
        <v>135718</v>
      </c>
      <c r="N98" s="307">
        <v>128086</v>
      </c>
      <c r="O98" s="307">
        <v>152879</v>
      </c>
      <c r="P98" s="260">
        <f>SUM(D98:O98)</f>
        <v>1374858</v>
      </c>
      <c r="Q98" s="307">
        <v>134392</v>
      </c>
      <c r="R98" s="307">
        <v>131367</v>
      </c>
      <c r="S98" s="307">
        <v>142417</v>
      </c>
      <c r="T98" s="307">
        <v>150865</v>
      </c>
      <c r="U98" s="307">
        <v>151546</v>
      </c>
      <c r="V98" s="307">
        <v>152532</v>
      </c>
      <c r="W98" s="307">
        <v>159036</v>
      </c>
      <c r="X98" s="307">
        <v>167448</v>
      </c>
      <c r="Y98" s="307">
        <v>174005</v>
      </c>
      <c r="Z98" s="307">
        <v>172076</v>
      </c>
      <c r="AA98" s="307">
        <v>172981</v>
      </c>
      <c r="AB98" s="307">
        <v>214177</v>
      </c>
      <c r="AC98" s="260">
        <f>SUM(Q98:AB98)</f>
        <v>1922842</v>
      </c>
      <c r="AD98" s="307">
        <v>180796</v>
      </c>
      <c r="AE98" s="307">
        <v>174503</v>
      </c>
      <c r="AF98" s="307">
        <v>211577</v>
      </c>
      <c r="AG98" s="307">
        <v>208341</v>
      </c>
      <c r="AH98" s="307">
        <v>237142</v>
      </c>
      <c r="AI98" s="307">
        <v>230204</v>
      </c>
      <c r="AJ98" s="307">
        <v>236785</v>
      </c>
      <c r="AK98" s="307">
        <v>242920</v>
      </c>
      <c r="AL98" s="307">
        <v>250125</v>
      </c>
      <c r="AM98" s="307">
        <v>254433</v>
      </c>
      <c r="AN98" s="307">
        <v>253967</v>
      </c>
      <c r="AO98" s="307">
        <v>274909</v>
      </c>
      <c r="AP98" s="260">
        <f t="shared" si="56"/>
        <v>2755702</v>
      </c>
      <c r="AQ98" s="307">
        <v>256273</v>
      </c>
      <c r="AR98" s="307">
        <v>232640</v>
      </c>
      <c r="AS98" s="307">
        <v>268063</v>
      </c>
      <c r="AT98" s="307">
        <v>263917</v>
      </c>
      <c r="AU98" s="307">
        <v>265584</v>
      </c>
      <c r="AV98" s="307">
        <v>261894</v>
      </c>
      <c r="AW98" s="307">
        <v>276711</v>
      </c>
      <c r="AX98" s="307">
        <v>285225</v>
      </c>
      <c r="AY98" s="307">
        <v>279353</v>
      </c>
      <c r="AZ98" s="307">
        <v>298844</v>
      </c>
      <c r="BA98" s="307">
        <v>298943</v>
      </c>
      <c r="BB98" s="307">
        <v>324936</v>
      </c>
      <c r="BC98" s="260">
        <f>SUM(AQ98:BB98)</f>
        <v>3312383</v>
      </c>
      <c r="BD98" s="305">
        <v>293106</v>
      </c>
      <c r="BE98" s="307">
        <v>294003</v>
      </c>
      <c r="BF98" s="307">
        <v>327065</v>
      </c>
      <c r="BG98" s="307">
        <v>346730</v>
      </c>
      <c r="BH98" s="307">
        <v>350969</v>
      </c>
      <c r="BI98" s="307">
        <v>335956</v>
      </c>
      <c r="BJ98" s="307">
        <v>370321</v>
      </c>
      <c r="BK98" s="250">
        <v>367670</v>
      </c>
      <c r="BL98" s="253">
        <v>389200</v>
      </c>
      <c r="BM98" s="307">
        <v>404096</v>
      </c>
      <c r="BN98" s="307">
        <v>426430</v>
      </c>
      <c r="BO98" s="307">
        <v>493450</v>
      </c>
      <c r="BP98" s="260">
        <f t="shared" si="54"/>
        <v>4398996</v>
      </c>
      <c r="BQ98" s="307">
        <v>464968</v>
      </c>
      <c r="BR98" s="307">
        <v>443574</v>
      </c>
      <c r="BS98" s="307">
        <v>467455</v>
      </c>
      <c r="BT98" s="307">
        <v>496131</v>
      </c>
      <c r="BU98" s="307">
        <v>593973</v>
      </c>
      <c r="BV98" s="307">
        <v>672880</v>
      </c>
      <c r="BW98" s="307">
        <v>735756</v>
      </c>
      <c r="BX98" s="250">
        <v>696729</v>
      </c>
      <c r="BY98" s="254">
        <v>769308</v>
      </c>
      <c r="BZ98" s="259">
        <v>737573</v>
      </c>
      <c r="CA98" s="259">
        <v>697040</v>
      </c>
      <c r="CB98" s="259">
        <v>799630</v>
      </c>
      <c r="CC98" s="260">
        <v>7575017</v>
      </c>
      <c r="CD98" s="259">
        <v>754564</v>
      </c>
      <c r="CE98" s="259">
        <v>695452</v>
      </c>
      <c r="CF98" s="259">
        <v>781881</v>
      </c>
      <c r="CG98" s="259">
        <v>765325</v>
      </c>
      <c r="CH98" s="259">
        <v>765034</v>
      </c>
      <c r="CI98" s="259">
        <v>749549</v>
      </c>
      <c r="CJ98" s="254">
        <v>700542</v>
      </c>
      <c r="CK98" s="254">
        <v>644276</v>
      </c>
      <c r="CL98" s="254">
        <v>616968</v>
      </c>
      <c r="CM98" s="252">
        <v>3075020</v>
      </c>
      <c r="CN98" s="248">
        <v>5340774</v>
      </c>
      <c r="CO98" s="331">
        <v>6473591</v>
      </c>
      <c r="CP98" s="333">
        <v>21.21072713430674</v>
      </c>
      <c r="CQ98" s="28"/>
      <c r="CR98" s="28"/>
    </row>
    <row r="99" spans="1:96" ht="20.100000000000001" customHeight="1" thickBot="1" x14ac:dyDescent="0.3">
      <c r="A99" s="63"/>
      <c r="B99" s="373" t="s">
        <v>31</v>
      </c>
      <c r="C99" s="374"/>
      <c r="D99" s="375">
        <v>3366</v>
      </c>
      <c r="E99" s="376">
        <v>2760</v>
      </c>
      <c r="F99" s="376">
        <v>3445</v>
      </c>
      <c r="G99" s="376">
        <v>3054</v>
      </c>
      <c r="H99" s="376">
        <v>3125</v>
      </c>
      <c r="I99" s="376">
        <v>3562</v>
      </c>
      <c r="J99" s="376">
        <v>3306</v>
      </c>
      <c r="K99" s="376">
        <v>3470</v>
      </c>
      <c r="L99" s="376">
        <v>3956</v>
      </c>
      <c r="M99" s="376">
        <v>3540</v>
      </c>
      <c r="N99" s="376">
        <v>3842</v>
      </c>
      <c r="O99" s="376">
        <v>3120</v>
      </c>
      <c r="P99" s="311">
        <f>SUM(D99:O99)</f>
        <v>40546</v>
      </c>
      <c r="Q99" s="376">
        <v>3579</v>
      </c>
      <c r="R99" s="376">
        <v>3206</v>
      </c>
      <c r="S99" s="376">
        <v>3498</v>
      </c>
      <c r="T99" s="376">
        <v>3309</v>
      </c>
      <c r="U99" s="376">
        <v>3427</v>
      </c>
      <c r="V99" s="376">
        <v>3712</v>
      </c>
      <c r="W99" s="376">
        <v>3431</v>
      </c>
      <c r="X99" s="376">
        <v>3485</v>
      </c>
      <c r="Y99" s="376">
        <v>3825</v>
      </c>
      <c r="Z99" s="376">
        <v>3486</v>
      </c>
      <c r="AA99" s="376">
        <v>3716</v>
      </c>
      <c r="AB99" s="376">
        <v>3248</v>
      </c>
      <c r="AC99" s="311">
        <f>SUM(Q99:AB99)</f>
        <v>41922</v>
      </c>
      <c r="AD99" s="376">
        <v>3873</v>
      </c>
      <c r="AE99" s="376">
        <v>3167</v>
      </c>
      <c r="AF99" s="376">
        <v>3856</v>
      </c>
      <c r="AG99" s="376">
        <v>3782</v>
      </c>
      <c r="AH99" s="376">
        <v>4165</v>
      </c>
      <c r="AI99" s="376">
        <v>4169</v>
      </c>
      <c r="AJ99" s="376">
        <v>4069</v>
      </c>
      <c r="AK99" s="376">
        <v>4278</v>
      </c>
      <c r="AL99" s="376">
        <v>4309</v>
      </c>
      <c r="AM99" s="376">
        <v>4276</v>
      </c>
      <c r="AN99" s="376">
        <v>4588</v>
      </c>
      <c r="AO99" s="376">
        <v>4029</v>
      </c>
      <c r="AP99" s="311">
        <f t="shared" si="56"/>
        <v>48561</v>
      </c>
      <c r="AQ99" s="376">
        <v>4816</v>
      </c>
      <c r="AR99" s="376">
        <v>3971</v>
      </c>
      <c r="AS99" s="376">
        <v>3378</v>
      </c>
      <c r="AT99" s="376">
        <v>3173</v>
      </c>
      <c r="AU99" s="376">
        <v>3352</v>
      </c>
      <c r="AV99" s="376">
        <v>3267</v>
      </c>
      <c r="AW99" s="376">
        <v>3411</v>
      </c>
      <c r="AX99" s="376">
        <v>3977</v>
      </c>
      <c r="AY99" s="376">
        <v>3941</v>
      </c>
      <c r="AZ99" s="376">
        <v>3402</v>
      </c>
      <c r="BA99" s="376">
        <v>3726</v>
      </c>
      <c r="BB99" s="376">
        <v>3213</v>
      </c>
      <c r="BC99" s="311">
        <f>SUM(AQ99:BB99)</f>
        <v>43627</v>
      </c>
      <c r="BD99" s="375">
        <v>3451</v>
      </c>
      <c r="BE99" s="376">
        <v>2998</v>
      </c>
      <c r="BF99" s="376">
        <v>3404</v>
      </c>
      <c r="BG99" s="376">
        <v>3576</v>
      </c>
      <c r="BH99" s="376">
        <v>3752</v>
      </c>
      <c r="BI99" s="376">
        <v>3340</v>
      </c>
      <c r="BJ99" s="376">
        <v>3628</v>
      </c>
      <c r="BK99" s="346">
        <v>3411</v>
      </c>
      <c r="BL99" s="377">
        <v>3191</v>
      </c>
      <c r="BM99" s="376">
        <v>3117</v>
      </c>
      <c r="BN99" s="376">
        <v>2980</v>
      </c>
      <c r="BO99" s="376">
        <v>3208</v>
      </c>
      <c r="BP99" s="311">
        <f t="shared" si="54"/>
        <v>40056</v>
      </c>
      <c r="BQ99" s="376">
        <v>3371</v>
      </c>
      <c r="BR99" s="376">
        <v>3149</v>
      </c>
      <c r="BS99" s="376">
        <v>3192</v>
      </c>
      <c r="BT99" s="376">
        <v>2248</v>
      </c>
      <c r="BU99" s="376">
        <v>3249</v>
      </c>
      <c r="BV99" s="376">
        <v>4236</v>
      </c>
      <c r="BW99" s="376">
        <v>4561</v>
      </c>
      <c r="BX99" s="346">
        <v>4012</v>
      </c>
      <c r="BY99" s="366">
        <v>4230</v>
      </c>
      <c r="BZ99" s="364">
        <v>3980</v>
      </c>
      <c r="CA99" s="364">
        <v>3679</v>
      </c>
      <c r="CB99" s="364">
        <v>3750</v>
      </c>
      <c r="CC99" s="311">
        <v>43657</v>
      </c>
      <c r="CD99" s="364">
        <v>3985</v>
      </c>
      <c r="CE99" s="364">
        <v>3675</v>
      </c>
      <c r="CF99" s="364">
        <v>4134</v>
      </c>
      <c r="CG99" s="364">
        <v>3568</v>
      </c>
      <c r="CH99" s="364">
        <v>3394</v>
      </c>
      <c r="CI99" s="364">
        <v>3551</v>
      </c>
      <c r="CJ99" s="366">
        <v>3871</v>
      </c>
      <c r="CK99" s="366">
        <v>3625</v>
      </c>
      <c r="CL99" s="366">
        <v>3560</v>
      </c>
      <c r="CM99" s="345">
        <v>30751</v>
      </c>
      <c r="CN99" s="346">
        <v>32248</v>
      </c>
      <c r="CO99" s="347">
        <v>33363</v>
      </c>
      <c r="CP99" s="378">
        <v>3.4575787645745537</v>
      </c>
      <c r="CQ99" s="28"/>
      <c r="CR99" s="28"/>
    </row>
    <row r="100" spans="1:96" ht="20.100000000000001" customHeight="1" x14ac:dyDescent="0.25">
      <c r="A100" s="63"/>
      <c r="B100" s="101" t="s">
        <v>111</v>
      </c>
      <c r="C100" s="10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9"/>
      <c r="BL100" s="193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16"/>
      <c r="BX100" s="118"/>
      <c r="BY100" s="49"/>
      <c r="BZ100" s="50"/>
      <c r="CA100" s="50"/>
      <c r="CB100" s="50"/>
      <c r="CC100" s="116"/>
      <c r="CD100" s="50"/>
      <c r="CE100" s="50"/>
      <c r="CF100" s="50"/>
      <c r="CG100" s="50"/>
      <c r="CH100" s="50"/>
      <c r="CI100" s="50"/>
      <c r="CJ100" s="49"/>
      <c r="CK100" s="49"/>
      <c r="CL100" s="49"/>
      <c r="CM100" s="116"/>
      <c r="CN100" s="118"/>
      <c r="CO100" s="118"/>
      <c r="CP100" s="166"/>
      <c r="CQ100" s="28"/>
      <c r="CR100" s="28"/>
    </row>
    <row r="101" spans="1:96" ht="20.100000000000001" customHeight="1" x14ac:dyDescent="0.25">
      <c r="A101" s="63"/>
      <c r="B101" s="113"/>
      <c r="C101" s="100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9"/>
      <c r="BL101" s="193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16"/>
      <c r="BX101" s="118"/>
      <c r="BY101" s="49"/>
      <c r="BZ101" s="50"/>
      <c r="CA101" s="50"/>
      <c r="CB101" s="50"/>
      <c r="CC101" s="116"/>
      <c r="CD101" s="50"/>
      <c r="CE101" s="50"/>
      <c r="CF101" s="50"/>
      <c r="CG101" s="50"/>
      <c r="CH101" s="50"/>
      <c r="CI101" s="50"/>
      <c r="CJ101" s="49"/>
      <c r="CK101" s="49"/>
      <c r="CL101" s="49"/>
      <c r="CM101" s="116"/>
      <c r="CN101" s="118"/>
      <c r="CO101" s="118"/>
      <c r="CP101" s="167"/>
      <c r="CQ101" s="28"/>
      <c r="CR101" s="28"/>
    </row>
    <row r="102" spans="1:96" s="82" customFormat="1" ht="20.100000000000001" customHeight="1" thickBot="1" x14ac:dyDescent="0.3">
      <c r="A102" s="63"/>
      <c r="B102" s="42" t="s">
        <v>40</v>
      </c>
      <c r="C102" s="41"/>
      <c r="D102" s="120"/>
      <c r="E102" s="120"/>
      <c r="F102" s="39"/>
      <c r="G102" s="39"/>
      <c r="H102" s="39"/>
      <c r="I102" s="39"/>
      <c r="J102" s="39"/>
      <c r="K102" s="39"/>
      <c r="L102" s="39"/>
      <c r="M102" s="39"/>
      <c r="N102" s="120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215"/>
      <c r="BL102" s="198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176"/>
      <c r="BX102" s="220"/>
      <c r="BY102" s="178"/>
      <c r="BZ102" s="177"/>
      <c r="CA102" s="177"/>
      <c r="CB102" s="177"/>
      <c r="CC102" s="176"/>
      <c r="CD102" s="177"/>
      <c r="CE102" s="177"/>
      <c r="CF102" s="177"/>
      <c r="CG102" s="177"/>
      <c r="CH102" s="177"/>
      <c r="CI102" s="177"/>
      <c r="CJ102" s="178"/>
      <c r="CK102" s="178"/>
      <c r="CL102" s="178"/>
      <c r="CM102" s="155"/>
      <c r="CN102" s="56"/>
      <c r="CO102" s="59"/>
      <c r="CP102" s="179"/>
      <c r="CQ102" s="28"/>
      <c r="CR102" s="28"/>
    </row>
    <row r="103" spans="1:96" s="82" customFormat="1" ht="20.100000000000001" customHeight="1" thickBot="1" x14ac:dyDescent="0.3">
      <c r="A103" s="63"/>
      <c r="B103" s="281"/>
      <c r="C103" s="379" t="s">
        <v>62</v>
      </c>
      <c r="D103" s="380">
        <f>+D105+D107</f>
        <v>7716.369539061001</v>
      </c>
      <c r="E103" s="381">
        <f t="shared" ref="E103:AW103" si="67">+E105+E107</f>
        <v>6138.5304445011998</v>
      </c>
      <c r="F103" s="381">
        <f t="shared" si="67"/>
        <v>7697.5132325352006</v>
      </c>
      <c r="G103" s="381">
        <f t="shared" si="67"/>
        <v>8833.8120219911998</v>
      </c>
      <c r="H103" s="381">
        <f t="shared" si="67"/>
        <v>7755.9302820874</v>
      </c>
      <c r="I103" s="381">
        <f t="shared" si="67"/>
        <v>8070.6604925987995</v>
      </c>
      <c r="J103" s="381">
        <f t="shared" si="67"/>
        <v>7440.9820989026002</v>
      </c>
      <c r="K103" s="381">
        <f t="shared" si="67"/>
        <v>6944.8230265124002</v>
      </c>
      <c r="L103" s="381">
        <f t="shared" si="67"/>
        <v>7259.7404354620003</v>
      </c>
      <c r="M103" s="381">
        <f t="shared" si="67"/>
        <v>8073.8267754926001</v>
      </c>
      <c r="N103" s="381">
        <f t="shared" si="67"/>
        <v>7182.9155399548008</v>
      </c>
      <c r="O103" s="381">
        <f t="shared" si="67"/>
        <v>10684.7354228028</v>
      </c>
      <c r="P103" s="382">
        <f t="shared" si="67"/>
        <v>93799.839311901989</v>
      </c>
      <c r="Q103" s="381">
        <f t="shared" si="67"/>
        <v>6986.3160900546</v>
      </c>
      <c r="R103" s="381">
        <f t="shared" si="67"/>
        <v>6284.8711499102001</v>
      </c>
      <c r="S103" s="381">
        <f t="shared" si="67"/>
        <v>7359.0115466900006</v>
      </c>
      <c r="T103" s="381">
        <f t="shared" si="67"/>
        <v>7662.2827787677998</v>
      </c>
      <c r="U103" s="381">
        <f t="shared" si="67"/>
        <v>7472.1243663828</v>
      </c>
      <c r="V103" s="381">
        <f t="shared" si="67"/>
        <v>7479.0635628206001</v>
      </c>
      <c r="W103" s="381">
        <f t="shared" si="67"/>
        <v>6736.8815804114001</v>
      </c>
      <c r="X103" s="381">
        <f t="shared" si="67"/>
        <v>7236.0082641319996</v>
      </c>
      <c r="Y103" s="381">
        <f t="shared" si="67"/>
        <v>6885.5180575761997</v>
      </c>
      <c r="Z103" s="381">
        <f t="shared" si="67"/>
        <v>6719.719280716</v>
      </c>
      <c r="AA103" s="381">
        <f t="shared" si="67"/>
        <v>6907.1747503614015</v>
      </c>
      <c r="AB103" s="381">
        <f t="shared" si="67"/>
        <v>8592.7434320960001</v>
      </c>
      <c r="AC103" s="382">
        <f t="shared" si="67"/>
        <v>86321.714859919011</v>
      </c>
      <c r="AD103" s="380">
        <f t="shared" si="67"/>
        <v>6238.0576723486001</v>
      </c>
      <c r="AE103" s="381">
        <f t="shared" si="67"/>
        <v>5311.1436857200006</v>
      </c>
      <c r="AF103" s="381">
        <f t="shared" si="67"/>
        <v>7367.3982938946001</v>
      </c>
      <c r="AG103" s="381">
        <f t="shared" si="67"/>
        <v>6688.9698657073995</v>
      </c>
      <c r="AH103" s="381">
        <f t="shared" si="67"/>
        <v>7888.8491891642007</v>
      </c>
      <c r="AI103" s="381">
        <f t="shared" si="67"/>
        <v>7242.5202188754001</v>
      </c>
      <c r="AJ103" s="381">
        <f t="shared" si="67"/>
        <v>6783.5632090827994</v>
      </c>
      <c r="AK103" s="381">
        <f t="shared" si="67"/>
        <v>6939.312601353</v>
      </c>
      <c r="AL103" s="381">
        <f t="shared" si="67"/>
        <v>6579.3384021768015</v>
      </c>
      <c r="AM103" s="381">
        <f t="shared" si="67"/>
        <v>7234.1347202218003</v>
      </c>
      <c r="AN103" s="381">
        <f t="shared" si="67"/>
        <v>6747.8678569726007</v>
      </c>
      <c r="AO103" s="381">
        <f t="shared" si="67"/>
        <v>8229.4301813540005</v>
      </c>
      <c r="AP103" s="382">
        <f t="shared" si="67"/>
        <v>83250.585896871198</v>
      </c>
      <c r="AQ103" s="381">
        <f t="shared" si="67"/>
        <v>6008.9771493673998</v>
      </c>
      <c r="AR103" s="381">
        <f t="shared" si="67"/>
        <v>5184.3637264658009</v>
      </c>
      <c r="AS103" s="381">
        <f t="shared" si="67"/>
        <v>6486.1228227814008</v>
      </c>
      <c r="AT103" s="381">
        <f t="shared" si="67"/>
        <v>7964.0370098186004</v>
      </c>
      <c r="AU103" s="381">
        <f t="shared" si="67"/>
        <v>6758.5539813394007</v>
      </c>
      <c r="AV103" s="381">
        <f t="shared" si="67"/>
        <v>6756.8866622617998</v>
      </c>
      <c r="AW103" s="381">
        <f t="shared" si="67"/>
        <v>6183.0343577098001</v>
      </c>
      <c r="AX103" s="381">
        <f t="shared" ref="AX103:BI103" si="68">+AX105+AX107</f>
        <v>6715.2610008315996</v>
      </c>
      <c r="AY103" s="381">
        <f t="shared" si="68"/>
        <v>5557.4018096326008</v>
      </c>
      <c r="AZ103" s="381">
        <f t="shared" si="68"/>
        <v>6934.2205408753998</v>
      </c>
      <c r="BA103" s="381">
        <f t="shared" si="68"/>
        <v>6208.5392697669995</v>
      </c>
      <c r="BB103" s="381">
        <f t="shared" si="68"/>
        <v>7384.9567391778</v>
      </c>
      <c r="BC103" s="382">
        <f t="shared" si="68"/>
        <v>78142.355070028614</v>
      </c>
      <c r="BD103" s="380">
        <f t="shared" si="68"/>
        <v>6156.6423901143999</v>
      </c>
      <c r="BE103" s="381">
        <f t="shared" si="68"/>
        <v>5535</v>
      </c>
      <c r="BF103" s="381">
        <f t="shared" si="68"/>
        <v>5416.9728175532</v>
      </c>
      <c r="BG103" s="381">
        <f t="shared" si="68"/>
        <v>6704.9807098434003</v>
      </c>
      <c r="BH103" s="381">
        <f t="shared" si="68"/>
        <v>6444.1820140953996</v>
      </c>
      <c r="BI103" s="381">
        <f t="shared" si="68"/>
        <v>5594.9683749631995</v>
      </c>
      <c r="BJ103" s="381">
        <f t="shared" ref="BJ103:BO103" si="69">+BJ105+BJ107</f>
        <v>7060.4723708736001</v>
      </c>
      <c r="BK103" s="381">
        <f t="shared" si="69"/>
        <v>6349.4531224443999</v>
      </c>
      <c r="BL103" s="381">
        <f t="shared" si="69"/>
        <v>5650.6453716261994</v>
      </c>
      <c r="BM103" s="381">
        <f t="shared" si="69"/>
        <v>5438.1798847341997</v>
      </c>
      <c r="BN103" s="381">
        <f t="shared" si="69"/>
        <v>4508.1472810837995</v>
      </c>
      <c r="BO103" s="381">
        <f t="shared" si="69"/>
        <v>6709.7643201527999</v>
      </c>
      <c r="BP103" s="382">
        <f>SUM(BD103:BO103)</f>
        <v>71569.408657484601</v>
      </c>
      <c r="BQ103" s="381">
        <f t="shared" ref="BQ103:BW103" si="70">+BQ105+BQ107</f>
        <v>5174.6396543720002</v>
      </c>
      <c r="BR103" s="381">
        <f t="shared" si="70"/>
        <v>4239.5109648051994</v>
      </c>
      <c r="BS103" s="381">
        <f t="shared" si="70"/>
        <v>4118.3172009997998</v>
      </c>
      <c r="BT103" s="381">
        <f t="shared" si="70"/>
        <v>1425.022980127</v>
      </c>
      <c r="BU103" s="381">
        <f t="shared" si="70"/>
        <v>1858.6061476489999</v>
      </c>
      <c r="BV103" s="381">
        <f t="shared" si="70"/>
        <v>3113.1091273594002</v>
      </c>
      <c r="BW103" s="381">
        <f t="shared" si="70"/>
        <v>3021.7046424330001</v>
      </c>
      <c r="BX103" s="381">
        <v>3159.5480104216003</v>
      </c>
      <c r="BY103" s="381">
        <v>3638.6430772727999</v>
      </c>
      <c r="BZ103" s="381">
        <v>4404.0315462618</v>
      </c>
      <c r="CA103" s="381">
        <v>3964.1963671733993</v>
      </c>
      <c r="CB103" s="381">
        <v>5076.4624523958009</v>
      </c>
      <c r="CC103" s="382">
        <v>43193.792171270805</v>
      </c>
      <c r="CD103" s="381">
        <v>3322.2298665274002</v>
      </c>
      <c r="CE103" s="381">
        <v>2950.1720311051999</v>
      </c>
      <c r="CF103" s="381">
        <v>4301.0041203771998</v>
      </c>
      <c r="CG103" s="381">
        <v>4651.4142364902</v>
      </c>
      <c r="CH103" s="381">
        <v>3821.1746727335999</v>
      </c>
      <c r="CI103" s="381">
        <v>3919.7458362603998</v>
      </c>
      <c r="CJ103" s="381">
        <v>3895.0500810292001</v>
      </c>
      <c r="CK103" s="381">
        <v>3597.1891979321999</v>
      </c>
      <c r="CL103" s="381">
        <v>3723.6436299542002</v>
      </c>
      <c r="CM103" s="380">
        <v>54913.317171513794</v>
      </c>
      <c r="CN103" s="287">
        <v>29749.101805439801</v>
      </c>
      <c r="CO103" s="383">
        <v>34181.623672409602</v>
      </c>
      <c r="CP103" s="384">
        <v>14.899683008780084</v>
      </c>
      <c r="CQ103" s="28"/>
      <c r="CR103" s="28"/>
    </row>
    <row r="104" spans="1:96" ht="20.100000000000001" customHeight="1" x14ac:dyDescent="0.25">
      <c r="A104" s="63"/>
      <c r="B104" s="223" t="s">
        <v>63</v>
      </c>
      <c r="C104" s="224"/>
      <c r="D104" s="385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7"/>
      <c r="Q104" s="386"/>
      <c r="R104" s="386"/>
      <c r="S104" s="386"/>
      <c r="T104" s="386"/>
      <c r="U104" s="386"/>
      <c r="V104" s="386"/>
      <c r="W104" s="386"/>
      <c r="X104" s="386"/>
      <c r="Y104" s="386"/>
      <c r="Z104" s="386"/>
      <c r="AA104" s="386"/>
      <c r="AB104" s="386"/>
      <c r="AC104" s="387"/>
      <c r="AD104" s="385"/>
      <c r="AE104" s="386"/>
      <c r="AF104" s="386"/>
      <c r="AG104" s="386"/>
      <c r="AH104" s="386"/>
      <c r="AI104" s="386"/>
      <c r="AJ104" s="386"/>
      <c r="AK104" s="386"/>
      <c r="AL104" s="386"/>
      <c r="AM104" s="386"/>
      <c r="AN104" s="386"/>
      <c r="AO104" s="386"/>
      <c r="AP104" s="387"/>
      <c r="AQ104" s="386"/>
      <c r="AR104" s="386"/>
      <c r="AS104" s="386"/>
      <c r="AT104" s="386"/>
      <c r="AU104" s="386"/>
      <c r="AV104" s="386"/>
      <c r="AW104" s="386"/>
      <c r="AX104" s="386"/>
      <c r="AY104" s="386"/>
      <c r="AZ104" s="386"/>
      <c r="BA104" s="386"/>
      <c r="BB104" s="386"/>
      <c r="BC104" s="387"/>
      <c r="BD104" s="385"/>
      <c r="BE104" s="386"/>
      <c r="BF104" s="386"/>
      <c r="BG104" s="386"/>
      <c r="BH104" s="386"/>
      <c r="BI104" s="386"/>
      <c r="BJ104" s="386"/>
      <c r="BK104" s="388"/>
      <c r="BL104" s="389"/>
      <c r="BM104" s="386"/>
      <c r="BN104" s="386"/>
      <c r="BO104" s="386"/>
      <c r="BP104" s="387"/>
      <c r="BQ104" s="386"/>
      <c r="BR104" s="386"/>
      <c r="BS104" s="386"/>
      <c r="BT104" s="386"/>
      <c r="BU104" s="386"/>
      <c r="BV104" s="386"/>
      <c r="BW104" s="386"/>
      <c r="BX104" s="388"/>
      <c r="BY104" s="390"/>
      <c r="BZ104" s="391"/>
      <c r="CA104" s="391"/>
      <c r="CB104" s="391"/>
      <c r="CC104" s="387"/>
      <c r="CD104" s="391"/>
      <c r="CE104" s="391"/>
      <c r="CF104" s="391"/>
      <c r="CG104" s="391"/>
      <c r="CH104" s="391"/>
      <c r="CI104" s="391"/>
      <c r="CJ104" s="390"/>
      <c r="CK104" s="390"/>
      <c r="CL104" s="392"/>
      <c r="CM104" s="393"/>
      <c r="CN104" s="250"/>
      <c r="CO104" s="255"/>
      <c r="CP104" s="332"/>
      <c r="CQ104" s="28"/>
      <c r="CR104" s="28"/>
    </row>
    <row r="105" spans="1:96" s="81" customFormat="1" ht="20.100000000000001" customHeight="1" x14ac:dyDescent="0.25">
      <c r="A105" s="63"/>
      <c r="B105" s="549" t="s">
        <v>11</v>
      </c>
      <c r="C105" s="548"/>
      <c r="D105" s="305">
        <v>6596.3446734300005</v>
      </c>
      <c r="E105" s="307">
        <v>5228.4228063299997</v>
      </c>
      <c r="F105" s="307">
        <v>6614.9200531500001</v>
      </c>
      <c r="G105" s="307">
        <v>7492.6957562599991</v>
      </c>
      <c r="H105" s="307">
        <v>6402.8919354399995</v>
      </c>
      <c r="I105" s="307">
        <v>6645.3449047599997</v>
      </c>
      <c r="J105" s="307">
        <v>6334.9233422200004</v>
      </c>
      <c r="K105" s="307">
        <v>5926.3813839499999</v>
      </c>
      <c r="L105" s="307">
        <v>6234.2657743700001</v>
      </c>
      <c r="M105" s="307">
        <v>6819.5506255699993</v>
      </c>
      <c r="N105" s="307">
        <v>6144.8676103200005</v>
      </c>
      <c r="O105" s="307">
        <v>9281.2980494900003</v>
      </c>
      <c r="P105" s="260">
        <f>SUM(D105:O105)</f>
        <v>79721.90691528999</v>
      </c>
      <c r="Q105" s="307">
        <v>6062.9676833200001</v>
      </c>
      <c r="R105" s="307">
        <v>5509.9389737900001</v>
      </c>
      <c r="S105" s="307">
        <v>6408.7930660800002</v>
      </c>
      <c r="T105" s="307">
        <v>6801.4414083900001</v>
      </c>
      <c r="U105" s="307">
        <v>6410.4396427000001</v>
      </c>
      <c r="V105" s="307">
        <v>6476.0578746900001</v>
      </c>
      <c r="W105" s="307">
        <v>5928.2949617100003</v>
      </c>
      <c r="X105" s="307">
        <v>6382.4153620399993</v>
      </c>
      <c r="Y105" s="307">
        <v>6149.5885171</v>
      </c>
      <c r="Z105" s="307">
        <v>5990.0971402799996</v>
      </c>
      <c r="AA105" s="307">
        <v>6205.1945416400013</v>
      </c>
      <c r="AB105" s="307">
        <v>7743.5521639399994</v>
      </c>
      <c r="AC105" s="260">
        <f>SUM(Q105:AB105)</f>
        <v>76068.781335680003</v>
      </c>
      <c r="AD105" s="305">
        <v>5635.8658635299998</v>
      </c>
      <c r="AE105" s="307">
        <v>4649.1060121500004</v>
      </c>
      <c r="AF105" s="307">
        <v>6459.7538471799999</v>
      </c>
      <c r="AG105" s="307">
        <v>5964.9687681799996</v>
      </c>
      <c r="AH105" s="307">
        <v>6208.8138170400007</v>
      </c>
      <c r="AI105" s="307">
        <v>6275.6686914700003</v>
      </c>
      <c r="AJ105" s="307">
        <v>5991.4860550999992</v>
      </c>
      <c r="AK105" s="307">
        <v>6137.2970939199995</v>
      </c>
      <c r="AL105" s="307">
        <v>5867.183531390001</v>
      </c>
      <c r="AM105" s="307">
        <v>6265.11154498</v>
      </c>
      <c r="AN105" s="307">
        <v>5984.9182771900005</v>
      </c>
      <c r="AO105" s="307">
        <v>7292.79657658</v>
      </c>
      <c r="AP105" s="260">
        <f>SUM(AD105:AO105)</f>
        <v>72732.970078710001</v>
      </c>
      <c r="AQ105" s="307">
        <v>5325.97562045</v>
      </c>
      <c r="AR105" s="307">
        <v>4643.7459878300006</v>
      </c>
      <c r="AS105" s="307">
        <v>5761.3858914700004</v>
      </c>
      <c r="AT105" s="307">
        <v>7159.5847826400004</v>
      </c>
      <c r="AU105" s="307">
        <v>5982.0077348900004</v>
      </c>
      <c r="AV105" s="307">
        <v>5958.2740504200001</v>
      </c>
      <c r="AW105" s="307">
        <v>5594.71140801</v>
      </c>
      <c r="AX105" s="307">
        <v>6048.5772717999998</v>
      </c>
      <c r="AY105" s="307">
        <v>4976.2899308600008</v>
      </c>
      <c r="AZ105" s="307">
        <v>6232.1602937899997</v>
      </c>
      <c r="BA105" s="307">
        <v>5629.5137773999995</v>
      </c>
      <c r="BB105" s="307">
        <v>6668.3216274300003</v>
      </c>
      <c r="BC105" s="260">
        <f>SUM(AQ105:BB105)</f>
        <v>69980.548376990017</v>
      </c>
      <c r="BD105" s="305">
        <v>5591.9842135899999</v>
      </c>
      <c r="BE105" s="307">
        <v>5010</v>
      </c>
      <c r="BF105" s="307">
        <v>4868.81167138</v>
      </c>
      <c r="BG105" s="307">
        <v>6171.9376757800001</v>
      </c>
      <c r="BH105" s="307">
        <v>5842.7834244699998</v>
      </c>
      <c r="BI105" s="307">
        <v>5056.8058571499996</v>
      </c>
      <c r="BJ105" s="307">
        <v>6447.0912589299996</v>
      </c>
      <c r="BK105" s="250">
        <v>5847.3973199499997</v>
      </c>
      <c r="BL105" s="253">
        <v>5210.2247097099998</v>
      </c>
      <c r="BM105" s="307">
        <v>4893.9657572099995</v>
      </c>
      <c r="BN105" s="307">
        <v>4089.0333150199999</v>
      </c>
      <c r="BO105" s="307">
        <v>6127.2730732600003</v>
      </c>
      <c r="BP105" s="260">
        <f>SUM(BD105:BO105)</f>
        <v>65157.308276449992</v>
      </c>
      <c r="BQ105" s="307">
        <v>4766.6596681400006</v>
      </c>
      <c r="BR105" s="307">
        <v>3868.3763464499998</v>
      </c>
      <c r="BS105" s="307">
        <v>3767.4978270499996</v>
      </c>
      <c r="BT105" s="307">
        <v>1351.46294665</v>
      </c>
      <c r="BU105" s="307">
        <v>1730.61700002</v>
      </c>
      <c r="BV105" s="307">
        <v>2896.4705105900002</v>
      </c>
      <c r="BW105" s="307">
        <v>2817.5701780600002</v>
      </c>
      <c r="BX105" s="250">
        <v>2929.3799420200003</v>
      </c>
      <c r="BY105" s="254">
        <v>3374.31854806</v>
      </c>
      <c r="BZ105" s="259">
        <v>4039.02967317</v>
      </c>
      <c r="CA105" s="259">
        <v>3657.5505894399994</v>
      </c>
      <c r="CB105" s="259">
        <v>4626.3400192900008</v>
      </c>
      <c r="CC105" s="260">
        <v>39825.27324894</v>
      </c>
      <c r="CD105" s="259">
        <v>3004.5414308600002</v>
      </c>
      <c r="CE105" s="259">
        <v>2617.58584505</v>
      </c>
      <c r="CF105" s="259">
        <v>3810.3724921100002</v>
      </c>
      <c r="CG105" s="259">
        <v>4124.9908288500001</v>
      </c>
      <c r="CH105" s="259">
        <v>3469.2647588899999</v>
      </c>
      <c r="CI105" s="259">
        <v>3541.0097766199997</v>
      </c>
      <c r="CJ105" s="254">
        <v>3527.46356169</v>
      </c>
      <c r="CK105" s="254">
        <v>3262.55059626</v>
      </c>
      <c r="CL105" s="254">
        <v>3340.6696932899999</v>
      </c>
      <c r="CM105" s="393">
        <v>50047.03613095999</v>
      </c>
      <c r="CN105" s="250">
        <v>27502.352967040002</v>
      </c>
      <c r="CO105" s="255">
        <v>30698.448983620005</v>
      </c>
      <c r="CP105" s="333">
        <v>11.621172997126239</v>
      </c>
      <c r="CQ105" s="28"/>
      <c r="CR105" s="28"/>
    </row>
    <row r="106" spans="1:96" ht="20.100000000000001" customHeight="1" x14ac:dyDescent="0.25">
      <c r="A106" s="63"/>
      <c r="B106" s="257" t="s">
        <v>64</v>
      </c>
      <c r="C106" s="334"/>
      <c r="D106" s="305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260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260"/>
      <c r="AD106" s="305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260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260"/>
      <c r="BD106" s="305"/>
      <c r="BE106" s="307"/>
      <c r="BF106" s="307"/>
      <c r="BG106" s="307"/>
      <c r="BH106" s="307"/>
      <c r="BI106" s="307"/>
      <c r="BJ106" s="307"/>
      <c r="BK106" s="250"/>
      <c r="BL106" s="253"/>
      <c r="BM106" s="307"/>
      <c r="BN106" s="307"/>
      <c r="BO106" s="307"/>
      <c r="BP106" s="260"/>
      <c r="BQ106" s="307"/>
      <c r="BR106" s="307"/>
      <c r="BS106" s="307"/>
      <c r="BT106" s="307"/>
      <c r="BU106" s="307"/>
      <c r="BV106" s="307"/>
      <c r="BW106" s="307"/>
      <c r="BX106" s="250"/>
      <c r="BY106" s="254"/>
      <c r="BZ106" s="259"/>
      <c r="CA106" s="259"/>
      <c r="CB106" s="259"/>
      <c r="CC106" s="260"/>
      <c r="CD106" s="259"/>
      <c r="CE106" s="259"/>
      <c r="CF106" s="259"/>
      <c r="CG106" s="259"/>
      <c r="CH106" s="259"/>
      <c r="CI106" s="259"/>
      <c r="CJ106" s="254"/>
      <c r="CK106" s="254"/>
      <c r="CL106" s="254"/>
      <c r="CM106" s="393"/>
      <c r="CN106" s="250"/>
      <c r="CO106" s="255"/>
      <c r="CP106" s="342"/>
      <c r="CQ106" s="28"/>
      <c r="CR106" s="38"/>
    </row>
    <row r="107" spans="1:96" ht="20.100000000000001" customHeight="1" thickBot="1" x14ac:dyDescent="0.3">
      <c r="A107" s="63"/>
      <c r="B107" s="549" t="s">
        <v>11</v>
      </c>
      <c r="C107" s="548"/>
      <c r="D107" s="305">
        <v>1120.024865631</v>
      </c>
      <c r="E107" s="307">
        <v>910.10763817120005</v>
      </c>
      <c r="F107" s="307">
        <v>1082.5931793852001</v>
      </c>
      <c r="G107" s="307">
        <v>1341.1162657312</v>
      </c>
      <c r="H107" s="307">
        <v>1353.0383466474002</v>
      </c>
      <c r="I107" s="307">
        <v>1425.3155878388</v>
      </c>
      <c r="J107" s="307">
        <v>1106.0587566826</v>
      </c>
      <c r="K107" s="307">
        <v>1018.4416425624001</v>
      </c>
      <c r="L107" s="307">
        <v>1025.4746610919999</v>
      </c>
      <c r="M107" s="307">
        <v>1254.2761499226003</v>
      </c>
      <c r="N107" s="307">
        <v>1038.0479296348001</v>
      </c>
      <c r="O107" s="307">
        <v>1403.4373733128</v>
      </c>
      <c r="P107" s="260">
        <f>SUM(D107:O107)</f>
        <v>14077.932396611999</v>
      </c>
      <c r="Q107" s="307">
        <v>923.34840673460008</v>
      </c>
      <c r="R107" s="307">
        <v>774.93217612019998</v>
      </c>
      <c r="S107" s="307">
        <v>950.21848061000014</v>
      </c>
      <c r="T107" s="307">
        <v>860.84137037779999</v>
      </c>
      <c r="U107" s="307">
        <v>1061.6847236828</v>
      </c>
      <c r="V107" s="307">
        <v>1003.0056881305999</v>
      </c>
      <c r="W107" s="307">
        <v>808.58661870139997</v>
      </c>
      <c r="X107" s="307">
        <v>853.59290209200014</v>
      </c>
      <c r="Y107" s="307">
        <v>735.92954047620003</v>
      </c>
      <c r="Z107" s="307">
        <v>729.622140436</v>
      </c>
      <c r="AA107" s="307">
        <v>701.9802087214</v>
      </c>
      <c r="AB107" s="307">
        <v>849.19126815600009</v>
      </c>
      <c r="AC107" s="260">
        <f>SUM(Q107:AB107)</f>
        <v>10252.933524239001</v>
      </c>
      <c r="AD107" s="305">
        <v>602.19180881860007</v>
      </c>
      <c r="AE107" s="307">
        <v>662.03767356999992</v>
      </c>
      <c r="AF107" s="307">
        <v>907.64444671460001</v>
      </c>
      <c r="AG107" s="307">
        <v>724.00109752740013</v>
      </c>
      <c r="AH107" s="307">
        <v>1680.0353721242002</v>
      </c>
      <c r="AI107" s="307">
        <v>966.85152740540013</v>
      </c>
      <c r="AJ107" s="307">
        <v>792.07715398280004</v>
      </c>
      <c r="AK107" s="307">
        <v>802.01550743300004</v>
      </c>
      <c r="AL107" s="307">
        <v>712.15487078680007</v>
      </c>
      <c r="AM107" s="307">
        <v>969.0231752418</v>
      </c>
      <c r="AN107" s="307">
        <v>762.94957978260004</v>
      </c>
      <c r="AO107" s="307">
        <v>936.6336047740001</v>
      </c>
      <c r="AP107" s="260">
        <f>SUM(AD107:AO107)</f>
        <v>10517.615818161201</v>
      </c>
      <c r="AQ107" s="307">
        <v>683.00152891739992</v>
      </c>
      <c r="AR107" s="307">
        <v>540.61773863580004</v>
      </c>
      <c r="AS107" s="307">
        <v>724.73693131139999</v>
      </c>
      <c r="AT107" s="307">
        <v>804.45222717859997</v>
      </c>
      <c r="AU107" s="307">
        <v>776.54624644939997</v>
      </c>
      <c r="AV107" s="307">
        <v>798.6126118418</v>
      </c>
      <c r="AW107" s="307">
        <v>588.32294969980012</v>
      </c>
      <c r="AX107" s="307">
        <v>666.68372903160014</v>
      </c>
      <c r="AY107" s="307">
        <v>581.11187877260011</v>
      </c>
      <c r="AZ107" s="307">
        <v>702.06024708540008</v>
      </c>
      <c r="BA107" s="307">
        <v>579.02549236700008</v>
      </c>
      <c r="BB107" s="307">
        <v>716.63511174780001</v>
      </c>
      <c r="BC107" s="260">
        <f>SUM(AQ107:BB107)</f>
        <v>8161.8066930385994</v>
      </c>
      <c r="BD107" s="305">
        <v>564.65817652440001</v>
      </c>
      <c r="BE107" s="307">
        <v>525</v>
      </c>
      <c r="BF107" s="307">
        <v>548.1611461732</v>
      </c>
      <c r="BG107" s="307">
        <v>533.0430340634</v>
      </c>
      <c r="BH107" s="307">
        <v>601.39858962540006</v>
      </c>
      <c r="BI107" s="307">
        <v>538.1625178132</v>
      </c>
      <c r="BJ107" s="307">
        <v>613.3811119436001</v>
      </c>
      <c r="BK107" s="250">
        <v>502.05580249440004</v>
      </c>
      <c r="BL107" s="253">
        <v>440.4206619162</v>
      </c>
      <c r="BM107" s="307">
        <v>544.21412752419997</v>
      </c>
      <c r="BN107" s="307">
        <v>419.11396606379998</v>
      </c>
      <c r="BO107" s="307">
        <v>582.49124689279995</v>
      </c>
      <c r="BP107" s="260">
        <f>SUM(BD107:BO107)</f>
        <v>6412.1003810345992</v>
      </c>
      <c r="BQ107" s="307">
        <v>407.97998623200004</v>
      </c>
      <c r="BR107" s="307">
        <v>371.13461835519996</v>
      </c>
      <c r="BS107" s="307">
        <v>350.81937394980002</v>
      </c>
      <c r="BT107" s="307">
        <v>73.560033477000005</v>
      </c>
      <c r="BU107" s="307">
        <v>127.989147629</v>
      </c>
      <c r="BV107" s="307">
        <v>216.63861676940002</v>
      </c>
      <c r="BW107" s="307">
        <v>204.13446437300001</v>
      </c>
      <c r="BX107" s="250">
        <v>230.16806840160004</v>
      </c>
      <c r="BY107" s="254">
        <v>264.32452921280003</v>
      </c>
      <c r="BZ107" s="259">
        <v>365.00187309180006</v>
      </c>
      <c r="CA107" s="259">
        <v>306.6457777334</v>
      </c>
      <c r="CB107" s="259">
        <v>450.1224331058001</v>
      </c>
      <c r="CC107" s="260">
        <v>3368.5189223307998</v>
      </c>
      <c r="CD107" s="259">
        <v>317.68843566740003</v>
      </c>
      <c r="CE107" s="259">
        <v>332.58618605520002</v>
      </c>
      <c r="CF107" s="259">
        <v>490.63162826720003</v>
      </c>
      <c r="CG107" s="259">
        <v>526.42340764019991</v>
      </c>
      <c r="CH107" s="259">
        <v>351.90991384360001</v>
      </c>
      <c r="CI107" s="259">
        <v>378.73605964040001</v>
      </c>
      <c r="CJ107" s="254">
        <v>367.58651933919998</v>
      </c>
      <c r="CK107" s="254">
        <v>334.63860167220002</v>
      </c>
      <c r="CL107" s="254">
        <v>382.97393666420004</v>
      </c>
      <c r="CM107" s="393">
        <v>4866.2810405537994</v>
      </c>
      <c r="CN107" s="250">
        <v>2246.7488383997998</v>
      </c>
      <c r="CO107" s="255">
        <v>3483.1746887896002</v>
      </c>
      <c r="CP107" s="333">
        <v>55.031778775522547</v>
      </c>
      <c r="CQ107" s="28"/>
      <c r="CR107" s="28"/>
    </row>
    <row r="108" spans="1:96" s="208" customFormat="1" ht="20.100000000000001" customHeight="1" thickBot="1" x14ac:dyDescent="0.3">
      <c r="A108" s="206"/>
      <c r="B108" s="394"/>
      <c r="C108" s="379" t="s">
        <v>109</v>
      </c>
      <c r="D108" s="380">
        <f>+D110+D112</f>
        <v>10451.720425029402</v>
      </c>
      <c r="E108" s="381">
        <f t="shared" ref="E108:AW108" si="71">+E110+E112</f>
        <v>8714.7033388664022</v>
      </c>
      <c r="F108" s="381">
        <f t="shared" si="71"/>
        <v>11004.482087016973</v>
      </c>
      <c r="G108" s="381">
        <f t="shared" si="71"/>
        <v>11116.109880410018</v>
      </c>
      <c r="H108" s="381">
        <f t="shared" si="71"/>
        <v>11710.30497297199</v>
      </c>
      <c r="I108" s="381">
        <f t="shared" si="71"/>
        <v>10990.161223948413</v>
      </c>
      <c r="J108" s="381">
        <f t="shared" si="71"/>
        <v>10385.021806246807</v>
      </c>
      <c r="K108" s="381">
        <f t="shared" si="71"/>
        <v>10787.260528856592</v>
      </c>
      <c r="L108" s="381">
        <f t="shared" si="71"/>
        <v>10969.835685481572</v>
      </c>
      <c r="M108" s="381">
        <f t="shared" si="71"/>
        <v>13439.643139325803</v>
      </c>
      <c r="N108" s="381">
        <f t="shared" si="71"/>
        <v>10170.329130825196</v>
      </c>
      <c r="O108" s="381">
        <f t="shared" si="71"/>
        <v>17848.535660517377</v>
      </c>
      <c r="P108" s="382">
        <f t="shared" si="71"/>
        <v>137588.10787949653</v>
      </c>
      <c r="Q108" s="381">
        <f t="shared" si="71"/>
        <v>9716.0368210186152</v>
      </c>
      <c r="R108" s="381">
        <f t="shared" si="71"/>
        <v>8899.9407124214031</v>
      </c>
      <c r="S108" s="381">
        <f t="shared" si="71"/>
        <v>10555.106403488422</v>
      </c>
      <c r="T108" s="381">
        <f t="shared" si="71"/>
        <v>10335.466972295395</v>
      </c>
      <c r="U108" s="381">
        <f t="shared" si="71"/>
        <v>13863.61741924259</v>
      </c>
      <c r="V108" s="381">
        <f t="shared" si="71"/>
        <v>11090.002409574199</v>
      </c>
      <c r="W108" s="381">
        <f t="shared" si="71"/>
        <v>10478.247962841609</v>
      </c>
      <c r="X108" s="381">
        <f t="shared" si="71"/>
        <v>10759.493924914203</v>
      </c>
      <c r="Y108" s="381">
        <f t="shared" si="71"/>
        <v>10970.740118961003</v>
      </c>
      <c r="Z108" s="381">
        <f t="shared" si="71"/>
        <v>11756.4680518352</v>
      </c>
      <c r="AA108" s="381">
        <f t="shared" si="71"/>
        <v>10219.605892714608</v>
      </c>
      <c r="AB108" s="381">
        <f t="shared" si="71"/>
        <v>15104.231412085779</v>
      </c>
      <c r="AC108" s="382">
        <f t="shared" si="71"/>
        <v>133748.95810139301</v>
      </c>
      <c r="AD108" s="380">
        <f t="shared" si="71"/>
        <v>9173.9689177701839</v>
      </c>
      <c r="AE108" s="381">
        <f t="shared" si="71"/>
        <v>7917.3736645589961</v>
      </c>
      <c r="AF108" s="381">
        <f t="shared" si="71"/>
        <v>33674.276735287378</v>
      </c>
      <c r="AG108" s="381">
        <f t="shared" si="71"/>
        <v>9295.2931485258032</v>
      </c>
      <c r="AH108" s="381">
        <f t="shared" si="71"/>
        <v>10087.391557404622</v>
      </c>
      <c r="AI108" s="381">
        <f t="shared" si="71"/>
        <v>11927.9020796854</v>
      </c>
      <c r="AJ108" s="381">
        <f t="shared" si="71"/>
        <v>10558.199813353614</v>
      </c>
      <c r="AK108" s="381">
        <f t="shared" si="71"/>
        <v>10490.946200102408</v>
      </c>
      <c r="AL108" s="381">
        <f t="shared" si="71"/>
        <v>11512.029827096001</v>
      </c>
      <c r="AM108" s="381">
        <f t="shared" si="71"/>
        <v>12137.945785541015</v>
      </c>
      <c r="AN108" s="381">
        <f t="shared" si="71"/>
        <v>10610.451500241001</v>
      </c>
      <c r="AO108" s="381">
        <f t="shared" si="71"/>
        <v>14613.418855895996</v>
      </c>
      <c r="AP108" s="382">
        <f t="shared" si="71"/>
        <v>151999.19808546241</v>
      </c>
      <c r="AQ108" s="381">
        <f t="shared" si="71"/>
        <v>9417.0889801806061</v>
      </c>
      <c r="AR108" s="381">
        <f t="shared" si="71"/>
        <v>7610.4735910328091</v>
      </c>
      <c r="AS108" s="381">
        <f t="shared" si="71"/>
        <v>9465.3314052374117</v>
      </c>
      <c r="AT108" s="381">
        <f t="shared" si="71"/>
        <v>15538.952206707612</v>
      </c>
      <c r="AU108" s="381">
        <f t="shared" si="71"/>
        <v>9714.4866701248138</v>
      </c>
      <c r="AV108" s="381">
        <f t="shared" si="71"/>
        <v>9428.3175196508018</v>
      </c>
      <c r="AW108" s="381">
        <f t="shared" si="71"/>
        <v>9539.0432288644006</v>
      </c>
      <c r="AX108" s="381">
        <f t="shared" ref="AX108:BI108" si="72">+AX110+AX112</f>
        <v>10661.028586658211</v>
      </c>
      <c r="AY108" s="381">
        <f t="shared" si="72"/>
        <v>9255.0157621444068</v>
      </c>
      <c r="AZ108" s="381">
        <f t="shared" si="72"/>
        <v>11546.015403319785</v>
      </c>
      <c r="BA108" s="381">
        <f t="shared" si="72"/>
        <v>11089.649358870625</v>
      </c>
      <c r="BB108" s="381">
        <f t="shared" si="72"/>
        <v>15303.829595279814</v>
      </c>
      <c r="BC108" s="382">
        <f t="shared" si="72"/>
        <v>128569.23230807128</v>
      </c>
      <c r="BD108" s="380">
        <f t="shared" si="72"/>
        <v>11664.21408546261</v>
      </c>
      <c r="BE108" s="381">
        <f t="shared" si="72"/>
        <v>10642.538389240004</v>
      </c>
      <c r="BF108" s="381">
        <f t="shared" si="72"/>
        <v>9907.3335183642121</v>
      </c>
      <c r="BG108" s="381">
        <f t="shared" si="72"/>
        <v>10676.066115487794</v>
      </c>
      <c r="BH108" s="381">
        <f t="shared" si="72"/>
        <v>11534.240772732403</v>
      </c>
      <c r="BI108" s="381">
        <f t="shared" si="72"/>
        <v>13175.135454234211</v>
      </c>
      <c r="BJ108" s="381">
        <f t="shared" ref="BJ108:BO108" si="73">+BJ110+BJ112</f>
        <v>15727.691418040376</v>
      </c>
      <c r="BK108" s="381">
        <f t="shared" si="73"/>
        <v>14165.094185156011</v>
      </c>
      <c r="BL108" s="381">
        <f t="shared" si="73"/>
        <v>12426.126337268402</v>
      </c>
      <c r="BM108" s="381">
        <f t="shared" si="73"/>
        <v>12247.457996747584</v>
      </c>
      <c r="BN108" s="381">
        <f t="shared" si="73"/>
        <v>9072.4301985685797</v>
      </c>
      <c r="BO108" s="381">
        <f t="shared" si="73"/>
        <v>14033.711120001586</v>
      </c>
      <c r="BP108" s="382">
        <f>SUM(BD108:BO108)</f>
        <v>145272.03959130376</v>
      </c>
      <c r="BQ108" s="381">
        <f t="shared" ref="BQ108:BW108" si="74">+BQ110+BQ112</f>
        <v>10848.424107984629</v>
      </c>
      <c r="BR108" s="381">
        <f t="shared" si="74"/>
        <v>10480.319978302186</v>
      </c>
      <c r="BS108" s="381">
        <f t="shared" si="74"/>
        <v>8543.7638983826018</v>
      </c>
      <c r="BT108" s="381">
        <f t="shared" si="74"/>
        <v>3196.6697254474029</v>
      </c>
      <c r="BU108" s="381">
        <f t="shared" si="74"/>
        <v>3663.2725490400035</v>
      </c>
      <c r="BV108" s="381">
        <f t="shared" si="74"/>
        <v>5085.1131963597936</v>
      </c>
      <c r="BW108" s="381">
        <f t="shared" si="74"/>
        <v>6561.0583563714144</v>
      </c>
      <c r="BX108" s="381">
        <v>6456.205200484007</v>
      </c>
      <c r="BY108" s="381">
        <v>7704.2911074723988</v>
      </c>
      <c r="BZ108" s="381">
        <v>9069.8826080141953</v>
      </c>
      <c r="CA108" s="381">
        <v>8252.5718621089982</v>
      </c>
      <c r="CB108" s="381">
        <v>11894.803886799611</v>
      </c>
      <c r="CC108" s="382">
        <v>91756.37647676724</v>
      </c>
      <c r="CD108" s="381">
        <v>7066.7385196777905</v>
      </c>
      <c r="CE108" s="381">
        <v>6030.9008534146087</v>
      </c>
      <c r="CF108" s="381">
        <v>7963.5185819577964</v>
      </c>
      <c r="CG108" s="381">
        <v>8450.9406536953975</v>
      </c>
      <c r="CH108" s="381">
        <v>6956.4272093608124</v>
      </c>
      <c r="CI108" s="381">
        <v>7351.9393466471902</v>
      </c>
      <c r="CJ108" s="381">
        <v>7945.0277818998011</v>
      </c>
      <c r="CK108" s="381">
        <v>7796.6778365822038</v>
      </c>
      <c r="CL108" s="381">
        <v>8063.1517446790049</v>
      </c>
      <c r="CM108" s="381">
        <v>109918.44027598601</v>
      </c>
      <c r="CN108" s="287">
        <v>62539.118119844446</v>
      </c>
      <c r="CO108" s="383">
        <v>67625.322527914599</v>
      </c>
      <c r="CP108" s="384">
        <v>8.1328367923631397</v>
      </c>
      <c r="CQ108" s="207"/>
      <c r="CR108" s="207"/>
    </row>
    <row r="109" spans="1:96" ht="20.100000000000001" customHeight="1" x14ac:dyDescent="0.25">
      <c r="A109" s="63"/>
      <c r="B109" s="257" t="s">
        <v>70</v>
      </c>
      <c r="C109" s="334"/>
      <c r="D109" s="395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7"/>
      <c r="Q109" s="396"/>
      <c r="R109" s="396"/>
      <c r="S109" s="396"/>
      <c r="T109" s="396"/>
      <c r="U109" s="396"/>
      <c r="V109" s="396"/>
      <c r="W109" s="396"/>
      <c r="X109" s="396"/>
      <c r="Y109" s="396"/>
      <c r="Z109" s="396"/>
      <c r="AA109" s="396"/>
      <c r="AB109" s="396"/>
      <c r="AC109" s="397"/>
      <c r="AD109" s="395"/>
      <c r="AE109" s="396"/>
      <c r="AF109" s="396"/>
      <c r="AG109" s="396"/>
      <c r="AH109" s="396"/>
      <c r="AI109" s="396"/>
      <c r="AJ109" s="396"/>
      <c r="AK109" s="396"/>
      <c r="AL109" s="396"/>
      <c r="AM109" s="396"/>
      <c r="AN109" s="396"/>
      <c r="AO109" s="396"/>
      <c r="AP109" s="397"/>
      <c r="AQ109" s="396"/>
      <c r="AR109" s="396"/>
      <c r="AS109" s="396"/>
      <c r="AT109" s="396"/>
      <c r="AU109" s="396"/>
      <c r="AV109" s="396"/>
      <c r="AW109" s="396"/>
      <c r="AX109" s="396"/>
      <c r="AY109" s="396"/>
      <c r="AZ109" s="396"/>
      <c r="BA109" s="396"/>
      <c r="BB109" s="396"/>
      <c r="BC109" s="397"/>
      <c r="BD109" s="395"/>
      <c r="BE109" s="396"/>
      <c r="BF109" s="396"/>
      <c r="BG109" s="396"/>
      <c r="BH109" s="396"/>
      <c r="BI109" s="396"/>
      <c r="BJ109" s="396"/>
      <c r="BK109" s="398"/>
      <c r="BL109" s="399"/>
      <c r="BM109" s="396"/>
      <c r="BN109" s="396"/>
      <c r="BO109" s="396"/>
      <c r="BP109" s="397"/>
      <c r="BQ109" s="396"/>
      <c r="BR109" s="396"/>
      <c r="BS109" s="396"/>
      <c r="BT109" s="396"/>
      <c r="BU109" s="396"/>
      <c r="BV109" s="396"/>
      <c r="BW109" s="396"/>
      <c r="BX109" s="398"/>
      <c r="BY109" s="392"/>
      <c r="BZ109" s="400"/>
      <c r="CA109" s="400"/>
      <c r="CB109" s="400"/>
      <c r="CC109" s="397"/>
      <c r="CD109" s="400"/>
      <c r="CE109" s="400"/>
      <c r="CF109" s="400"/>
      <c r="CG109" s="400"/>
      <c r="CH109" s="400"/>
      <c r="CI109" s="400"/>
      <c r="CJ109" s="392"/>
      <c r="CK109" s="392"/>
      <c r="CL109" s="392"/>
      <c r="CM109" s="393"/>
      <c r="CN109" s="250"/>
      <c r="CO109" s="255"/>
      <c r="CP109" s="361"/>
      <c r="CQ109" s="28"/>
      <c r="CR109" s="28"/>
    </row>
    <row r="110" spans="1:96" s="81" customFormat="1" ht="20.100000000000001" customHeight="1" x14ac:dyDescent="0.25">
      <c r="A110" s="63"/>
      <c r="B110" s="549" t="s">
        <v>11</v>
      </c>
      <c r="C110" s="548"/>
      <c r="D110" s="305">
        <v>8695.20356584</v>
      </c>
      <c r="E110" s="307">
        <v>7209.0484000000024</v>
      </c>
      <c r="F110" s="307">
        <v>9121.2537482699736</v>
      </c>
      <c r="G110" s="307">
        <v>8903.5470420500224</v>
      </c>
      <c r="H110" s="307">
        <v>9967.4538758099916</v>
      </c>
      <c r="I110" s="307">
        <v>9003.3316903700143</v>
      </c>
      <c r="J110" s="307">
        <v>8708.1227375600083</v>
      </c>
      <c r="K110" s="307">
        <v>8968.009411999994</v>
      </c>
      <c r="L110" s="307">
        <v>9241.6473625099734</v>
      </c>
      <c r="M110" s="307">
        <v>10372.877755270001</v>
      </c>
      <c r="N110" s="307">
        <v>8860.7687354399968</v>
      </c>
      <c r="O110" s="307">
        <v>16020.163578349975</v>
      </c>
      <c r="P110" s="260">
        <f>SUM(D110:O110)</f>
        <v>115071.42790346996</v>
      </c>
      <c r="Q110" s="307">
        <v>8285.4380972700164</v>
      </c>
      <c r="R110" s="307">
        <v>7459.397358940003</v>
      </c>
      <c r="S110" s="307">
        <v>9220.8380777400216</v>
      </c>
      <c r="T110" s="307">
        <v>8745.5365859699978</v>
      </c>
      <c r="U110" s="307">
        <v>12222.55712723999</v>
      </c>
      <c r="V110" s="307">
        <v>9419.8190195900024</v>
      </c>
      <c r="W110" s="307">
        <v>9327.3204353100118</v>
      </c>
      <c r="X110" s="307">
        <v>9622.2667818300033</v>
      </c>
      <c r="Y110" s="307">
        <v>9791.8753697800021</v>
      </c>
      <c r="Z110" s="307">
        <v>10621.290420529998</v>
      </c>
      <c r="AA110" s="307">
        <v>9216.7796457200075</v>
      </c>
      <c r="AB110" s="307">
        <v>13908.65082077998</v>
      </c>
      <c r="AC110" s="260">
        <f>SUM(Q110:AB110)</f>
        <v>117841.76974070002</v>
      </c>
      <c r="AD110" s="305">
        <v>8290.6296536999853</v>
      </c>
      <c r="AE110" s="307">
        <v>7147.1418878599961</v>
      </c>
      <c r="AF110" s="307">
        <v>27948.931100129972</v>
      </c>
      <c r="AG110" s="307">
        <v>8473.9422716100034</v>
      </c>
      <c r="AH110" s="307">
        <v>9155.4144883200242</v>
      </c>
      <c r="AI110" s="307">
        <v>10990.511559730001</v>
      </c>
      <c r="AJ110" s="307">
        <v>9712.096398170017</v>
      </c>
      <c r="AK110" s="307">
        <v>9659.2241192400088</v>
      </c>
      <c r="AL110" s="307">
        <v>10689.003425570001</v>
      </c>
      <c r="AM110" s="307">
        <v>11292.359610310015</v>
      </c>
      <c r="AN110" s="307">
        <v>9812.5424039000009</v>
      </c>
      <c r="AO110" s="307">
        <v>13726.337478769996</v>
      </c>
      <c r="AP110" s="260">
        <f>SUM(AD110:AO110)</f>
        <v>136898.13439731003</v>
      </c>
      <c r="AQ110" s="307">
        <v>8730.9717241900053</v>
      </c>
      <c r="AR110" s="307">
        <v>7037.1099205700084</v>
      </c>
      <c r="AS110" s="307">
        <v>8745.8731403400125</v>
      </c>
      <c r="AT110" s="307">
        <v>14673.918313510014</v>
      </c>
      <c r="AU110" s="307">
        <v>8947.8322357300131</v>
      </c>
      <c r="AV110" s="307">
        <v>8649.9861366300011</v>
      </c>
      <c r="AW110" s="307">
        <v>8857.2948885200021</v>
      </c>
      <c r="AX110" s="307">
        <v>9988.1916413000126</v>
      </c>
      <c r="AY110" s="307">
        <v>8635.1403034300074</v>
      </c>
      <c r="AZ110" s="307">
        <v>10803.930911279986</v>
      </c>
      <c r="BA110" s="307">
        <v>10428.127621030024</v>
      </c>
      <c r="BB110" s="307">
        <v>14514.243681510014</v>
      </c>
      <c r="BC110" s="260">
        <f>SUM(AQ110:BB110)</f>
        <v>120012.62051804009</v>
      </c>
      <c r="BD110" s="305">
        <v>11119.899905250009</v>
      </c>
      <c r="BE110" s="307">
        <v>9975.3526492500041</v>
      </c>
      <c r="BF110" s="307">
        <v>9289.5150174100127</v>
      </c>
      <c r="BG110" s="307">
        <v>10067.376979639994</v>
      </c>
      <c r="BH110" s="307">
        <v>10866.342482210002</v>
      </c>
      <c r="BI110" s="307">
        <v>12576.303135180011</v>
      </c>
      <c r="BJ110" s="307">
        <v>15135.509895259976</v>
      </c>
      <c r="BK110" s="250">
        <v>13605.809573130011</v>
      </c>
      <c r="BL110" s="253">
        <v>11886.713294140003</v>
      </c>
      <c r="BM110" s="307">
        <v>11638.355721309983</v>
      </c>
      <c r="BN110" s="307">
        <v>8617.9911483299802</v>
      </c>
      <c r="BO110" s="307">
        <v>12861.106534409986</v>
      </c>
      <c r="BP110" s="260">
        <f>SUM(BD110:BO110)</f>
        <v>137640.27633551997</v>
      </c>
      <c r="BQ110" s="307">
        <v>10187.058120270029</v>
      </c>
      <c r="BR110" s="307">
        <v>10013.978215739986</v>
      </c>
      <c r="BS110" s="307">
        <v>8164.2272337300019</v>
      </c>
      <c r="BT110" s="307">
        <v>3119.2561580400029</v>
      </c>
      <c r="BU110" s="307">
        <v>3517.4967121200034</v>
      </c>
      <c r="BV110" s="307">
        <v>4848.6901156799941</v>
      </c>
      <c r="BW110" s="307">
        <v>6265.7065238600144</v>
      </c>
      <c r="BX110" s="250">
        <v>6140.3756066000078</v>
      </c>
      <c r="BY110" s="254">
        <v>7240.4560261599991</v>
      </c>
      <c r="BZ110" s="259">
        <v>8530.5330059599946</v>
      </c>
      <c r="CA110" s="259">
        <v>7739.0139242999994</v>
      </c>
      <c r="CB110" s="259">
        <v>11376.47199809001</v>
      </c>
      <c r="CC110" s="260">
        <v>87143.263640550053</v>
      </c>
      <c r="CD110" s="259">
        <v>6681.6083768999906</v>
      </c>
      <c r="CE110" s="259">
        <v>5558.0876457800086</v>
      </c>
      <c r="CF110" s="259">
        <v>7283.2659363999965</v>
      </c>
      <c r="CG110" s="259">
        <v>7942.8877098899975</v>
      </c>
      <c r="CH110" s="259">
        <v>6489.7137067600124</v>
      </c>
      <c r="CI110" s="259">
        <v>6780.7163320499903</v>
      </c>
      <c r="CJ110" s="254">
        <v>7358.4170298900026</v>
      </c>
      <c r="CK110" s="254">
        <v>7157.8802633600044</v>
      </c>
      <c r="CL110" s="254">
        <v>7455.3000644600052</v>
      </c>
      <c r="CM110" s="393">
        <v>104522.82293147003</v>
      </c>
      <c r="CN110" s="250">
        <v>59497.244712200038</v>
      </c>
      <c r="CO110" s="255">
        <v>62707.877065490015</v>
      </c>
      <c r="CP110" s="333">
        <v>5.3962706488686063</v>
      </c>
      <c r="CQ110" s="28"/>
      <c r="CR110" s="28"/>
    </row>
    <row r="111" spans="1:96" ht="20.100000000000001" customHeight="1" x14ac:dyDescent="0.25">
      <c r="A111" s="63"/>
      <c r="B111" s="257" t="s">
        <v>71</v>
      </c>
      <c r="C111" s="334"/>
      <c r="D111" s="305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260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260"/>
      <c r="AD111" s="305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260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260"/>
      <c r="BD111" s="305"/>
      <c r="BE111" s="307"/>
      <c r="BF111" s="307"/>
      <c r="BG111" s="307"/>
      <c r="BH111" s="307"/>
      <c r="BI111" s="307"/>
      <c r="BJ111" s="307"/>
      <c r="BK111" s="250"/>
      <c r="BL111" s="253"/>
      <c r="BM111" s="307"/>
      <c r="BN111" s="307"/>
      <c r="BO111" s="307"/>
      <c r="BP111" s="260"/>
      <c r="BQ111" s="307"/>
      <c r="BR111" s="307"/>
      <c r="BS111" s="307"/>
      <c r="BT111" s="307"/>
      <c r="BU111" s="307"/>
      <c r="BV111" s="307"/>
      <c r="BW111" s="307"/>
      <c r="BX111" s="250"/>
      <c r="BY111" s="254"/>
      <c r="BZ111" s="259"/>
      <c r="CA111" s="259"/>
      <c r="CB111" s="259"/>
      <c r="CC111" s="260"/>
      <c r="CD111" s="259"/>
      <c r="CE111" s="259"/>
      <c r="CF111" s="259"/>
      <c r="CG111" s="259"/>
      <c r="CH111" s="259"/>
      <c r="CI111" s="259"/>
      <c r="CJ111" s="254"/>
      <c r="CK111" s="254"/>
      <c r="CL111" s="254"/>
      <c r="CM111" s="393"/>
      <c r="CN111" s="250"/>
      <c r="CO111" s="255"/>
      <c r="CP111" s="342"/>
      <c r="CQ111" s="28"/>
      <c r="CR111" s="38"/>
    </row>
    <row r="112" spans="1:96" ht="20.100000000000001" customHeight="1" thickBot="1" x14ac:dyDescent="0.3">
      <c r="A112" s="63"/>
      <c r="B112" s="546" t="s">
        <v>11</v>
      </c>
      <c r="C112" s="547"/>
      <c r="D112" s="375">
        <v>1756.5168591894019</v>
      </c>
      <c r="E112" s="376">
        <v>1505.6549388663989</v>
      </c>
      <c r="F112" s="376">
        <v>1883.2283387469993</v>
      </c>
      <c r="G112" s="376">
        <v>2212.5628383599965</v>
      </c>
      <c r="H112" s="376">
        <v>1742.8510971619978</v>
      </c>
      <c r="I112" s="376">
        <v>1986.8295335783996</v>
      </c>
      <c r="J112" s="376">
        <v>1676.8990686867976</v>
      </c>
      <c r="K112" s="376">
        <v>1819.2511168565984</v>
      </c>
      <c r="L112" s="376">
        <v>1728.1883229715977</v>
      </c>
      <c r="M112" s="376">
        <v>3066.765384055801</v>
      </c>
      <c r="N112" s="376">
        <v>1309.5603953851983</v>
      </c>
      <c r="O112" s="376">
        <v>1828.3720821674015</v>
      </c>
      <c r="P112" s="311">
        <f t="shared" ref="P112:P118" si="75">SUM(D112:O112)</f>
        <v>22516.679976026586</v>
      </c>
      <c r="Q112" s="376">
        <v>1430.5987237485981</v>
      </c>
      <c r="R112" s="376">
        <v>1440.5433534814001</v>
      </c>
      <c r="S112" s="376">
        <v>1334.2683257484002</v>
      </c>
      <c r="T112" s="376">
        <v>1589.9303863253974</v>
      </c>
      <c r="U112" s="376">
        <v>1641.0602920026001</v>
      </c>
      <c r="V112" s="376">
        <v>1670.1833899841974</v>
      </c>
      <c r="W112" s="376">
        <v>1150.9275275315983</v>
      </c>
      <c r="X112" s="376">
        <v>1137.2271430841997</v>
      </c>
      <c r="Y112" s="376">
        <v>1178.8647491810002</v>
      </c>
      <c r="Z112" s="376">
        <v>1135.1776313052005</v>
      </c>
      <c r="AA112" s="376">
        <v>1002.8262469946</v>
      </c>
      <c r="AB112" s="376">
        <v>1195.5805913057993</v>
      </c>
      <c r="AC112" s="311">
        <f>SUM(Q112:AB112)</f>
        <v>15907.18836069299</v>
      </c>
      <c r="AD112" s="375">
        <v>883.33926407019931</v>
      </c>
      <c r="AE112" s="376">
        <v>770.23177669899962</v>
      </c>
      <c r="AF112" s="376">
        <v>5725.3456351574023</v>
      </c>
      <c r="AG112" s="376">
        <v>821.35087691580054</v>
      </c>
      <c r="AH112" s="376">
        <v>931.97706908459793</v>
      </c>
      <c r="AI112" s="376">
        <v>937.39051995539921</v>
      </c>
      <c r="AJ112" s="376">
        <v>846.10341518359769</v>
      </c>
      <c r="AK112" s="376">
        <v>831.72208086239971</v>
      </c>
      <c r="AL112" s="376">
        <v>823.02640152599906</v>
      </c>
      <c r="AM112" s="376">
        <v>845.58617523099974</v>
      </c>
      <c r="AN112" s="376">
        <v>797.90909634099933</v>
      </c>
      <c r="AO112" s="376">
        <v>887.08137712599921</v>
      </c>
      <c r="AP112" s="311">
        <f>SUM(AD112:AO112)</f>
        <v>15101.063688152393</v>
      </c>
      <c r="AQ112" s="376">
        <v>686.11725599060003</v>
      </c>
      <c r="AR112" s="376">
        <v>573.36367046280031</v>
      </c>
      <c r="AS112" s="376">
        <v>719.45826489739966</v>
      </c>
      <c r="AT112" s="376">
        <v>865.03389319759879</v>
      </c>
      <c r="AU112" s="376">
        <v>766.65443439479998</v>
      </c>
      <c r="AV112" s="376">
        <v>778.3313830208009</v>
      </c>
      <c r="AW112" s="376">
        <v>681.74834034439903</v>
      </c>
      <c r="AX112" s="376">
        <v>672.83694535819814</v>
      </c>
      <c r="AY112" s="376">
        <v>619.87545871439897</v>
      </c>
      <c r="AZ112" s="376">
        <v>742.08449203979956</v>
      </c>
      <c r="BA112" s="376">
        <v>661.52173784060176</v>
      </c>
      <c r="BB112" s="376">
        <v>789.58591376979996</v>
      </c>
      <c r="BC112" s="311">
        <f>SUM(AQ112:BB112)</f>
        <v>8556.6117900311983</v>
      </c>
      <c r="BD112" s="375">
        <v>544.31418021260038</v>
      </c>
      <c r="BE112" s="376">
        <v>667.18573999000046</v>
      </c>
      <c r="BF112" s="376">
        <v>617.81850095419998</v>
      </c>
      <c r="BG112" s="376">
        <v>608.68913584780057</v>
      </c>
      <c r="BH112" s="376">
        <v>667.89829052239975</v>
      </c>
      <c r="BI112" s="376">
        <v>598.83231905420007</v>
      </c>
      <c r="BJ112" s="376">
        <v>592.18152278040031</v>
      </c>
      <c r="BK112" s="346">
        <v>559.28461202599976</v>
      </c>
      <c r="BL112" s="377">
        <v>539.41304312839929</v>
      </c>
      <c r="BM112" s="376">
        <v>609.10227543760004</v>
      </c>
      <c r="BN112" s="376">
        <v>454.43905023860015</v>
      </c>
      <c r="BO112" s="376">
        <v>1172.6045855916002</v>
      </c>
      <c r="BP112" s="311">
        <f t="shared" ref="BP112:BP118" si="76">SUM(BD112:BO112)</f>
        <v>7631.7632557838015</v>
      </c>
      <c r="BQ112" s="376">
        <v>661.36598771459956</v>
      </c>
      <c r="BR112" s="376">
        <v>466.34176256219968</v>
      </c>
      <c r="BS112" s="376">
        <v>379.53666465260011</v>
      </c>
      <c r="BT112" s="376">
        <v>77.413567407400038</v>
      </c>
      <c r="BU112" s="376">
        <v>145.77583691999999</v>
      </c>
      <c r="BV112" s="376">
        <v>236.4230806797998</v>
      </c>
      <c r="BW112" s="376">
        <v>295.35183251140023</v>
      </c>
      <c r="BX112" s="346">
        <v>315.82959388399951</v>
      </c>
      <c r="BY112" s="366">
        <v>463.83508131239967</v>
      </c>
      <c r="BZ112" s="364">
        <v>539.34960205419986</v>
      </c>
      <c r="CA112" s="364">
        <v>513.55793780899921</v>
      </c>
      <c r="CB112" s="364">
        <v>518.33188870960021</v>
      </c>
      <c r="CC112" s="311">
        <v>4613.1128362171985</v>
      </c>
      <c r="CD112" s="364">
        <v>385.13014277780013</v>
      </c>
      <c r="CE112" s="364">
        <v>472.81320763460013</v>
      </c>
      <c r="CF112" s="364">
        <v>680.25264555779972</v>
      </c>
      <c r="CG112" s="364">
        <v>508.05294380540028</v>
      </c>
      <c r="CH112" s="364">
        <v>466.71350260080038</v>
      </c>
      <c r="CI112" s="364">
        <v>571.22301459719995</v>
      </c>
      <c r="CJ112" s="366">
        <v>586.61075200979883</v>
      </c>
      <c r="CK112" s="366">
        <v>638.79757322219973</v>
      </c>
      <c r="CL112" s="366">
        <v>607.85168021899949</v>
      </c>
      <c r="CM112" s="393">
        <v>5395.6173445160011</v>
      </c>
      <c r="CN112" s="250">
        <v>3041.8734076443989</v>
      </c>
      <c r="CO112" s="255">
        <v>4917.4454624245982</v>
      </c>
      <c r="CP112" s="378">
        <v>61.658451994313147</v>
      </c>
      <c r="CQ112" s="28"/>
      <c r="CR112" s="28"/>
    </row>
    <row r="113" spans="1:96" ht="20.100000000000001" customHeight="1" thickBot="1" x14ac:dyDescent="0.3">
      <c r="A113" s="63"/>
      <c r="B113" s="368"/>
      <c r="C113" s="282" t="s">
        <v>65</v>
      </c>
      <c r="D113" s="283">
        <f>+D114+D115</f>
        <v>151271</v>
      </c>
      <c r="E113" s="284">
        <f t="shared" ref="E113:AO113" si="77">+E114+E115</f>
        <v>144557</v>
      </c>
      <c r="F113" s="284">
        <f t="shared" si="77"/>
        <v>179014</v>
      </c>
      <c r="G113" s="284">
        <f t="shared" si="77"/>
        <v>166654</v>
      </c>
      <c r="H113" s="284">
        <f t="shared" si="77"/>
        <v>160733</v>
      </c>
      <c r="I113" s="284">
        <f t="shared" si="77"/>
        <v>174771</v>
      </c>
      <c r="J113" s="284">
        <f t="shared" si="77"/>
        <v>170182</v>
      </c>
      <c r="K113" s="284">
        <f t="shared" si="77"/>
        <v>164895</v>
      </c>
      <c r="L113" s="284">
        <f t="shared" si="77"/>
        <v>172088</v>
      </c>
      <c r="M113" s="284">
        <f t="shared" si="77"/>
        <v>181836</v>
      </c>
      <c r="N113" s="284">
        <f t="shared" si="77"/>
        <v>169466</v>
      </c>
      <c r="O113" s="284">
        <f t="shared" si="77"/>
        <v>199173</v>
      </c>
      <c r="P113" s="286">
        <f t="shared" si="77"/>
        <v>2034640</v>
      </c>
      <c r="Q113" s="284">
        <f t="shared" si="77"/>
        <v>141639</v>
      </c>
      <c r="R113" s="284">
        <f t="shared" si="77"/>
        <v>144167</v>
      </c>
      <c r="S113" s="284">
        <f t="shared" si="77"/>
        <v>167426</v>
      </c>
      <c r="T113" s="284">
        <f t="shared" si="77"/>
        <v>159970</v>
      </c>
      <c r="U113" s="284">
        <f t="shared" si="77"/>
        <v>158825</v>
      </c>
      <c r="V113" s="284">
        <f t="shared" si="77"/>
        <v>168744</v>
      </c>
      <c r="W113" s="284">
        <f t="shared" si="77"/>
        <v>159753</v>
      </c>
      <c r="X113" s="284">
        <f t="shared" si="77"/>
        <v>171891</v>
      </c>
      <c r="Y113" s="284">
        <f t="shared" si="77"/>
        <v>162882</v>
      </c>
      <c r="Z113" s="284">
        <f t="shared" si="77"/>
        <v>161065</v>
      </c>
      <c r="AA113" s="284">
        <f t="shared" si="77"/>
        <v>163261</v>
      </c>
      <c r="AB113" s="284">
        <f t="shared" si="77"/>
        <v>181790</v>
      </c>
      <c r="AC113" s="286">
        <f t="shared" si="77"/>
        <v>1941413</v>
      </c>
      <c r="AD113" s="283">
        <f t="shared" si="77"/>
        <v>140733</v>
      </c>
      <c r="AE113" s="284">
        <f t="shared" si="77"/>
        <v>127746</v>
      </c>
      <c r="AF113" s="284">
        <f t="shared" si="77"/>
        <v>176766</v>
      </c>
      <c r="AG113" s="284">
        <f t="shared" si="77"/>
        <v>139353</v>
      </c>
      <c r="AH113" s="284">
        <f t="shared" si="77"/>
        <v>164826</v>
      </c>
      <c r="AI113" s="284">
        <f t="shared" si="77"/>
        <v>156446</v>
      </c>
      <c r="AJ113" s="284">
        <f t="shared" si="77"/>
        <v>155356</v>
      </c>
      <c r="AK113" s="284">
        <f t="shared" si="77"/>
        <v>162598</v>
      </c>
      <c r="AL113" s="284">
        <f t="shared" si="77"/>
        <v>149533</v>
      </c>
      <c r="AM113" s="284">
        <f t="shared" si="77"/>
        <v>164008</v>
      </c>
      <c r="AN113" s="284">
        <f t="shared" si="77"/>
        <v>156880</v>
      </c>
      <c r="AO113" s="284">
        <f t="shared" si="77"/>
        <v>163198</v>
      </c>
      <c r="AP113" s="286">
        <f t="shared" ref="AP113:AW113" si="78">+AP114+AP115</f>
        <v>1857443</v>
      </c>
      <c r="AQ113" s="284">
        <f t="shared" si="78"/>
        <v>134939</v>
      </c>
      <c r="AR113" s="284">
        <f t="shared" si="78"/>
        <v>120348</v>
      </c>
      <c r="AS113" s="284">
        <f t="shared" si="78"/>
        <v>146733</v>
      </c>
      <c r="AT113" s="284">
        <f t="shared" si="78"/>
        <v>149748</v>
      </c>
      <c r="AU113" s="284">
        <f t="shared" si="78"/>
        <v>149633</v>
      </c>
      <c r="AV113" s="284">
        <f t="shared" si="78"/>
        <v>148583</v>
      </c>
      <c r="AW113" s="284">
        <f t="shared" si="78"/>
        <v>151572</v>
      </c>
      <c r="AX113" s="284">
        <f t="shared" ref="AX113:BI113" si="79">+AX114+AX115</f>
        <v>152024</v>
      </c>
      <c r="AY113" s="284">
        <f t="shared" si="79"/>
        <v>134406</v>
      </c>
      <c r="AZ113" s="284">
        <f t="shared" si="79"/>
        <v>160037</v>
      </c>
      <c r="BA113" s="284">
        <f t="shared" si="79"/>
        <v>146252</v>
      </c>
      <c r="BB113" s="284">
        <f t="shared" si="79"/>
        <v>149764</v>
      </c>
      <c r="BC113" s="286">
        <f t="shared" si="79"/>
        <v>1744039</v>
      </c>
      <c r="BD113" s="283">
        <f t="shared" si="79"/>
        <v>133028</v>
      </c>
      <c r="BE113" s="284">
        <f t="shared" si="79"/>
        <v>129382</v>
      </c>
      <c r="BF113" s="284">
        <f t="shared" si="79"/>
        <v>128108</v>
      </c>
      <c r="BG113" s="284">
        <f t="shared" si="79"/>
        <v>138947</v>
      </c>
      <c r="BH113" s="284">
        <f t="shared" si="79"/>
        <v>142935</v>
      </c>
      <c r="BI113" s="284">
        <f t="shared" si="79"/>
        <v>124459</v>
      </c>
      <c r="BJ113" s="284">
        <f t="shared" ref="BJ113:BO113" si="80">+BJ114+BJ115</f>
        <v>149533</v>
      </c>
      <c r="BK113" s="284">
        <f t="shared" si="80"/>
        <v>139396</v>
      </c>
      <c r="BL113" s="284">
        <f t="shared" si="80"/>
        <v>136433</v>
      </c>
      <c r="BM113" s="284">
        <f t="shared" si="80"/>
        <v>121631</v>
      </c>
      <c r="BN113" s="284">
        <f t="shared" si="80"/>
        <v>100644</v>
      </c>
      <c r="BO113" s="284">
        <f t="shared" si="80"/>
        <v>144585</v>
      </c>
      <c r="BP113" s="286">
        <f t="shared" si="76"/>
        <v>1589081</v>
      </c>
      <c r="BQ113" s="284">
        <f t="shared" ref="BQ113:BW113" si="81">+BQ114+BQ115</f>
        <v>120994</v>
      </c>
      <c r="BR113" s="284">
        <f t="shared" si="81"/>
        <v>105304</v>
      </c>
      <c r="BS113" s="284">
        <f t="shared" si="81"/>
        <v>92246</v>
      </c>
      <c r="BT113" s="284">
        <f t="shared" si="81"/>
        <v>18663</v>
      </c>
      <c r="BU113" s="284">
        <f t="shared" si="81"/>
        <v>26250</v>
      </c>
      <c r="BV113" s="284">
        <f t="shared" si="81"/>
        <v>48972</v>
      </c>
      <c r="BW113" s="284">
        <f t="shared" si="81"/>
        <v>56931</v>
      </c>
      <c r="BX113" s="284">
        <v>59327</v>
      </c>
      <c r="BY113" s="287">
        <v>73864</v>
      </c>
      <c r="BZ113" s="287">
        <v>80983</v>
      </c>
      <c r="CA113" s="287">
        <v>73253</v>
      </c>
      <c r="CB113" s="287">
        <v>87158</v>
      </c>
      <c r="CC113" s="286">
        <v>843945</v>
      </c>
      <c r="CD113" s="381">
        <v>62812</v>
      </c>
      <c r="CE113" s="381">
        <v>60865</v>
      </c>
      <c r="CF113" s="381">
        <v>77424</v>
      </c>
      <c r="CG113" s="381">
        <v>72266</v>
      </c>
      <c r="CH113" s="381">
        <v>68150</v>
      </c>
      <c r="CI113" s="381">
        <v>68669</v>
      </c>
      <c r="CJ113" s="381">
        <v>71796</v>
      </c>
      <c r="CK113" s="381">
        <v>72234</v>
      </c>
      <c r="CL113" s="381">
        <v>71085</v>
      </c>
      <c r="CM113" s="380">
        <v>1222221</v>
      </c>
      <c r="CN113" s="284">
        <v>602551</v>
      </c>
      <c r="CO113" s="285">
        <v>625301</v>
      </c>
      <c r="CP113" s="360">
        <v>3.7756140144153738</v>
      </c>
      <c r="CQ113" s="28"/>
      <c r="CR113" s="28"/>
    </row>
    <row r="114" spans="1:96" s="81" customFormat="1" ht="20.100000000000001" customHeight="1" x14ac:dyDescent="0.25">
      <c r="A114" s="63"/>
      <c r="B114" s="223" t="s">
        <v>67</v>
      </c>
      <c r="C114" s="401"/>
      <c r="D114" s="308">
        <v>132608</v>
      </c>
      <c r="E114" s="306">
        <v>126610</v>
      </c>
      <c r="F114" s="306">
        <v>157286</v>
      </c>
      <c r="G114" s="306">
        <v>146642</v>
      </c>
      <c r="H114" s="306">
        <v>141581</v>
      </c>
      <c r="I114" s="306">
        <v>154489</v>
      </c>
      <c r="J114" s="306">
        <v>150729</v>
      </c>
      <c r="K114" s="306">
        <v>146170</v>
      </c>
      <c r="L114" s="306">
        <v>153002</v>
      </c>
      <c r="M114" s="306">
        <v>161733</v>
      </c>
      <c r="N114" s="306">
        <v>150610</v>
      </c>
      <c r="O114" s="306">
        <v>178264</v>
      </c>
      <c r="P114" s="402">
        <f t="shared" si="75"/>
        <v>1799724</v>
      </c>
      <c r="Q114" s="306">
        <v>126562</v>
      </c>
      <c r="R114" s="306">
        <v>128491</v>
      </c>
      <c r="S114" s="306">
        <v>149183</v>
      </c>
      <c r="T114" s="306">
        <v>142964</v>
      </c>
      <c r="U114" s="306">
        <v>141928</v>
      </c>
      <c r="V114" s="306">
        <v>151083</v>
      </c>
      <c r="W114" s="306">
        <v>143667</v>
      </c>
      <c r="X114" s="306">
        <v>154872</v>
      </c>
      <c r="Y114" s="306">
        <v>147019</v>
      </c>
      <c r="Z114" s="306">
        <v>145613</v>
      </c>
      <c r="AA114" s="306">
        <v>147924</v>
      </c>
      <c r="AB114" s="306">
        <v>165916</v>
      </c>
      <c r="AC114" s="402">
        <f>SUM(Q114:AB114)</f>
        <v>1745222</v>
      </c>
      <c r="AD114" s="308">
        <v>128132</v>
      </c>
      <c r="AE114" s="306">
        <v>115791</v>
      </c>
      <c r="AF114" s="306">
        <v>160667</v>
      </c>
      <c r="AG114" s="306">
        <v>126663</v>
      </c>
      <c r="AH114" s="306">
        <v>149836</v>
      </c>
      <c r="AI114" s="306">
        <v>142429</v>
      </c>
      <c r="AJ114" s="306">
        <v>141826</v>
      </c>
      <c r="AK114" s="306">
        <v>148882</v>
      </c>
      <c r="AL114" s="306">
        <v>136904</v>
      </c>
      <c r="AM114" s="306">
        <v>150498</v>
      </c>
      <c r="AN114" s="306">
        <v>144210</v>
      </c>
      <c r="AO114" s="306">
        <v>150725</v>
      </c>
      <c r="AP114" s="402">
        <f>SUM(AD114:AO114)</f>
        <v>1696563</v>
      </c>
      <c r="AQ114" s="306">
        <v>124442</v>
      </c>
      <c r="AR114" s="306">
        <v>110262</v>
      </c>
      <c r="AS114" s="306">
        <v>134893</v>
      </c>
      <c r="AT114" s="306">
        <v>137909</v>
      </c>
      <c r="AU114" s="306">
        <v>137808</v>
      </c>
      <c r="AV114" s="306">
        <v>137515</v>
      </c>
      <c r="AW114" s="306">
        <v>140414</v>
      </c>
      <c r="AX114" s="306">
        <v>141040</v>
      </c>
      <c r="AY114" s="306">
        <v>124611</v>
      </c>
      <c r="AZ114" s="306">
        <v>148336</v>
      </c>
      <c r="BA114" s="306">
        <v>136268</v>
      </c>
      <c r="BB114" s="306">
        <v>140034</v>
      </c>
      <c r="BC114" s="402">
        <f>SUM(AQ114:BB114)</f>
        <v>1613532</v>
      </c>
      <c r="BD114" s="308">
        <v>124101</v>
      </c>
      <c r="BE114" s="306">
        <v>120320</v>
      </c>
      <c r="BF114" s="306">
        <v>119206</v>
      </c>
      <c r="BG114" s="306">
        <v>129387</v>
      </c>
      <c r="BH114" s="306">
        <v>133489</v>
      </c>
      <c r="BI114" s="306">
        <v>116241</v>
      </c>
      <c r="BJ114" s="306">
        <v>139918</v>
      </c>
      <c r="BK114" s="248">
        <v>130675</v>
      </c>
      <c r="BL114" s="403">
        <v>128233</v>
      </c>
      <c r="BM114" s="306">
        <v>114197</v>
      </c>
      <c r="BN114" s="306">
        <v>94257</v>
      </c>
      <c r="BO114" s="306">
        <v>135937</v>
      </c>
      <c r="BP114" s="402">
        <f t="shared" si="76"/>
        <v>1485961</v>
      </c>
      <c r="BQ114" s="306">
        <v>113604</v>
      </c>
      <c r="BR114" s="306">
        <v>98844</v>
      </c>
      <c r="BS114" s="306">
        <v>86767</v>
      </c>
      <c r="BT114" s="306">
        <v>18084</v>
      </c>
      <c r="BU114" s="306">
        <v>25085</v>
      </c>
      <c r="BV114" s="306">
        <v>46885</v>
      </c>
      <c r="BW114" s="306">
        <v>53920</v>
      </c>
      <c r="BX114" s="248">
        <v>56043</v>
      </c>
      <c r="BY114" s="404">
        <v>69999</v>
      </c>
      <c r="BZ114" s="405">
        <v>76982</v>
      </c>
      <c r="CA114" s="405">
        <v>69558</v>
      </c>
      <c r="CB114" s="405">
        <v>82715</v>
      </c>
      <c r="CC114" s="402">
        <v>798486</v>
      </c>
      <c r="CD114" s="405">
        <v>59672</v>
      </c>
      <c r="CE114" s="405">
        <v>57607</v>
      </c>
      <c r="CF114" s="405">
        <v>73233</v>
      </c>
      <c r="CG114" s="405">
        <v>68416</v>
      </c>
      <c r="CH114" s="405">
        <v>64531</v>
      </c>
      <c r="CI114" s="405">
        <v>64817</v>
      </c>
      <c r="CJ114" s="404">
        <v>67779</v>
      </c>
      <c r="CK114" s="404">
        <v>68451</v>
      </c>
      <c r="CL114" s="404">
        <v>67322</v>
      </c>
      <c r="CM114" s="393">
        <v>1141570</v>
      </c>
      <c r="CN114" s="250">
        <v>569231</v>
      </c>
      <c r="CO114" s="255">
        <v>591828</v>
      </c>
      <c r="CP114" s="406">
        <v>3.9697416338885239</v>
      </c>
      <c r="CQ114" s="28"/>
      <c r="CR114" s="36"/>
    </row>
    <row r="115" spans="1:96" s="81" customFormat="1" ht="20.100000000000001" customHeight="1" thickBot="1" x14ac:dyDescent="0.3">
      <c r="A115" s="63"/>
      <c r="B115" s="257" t="s">
        <v>66</v>
      </c>
      <c r="C115" s="407"/>
      <c r="D115" s="305">
        <v>18663</v>
      </c>
      <c r="E115" s="307">
        <v>17947</v>
      </c>
      <c r="F115" s="307">
        <v>21728</v>
      </c>
      <c r="G115" s="307">
        <v>20012</v>
      </c>
      <c r="H115" s="307">
        <v>19152</v>
      </c>
      <c r="I115" s="307">
        <v>20282</v>
      </c>
      <c r="J115" s="307">
        <v>19453</v>
      </c>
      <c r="K115" s="307">
        <v>18725</v>
      </c>
      <c r="L115" s="307">
        <v>19086</v>
      </c>
      <c r="M115" s="307">
        <v>20103</v>
      </c>
      <c r="N115" s="307">
        <v>18856</v>
      </c>
      <c r="O115" s="307">
        <v>20909</v>
      </c>
      <c r="P115" s="260">
        <f t="shared" si="75"/>
        <v>234916</v>
      </c>
      <c r="Q115" s="307">
        <v>15077</v>
      </c>
      <c r="R115" s="307">
        <v>15676</v>
      </c>
      <c r="S115" s="307">
        <v>18243</v>
      </c>
      <c r="T115" s="307">
        <v>17006</v>
      </c>
      <c r="U115" s="307">
        <v>16897</v>
      </c>
      <c r="V115" s="307">
        <v>17661</v>
      </c>
      <c r="W115" s="307">
        <v>16086</v>
      </c>
      <c r="X115" s="307">
        <v>17019</v>
      </c>
      <c r="Y115" s="307">
        <v>15863</v>
      </c>
      <c r="Z115" s="307">
        <v>15452</v>
      </c>
      <c r="AA115" s="307">
        <v>15337</v>
      </c>
      <c r="AB115" s="307">
        <v>15874</v>
      </c>
      <c r="AC115" s="260">
        <f>SUM(Q115:AB115)</f>
        <v>196191</v>
      </c>
      <c r="AD115" s="305">
        <v>12601</v>
      </c>
      <c r="AE115" s="307">
        <v>11955</v>
      </c>
      <c r="AF115" s="307">
        <v>16099</v>
      </c>
      <c r="AG115" s="307">
        <v>12690</v>
      </c>
      <c r="AH115" s="307">
        <v>14990</v>
      </c>
      <c r="AI115" s="307">
        <v>14017</v>
      </c>
      <c r="AJ115" s="307">
        <v>13530</v>
      </c>
      <c r="AK115" s="307">
        <v>13716</v>
      </c>
      <c r="AL115" s="307">
        <v>12629</v>
      </c>
      <c r="AM115" s="307">
        <v>13510</v>
      </c>
      <c r="AN115" s="307">
        <v>12670</v>
      </c>
      <c r="AO115" s="307">
        <v>12473</v>
      </c>
      <c r="AP115" s="260">
        <f>SUM(AD115:AO115)</f>
        <v>160880</v>
      </c>
      <c r="AQ115" s="307">
        <v>10497</v>
      </c>
      <c r="AR115" s="307">
        <v>10086</v>
      </c>
      <c r="AS115" s="307">
        <v>11840</v>
      </c>
      <c r="AT115" s="307">
        <v>11839</v>
      </c>
      <c r="AU115" s="307">
        <v>11825</v>
      </c>
      <c r="AV115" s="307">
        <v>11068</v>
      </c>
      <c r="AW115" s="307">
        <v>11158</v>
      </c>
      <c r="AX115" s="307">
        <v>10984</v>
      </c>
      <c r="AY115" s="307">
        <v>9795</v>
      </c>
      <c r="AZ115" s="307">
        <v>11701</v>
      </c>
      <c r="BA115" s="307">
        <v>9984</v>
      </c>
      <c r="BB115" s="307">
        <v>9730</v>
      </c>
      <c r="BC115" s="260">
        <f>SUM(AQ115:BB115)</f>
        <v>130507</v>
      </c>
      <c r="BD115" s="305">
        <v>8927</v>
      </c>
      <c r="BE115" s="307">
        <v>9062</v>
      </c>
      <c r="BF115" s="307">
        <v>8902</v>
      </c>
      <c r="BG115" s="307">
        <v>9560</v>
      </c>
      <c r="BH115" s="307">
        <v>9446</v>
      </c>
      <c r="BI115" s="307">
        <v>8218</v>
      </c>
      <c r="BJ115" s="307">
        <v>9615</v>
      </c>
      <c r="BK115" s="250">
        <v>8721</v>
      </c>
      <c r="BL115" s="253">
        <v>8200</v>
      </c>
      <c r="BM115" s="307">
        <v>7434</v>
      </c>
      <c r="BN115" s="307">
        <v>6387</v>
      </c>
      <c r="BO115" s="307">
        <v>8648</v>
      </c>
      <c r="BP115" s="260">
        <f t="shared" si="76"/>
        <v>103120</v>
      </c>
      <c r="BQ115" s="307">
        <v>7390</v>
      </c>
      <c r="BR115" s="307">
        <v>6460</v>
      </c>
      <c r="BS115" s="307">
        <v>5479</v>
      </c>
      <c r="BT115" s="307">
        <v>579</v>
      </c>
      <c r="BU115" s="307">
        <v>1165</v>
      </c>
      <c r="BV115" s="307">
        <v>2087</v>
      </c>
      <c r="BW115" s="307">
        <v>3011</v>
      </c>
      <c r="BX115" s="250">
        <v>3284</v>
      </c>
      <c r="BY115" s="254">
        <v>3865</v>
      </c>
      <c r="BZ115" s="259">
        <v>4001</v>
      </c>
      <c r="CA115" s="259">
        <v>3695</v>
      </c>
      <c r="CB115" s="259">
        <v>4443</v>
      </c>
      <c r="CC115" s="260">
        <v>45459</v>
      </c>
      <c r="CD115" s="259">
        <v>3140</v>
      </c>
      <c r="CE115" s="259">
        <v>3258</v>
      </c>
      <c r="CF115" s="259">
        <v>4191</v>
      </c>
      <c r="CG115" s="259">
        <v>3850</v>
      </c>
      <c r="CH115" s="259">
        <v>3619</v>
      </c>
      <c r="CI115" s="259">
        <v>3852</v>
      </c>
      <c r="CJ115" s="254">
        <v>4017</v>
      </c>
      <c r="CK115" s="254">
        <v>3783</v>
      </c>
      <c r="CL115" s="254">
        <v>3763</v>
      </c>
      <c r="CM115" s="393">
        <v>80651</v>
      </c>
      <c r="CN115" s="250">
        <v>33320</v>
      </c>
      <c r="CO115" s="255">
        <v>33473</v>
      </c>
      <c r="CP115" s="378">
        <v>0.45918367346939881</v>
      </c>
      <c r="CQ115" s="28"/>
      <c r="CR115" s="38"/>
    </row>
    <row r="116" spans="1:96" s="209" customFormat="1" ht="20.100000000000001" customHeight="1" thickBot="1" x14ac:dyDescent="0.3">
      <c r="A116" s="206"/>
      <c r="B116" s="408"/>
      <c r="C116" s="379" t="s">
        <v>110</v>
      </c>
      <c r="D116" s="369">
        <f>+D117+D118</f>
        <v>310884</v>
      </c>
      <c r="E116" s="287">
        <f t="shared" ref="E116:AO116" si="82">+E117+E118</f>
        <v>281290</v>
      </c>
      <c r="F116" s="287">
        <f t="shared" si="82"/>
        <v>350632</v>
      </c>
      <c r="G116" s="287">
        <f t="shared" si="82"/>
        <v>346902</v>
      </c>
      <c r="H116" s="287">
        <f t="shared" si="82"/>
        <v>364045</v>
      </c>
      <c r="I116" s="287">
        <f t="shared" si="82"/>
        <v>329026</v>
      </c>
      <c r="J116" s="287">
        <f t="shared" si="82"/>
        <v>342674</v>
      </c>
      <c r="K116" s="287">
        <f t="shared" si="82"/>
        <v>343995</v>
      </c>
      <c r="L116" s="287">
        <f t="shared" si="82"/>
        <v>370728</v>
      </c>
      <c r="M116" s="287">
        <f t="shared" si="82"/>
        <v>400981</v>
      </c>
      <c r="N116" s="287">
        <f t="shared" si="82"/>
        <v>355404</v>
      </c>
      <c r="O116" s="287">
        <f t="shared" si="82"/>
        <v>490200</v>
      </c>
      <c r="P116" s="370">
        <f t="shared" si="82"/>
        <v>4286761</v>
      </c>
      <c r="Q116" s="287">
        <f t="shared" si="82"/>
        <v>289382</v>
      </c>
      <c r="R116" s="287">
        <f t="shared" si="82"/>
        <v>263930</v>
      </c>
      <c r="S116" s="287">
        <f t="shared" si="82"/>
        <v>332848</v>
      </c>
      <c r="T116" s="287">
        <f t="shared" si="82"/>
        <v>329949</v>
      </c>
      <c r="U116" s="287">
        <f t="shared" si="82"/>
        <v>335402</v>
      </c>
      <c r="V116" s="287">
        <f t="shared" si="82"/>
        <v>353228</v>
      </c>
      <c r="W116" s="287">
        <f t="shared" si="82"/>
        <v>357843</v>
      </c>
      <c r="X116" s="287">
        <f t="shared" si="82"/>
        <v>364210</v>
      </c>
      <c r="Y116" s="287">
        <f t="shared" si="82"/>
        <v>359006</v>
      </c>
      <c r="Z116" s="287">
        <f t="shared" si="82"/>
        <v>351681</v>
      </c>
      <c r="AA116" s="287">
        <f t="shared" si="82"/>
        <v>354528</v>
      </c>
      <c r="AB116" s="287">
        <f t="shared" si="82"/>
        <v>443685</v>
      </c>
      <c r="AC116" s="370">
        <f t="shared" si="82"/>
        <v>4135692</v>
      </c>
      <c r="AD116" s="369">
        <f t="shared" si="82"/>
        <v>284324</v>
      </c>
      <c r="AE116" s="287">
        <f t="shared" si="82"/>
        <v>266768</v>
      </c>
      <c r="AF116" s="287">
        <f t="shared" si="82"/>
        <v>334701</v>
      </c>
      <c r="AG116" s="287">
        <f t="shared" si="82"/>
        <v>308348</v>
      </c>
      <c r="AH116" s="287">
        <f t="shared" si="82"/>
        <v>344564</v>
      </c>
      <c r="AI116" s="287">
        <f t="shared" si="82"/>
        <v>334680</v>
      </c>
      <c r="AJ116" s="287">
        <f t="shared" si="82"/>
        <v>339190</v>
      </c>
      <c r="AK116" s="287">
        <f t="shared" si="82"/>
        <v>348946</v>
      </c>
      <c r="AL116" s="287">
        <f t="shared" si="82"/>
        <v>337561</v>
      </c>
      <c r="AM116" s="287">
        <f t="shared" si="82"/>
        <v>349998</v>
      </c>
      <c r="AN116" s="287">
        <f t="shared" si="82"/>
        <v>343839</v>
      </c>
      <c r="AO116" s="287">
        <f t="shared" si="82"/>
        <v>410749</v>
      </c>
      <c r="AP116" s="370">
        <f t="shared" ref="AP116:AW116" si="83">+AP117+AP118</f>
        <v>4003668</v>
      </c>
      <c r="AQ116" s="287">
        <f t="shared" si="83"/>
        <v>279125</v>
      </c>
      <c r="AR116" s="287">
        <f t="shared" si="83"/>
        <v>247055</v>
      </c>
      <c r="AS116" s="287">
        <f t="shared" si="83"/>
        <v>319589</v>
      </c>
      <c r="AT116" s="287">
        <f t="shared" si="83"/>
        <v>316721</v>
      </c>
      <c r="AU116" s="287">
        <f t="shared" si="83"/>
        <v>323604</v>
      </c>
      <c r="AV116" s="287">
        <f t="shared" si="83"/>
        <v>327535</v>
      </c>
      <c r="AW116" s="287">
        <f t="shared" si="83"/>
        <v>328879</v>
      </c>
      <c r="AX116" s="287">
        <f t="shared" ref="AX116:BI116" si="84">+AX117+AX118</f>
        <v>339185</v>
      </c>
      <c r="AY116" s="287">
        <f t="shared" si="84"/>
        <v>307509</v>
      </c>
      <c r="AZ116" s="287">
        <f t="shared" si="84"/>
        <v>352772</v>
      </c>
      <c r="BA116" s="287">
        <f t="shared" si="84"/>
        <v>333396</v>
      </c>
      <c r="BB116" s="287">
        <f t="shared" si="84"/>
        <v>381956</v>
      </c>
      <c r="BC116" s="370">
        <f t="shared" si="84"/>
        <v>3857326</v>
      </c>
      <c r="BD116" s="369">
        <f t="shared" si="84"/>
        <v>283981</v>
      </c>
      <c r="BE116" s="287">
        <f t="shared" si="84"/>
        <v>270543</v>
      </c>
      <c r="BF116" s="287">
        <f t="shared" si="84"/>
        <v>286197</v>
      </c>
      <c r="BG116" s="287">
        <f t="shared" si="84"/>
        <v>306411</v>
      </c>
      <c r="BH116" s="287">
        <f t="shared" si="84"/>
        <v>321265</v>
      </c>
      <c r="BI116" s="287">
        <f t="shared" si="84"/>
        <v>297657</v>
      </c>
      <c r="BJ116" s="287">
        <f t="shared" ref="BJ116:BO116" si="85">+BJ117+BJ118</f>
        <v>329372</v>
      </c>
      <c r="BK116" s="287">
        <f t="shared" si="85"/>
        <v>323262</v>
      </c>
      <c r="BL116" s="287">
        <f t="shared" si="85"/>
        <v>308552</v>
      </c>
      <c r="BM116" s="287">
        <f t="shared" si="85"/>
        <v>293652</v>
      </c>
      <c r="BN116" s="287">
        <f t="shared" si="85"/>
        <v>241592</v>
      </c>
      <c r="BO116" s="287">
        <f t="shared" si="85"/>
        <v>362348</v>
      </c>
      <c r="BP116" s="370">
        <f t="shared" si="76"/>
        <v>3624832</v>
      </c>
      <c r="BQ116" s="287">
        <f t="shared" ref="BQ116:BW116" si="86">+BQ117+BQ118</f>
        <v>269163</v>
      </c>
      <c r="BR116" s="287">
        <f t="shared" si="86"/>
        <v>238824</v>
      </c>
      <c r="BS116" s="287">
        <f t="shared" si="86"/>
        <v>199923</v>
      </c>
      <c r="BT116" s="287">
        <f t="shared" si="86"/>
        <v>57409</v>
      </c>
      <c r="BU116" s="287">
        <f t="shared" si="86"/>
        <v>73938</v>
      </c>
      <c r="BV116" s="287">
        <f t="shared" si="86"/>
        <v>120360</v>
      </c>
      <c r="BW116" s="287">
        <f t="shared" si="86"/>
        <v>143712</v>
      </c>
      <c r="BX116" s="287">
        <v>143409</v>
      </c>
      <c r="BY116" s="287">
        <v>183766</v>
      </c>
      <c r="BZ116" s="287">
        <v>206306</v>
      </c>
      <c r="CA116" s="287">
        <v>188748</v>
      </c>
      <c r="CB116" s="287">
        <v>249546</v>
      </c>
      <c r="CC116" s="370">
        <v>2075104</v>
      </c>
      <c r="CD116" s="381">
        <v>160061</v>
      </c>
      <c r="CE116" s="381">
        <v>145704</v>
      </c>
      <c r="CF116" s="381">
        <v>194055</v>
      </c>
      <c r="CG116" s="381">
        <v>197548</v>
      </c>
      <c r="CH116" s="381">
        <v>167621</v>
      </c>
      <c r="CI116" s="381">
        <v>170433</v>
      </c>
      <c r="CJ116" s="381">
        <v>192499</v>
      </c>
      <c r="CK116" s="381">
        <v>183352</v>
      </c>
      <c r="CL116" s="381">
        <v>190332</v>
      </c>
      <c r="CM116" s="380">
        <v>2727240</v>
      </c>
      <c r="CN116" s="287">
        <v>1430504</v>
      </c>
      <c r="CO116" s="383">
        <v>1601605</v>
      </c>
      <c r="CP116" s="384">
        <v>11.960889308942857</v>
      </c>
      <c r="CQ116" s="207"/>
      <c r="CR116" s="207"/>
    </row>
    <row r="117" spans="1:96" s="81" customFormat="1" ht="20.100000000000001" customHeight="1" x14ac:dyDescent="0.25">
      <c r="A117" s="63"/>
      <c r="B117" s="257" t="s">
        <v>68</v>
      </c>
      <c r="C117" s="407"/>
      <c r="D117" s="305">
        <v>279098</v>
      </c>
      <c r="E117" s="307">
        <v>251389</v>
      </c>
      <c r="F117" s="307">
        <v>315953</v>
      </c>
      <c r="G117" s="307">
        <v>311554</v>
      </c>
      <c r="H117" s="307">
        <v>330633</v>
      </c>
      <c r="I117" s="307">
        <v>294143</v>
      </c>
      <c r="J117" s="307">
        <v>308461</v>
      </c>
      <c r="K117" s="307">
        <v>311089</v>
      </c>
      <c r="L117" s="307">
        <v>336979</v>
      </c>
      <c r="M117" s="307">
        <v>366401</v>
      </c>
      <c r="N117" s="307">
        <v>324684</v>
      </c>
      <c r="O117" s="307">
        <v>454882</v>
      </c>
      <c r="P117" s="260">
        <f t="shared" si="75"/>
        <v>3885266</v>
      </c>
      <c r="Q117" s="307">
        <v>262772</v>
      </c>
      <c r="R117" s="307">
        <v>239897</v>
      </c>
      <c r="S117" s="307">
        <v>305315</v>
      </c>
      <c r="T117" s="307">
        <v>301001</v>
      </c>
      <c r="U117" s="307">
        <v>306044</v>
      </c>
      <c r="V117" s="307">
        <v>324942</v>
      </c>
      <c r="W117" s="307">
        <v>330282</v>
      </c>
      <c r="X117" s="307">
        <v>335975</v>
      </c>
      <c r="Y117" s="307">
        <v>331416</v>
      </c>
      <c r="Z117" s="307">
        <v>325223</v>
      </c>
      <c r="AA117" s="307">
        <v>328674</v>
      </c>
      <c r="AB117" s="307">
        <v>415068</v>
      </c>
      <c r="AC117" s="260">
        <f>SUM(Q117:AB117)</f>
        <v>3806609</v>
      </c>
      <c r="AD117" s="305">
        <v>262209</v>
      </c>
      <c r="AE117" s="307">
        <v>245941</v>
      </c>
      <c r="AF117" s="307">
        <v>308865</v>
      </c>
      <c r="AG117" s="307">
        <v>285829</v>
      </c>
      <c r="AH117" s="307">
        <v>319908</v>
      </c>
      <c r="AI117" s="307">
        <v>310939</v>
      </c>
      <c r="AJ117" s="307">
        <v>315957</v>
      </c>
      <c r="AK117" s="307">
        <v>326226</v>
      </c>
      <c r="AL117" s="307">
        <v>315693</v>
      </c>
      <c r="AM117" s="307">
        <v>327885</v>
      </c>
      <c r="AN117" s="307">
        <v>322648</v>
      </c>
      <c r="AO117" s="307">
        <v>387881</v>
      </c>
      <c r="AP117" s="260">
        <f>SUM(AD117:AO117)</f>
        <v>3729981</v>
      </c>
      <c r="AQ117" s="307">
        <v>260823</v>
      </c>
      <c r="AR117" s="307">
        <v>229435</v>
      </c>
      <c r="AS117" s="307">
        <v>298677</v>
      </c>
      <c r="AT117" s="307">
        <v>296433</v>
      </c>
      <c r="AU117" s="307">
        <v>303523</v>
      </c>
      <c r="AV117" s="307">
        <v>308409</v>
      </c>
      <c r="AW117" s="307">
        <v>309920</v>
      </c>
      <c r="AX117" s="307">
        <v>319927</v>
      </c>
      <c r="AY117" s="307">
        <v>291042</v>
      </c>
      <c r="AZ117" s="307">
        <v>333060</v>
      </c>
      <c r="BA117" s="307">
        <v>315477</v>
      </c>
      <c r="BB117" s="307">
        <v>364150</v>
      </c>
      <c r="BC117" s="260">
        <f>SUM(AQ117:BB117)</f>
        <v>3630876</v>
      </c>
      <c r="BD117" s="305">
        <v>268238</v>
      </c>
      <c r="BE117" s="307">
        <v>254302</v>
      </c>
      <c r="BF117" s="307">
        <v>269845</v>
      </c>
      <c r="BG117" s="307">
        <v>289860</v>
      </c>
      <c r="BH117" s="307">
        <v>303832</v>
      </c>
      <c r="BI117" s="307">
        <v>282507</v>
      </c>
      <c r="BJ117" s="307">
        <v>312698</v>
      </c>
      <c r="BK117" s="250">
        <v>307023</v>
      </c>
      <c r="BL117" s="253">
        <v>293836</v>
      </c>
      <c r="BM117" s="307">
        <v>279924</v>
      </c>
      <c r="BN117" s="307">
        <v>230994</v>
      </c>
      <c r="BO117" s="307">
        <v>346106</v>
      </c>
      <c r="BP117" s="260">
        <f t="shared" si="76"/>
        <v>3439165</v>
      </c>
      <c r="BQ117" s="307">
        <v>254906</v>
      </c>
      <c r="BR117" s="307">
        <v>225336</v>
      </c>
      <c r="BS117" s="307">
        <v>189517</v>
      </c>
      <c r="BT117" s="307">
        <v>55508</v>
      </c>
      <c r="BU117" s="307">
        <v>70028</v>
      </c>
      <c r="BV117" s="307">
        <v>114695</v>
      </c>
      <c r="BW117" s="307">
        <v>136678</v>
      </c>
      <c r="BX117" s="250">
        <v>136487</v>
      </c>
      <c r="BY117" s="254">
        <v>174818</v>
      </c>
      <c r="BZ117" s="259">
        <v>196611</v>
      </c>
      <c r="CA117" s="259">
        <v>179080</v>
      </c>
      <c r="CB117" s="259">
        <v>238793</v>
      </c>
      <c r="CC117" s="260">
        <v>1972457</v>
      </c>
      <c r="CD117" s="259">
        <v>152228</v>
      </c>
      <c r="CE117" s="259">
        <v>137692</v>
      </c>
      <c r="CF117" s="259">
        <v>183759</v>
      </c>
      <c r="CG117" s="259">
        <v>187949</v>
      </c>
      <c r="CH117" s="259">
        <v>158148</v>
      </c>
      <c r="CI117" s="259">
        <v>160534</v>
      </c>
      <c r="CJ117" s="254">
        <v>182338</v>
      </c>
      <c r="CK117" s="254">
        <v>173365</v>
      </c>
      <c r="CL117" s="254">
        <v>179964</v>
      </c>
      <c r="CM117" s="393">
        <v>2582141</v>
      </c>
      <c r="CN117" s="250">
        <v>1357973</v>
      </c>
      <c r="CO117" s="255">
        <v>1515977</v>
      </c>
      <c r="CP117" s="406">
        <v>11.635282881176568</v>
      </c>
      <c r="CQ117" s="28"/>
      <c r="CR117" s="36"/>
    </row>
    <row r="118" spans="1:96" s="81" customFormat="1" ht="20.100000000000001" customHeight="1" thickBot="1" x14ac:dyDescent="0.3">
      <c r="A118" s="63"/>
      <c r="B118" s="292" t="s">
        <v>69</v>
      </c>
      <c r="C118" s="409"/>
      <c r="D118" s="375">
        <v>31786</v>
      </c>
      <c r="E118" s="376">
        <v>29901</v>
      </c>
      <c r="F118" s="376">
        <v>34679</v>
      </c>
      <c r="G118" s="376">
        <v>35348</v>
      </c>
      <c r="H118" s="376">
        <v>33412</v>
      </c>
      <c r="I118" s="376">
        <v>34883</v>
      </c>
      <c r="J118" s="376">
        <v>34213</v>
      </c>
      <c r="K118" s="376">
        <v>32906</v>
      </c>
      <c r="L118" s="376">
        <v>33749</v>
      </c>
      <c r="M118" s="376">
        <v>34580</v>
      </c>
      <c r="N118" s="376">
        <v>30720</v>
      </c>
      <c r="O118" s="376">
        <v>35318</v>
      </c>
      <c r="P118" s="311">
        <f t="shared" si="75"/>
        <v>401495</v>
      </c>
      <c r="Q118" s="376">
        <v>26610</v>
      </c>
      <c r="R118" s="376">
        <v>24033</v>
      </c>
      <c r="S118" s="376">
        <v>27533</v>
      </c>
      <c r="T118" s="376">
        <v>28948</v>
      </c>
      <c r="U118" s="376">
        <v>29358</v>
      </c>
      <c r="V118" s="376">
        <v>28286</v>
      </c>
      <c r="W118" s="376">
        <v>27561</v>
      </c>
      <c r="X118" s="376">
        <v>28235</v>
      </c>
      <c r="Y118" s="376">
        <v>27590</v>
      </c>
      <c r="Z118" s="376">
        <v>26458</v>
      </c>
      <c r="AA118" s="376">
        <v>25854</v>
      </c>
      <c r="AB118" s="376">
        <v>28617</v>
      </c>
      <c r="AC118" s="311">
        <f>SUM(Q118:AB118)</f>
        <v>329083</v>
      </c>
      <c r="AD118" s="375">
        <v>22115</v>
      </c>
      <c r="AE118" s="376">
        <v>20827</v>
      </c>
      <c r="AF118" s="376">
        <v>25836</v>
      </c>
      <c r="AG118" s="376">
        <v>22519</v>
      </c>
      <c r="AH118" s="376">
        <v>24656</v>
      </c>
      <c r="AI118" s="376">
        <v>23741</v>
      </c>
      <c r="AJ118" s="376">
        <v>23233</v>
      </c>
      <c r="AK118" s="376">
        <v>22720</v>
      </c>
      <c r="AL118" s="376">
        <v>21868</v>
      </c>
      <c r="AM118" s="376">
        <v>22113</v>
      </c>
      <c r="AN118" s="376">
        <v>21191</v>
      </c>
      <c r="AO118" s="376">
        <v>22868</v>
      </c>
      <c r="AP118" s="311">
        <f>SUM(AD118:AO118)</f>
        <v>273687</v>
      </c>
      <c r="AQ118" s="376">
        <v>18302</v>
      </c>
      <c r="AR118" s="376">
        <v>17620</v>
      </c>
      <c r="AS118" s="376">
        <v>20912</v>
      </c>
      <c r="AT118" s="376">
        <v>20288</v>
      </c>
      <c r="AU118" s="376">
        <v>20081</v>
      </c>
      <c r="AV118" s="376">
        <v>19126</v>
      </c>
      <c r="AW118" s="376">
        <v>18959</v>
      </c>
      <c r="AX118" s="376">
        <v>19258</v>
      </c>
      <c r="AY118" s="376">
        <v>16467</v>
      </c>
      <c r="AZ118" s="376">
        <v>19712</v>
      </c>
      <c r="BA118" s="376">
        <v>17919</v>
      </c>
      <c r="BB118" s="376">
        <v>17806</v>
      </c>
      <c r="BC118" s="311">
        <f>SUM(AQ118:BB118)</f>
        <v>226450</v>
      </c>
      <c r="BD118" s="375">
        <v>15743</v>
      </c>
      <c r="BE118" s="376">
        <v>16241</v>
      </c>
      <c r="BF118" s="376">
        <v>16352</v>
      </c>
      <c r="BG118" s="376">
        <v>16551</v>
      </c>
      <c r="BH118" s="376">
        <v>17433</v>
      </c>
      <c r="BI118" s="376">
        <v>15150</v>
      </c>
      <c r="BJ118" s="376">
        <v>16674</v>
      </c>
      <c r="BK118" s="346">
        <v>16239</v>
      </c>
      <c r="BL118" s="377">
        <v>14716</v>
      </c>
      <c r="BM118" s="376">
        <v>13728</v>
      </c>
      <c r="BN118" s="376">
        <v>10598</v>
      </c>
      <c r="BO118" s="376">
        <v>16242</v>
      </c>
      <c r="BP118" s="311">
        <f t="shared" si="76"/>
        <v>185667</v>
      </c>
      <c r="BQ118" s="376">
        <v>14257</v>
      </c>
      <c r="BR118" s="376">
        <v>13488</v>
      </c>
      <c r="BS118" s="376">
        <v>10406</v>
      </c>
      <c r="BT118" s="376">
        <v>1901</v>
      </c>
      <c r="BU118" s="376">
        <v>3910</v>
      </c>
      <c r="BV118" s="376">
        <v>5665</v>
      </c>
      <c r="BW118" s="376">
        <v>7034</v>
      </c>
      <c r="BX118" s="346">
        <v>6922</v>
      </c>
      <c r="BY118" s="366">
        <v>8948</v>
      </c>
      <c r="BZ118" s="364">
        <v>9695</v>
      </c>
      <c r="CA118" s="364">
        <v>9668</v>
      </c>
      <c r="CB118" s="364">
        <v>10753</v>
      </c>
      <c r="CC118" s="311">
        <v>102647</v>
      </c>
      <c r="CD118" s="364">
        <v>7833</v>
      </c>
      <c r="CE118" s="364">
        <v>8012</v>
      </c>
      <c r="CF118" s="364">
        <v>10296</v>
      </c>
      <c r="CG118" s="364">
        <v>9599</v>
      </c>
      <c r="CH118" s="364">
        <v>9473</v>
      </c>
      <c r="CI118" s="364">
        <v>9899</v>
      </c>
      <c r="CJ118" s="366">
        <v>10161</v>
      </c>
      <c r="CK118" s="366">
        <v>9987</v>
      </c>
      <c r="CL118" s="366">
        <v>10368</v>
      </c>
      <c r="CM118" s="410">
        <v>145099</v>
      </c>
      <c r="CN118" s="346">
        <v>72531</v>
      </c>
      <c r="CO118" s="347">
        <v>85628</v>
      </c>
      <c r="CP118" s="378">
        <v>18.057106616481235</v>
      </c>
      <c r="CQ118" s="28"/>
      <c r="CR118" s="38"/>
    </row>
    <row r="119" spans="1:96" s="81" customFormat="1" ht="20.100000000000001" customHeight="1" x14ac:dyDescent="0.25">
      <c r="A119" s="63"/>
      <c r="B119" s="111"/>
      <c r="C119" s="1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9"/>
      <c r="BL119" s="193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16"/>
      <c r="BX119" s="118"/>
      <c r="BY119" s="49"/>
      <c r="BZ119" s="50"/>
      <c r="CA119" s="50"/>
      <c r="CB119" s="50"/>
      <c r="CC119" s="116"/>
      <c r="CD119" s="50"/>
      <c r="CE119" s="50"/>
      <c r="CF119" s="50"/>
      <c r="CG119" s="50"/>
      <c r="CH119" s="50"/>
      <c r="CI119" s="50"/>
      <c r="CJ119" s="49"/>
      <c r="CK119" s="49"/>
      <c r="CL119" s="49"/>
      <c r="CM119" s="116"/>
      <c r="CN119" s="118"/>
      <c r="CO119" s="118"/>
      <c r="CP119" s="167"/>
      <c r="CQ119" s="28"/>
      <c r="CR119" s="38"/>
    </row>
    <row r="120" spans="1:96" ht="20.100000000000001" customHeight="1" thickBot="1" x14ac:dyDescent="0.3">
      <c r="A120" s="63"/>
      <c r="B120" s="41" t="s">
        <v>90</v>
      </c>
      <c r="C120" s="41"/>
      <c r="D120" s="46"/>
      <c r="E120" s="10"/>
      <c r="F120" s="10"/>
      <c r="G120" s="10"/>
      <c r="H120" s="10"/>
      <c r="I120" s="10"/>
      <c r="J120" s="10"/>
      <c r="K120" s="10"/>
      <c r="L120" s="10"/>
      <c r="M120" s="10"/>
      <c r="N120" s="46"/>
      <c r="O120" s="46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46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216"/>
      <c r="BL120" s="199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55"/>
      <c r="BX120" s="56"/>
      <c r="BY120" s="69"/>
      <c r="BZ120" s="174"/>
      <c r="CA120" s="174"/>
      <c r="CB120" s="174"/>
      <c r="CC120" s="155"/>
      <c r="CD120" s="174"/>
      <c r="CE120" s="174"/>
      <c r="CF120" s="174"/>
      <c r="CG120" s="174"/>
      <c r="CH120" s="174"/>
      <c r="CI120" s="174"/>
      <c r="CJ120" s="69"/>
      <c r="CK120" s="69"/>
      <c r="CL120" s="69"/>
      <c r="CM120" s="155"/>
      <c r="CN120" s="56"/>
      <c r="CO120" s="59"/>
      <c r="CP120" s="179"/>
      <c r="CQ120" s="37"/>
      <c r="CR120" s="36"/>
    </row>
    <row r="121" spans="1:96" ht="19.5" customHeight="1" thickBot="1" x14ac:dyDescent="0.3">
      <c r="A121" s="63"/>
      <c r="B121" s="281"/>
      <c r="C121" s="282" t="s">
        <v>93</v>
      </c>
      <c r="D121" s="284">
        <f t="shared" ref="D121:O121" si="87">+D123+D125</f>
        <v>337.20560385771023</v>
      </c>
      <c r="E121" s="284">
        <f t="shared" si="87"/>
        <v>292.38932454667344</v>
      </c>
      <c r="F121" s="284">
        <f t="shared" si="87"/>
        <v>319.81234525753337</v>
      </c>
      <c r="G121" s="284">
        <f t="shared" si="87"/>
        <v>300.36501561772531</v>
      </c>
      <c r="H121" s="284">
        <f t="shared" si="87"/>
        <v>311.59078544539722</v>
      </c>
      <c r="I121" s="284">
        <f t="shared" si="87"/>
        <v>319.27452589988104</v>
      </c>
      <c r="J121" s="284">
        <f t="shared" si="87"/>
        <v>324.81239882474682</v>
      </c>
      <c r="K121" s="284">
        <f t="shared" si="87"/>
        <v>322.2948492703581</v>
      </c>
      <c r="L121" s="284">
        <f t="shared" si="87"/>
        <v>325.03113643953202</v>
      </c>
      <c r="M121" s="284">
        <f t="shared" si="87"/>
        <v>324.00315779129846</v>
      </c>
      <c r="N121" s="284">
        <f t="shared" si="87"/>
        <v>344.51908899976922</v>
      </c>
      <c r="O121" s="285">
        <f t="shared" si="87"/>
        <v>437.20456550596646</v>
      </c>
      <c r="P121" s="382">
        <f>SUM(D121:O121)</f>
        <v>3958.5027974565919</v>
      </c>
      <c r="Q121" s="284">
        <f t="shared" ref="Q121:AB121" si="88">+Q123+Q125</f>
        <v>378.31008849038483</v>
      </c>
      <c r="R121" s="284">
        <f t="shared" si="88"/>
        <v>323.2148210221518</v>
      </c>
      <c r="S121" s="284">
        <f t="shared" si="88"/>
        <v>307.62229415622028</v>
      </c>
      <c r="T121" s="284">
        <f t="shared" si="88"/>
        <v>298.43273526680002</v>
      </c>
      <c r="U121" s="284">
        <f t="shared" si="88"/>
        <v>335.21975106159994</v>
      </c>
      <c r="V121" s="284">
        <f t="shared" si="88"/>
        <v>348.26843291399996</v>
      </c>
      <c r="W121" s="284">
        <f t="shared" si="88"/>
        <v>344.27367102720007</v>
      </c>
      <c r="X121" s="284">
        <f t="shared" si="88"/>
        <v>358.55941899700019</v>
      </c>
      <c r="Y121" s="284">
        <f t="shared" si="88"/>
        <v>350.07638896799995</v>
      </c>
      <c r="Z121" s="284">
        <f t="shared" si="88"/>
        <v>359.62104202039956</v>
      </c>
      <c r="AA121" s="284">
        <f t="shared" si="88"/>
        <v>380.23131332700035</v>
      </c>
      <c r="AB121" s="284">
        <f t="shared" si="88"/>
        <v>459.23625583719996</v>
      </c>
      <c r="AC121" s="283">
        <f>SUM(Q121:AB121)</f>
        <v>4243.0662130879573</v>
      </c>
      <c r="AD121" s="283">
        <f t="shared" ref="AD121:AW121" si="89">+AD123+AD125</f>
        <v>433.74220418120012</v>
      </c>
      <c r="AE121" s="284">
        <f t="shared" si="89"/>
        <v>353.270547212</v>
      </c>
      <c r="AF121" s="284">
        <f t="shared" si="89"/>
        <v>427.11940710980025</v>
      </c>
      <c r="AG121" s="284">
        <f t="shared" si="89"/>
        <v>383.38381139799992</v>
      </c>
      <c r="AH121" s="284">
        <f t="shared" si="89"/>
        <v>416.21825755999993</v>
      </c>
      <c r="AI121" s="284">
        <f t="shared" si="89"/>
        <v>414.67376629460011</v>
      </c>
      <c r="AJ121" s="284">
        <f t="shared" si="89"/>
        <v>425.24378657980026</v>
      </c>
      <c r="AK121" s="284">
        <f t="shared" si="89"/>
        <v>439.17032738920011</v>
      </c>
      <c r="AL121" s="284">
        <f t="shared" si="89"/>
        <v>424.14647588152479</v>
      </c>
      <c r="AM121" s="284">
        <f t="shared" si="89"/>
        <v>451.41478501390543</v>
      </c>
      <c r="AN121" s="284">
        <f t="shared" si="89"/>
        <v>478.32189381885428</v>
      </c>
      <c r="AO121" s="284">
        <f t="shared" si="89"/>
        <v>534.09040246820041</v>
      </c>
      <c r="AP121" s="286">
        <f>SUM(AD121:AO121)</f>
        <v>5180.7956649070857</v>
      </c>
      <c r="AQ121" s="284">
        <f t="shared" si="89"/>
        <v>547.2276254364001</v>
      </c>
      <c r="AR121" s="284">
        <f t="shared" si="89"/>
        <v>416.19385095619987</v>
      </c>
      <c r="AS121" s="284">
        <f t="shared" si="89"/>
        <v>487.24086295879994</v>
      </c>
      <c r="AT121" s="284">
        <f t="shared" si="89"/>
        <v>466.33097639018592</v>
      </c>
      <c r="AU121" s="284">
        <f t="shared" si="89"/>
        <v>483.86576635825611</v>
      </c>
      <c r="AV121" s="284">
        <f t="shared" si="89"/>
        <v>506.81930938859978</v>
      </c>
      <c r="AW121" s="284">
        <f t="shared" si="89"/>
        <v>531.59070050326272</v>
      </c>
      <c r="AX121" s="284">
        <f t="shared" ref="AX121:BI121" si="90">+AX123+AX125</f>
        <v>558.38362492289048</v>
      </c>
      <c r="AY121" s="284">
        <f t="shared" si="90"/>
        <v>543.07888585056548</v>
      </c>
      <c r="AZ121" s="284">
        <f t="shared" si="90"/>
        <v>571.71050879900804</v>
      </c>
      <c r="BA121" s="284">
        <f t="shared" si="90"/>
        <v>603.79724386197995</v>
      </c>
      <c r="BB121" s="284">
        <f t="shared" si="90"/>
        <v>732.01613766809191</v>
      </c>
      <c r="BC121" s="286">
        <f t="shared" si="90"/>
        <v>6448.2554930942406</v>
      </c>
      <c r="BD121" s="283">
        <f t="shared" si="90"/>
        <v>668.47457143033034</v>
      </c>
      <c r="BE121" s="284">
        <f t="shared" si="90"/>
        <v>587.90632725900059</v>
      </c>
      <c r="BF121" s="284">
        <f t="shared" si="90"/>
        <v>590.24967441880062</v>
      </c>
      <c r="BG121" s="284">
        <f t="shared" si="90"/>
        <v>598.32654976540084</v>
      </c>
      <c r="BH121" s="284">
        <f t="shared" si="90"/>
        <v>657.11618351900165</v>
      </c>
      <c r="BI121" s="284">
        <f t="shared" si="90"/>
        <v>663.70667746253662</v>
      </c>
      <c r="BJ121" s="284">
        <f t="shared" ref="BJ121:BO121" si="91">+BJ123+BJ125</f>
        <v>720.3259819940007</v>
      </c>
      <c r="BK121" s="284">
        <f t="shared" si="91"/>
        <v>713.16898079780117</v>
      </c>
      <c r="BL121" s="284">
        <f t="shared" si="91"/>
        <v>725.8750947689141</v>
      </c>
      <c r="BM121" s="284">
        <f t="shared" si="91"/>
        <v>657.77489329300124</v>
      </c>
      <c r="BN121" s="284">
        <f t="shared" si="91"/>
        <v>565.62698273340152</v>
      </c>
      <c r="BO121" s="284">
        <f t="shared" si="91"/>
        <v>1003.1411276832</v>
      </c>
      <c r="BP121" s="286">
        <f>SUM(BD121:BO121)</f>
        <v>8151.6930451253884</v>
      </c>
      <c r="BQ121" s="284">
        <f t="shared" ref="BQ121:BW121" si="92">+BQ123+BQ125</f>
        <v>809.17600599599109</v>
      </c>
      <c r="BR121" s="284">
        <f t="shared" si="92"/>
        <v>720.93363372123565</v>
      </c>
      <c r="BS121" s="284">
        <f t="shared" si="92"/>
        <v>647.09302902629247</v>
      </c>
      <c r="BT121" s="284">
        <f t="shared" si="92"/>
        <v>291.899513985439</v>
      </c>
      <c r="BU121" s="284">
        <f t="shared" si="92"/>
        <v>337.19314036224375</v>
      </c>
      <c r="BV121" s="284">
        <f t="shared" si="92"/>
        <v>471.16515795624224</v>
      </c>
      <c r="BW121" s="284">
        <f t="shared" si="92"/>
        <v>531.45455971138847</v>
      </c>
      <c r="BX121" s="284">
        <v>556.4670470435608</v>
      </c>
      <c r="BY121" s="287">
        <v>653.48861862761532</v>
      </c>
      <c r="BZ121" s="287">
        <v>670.98732984247386</v>
      </c>
      <c r="CA121" s="287">
        <v>761.97526329166953</v>
      </c>
      <c r="CB121" s="287">
        <v>948.45974572427008</v>
      </c>
      <c r="CC121" s="286">
        <v>7400.293045288422</v>
      </c>
      <c r="CD121" s="287">
        <v>670.92700686687226</v>
      </c>
      <c r="CE121" s="287">
        <v>604.66213385146989</v>
      </c>
      <c r="CF121" s="287">
        <v>628.77808773589572</v>
      </c>
      <c r="CG121" s="287">
        <v>645.88133061105373</v>
      </c>
      <c r="CH121" s="287">
        <v>657.94162361586984</v>
      </c>
      <c r="CI121" s="287">
        <v>621.42469233846316</v>
      </c>
      <c r="CJ121" s="287">
        <v>688.72498265070317</v>
      </c>
      <c r="CK121" s="287">
        <v>738.02292649728668</v>
      </c>
      <c r="CL121" s="287">
        <v>735.03429951810881</v>
      </c>
      <c r="CM121" s="283">
        <v>5925.1500414157854</v>
      </c>
      <c r="CN121" s="284">
        <v>5018.8707064300088</v>
      </c>
      <c r="CO121" s="285">
        <v>5991.3970836857234</v>
      </c>
      <c r="CP121" s="360">
        <v>19.377394520439562</v>
      </c>
      <c r="CQ121" s="37"/>
      <c r="CR121" s="36"/>
    </row>
    <row r="122" spans="1:96" ht="20.100000000000001" customHeight="1" x14ac:dyDescent="0.25">
      <c r="A122" s="63"/>
      <c r="B122" s="257" t="s">
        <v>51</v>
      </c>
      <c r="C122" s="334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  <c r="O122" s="412"/>
      <c r="P122" s="413"/>
      <c r="Q122" s="411"/>
      <c r="R122" s="411"/>
      <c r="S122" s="411"/>
      <c r="T122" s="411"/>
      <c r="U122" s="411"/>
      <c r="V122" s="411"/>
      <c r="W122" s="411"/>
      <c r="X122" s="411"/>
      <c r="Y122" s="411"/>
      <c r="Z122" s="411"/>
      <c r="AA122" s="411"/>
      <c r="AB122" s="411"/>
      <c r="AC122" s="414"/>
      <c r="AD122" s="414"/>
      <c r="AE122" s="411"/>
      <c r="AF122" s="411"/>
      <c r="AG122" s="411"/>
      <c r="AH122" s="411"/>
      <c r="AI122" s="411"/>
      <c r="AJ122" s="411"/>
      <c r="AK122" s="411"/>
      <c r="AL122" s="411"/>
      <c r="AM122" s="411"/>
      <c r="AN122" s="411"/>
      <c r="AO122" s="411"/>
      <c r="AP122" s="413"/>
      <c r="AQ122" s="411"/>
      <c r="AR122" s="411"/>
      <c r="AS122" s="411"/>
      <c r="AT122" s="411"/>
      <c r="AU122" s="411"/>
      <c r="AV122" s="411"/>
      <c r="AW122" s="411"/>
      <c r="AX122" s="411"/>
      <c r="AY122" s="411"/>
      <c r="AZ122" s="411"/>
      <c r="BA122" s="411"/>
      <c r="BB122" s="411"/>
      <c r="BC122" s="413"/>
      <c r="BD122" s="414"/>
      <c r="BE122" s="411"/>
      <c r="BF122" s="411"/>
      <c r="BG122" s="411"/>
      <c r="BH122" s="411"/>
      <c r="BI122" s="411"/>
      <c r="BJ122" s="411"/>
      <c r="BK122" s="415"/>
      <c r="BL122" s="416"/>
      <c r="BM122" s="411"/>
      <c r="BN122" s="411"/>
      <c r="BO122" s="411"/>
      <c r="BP122" s="413"/>
      <c r="BQ122" s="411"/>
      <c r="BR122" s="411"/>
      <c r="BS122" s="411"/>
      <c r="BT122" s="411"/>
      <c r="BU122" s="411"/>
      <c r="BV122" s="411"/>
      <c r="BW122" s="411"/>
      <c r="BX122" s="415"/>
      <c r="BY122" s="417"/>
      <c r="BZ122" s="418"/>
      <c r="CA122" s="418"/>
      <c r="CB122" s="418"/>
      <c r="CC122" s="413"/>
      <c r="CD122" s="418"/>
      <c r="CE122" s="418"/>
      <c r="CF122" s="418"/>
      <c r="CG122" s="418"/>
      <c r="CH122" s="418"/>
      <c r="CI122" s="418"/>
      <c r="CJ122" s="417"/>
      <c r="CK122" s="417"/>
      <c r="CL122" s="417"/>
      <c r="CM122" s="266"/>
      <c r="CN122" s="267"/>
      <c r="CO122" s="268"/>
      <c r="CP122" s="419"/>
      <c r="CQ122" s="37"/>
      <c r="CR122" s="36"/>
    </row>
    <row r="123" spans="1:96" ht="20.100000000000001" customHeight="1" thickBot="1" x14ac:dyDescent="0.3">
      <c r="A123" s="63"/>
      <c r="B123" s="546" t="s">
        <v>11</v>
      </c>
      <c r="C123" s="547"/>
      <c r="D123" s="420">
        <v>149.16254800227117</v>
      </c>
      <c r="E123" s="420">
        <v>128.15006103016458</v>
      </c>
      <c r="F123" s="420">
        <v>135.87764669581605</v>
      </c>
      <c r="G123" s="420">
        <v>123.20887143119995</v>
      </c>
      <c r="H123" s="420">
        <v>133.32032281587453</v>
      </c>
      <c r="I123" s="420">
        <v>133.06343070700407</v>
      </c>
      <c r="J123" s="420">
        <v>136.07585042399978</v>
      </c>
      <c r="K123" s="420">
        <v>135.06836941684313</v>
      </c>
      <c r="L123" s="420">
        <v>131.12477606142551</v>
      </c>
      <c r="M123" s="420">
        <v>133.07474679147106</v>
      </c>
      <c r="N123" s="420">
        <v>138.66793938880016</v>
      </c>
      <c r="O123" s="421">
        <v>214.0528913862</v>
      </c>
      <c r="P123" s="260">
        <f>SUM(D123:O123)</f>
        <v>1690.84745415107</v>
      </c>
      <c r="Q123" s="420">
        <v>181.73076884242522</v>
      </c>
      <c r="R123" s="420">
        <v>147.29065417130118</v>
      </c>
      <c r="S123" s="420">
        <v>112.92970481162038</v>
      </c>
      <c r="T123" s="420">
        <v>111.50809443860021</v>
      </c>
      <c r="U123" s="420">
        <v>148.98812251820007</v>
      </c>
      <c r="V123" s="420">
        <v>156.33592476440012</v>
      </c>
      <c r="W123" s="420">
        <v>149.33050000800006</v>
      </c>
      <c r="X123" s="420">
        <v>157.7793334622001</v>
      </c>
      <c r="Y123" s="420">
        <v>159.19882383320021</v>
      </c>
      <c r="Z123" s="420">
        <v>162.75587261879986</v>
      </c>
      <c r="AA123" s="420">
        <v>179.5247405696002</v>
      </c>
      <c r="AB123" s="420">
        <v>240.45837162200004</v>
      </c>
      <c r="AC123" s="422">
        <f t="shared" ref="AC123:AC138" si="93">SUM(Q123:AB123)</f>
        <v>1907.8309116603475</v>
      </c>
      <c r="AD123" s="422">
        <v>222.44594196300017</v>
      </c>
      <c r="AE123" s="420">
        <v>186.07802414480005</v>
      </c>
      <c r="AF123" s="420">
        <v>204.85907610820013</v>
      </c>
      <c r="AG123" s="420">
        <v>193.47490213979995</v>
      </c>
      <c r="AH123" s="420">
        <v>199.05837596380019</v>
      </c>
      <c r="AI123" s="420">
        <v>213.76560513000032</v>
      </c>
      <c r="AJ123" s="420">
        <v>208.07631137720011</v>
      </c>
      <c r="AK123" s="420">
        <v>218.9260241118001</v>
      </c>
      <c r="AL123" s="420">
        <v>215.71070315140039</v>
      </c>
      <c r="AM123" s="307">
        <v>218.95893594499992</v>
      </c>
      <c r="AN123" s="307">
        <v>238.88493666600013</v>
      </c>
      <c r="AO123" s="307">
        <v>276.84932834840004</v>
      </c>
      <c r="AP123" s="260">
        <f>SUM(AD123:AO123)</f>
        <v>2597.0881650494016</v>
      </c>
      <c r="AQ123" s="307">
        <v>293.22126891480025</v>
      </c>
      <c r="AR123" s="307">
        <v>212.33058479019988</v>
      </c>
      <c r="AS123" s="307">
        <v>258.81827696559992</v>
      </c>
      <c r="AT123" s="307">
        <v>242.29566737039983</v>
      </c>
      <c r="AU123" s="307">
        <v>250.89720449799992</v>
      </c>
      <c r="AV123" s="307">
        <v>273.28043969339979</v>
      </c>
      <c r="AW123" s="307">
        <v>270.29025659119952</v>
      </c>
      <c r="AX123" s="307">
        <v>287.64428973059972</v>
      </c>
      <c r="AY123" s="307">
        <v>274.99795594919999</v>
      </c>
      <c r="AZ123" s="307">
        <v>292.40902469639997</v>
      </c>
      <c r="BA123" s="307">
        <v>310.73258737880064</v>
      </c>
      <c r="BB123" s="307">
        <v>390.34765499160108</v>
      </c>
      <c r="BC123" s="260">
        <f>SUM(AQ123:BB123)</f>
        <v>3357.2652115702003</v>
      </c>
      <c r="BD123" s="305">
        <v>356.58427444380129</v>
      </c>
      <c r="BE123" s="307">
        <v>314.36411214260062</v>
      </c>
      <c r="BF123" s="307">
        <v>301.8222201586006</v>
      </c>
      <c r="BG123" s="307">
        <v>292.71113176080098</v>
      </c>
      <c r="BH123" s="307">
        <v>336.14292149280152</v>
      </c>
      <c r="BI123" s="307">
        <v>356.41394486080111</v>
      </c>
      <c r="BJ123" s="307">
        <v>364.46752617980081</v>
      </c>
      <c r="BK123" s="250">
        <v>379.48914476480161</v>
      </c>
      <c r="BL123" s="253">
        <v>378.19510652760169</v>
      </c>
      <c r="BM123" s="307">
        <v>356.89928370540184</v>
      </c>
      <c r="BN123" s="307">
        <v>263.25957474940168</v>
      </c>
      <c r="BO123" s="307">
        <v>484.81534707920036</v>
      </c>
      <c r="BP123" s="260">
        <f>SUM(BD123:BO123)</f>
        <v>4185.1645878656145</v>
      </c>
      <c r="BQ123" s="307">
        <v>457.29627227479995</v>
      </c>
      <c r="BR123" s="307">
        <v>405.41494887399995</v>
      </c>
      <c r="BS123" s="307">
        <v>367.55215724280055</v>
      </c>
      <c r="BT123" s="307">
        <v>183.47869058299921</v>
      </c>
      <c r="BU123" s="307">
        <v>215.86856592999817</v>
      </c>
      <c r="BV123" s="307">
        <v>302.35252274859801</v>
      </c>
      <c r="BW123" s="307">
        <v>341.69220810339834</v>
      </c>
      <c r="BX123" s="250">
        <v>359.59514501040178</v>
      </c>
      <c r="BY123" s="254">
        <v>421.21230399820104</v>
      </c>
      <c r="BZ123" s="259">
        <v>426.3363529681979</v>
      </c>
      <c r="CA123" s="259">
        <v>465.86504040479855</v>
      </c>
      <c r="CB123" s="259">
        <v>589.72656679159752</v>
      </c>
      <c r="CC123" s="260">
        <v>4536.3907749297905</v>
      </c>
      <c r="CD123" s="259">
        <v>533.04936016219631</v>
      </c>
      <c r="CE123" s="259">
        <v>462.86276770319751</v>
      </c>
      <c r="CF123" s="259">
        <v>486.10863639319666</v>
      </c>
      <c r="CG123" s="259">
        <v>496.26841820039738</v>
      </c>
      <c r="CH123" s="259">
        <v>498.82537154439615</v>
      </c>
      <c r="CI123" s="259">
        <v>457.44891178616189</v>
      </c>
      <c r="CJ123" s="254">
        <v>514.11750977519614</v>
      </c>
      <c r="CK123" s="254">
        <v>551.70748237479586</v>
      </c>
      <c r="CL123" s="254">
        <v>545.23820192199605</v>
      </c>
      <c r="CM123" s="345">
        <v>3080.1903823316102</v>
      </c>
      <c r="CN123" s="346">
        <v>3054.462814765197</v>
      </c>
      <c r="CO123" s="347">
        <v>4545.6266598615339</v>
      </c>
      <c r="CP123" s="378">
        <v>48.819184764276336</v>
      </c>
      <c r="CQ123" s="37"/>
      <c r="CR123" s="36"/>
    </row>
    <row r="124" spans="1:96" ht="20.100000000000001" customHeight="1" x14ac:dyDescent="0.25">
      <c r="A124" s="63"/>
      <c r="B124" s="223" t="s">
        <v>52</v>
      </c>
      <c r="C124" s="224"/>
      <c r="D124" s="423"/>
      <c r="E124" s="423"/>
      <c r="F124" s="423"/>
      <c r="G124" s="423"/>
      <c r="H124" s="423"/>
      <c r="I124" s="423"/>
      <c r="J124" s="423"/>
      <c r="K124" s="423"/>
      <c r="L124" s="423"/>
      <c r="M124" s="423"/>
      <c r="N124" s="423"/>
      <c r="O124" s="424"/>
      <c r="P124" s="425"/>
      <c r="Q124" s="423"/>
      <c r="R124" s="423"/>
      <c r="S124" s="423"/>
      <c r="T124" s="423"/>
      <c r="U124" s="423"/>
      <c r="V124" s="423"/>
      <c r="W124" s="423"/>
      <c r="X124" s="423"/>
      <c r="Y124" s="423"/>
      <c r="Z124" s="423"/>
      <c r="AA124" s="423"/>
      <c r="AB124" s="423"/>
      <c r="AC124" s="426">
        <f t="shared" si="93"/>
        <v>0</v>
      </c>
      <c r="AD124" s="426"/>
      <c r="AE124" s="423"/>
      <c r="AF124" s="423"/>
      <c r="AG124" s="423"/>
      <c r="AH124" s="423"/>
      <c r="AI124" s="423"/>
      <c r="AJ124" s="423"/>
      <c r="AK124" s="423"/>
      <c r="AL124" s="423"/>
      <c r="AM124" s="423"/>
      <c r="AN124" s="423"/>
      <c r="AO124" s="423"/>
      <c r="AP124" s="425"/>
      <c r="AQ124" s="423"/>
      <c r="AR124" s="423"/>
      <c r="AS124" s="423"/>
      <c r="AT124" s="423"/>
      <c r="AU124" s="423"/>
      <c r="AV124" s="423"/>
      <c r="AW124" s="423"/>
      <c r="AX124" s="423"/>
      <c r="AY124" s="423"/>
      <c r="AZ124" s="423"/>
      <c r="BA124" s="423"/>
      <c r="BB124" s="423"/>
      <c r="BC124" s="425"/>
      <c r="BD124" s="426"/>
      <c r="BE124" s="423"/>
      <c r="BF124" s="423"/>
      <c r="BG124" s="423"/>
      <c r="BH124" s="423"/>
      <c r="BI124" s="423"/>
      <c r="BJ124" s="423"/>
      <c r="BK124" s="427"/>
      <c r="BL124" s="428"/>
      <c r="BM124" s="423"/>
      <c r="BN124" s="423"/>
      <c r="BO124" s="423"/>
      <c r="BP124" s="425"/>
      <c r="BQ124" s="423"/>
      <c r="BR124" s="423"/>
      <c r="BS124" s="423"/>
      <c r="BT124" s="423"/>
      <c r="BU124" s="423"/>
      <c r="BV124" s="423"/>
      <c r="BW124" s="423"/>
      <c r="BX124" s="427"/>
      <c r="BY124" s="404"/>
      <c r="BZ124" s="405"/>
      <c r="CA124" s="405"/>
      <c r="CB124" s="405"/>
      <c r="CC124" s="425"/>
      <c r="CD124" s="405"/>
      <c r="CE124" s="405"/>
      <c r="CF124" s="405"/>
      <c r="CG124" s="405"/>
      <c r="CH124" s="405"/>
      <c r="CI124" s="405"/>
      <c r="CJ124" s="404"/>
      <c r="CK124" s="404"/>
      <c r="CL124" s="404"/>
      <c r="CM124" s="252"/>
      <c r="CN124" s="248"/>
      <c r="CO124" s="331"/>
      <c r="CP124" s="429"/>
      <c r="CQ124" s="37"/>
      <c r="CR124" s="36"/>
    </row>
    <row r="125" spans="1:96" ht="20.100000000000001" customHeight="1" thickBot="1" x14ac:dyDescent="0.3">
      <c r="A125" s="63"/>
      <c r="B125" s="546" t="s">
        <v>11</v>
      </c>
      <c r="C125" s="548"/>
      <c r="D125" s="420">
        <v>188.04305585543904</v>
      </c>
      <c r="E125" s="254">
        <v>164.23926351650886</v>
      </c>
      <c r="F125" s="254">
        <v>183.93469856171734</v>
      </c>
      <c r="G125" s="254">
        <v>177.15614418652535</v>
      </c>
      <c r="H125" s="254">
        <v>178.27046262952268</v>
      </c>
      <c r="I125" s="420">
        <v>186.21109519287694</v>
      </c>
      <c r="J125" s="420">
        <v>188.73654840074704</v>
      </c>
      <c r="K125" s="420">
        <v>187.22647985351497</v>
      </c>
      <c r="L125" s="420">
        <v>193.90636037810654</v>
      </c>
      <c r="M125" s="420">
        <v>190.92841099982741</v>
      </c>
      <c r="N125" s="420">
        <v>205.85114961096903</v>
      </c>
      <c r="O125" s="421">
        <v>223.15167411976648</v>
      </c>
      <c r="P125" s="260">
        <f>SUM(D125:O125)</f>
        <v>2267.6553433055219</v>
      </c>
      <c r="Q125" s="420">
        <v>196.57931964795958</v>
      </c>
      <c r="R125" s="420">
        <v>175.92416685085064</v>
      </c>
      <c r="S125" s="420">
        <v>194.6925893445999</v>
      </c>
      <c r="T125" s="420">
        <v>186.92464082819984</v>
      </c>
      <c r="U125" s="420">
        <v>186.23162854339986</v>
      </c>
      <c r="V125" s="420">
        <v>191.93250814959984</v>
      </c>
      <c r="W125" s="420">
        <v>194.94317101919998</v>
      </c>
      <c r="X125" s="420">
        <v>200.78008553480012</v>
      </c>
      <c r="Y125" s="420">
        <v>190.87756513479977</v>
      </c>
      <c r="Z125" s="420">
        <v>196.8651694015997</v>
      </c>
      <c r="AA125" s="420">
        <v>200.70657275740015</v>
      </c>
      <c r="AB125" s="420">
        <v>218.77788421519992</v>
      </c>
      <c r="AC125" s="422">
        <f t="shared" si="93"/>
        <v>2335.2353014276091</v>
      </c>
      <c r="AD125" s="422">
        <v>211.29626221819993</v>
      </c>
      <c r="AE125" s="420">
        <v>167.19252306719991</v>
      </c>
      <c r="AF125" s="420">
        <v>222.26033100160015</v>
      </c>
      <c r="AG125" s="420">
        <v>189.90890925819997</v>
      </c>
      <c r="AH125" s="420">
        <v>217.15988159619974</v>
      </c>
      <c r="AI125" s="420">
        <v>200.90816116459979</v>
      </c>
      <c r="AJ125" s="420">
        <v>217.16747520260017</v>
      </c>
      <c r="AK125" s="420">
        <v>220.24430327739998</v>
      </c>
      <c r="AL125" s="420">
        <v>208.4357727301244</v>
      </c>
      <c r="AM125" s="307">
        <v>232.45584906890554</v>
      </c>
      <c r="AN125" s="307">
        <v>239.43695715285415</v>
      </c>
      <c r="AO125" s="307">
        <v>257.24107411980032</v>
      </c>
      <c r="AP125" s="260">
        <f t="shared" ref="AP125:AP131" si="94">SUM(AD125:AO125)</f>
        <v>2583.7074998576841</v>
      </c>
      <c r="AQ125" s="307">
        <v>254.00635652159988</v>
      </c>
      <c r="AR125" s="307">
        <v>203.86326616599999</v>
      </c>
      <c r="AS125" s="307">
        <v>228.42258599320002</v>
      </c>
      <c r="AT125" s="307">
        <v>224.03530901978607</v>
      </c>
      <c r="AU125" s="307">
        <v>232.96856186025619</v>
      </c>
      <c r="AV125" s="307">
        <v>233.53886969520002</v>
      </c>
      <c r="AW125" s="307">
        <v>261.3004439120632</v>
      </c>
      <c r="AX125" s="307">
        <v>270.73933519229081</v>
      </c>
      <c r="AY125" s="307">
        <v>268.08092990136555</v>
      </c>
      <c r="AZ125" s="307">
        <v>279.30148410260807</v>
      </c>
      <c r="BA125" s="307">
        <v>293.06465648317931</v>
      </c>
      <c r="BB125" s="307">
        <v>341.6684826764909</v>
      </c>
      <c r="BC125" s="260">
        <f>SUM(AQ125:BB125)</f>
        <v>3090.9902815240398</v>
      </c>
      <c r="BD125" s="305">
        <v>311.89029698652899</v>
      </c>
      <c r="BE125" s="307">
        <v>273.54221511640003</v>
      </c>
      <c r="BF125" s="307">
        <v>288.42745426020002</v>
      </c>
      <c r="BG125" s="307">
        <v>305.6154180045998</v>
      </c>
      <c r="BH125" s="307">
        <v>320.97326202620008</v>
      </c>
      <c r="BI125" s="307">
        <v>307.29273260173557</v>
      </c>
      <c r="BJ125" s="307">
        <v>355.85845581419989</v>
      </c>
      <c r="BK125" s="250">
        <v>333.67983603299962</v>
      </c>
      <c r="BL125" s="253">
        <v>347.6799882413124</v>
      </c>
      <c r="BM125" s="307">
        <v>300.8756095875994</v>
      </c>
      <c r="BN125" s="307">
        <v>302.36740798399984</v>
      </c>
      <c r="BO125" s="307">
        <v>518.32578060399965</v>
      </c>
      <c r="BP125" s="260">
        <f>SUM(BD125:BO125)</f>
        <v>3966.5284572597748</v>
      </c>
      <c r="BQ125" s="307">
        <v>351.87973372119114</v>
      </c>
      <c r="BR125" s="307">
        <v>315.5186848472357</v>
      </c>
      <c r="BS125" s="307">
        <v>279.54087178349187</v>
      </c>
      <c r="BT125" s="307">
        <v>108.42082340243979</v>
      </c>
      <c r="BU125" s="307">
        <v>121.32457443224561</v>
      </c>
      <c r="BV125" s="307">
        <v>168.81263520764423</v>
      </c>
      <c r="BW125" s="307">
        <v>189.7623516079901</v>
      </c>
      <c r="BX125" s="250">
        <v>196.87190203315905</v>
      </c>
      <c r="BY125" s="254">
        <v>232.27631462941429</v>
      </c>
      <c r="BZ125" s="259">
        <v>244.65097687427593</v>
      </c>
      <c r="CA125" s="259">
        <v>296.11022288687104</v>
      </c>
      <c r="CB125" s="259">
        <v>358.7331789326725</v>
      </c>
      <c r="CC125" s="260">
        <v>2863.9022703586315</v>
      </c>
      <c r="CD125" s="259">
        <v>137.87764670467598</v>
      </c>
      <c r="CE125" s="259">
        <v>141.79936614827244</v>
      </c>
      <c r="CF125" s="259">
        <v>142.66945134269903</v>
      </c>
      <c r="CG125" s="259">
        <v>149.61291241065635</v>
      </c>
      <c r="CH125" s="259">
        <v>159.1162520714737</v>
      </c>
      <c r="CI125" s="259">
        <v>163.97578055230127</v>
      </c>
      <c r="CJ125" s="254">
        <v>174.60747287550697</v>
      </c>
      <c r="CK125" s="254">
        <v>186.31544412249082</v>
      </c>
      <c r="CL125" s="254">
        <v>189.79609759611276</v>
      </c>
      <c r="CM125" s="345">
        <v>2844.9596590841761</v>
      </c>
      <c r="CN125" s="346">
        <v>1964.4078916648118</v>
      </c>
      <c r="CO125" s="347">
        <v>1445.7704238241895</v>
      </c>
      <c r="CP125" s="378">
        <v>-26.401719828211611</v>
      </c>
      <c r="CQ125" s="37"/>
      <c r="CR125" s="36"/>
    </row>
    <row r="126" spans="1:96" ht="20.100000000000001" customHeight="1" thickBot="1" x14ac:dyDescent="0.3">
      <c r="A126" s="63"/>
      <c r="B126" s="281"/>
      <c r="C126" s="282" t="s">
        <v>100</v>
      </c>
      <c r="D126" s="284">
        <f>+D128+D130</f>
        <v>0</v>
      </c>
      <c r="E126" s="284">
        <f t="shared" ref="E126:O126" si="95">+E128+E130</f>
        <v>0</v>
      </c>
      <c r="F126" s="284">
        <f t="shared" si="95"/>
        <v>0</v>
      </c>
      <c r="G126" s="284">
        <f t="shared" si="95"/>
        <v>0</v>
      </c>
      <c r="H126" s="284">
        <f t="shared" si="95"/>
        <v>0</v>
      </c>
      <c r="I126" s="284">
        <f t="shared" si="95"/>
        <v>0</v>
      </c>
      <c r="J126" s="284">
        <f t="shared" si="95"/>
        <v>0</v>
      </c>
      <c r="K126" s="284">
        <f t="shared" si="95"/>
        <v>0</v>
      </c>
      <c r="L126" s="284">
        <f t="shared" si="95"/>
        <v>0</v>
      </c>
      <c r="M126" s="284">
        <f t="shared" si="95"/>
        <v>0</v>
      </c>
      <c r="N126" s="284">
        <f t="shared" si="95"/>
        <v>0</v>
      </c>
      <c r="O126" s="284">
        <f t="shared" si="95"/>
        <v>0</v>
      </c>
      <c r="P126" s="382">
        <f>SUM(D126:O126)</f>
        <v>0</v>
      </c>
      <c r="Q126" s="284">
        <f>+Q128+Q130</f>
        <v>438.06812401014059</v>
      </c>
      <c r="R126" s="284">
        <f t="shared" ref="R126:AB126" si="96">+R128+R130</f>
        <v>336.7821558721605</v>
      </c>
      <c r="S126" s="284">
        <f t="shared" si="96"/>
        <v>449.07484254067958</v>
      </c>
      <c r="T126" s="284">
        <f t="shared" si="96"/>
        <v>378.58520317120019</v>
      </c>
      <c r="U126" s="284">
        <f t="shared" si="96"/>
        <v>361.44554599874016</v>
      </c>
      <c r="V126" s="284">
        <f t="shared" si="96"/>
        <v>370.41778450684109</v>
      </c>
      <c r="W126" s="284">
        <f t="shared" si="96"/>
        <v>384.92218177634072</v>
      </c>
      <c r="X126" s="284">
        <f t="shared" si="96"/>
        <v>424.95782567492029</v>
      </c>
      <c r="Y126" s="284">
        <f t="shared" si="96"/>
        <v>383.44053577556042</v>
      </c>
      <c r="Z126" s="284">
        <f t="shared" si="96"/>
        <v>386.17231290922007</v>
      </c>
      <c r="AA126" s="284">
        <f t="shared" si="96"/>
        <v>409.64951612930065</v>
      </c>
      <c r="AB126" s="284">
        <f t="shared" si="96"/>
        <v>417.63480462208156</v>
      </c>
      <c r="AC126" s="283">
        <f t="shared" si="93"/>
        <v>4741.1508329871867</v>
      </c>
      <c r="AD126" s="283">
        <f>+AD128+AD130</f>
        <v>451.70561874896174</v>
      </c>
      <c r="AE126" s="284">
        <f t="shared" ref="AE126:AO126" si="97">+AE128+AE130</f>
        <v>338.46063836506102</v>
      </c>
      <c r="AF126" s="284">
        <f t="shared" si="97"/>
        <v>419.63042425384043</v>
      </c>
      <c r="AG126" s="284">
        <f t="shared" si="97"/>
        <v>414.35235113788042</v>
      </c>
      <c r="AH126" s="284">
        <f t="shared" si="97"/>
        <v>444.00436435196104</v>
      </c>
      <c r="AI126" s="284">
        <f t="shared" si="97"/>
        <v>452.80252099528002</v>
      </c>
      <c r="AJ126" s="284">
        <f t="shared" si="97"/>
        <v>472.24390181920228</v>
      </c>
      <c r="AK126" s="284">
        <f t="shared" si="97"/>
        <v>470.55089453936057</v>
      </c>
      <c r="AL126" s="284">
        <f t="shared" si="97"/>
        <v>457.32840876888019</v>
      </c>
      <c r="AM126" s="284">
        <f t="shared" si="97"/>
        <v>485.04840961256099</v>
      </c>
      <c r="AN126" s="284">
        <f t="shared" si="97"/>
        <v>520.23358542948029</v>
      </c>
      <c r="AO126" s="285">
        <f t="shared" si="97"/>
        <v>507.43658304948099</v>
      </c>
      <c r="AP126" s="286">
        <f t="shared" si="94"/>
        <v>5433.7977010719496</v>
      </c>
      <c r="AQ126" s="284">
        <f>+AQ128+AQ130</f>
        <v>579.27017830286036</v>
      </c>
      <c r="AR126" s="284">
        <f t="shared" ref="AR126:BB126" si="98">+AR128+AR130</f>
        <v>440.34908203084035</v>
      </c>
      <c r="AS126" s="284">
        <f t="shared" si="98"/>
        <v>482.26155113408117</v>
      </c>
      <c r="AT126" s="284">
        <f t="shared" si="98"/>
        <v>304.2475313648398</v>
      </c>
      <c r="AU126" s="284">
        <f t="shared" si="98"/>
        <v>325.83430637800132</v>
      </c>
      <c r="AV126" s="284">
        <f t="shared" si="98"/>
        <v>337.69297345336088</v>
      </c>
      <c r="AW126" s="284">
        <f t="shared" si="98"/>
        <v>352.82043238181257</v>
      </c>
      <c r="AX126" s="284">
        <f t="shared" si="98"/>
        <v>318.10673862662588</v>
      </c>
      <c r="AY126" s="284">
        <f t="shared" si="98"/>
        <v>328.379186732736</v>
      </c>
      <c r="AZ126" s="284">
        <f t="shared" si="98"/>
        <v>359.67038805812467</v>
      </c>
      <c r="BA126" s="284">
        <f t="shared" si="98"/>
        <v>381.45330941655482</v>
      </c>
      <c r="BB126" s="284">
        <f t="shared" si="98"/>
        <v>378.69132772986666</v>
      </c>
      <c r="BC126" s="286">
        <f>SUM(AQ126:BB126)</f>
        <v>4588.7770056097033</v>
      </c>
      <c r="BD126" s="283">
        <f>+BD128+BD130</f>
        <v>415.47147221519253</v>
      </c>
      <c r="BE126" s="284">
        <f t="shared" ref="BE126:BO126" si="99">+BE128+BE130</f>
        <v>310.87090679516052</v>
      </c>
      <c r="BF126" s="284">
        <f t="shared" si="99"/>
        <v>348.66601659861709</v>
      </c>
      <c r="BG126" s="284">
        <f t="shared" si="99"/>
        <v>334.49017668776025</v>
      </c>
      <c r="BH126" s="284">
        <f t="shared" si="99"/>
        <v>345.99925265972519</v>
      </c>
      <c r="BI126" s="284">
        <f t="shared" si="99"/>
        <v>356.19580104814122</v>
      </c>
      <c r="BJ126" s="284">
        <f t="shared" si="99"/>
        <v>371.07012523021984</v>
      </c>
      <c r="BK126" s="284">
        <f t="shared" si="99"/>
        <v>358.42602909323739</v>
      </c>
      <c r="BL126" s="284">
        <f t="shared" si="99"/>
        <v>348.75751741865645</v>
      </c>
      <c r="BM126" s="284">
        <f t="shared" si="99"/>
        <v>347.75783058147596</v>
      </c>
      <c r="BN126" s="284">
        <f t="shared" si="99"/>
        <v>292.8042703082665</v>
      </c>
      <c r="BO126" s="284">
        <f t="shared" si="99"/>
        <v>380.52268690360103</v>
      </c>
      <c r="BP126" s="286">
        <f>SUM(BD126:BO126)</f>
        <v>4211.0320855400541</v>
      </c>
      <c r="BQ126" s="284">
        <f t="shared" ref="BQ126:BW126" si="100">+BQ128+BQ130</f>
        <v>401.73921039865161</v>
      </c>
      <c r="BR126" s="284">
        <f t="shared" si="100"/>
        <v>315.35679609367037</v>
      </c>
      <c r="BS126" s="284">
        <f t="shared" si="100"/>
        <v>247.65716705060728</v>
      </c>
      <c r="BT126" s="284">
        <f t="shared" si="100"/>
        <v>136.79054433388964</v>
      </c>
      <c r="BU126" s="284">
        <f t="shared" si="100"/>
        <v>193.54466024950759</v>
      </c>
      <c r="BV126" s="284">
        <f t="shared" si="100"/>
        <v>237.67027574650587</v>
      </c>
      <c r="BW126" s="284">
        <f t="shared" si="100"/>
        <v>284.46812285670177</v>
      </c>
      <c r="BX126" s="284">
        <v>315.44055327791239</v>
      </c>
      <c r="BY126" s="287">
        <v>291.56675862991568</v>
      </c>
      <c r="BZ126" s="287">
        <v>320.60907861296164</v>
      </c>
      <c r="CA126" s="287">
        <v>438.71249370111093</v>
      </c>
      <c r="CB126" s="287">
        <v>392.84752993042287</v>
      </c>
      <c r="CC126" s="286">
        <v>3576.403190881857</v>
      </c>
      <c r="CD126" s="287">
        <v>355.9273458914364</v>
      </c>
      <c r="CE126" s="287">
        <v>340.38833488051569</v>
      </c>
      <c r="CF126" s="287">
        <v>348.42373361341004</v>
      </c>
      <c r="CG126" s="287">
        <v>338.10185533139747</v>
      </c>
      <c r="CH126" s="287">
        <v>370.6353943419939</v>
      </c>
      <c r="CI126" s="287">
        <v>377.5078741261417</v>
      </c>
      <c r="CJ126" s="287">
        <v>438.83934919959449</v>
      </c>
      <c r="CK126" s="287">
        <v>409.56206815531084</v>
      </c>
      <c r="CL126" s="287">
        <v>397.77618955698182</v>
      </c>
      <c r="CM126" s="430">
        <v>3189.9472977467103</v>
      </c>
      <c r="CN126" s="431">
        <v>2424.2340886373618</v>
      </c>
      <c r="CO126" s="432">
        <v>3377.1621450967828</v>
      </c>
      <c r="CP126" s="360">
        <v>39.30841748847169</v>
      </c>
      <c r="CQ126" s="37"/>
      <c r="CR126" s="36"/>
    </row>
    <row r="127" spans="1:96" ht="20.100000000000001" customHeight="1" x14ac:dyDescent="0.25">
      <c r="A127" s="63"/>
      <c r="B127" s="257" t="s">
        <v>101</v>
      </c>
      <c r="C127" s="334"/>
      <c r="D127" s="433"/>
      <c r="E127" s="434"/>
      <c r="F127" s="434"/>
      <c r="G127" s="434"/>
      <c r="H127" s="434"/>
      <c r="I127" s="434"/>
      <c r="J127" s="434"/>
      <c r="K127" s="434"/>
      <c r="L127" s="434"/>
      <c r="M127" s="434"/>
      <c r="N127" s="434"/>
      <c r="O127" s="435"/>
      <c r="P127" s="436"/>
      <c r="Q127" s="434"/>
      <c r="R127" s="434"/>
      <c r="S127" s="434"/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3"/>
      <c r="AD127" s="433"/>
      <c r="AE127" s="434"/>
      <c r="AF127" s="434"/>
      <c r="AG127" s="434"/>
      <c r="AH127" s="434"/>
      <c r="AI127" s="434"/>
      <c r="AJ127" s="434"/>
      <c r="AK127" s="434"/>
      <c r="AL127" s="434"/>
      <c r="AM127" s="434"/>
      <c r="AN127" s="434"/>
      <c r="AO127" s="434"/>
      <c r="AP127" s="436"/>
      <c r="AQ127" s="434"/>
      <c r="AR127" s="434"/>
      <c r="AS127" s="434"/>
      <c r="AT127" s="434"/>
      <c r="AU127" s="434"/>
      <c r="AV127" s="434"/>
      <c r="AW127" s="434"/>
      <c r="AX127" s="434"/>
      <c r="AY127" s="434"/>
      <c r="AZ127" s="434"/>
      <c r="BA127" s="434"/>
      <c r="BB127" s="434"/>
      <c r="BC127" s="436"/>
      <c r="BD127" s="433"/>
      <c r="BE127" s="434"/>
      <c r="BF127" s="434"/>
      <c r="BG127" s="434"/>
      <c r="BH127" s="434"/>
      <c r="BI127" s="434"/>
      <c r="BJ127" s="434"/>
      <c r="BK127" s="267"/>
      <c r="BL127" s="270"/>
      <c r="BM127" s="434"/>
      <c r="BN127" s="434"/>
      <c r="BO127" s="434"/>
      <c r="BP127" s="436"/>
      <c r="BQ127" s="434"/>
      <c r="BR127" s="434"/>
      <c r="BS127" s="434"/>
      <c r="BT127" s="434"/>
      <c r="BU127" s="434"/>
      <c r="BV127" s="434"/>
      <c r="BW127" s="434"/>
      <c r="BX127" s="267"/>
      <c r="BY127" s="271"/>
      <c r="BZ127" s="437"/>
      <c r="CA127" s="437"/>
      <c r="CB127" s="437"/>
      <c r="CC127" s="436"/>
      <c r="CD127" s="437"/>
      <c r="CE127" s="437"/>
      <c r="CF127" s="437"/>
      <c r="CG127" s="437"/>
      <c r="CH127" s="437"/>
      <c r="CI127" s="437"/>
      <c r="CJ127" s="271"/>
      <c r="CK127" s="271"/>
      <c r="CL127" s="271"/>
      <c r="CM127" s="438"/>
      <c r="CN127" s="248"/>
      <c r="CO127" s="331"/>
      <c r="CP127" s="439"/>
      <c r="CQ127" s="37"/>
      <c r="CR127" s="36"/>
    </row>
    <row r="128" spans="1:96" ht="20.100000000000001" customHeight="1" thickBot="1" x14ac:dyDescent="0.3">
      <c r="A128" s="63"/>
      <c r="B128" s="546" t="s">
        <v>11</v>
      </c>
      <c r="C128" s="547"/>
      <c r="D128" s="440"/>
      <c r="E128" s="441"/>
      <c r="F128" s="441"/>
      <c r="G128" s="441"/>
      <c r="H128" s="441"/>
      <c r="I128" s="441"/>
      <c r="J128" s="441"/>
      <c r="K128" s="441"/>
      <c r="L128" s="441"/>
      <c r="M128" s="441"/>
      <c r="N128" s="441"/>
      <c r="O128" s="442"/>
      <c r="P128" s="311">
        <f>SUM(D128:O128)</f>
        <v>0</v>
      </c>
      <c r="Q128" s="441">
        <v>266.73970373020029</v>
      </c>
      <c r="R128" s="441">
        <v>200.79315423780048</v>
      </c>
      <c r="S128" s="441">
        <v>231.01817844660042</v>
      </c>
      <c r="T128" s="441">
        <v>223.72489833560016</v>
      </c>
      <c r="U128" s="441">
        <v>228.19587192919982</v>
      </c>
      <c r="V128" s="441">
        <v>240.54540317080045</v>
      </c>
      <c r="W128" s="441">
        <v>241.50882212160025</v>
      </c>
      <c r="X128" s="441">
        <v>239.96285773979989</v>
      </c>
      <c r="Y128" s="441">
        <v>259.39488249800019</v>
      </c>
      <c r="Z128" s="441">
        <v>256.96965338999973</v>
      </c>
      <c r="AA128" s="441">
        <v>275.98141542680025</v>
      </c>
      <c r="AB128" s="441">
        <v>291.1300994040011</v>
      </c>
      <c r="AC128" s="440">
        <f>SUM(Q128:AB128)</f>
        <v>2955.9649404304027</v>
      </c>
      <c r="AD128" s="440">
        <v>310.64545280380122</v>
      </c>
      <c r="AE128" s="441">
        <v>226.22778390560035</v>
      </c>
      <c r="AF128" s="441">
        <v>295.25414807640033</v>
      </c>
      <c r="AG128" s="441">
        <v>284.80422482440014</v>
      </c>
      <c r="AH128" s="441">
        <v>306.54524640140045</v>
      </c>
      <c r="AI128" s="441">
        <v>313.17485666920038</v>
      </c>
      <c r="AJ128" s="441">
        <v>320.27574506340119</v>
      </c>
      <c r="AK128" s="441">
        <v>329.83368126020036</v>
      </c>
      <c r="AL128" s="441">
        <v>322.56887443119984</v>
      </c>
      <c r="AM128" s="376">
        <v>342.83043646580035</v>
      </c>
      <c r="AN128" s="376">
        <v>366.48369892919982</v>
      </c>
      <c r="AO128" s="376">
        <v>356.09461533940072</v>
      </c>
      <c r="AP128" s="311">
        <f>SUM(AD128:AO128)</f>
        <v>3774.7387641700043</v>
      </c>
      <c r="AQ128" s="376">
        <v>416.73353421499962</v>
      </c>
      <c r="AR128" s="376">
        <v>311.24644915260001</v>
      </c>
      <c r="AS128" s="376">
        <v>316.99137858240101</v>
      </c>
      <c r="AT128" s="376">
        <v>140.16010399439978</v>
      </c>
      <c r="AU128" s="376">
        <v>146.85363299180008</v>
      </c>
      <c r="AV128" s="376">
        <v>154.98702339960008</v>
      </c>
      <c r="AW128" s="376">
        <v>162.45351796240016</v>
      </c>
      <c r="AX128" s="376">
        <v>155.90023206100065</v>
      </c>
      <c r="AY128" s="376">
        <v>157.15057167600003</v>
      </c>
      <c r="AZ128" s="376">
        <v>168.18468966459989</v>
      </c>
      <c r="BA128" s="376">
        <v>175.80450525399993</v>
      </c>
      <c r="BB128" s="376">
        <v>184.70053507499992</v>
      </c>
      <c r="BC128" s="311">
        <f>SUM(AQ128:BB128)</f>
        <v>2491.1661740288018</v>
      </c>
      <c r="BD128" s="375">
        <v>201.52700478399993</v>
      </c>
      <c r="BE128" s="376">
        <v>155.42179659020033</v>
      </c>
      <c r="BF128" s="376">
        <v>171.25680860959997</v>
      </c>
      <c r="BG128" s="376">
        <v>161.75703992980027</v>
      </c>
      <c r="BH128" s="376">
        <v>152.03802770800019</v>
      </c>
      <c r="BI128" s="376">
        <v>155.95178454939975</v>
      </c>
      <c r="BJ128" s="376">
        <v>162.27775975460059</v>
      </c>
      <c r="BK128" s="346">
        <v>159.37595691080088</v>
      </c>
      <c r="BL128" s="377">
        <v>155.82596508360038</v>
      </c>
      <c r="BM128" s="376">
        <v>161.97775542200066</v>
      </c>
      <c r="BN128" s="376">
        <v>143.39856346480056</v>
      </c>
      <c r="BO128" s="376">
        <v>181.98311853540073</v>
      </c>
      <c r="BP128" s="311">
        <f>SUM(BD128:BO128)</f>
        <v>1962.7915813422042</v>
      </c>
      <c r="BQ128" s="376">
        <v>183.87682572000111</v>
      </c>
      <c r="BR128" s="376">
        <v>148.79494741020019</v>
      </c>
      <c r="BS128" s="376">
        <v>128.53324578500002</v>
      </c>
      <c r="BT128" s="376">
        <v>88.748096595200607</v>
      </c>
      <c r="BU128" s="376">
        <v>128.42721618440362</v>
      </c>
      <c r="BV128" s="376">
        <v>160.40279841180413</v>
      </c>
      <c r="BW128" s="376">
        <v>185.85301754460508</v>
      </c>
      <c r="BX128" s="346">
        <v>193.87797629620499</v>
      </c>
      <c r="BY128" s="366">
        <v>189.28836100440532</v>
      </c>
      <c r="BZ128" s="364">
        <v>197.67971715800618</v>
      </c>
      <c r="CA128" s="364">
        <v>288.28505962620488</v>
      </c>
      <c r="CB128" s="364">
        <v>233.71428736600589</v>
      </c>
      <c r="CC128" s="311">
        <v>2127.4815491020418</v>
      </c>
      <c r="CD128" s="364">
        <v>219.69966593820575</v>
      </c>
      <c r="CE128" s="364">
        <v>216.30083414244095</v>
      </c>
      <c r="CF128" s="364">
        <v>214.51373074040714</v>
      </c>
      <c r="CG128" s="364">
        <v>204.99265167640712</v>
      </c>
      <c r="CH128" s="364">
        <v>209.23007799820638</v>
      </c>
      <c r="CI128" s="364">
        <v>207.60462740920644</v>
      </c>
      <c r="CJ128" s="366">
        <v>233.85402508580623</v>
      </c>
      <c r="CK128" s="366">
        <v>222.68560469260669</v>
      </c>
      <c r="CL128" s="366">
        <v>208.3097272270067</v>
      </c>
      <c r="CM128" s="345">
        <v>1475.4321439200021</v>
      </c>
      <c r="CN128" s="346">
        <v>1407.8024849518249</v>
      </c>
      <c r="CO128" s="347">
        <v>1937.1909449102932</v>
      </c>
      <c r="CP128" s="378">
        <v>37.603887307855111</v>
      </c>
      <c r="CQ128" s="37"/>
      <c r="CR128" s="36"/>
    </row>
    <row r="129" spans="1:96" ht="20.100000000000001" customHeight="1" x14ac:dyDescent="0.25">
      <c r="A129" s="63"/>
      <c r="B129" s="257" t="s">
        <v>99</v>
      </c>
      <c r="C129" s="334"/>
      <c r="D129" s="420"/>
      <c r="E129" s="420"/>
      <c r="F129" s="420"/>
      <c r="G129" s="420"/>
      <c r="H129" s="420"/>
      <c r="I129" s="420"/>
      <c r="J129" s="420"/>
      <c r="K129" s="420"/>
      <c r="L129" s="420"/>
      <c r="M129" s="420"/>
      <c r="N129" s="420"/>
      <c r="O129" s="421"/>
      <c r="P129" s="260"/>
      <c r="Q129" s="420"/>
      <c r="R129" s="420"/>
      <c r="S129" s="420"/>
      <c r="T129" s="420"/>
      <c r="U129" s="420"/>
      <c r="V129" s="420"/>
      <c r="W129" s="420"/>
      <c r="X129" s="420"/>
      <c r="Y129" s="420"/>
      <c r="Z129" s="420"/>
      <c r="AA129" s="420"/>
      <c r="AB129" s="420"/>
      <c r="AC129" s="422"/>
      <c r="AD129" s="422"/>
      <c r="AE129" s="420"/>
      <c r="AF129" s="420"/>
      <c r="AG129" s="420"/>
      <c r="AH129" s="420"/>
      <c r="AI129" s="420"/>
      <c r="AJ129" s="420"/>
      <c r="AK129" s="420"/>
      <c r="AL129" s="420"/>
      <c r="AM129" s="307"/>
      <c r="AN129" s="307"/>
      <c r="AO129" s="307"/>
      <c r="AP129" s="260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260"/>
      <c r="BD129" s="305"/>
      <c r="BE129" s="307"/>
      <c r="BF129" s="307"/>
      <c r="BG129" s="307"/>
      <c r="BH129" s="307"/>
      <c r="BI129" s="307"/>
      <c r="BJ129" s="307"/>
      <c r="BK129" s="250"/>
      <c r="BL129" s="253"/>
      <c r="BM129" s="307"/>
      <c r="BN129" s="307"/>
      <c r="BO129" s="307"/>
      <c r="BP129" s="260"/>
      <c r="BQ129" s="307"/>
      <c r="BR129" s="307"/>
      <c r="BS129" s="307"/>
      <c r="BT129" s="307"/>
      <c r="BU129" s="307"/>
      <c r="BV129" s="307"/>
      <c r="BW129" s="307"/>
      <c r="BX129" s="250"/>
      <c r="BY129" s="254"/>
      <c r="BZ129" s="259"/>
      <c r="CA129" s="259"/>
      <c r="CB129" s="259"/>
      <c r="CC129" s="260"/>
      <c r="CD129" s="259"/>
      <c r="CE129" s="259"/>
      <c r="CF129" s="259"/>
      <c r="CG129" s="259"/>
      <c r="CH129" s="259"/>
      <c r="CI129" s="259"/>
      <c r="CJ129" s="254"/>
      <c r="CK129" s="254"/>
      <c r="CL129" s="254"/>
      <c r="CM129" s="247"/>
      <c r="CN129" s="250"/>
      <c r="CO129" s="255"/>
      <c r="CP129" s="406"/>
      <c r="CQ129" s="37"/>
      <c r="CR129" s="36"/>
    </row>
    <row r="130" spans="1:96" ht="20.100000000000001" customHeight="1" thickBot="1" x14ac:dyDescent="0.3">
      <c r="A130" s="63"/>
      <c r="B130" s="546" t="s">
        <v>11</v>
      </c>
      <c r="C130" s="547"/>
      <c r="D130" s="441"/>
      <c r="E130" s="420"/>
      <c r="F130" s="420"/>
      <c r="G130" s="420"/>
      <c r="H130" s="420"/>
      <c r="I130" s="420"/>
      <c r="J130" s="420"/>
      <c r="K130" s="420"/>
      <c r="L130" s="420"/>
      <c r="M130" s="420"/>
      <c r="N130" s="420"/>
      <c r="O130" s="421"/>
      <c r="P130" s="311">
        <f>SUM(D130:O130)</f>
        <v>0</v>
      </c>
      <c r="Q130" s="420">
        <v>171.3284202799403</v>
      </c>
      <c r="R130" s="420">
        <v>135.98900163436005</v>
      </c>
      <c r="S130" s="420">
        <v>218.0566640940792</v>
      </c>
      <c r="T130" s="420">
        <v>154.8603048356</v>
      </c>
      <c r="U130" s="420">
        <v>133.24967406954036</v>
      </c>
      <c r="V130" s="420">
        <v>129.87238133604063</v>
      </c>
      <c r="W130" s="420">
        <v>143.41335965474045</v>
      </c>
      <c r="X130" s="420">
        <v>184.99496793512043</v>
      </c>
      <c r="Y130" s="420">
        <v>124.04565327756026</v>
      </c>
      <c r="Z130" s="420">
        <v>129.20265951922033</v>
      </c>
      <c r="AA130" s="420">
        <v>133.66810070250042</v>
      </c>
      <c r="AB130" s="420">
        <v>126.50470521808046</v>
      </c>
      <c r="AC130" s="440">
        <f>SUM(Q130:AB130)</f>
        <v>1785.1858925567828</v>
      </c>
      <c r="AD130" s="422">
        <v>141.06016594516052</v>
      </c>
      <c r="AE130" s="420">
        <v>112.23285445946068</v>
      </c>
      <c r="AF130" s="420">
        <v>124.3762761774401</v>
      </c>
      <c r="AG130" s="420">
        <v>129.54812631348031</v>
      </c>
      <c r="AH130" s="420">
        <v>137.45911795056062</v>
      </c>
      <c r="AI130" s="420">
        <v>139.62766432607961</v>
      </c>
      <c r="AJ130" s="420">
        <v>151.96815675580109</v>
      </c>
      <c r="AK130" s="420">
        <v>140.71721327916021</v>
      </c>
      <c r="AL130" s="420">
        <v>134.75953433768035</v>
      </c>
      <c r="AM130" s="307">
        <v>142.21797314676064</v>
      </c>
      <c r="AN130" s="307">
        <v>153.74988650028044</v>
      </c>
      <c r="AO130" s="307">
        <v>151.3419677100803</v>
      </c>
      <c r="AP130" s="311">
        <f>SUM(AD130:AO130)</f>
        <v>1659.0589369019449</v>
      </c>
      <c r="AQ130" s="307">
        <v>162.53664408786071</v>
      </c>
      <c r="AR130" s="307">
        <v>129.10263287824037</v>
      </c>
      <c r="AS130" s="307">
        <v>165.27017255168016</v>
      </c>
      <c r="AT130" s="307">
        <v>164.08742737044</v>
      </c>
      <c r="AU130" s="307">
        <v>178.98067338620126</v>
      </c>
      <c r="AV130" s="307">
        <v>182.70595005376083</v>
      </c>
      <c r="AW130" s="307">
        <v>190.36691441941241</v>
      </c>
      <c r="AX130" s="307">
        <v>162.2065065656252</v>
      </c>
      <c r="AY130" s="307">
        <v>171.228615056736</v>
      </c>
      <c r="AZ130" s="307">
        <v>191.48569839352476</v>
      </c>
      <c r="BA130" s="307">
        <v>205.64880416255491</v>
      </c>
      <c r="BB130" s="307">
        <v>193.99079265486677</v>
      </c>
      <c r="BC130" s="311">
        <f>SUM(AQ130:BB130)</f>
        <v>2097.6108315809033</v>
      </c>
      <c r="BD130" s="305">
        <v>213.94446743119258</v>
      </c>
      <c r="BE130" s="307">
        <v>155.44911020496016</v>
      </c>
      <c r="BF130" s="307">
        <v>177.40920798901712</v>
      </c>
      <c r="BG130" s="307">
        <v>172.73313675795995</v>
      </c>
      <c r="BH130" s="307">
        <v>193.961224951725</v>
      </c>
      <c r="BI130" s="307">
        <v>200.24401649874147</v>
      </c>
      <c r="BJ130" s="307">
        <v>208.79236547561925</v>
      </c>
      <c r="BK130" s="250">
        <v>199.05007218243648</v>
      </c>
      <c r="BL130" s="253">
        <v>192.93155233505604</v>
      </c>
      <c r="BM130" s="307">
        <v>185.7800751594753</v>
      </c>
      <c r="BN130" s="307">
        <v>149.40570684346596</v>
      </c>
      <c r="BO130" s="307">
        <v>198.53956836820029</v>
      </c>
      <c r="BP130" s="311">
        <f>SUM(BD130:BO130)</f>
        <v>2248.24050419785</v>
      </c>
      <c r="BQ130" s="307">
        <v>217.8623846786505</v>
      </c>
      <c r="BR130" s="307">
        <v>166.5618486834702</v>
      </c>
      <c r="BS130" s="307">
        <v>119.12392126560727</v>
      </c>
      <c r="BT130" s="307">
        <v>48.042447738689042</v>
      </c>
      <c r="BU130" s="307">
        <v>65.117444065103967</v>
      </c>
      <c r="BV130" s="307">
        <v>77.267477334701724</v>
      </c>
      <c r="BW130" s="376">
        <v>98.615105312096688</v>
      </c>
      <c r="BX130" s="346">
        <v>121.56257698170737</v>
      </c>
      <c r="BY130" s="366">
        <v>102.27839762551037</v>
      </c>
      <c r="BZ130" s="364">
        <v>122.92936145495543</v>
      </c>
      <c r="CA130" s="364">
        <v>150.42743407490605</v>
      </c>
      <c r="CB130" s="364">
        <v>159.13324256441695</v>
      </c>
      <c r="CC130" s="311">
        <v>1448.9216417798157</v>
      </c>
      <c r="CD130" s="364">
        <v>136.22767995323068</v>
      </c>
      <c r="CE130" s="364">
        <v>124.08750073807475</v>
      </c>
      <c r="CF130" s="364">
        <v>133.9100028730029</v>
      </c>
      <c r="CG130" s="364">
        <v>133.10920365499035</v>
      </c>
      <c r="CH130" s="364">
        <v>161.40531634378749</v>
      </c>
      <c r="CI130" s="364">
        <v>169.90324671693529</v>
      </c>
      <c r="CJ130" s="366">
        <v>204.98532411378824</v>
      </c>
      <c r="CK130" s="366">
        <v>186.87646346270412</v>
      </c>
      <c r="CL130" s="366">
        <v>189.46646232997512</v>
      </c>
      <c r="CM130" s="345">
        <v>1714.5151538267082</v>
      </c>
      <c r="CN130" s="346">
        <v>1016.4316036855372</v>
      </c>
      <c r="CO130" s="347">
        <v>1439.9712001864891</v>
      </c>
      <c r="CP130" s="378">
        <v>41.669266772620574</v>
      </c>
      <c r="CQ130" s="37"/>
      <c r="CR130" s="36"/>
    </row>
    <row r="131" spans="1:96" ht="20.100000000000001" customHeight="1" thickBot="1" x14ac:dyDescent="0.3">
      <c r="A131" s="63"/>
      <c r="B131" s="281"/>
      <c r="C131" s="282" t="s">
        <v>58</v>
      </c>
      <c r="D131" s="284">
        <f t="shared" ref="D131:O131" si="101">+D133+D135</f>
        <v>1773.0359676339738</v>
      </c>
      <c r="E131" s="284">
        <f t="shared" si="101"/>
        <v>1414.686633929206</v>
      </c>
      <c r="F131" s="284">
        <f t="shared" si="101"/>
        <v>1723.6147985208002</v>
      </c>
      <c r="G131" s="284">
        <f t="shared" si="101"/>
        <v>1673.0297496051944</v>
      </c>
      <c r="H131" s="284">
        <f t="shared" si="101"/>
        <v>1722.6825552664448</v>
      </c>
      <c r="I131" s="284">
        <f t="shared" si="101"/>
        <v>1719.2534861473127</v>
      </c>
      <c r="J131" s="284">
        <f t="shared" si="101"/>
        <v>1712.1309545140484</v>
      </c>
      <c r="K131" s="284">
        <f t="shared" si="101"/>
        <v>1743.9732904875232</v>
      </c>
      <c r="L131" s="284">
        <f t="shared" si="101"/>
        <v>1679.2380295766209</v>
      </c>
      <c r="M131" s="284">
        <f t="shared" si="101"/>
        <v>1758.7908747832496</v>
      </c>
      <c r="N131" s="284">
        <f t="shared" si="101"/>
        <v>1682.2369361585945</v>
      </c>
      <c r="O131" s="285">
        <f t="shared" si="101"/>
        <v>2343.0596897903683</v>
      </c>
      <c r="P131" s="382">
        <f>SUM(D131:O131)</f>
        <v>20945.732966413336</v>
      </c>
      <c r="Q131" s="284">
        <f t="shared" ref="Q131:AB131" si="102">+Q133+Q135</f>
        <v>1957.1572313418449</v>
      </c>
      <c r="R131" s="284">
        <f t="shared" si="102"/>
        <v>1657.4872412795426</v>
      </c>
      <c r="S131" s="284">
        <f t="shared" si="102"/>
        <v>1783.7241535275243</v>
      </c>
      <c r="T131" s="284">
        <f t="shared" si="102"/>
        <v>1767.1553712815357</v>
      </c>
      <c r="U131" s="284">
        <f t="shared" si="102"/>
        <v>1756.7064021940414</v>
      </c>
      <c r="V131" s="284">
        <f t="shared" si="102"/>
        <v>1809.2543046562989</v>
      </c>
      <c r="W131" s="284">
        <f t="shared" si="102"/>
        <v>1861.785509405561</v>
      </c>
      <c r="X131" s="284">
        <f t="shared" si="102"/>
        <v>1812.520081243779</v>
      </c>
      <c r="Y131" s="284">
        <f t="shared" si="102"/>
        <v>1815.7320280207175</v>
      </c>
      <c r="Z131" s="284">
        <f t="shared" si="102"/>
        <v>1837.4005581572321</v>
      </c>
      <c r="AA131" s="284">
        <f t="shared" si="102"/>
        <v>1839.3399205402507</v>
      </c>
      <c r="AB131" s="284">
        <f t="shared" si="102"/>
        <v>2356.2097251623959</v>
      </c>
      <c r="AC131" s="283">
        <f t="shared" si="93"/>
        <v>22254.472526810721</v>
      </c>
      <c r="AD131" s="283">
        <f t="shared" ref="AD131:AW131" si="103">+AD133+AD135</f>
        <v>1949.4039642310415</v>
      </c>
      <c r="AE131" s="284">
        <f t="shared" si="103"/>
        <v>1770.6474735738946</v>
      </c>
      <c r="AF131" s="284">
        <f t="shared" si="103"/>
        <v>1955.7768344260689</v>
      </c>
      <c r="AG131" s="284">
        <f t="shared" si="103"/>
        <v>1920.1153670100166</v>
      </c>
      <c r="AH131" s="284">
        <f t="shared" si="103"/>
        <v>1939.8904155324506</v>
      </c>
      <c r="AI131" s="284">
        <f t="shared" si="103"/>
        <v>1985.891046797055</v>
      </c>
      <c r="AJ131" s="284">
        <f t="shared" si="103"/>
        <v>2026.1919893914576</v>
      </c>
      <c r="AK131" s="284">
        <f t="shared" si="103"/>
        <v>2037.3577167119265</v>
      </c>
      <c r="AL131" s="284">
        <f t="shared" si="103"/>
        <v>2005.6196928728784</v>
      </c>
      <c r="AM131" s="284">
        <f t="shared" si="103"/>
        <v>2044.5814850601507</v>
      </c>
      <c r="AN131" s="284">
        <f t="shared" si="103"/>
        <v>2062.4719308699655</v>
      </c>
      <c r="AO131" s="284">
        <f t="shared" si="103"/>
        <v>2659.5621367687309</v>
      </c>
      <c r="AP131" s="286">
        <f t="shared" si="94"/>
        <v>24357.510053245634</v>
      </c>
      <c r="AQ131" s="284">
        <f t="shared" si="103"/>
        <v>2221.1095666539518</v>
      </c>
      <c r="AR131" s="284">
        <f t="shared" si="103"/>
        <v>1972.8045845545221</v>
      </c>
      <c r="AS131" s="284">
        <f t="shared" si="103"/>
        <v>2209.3788232637521</v>
      </c>
      <c r="AT131" s="284">
        <f t="shared" si="103"/>
        <v>2126.3674048128569</v>
      </c>
      <c r="AU131" s="284">
        <f t="shared" si="103"/>
        <v>2180.6139164667147</v>
      </c>
      <c r="AV131" s="284">
        <f t="shared" si="103"/>
        <v>2153.2214547191452</v>
      </c>
      <c r="AW131" s="284">
        <f t="shared" si="103"/>
        <v>2186.3019425893508</v>
      </c>
      <c r="AX131" s="284">
        <f t="shared" ref="AX131:BI131" si="104">+AX133+AX135</f>
        <v>2239.1245595239234</v>
      </c>
      <c r="AY131" s="284">
        <f t="shared" si="104"/>
        <v>2197.8364332764736</v>
      </c>
      <c r="AZ131" s="284">
        <f t="shared" si="104"/>
        <v>2248.4378919974806</v>
      </c>
      <c r="BA131" s="284">
        <f t="shared" si="104"/>
        <v>2270.7855177945185</v>
      </c>
      <c r="BB131" s="284">
        <f t="shared" si="104"/>
        <v>3079.8380150866114</v>
      </c>
      <c r="BC131" s="286">
        <f t="shared" si="104"/>
        <v>27085.820110739303</v>
      </c>
      <c r="BD131" s="283">
        <f t="shared" si="104"/>
        <v>2445.4770645311764</v>
      </c>
      <c r="BE131" s="284">
        <f t="shared" si="104"/>
        <v>2294.4394372841703</v>
      </c>
      <c r="BF131" s="284">
        <f t="shared" si="104"/>
        <v>2347.7174430147611</v>
      </c>
      <c r="BG131" s="284">
        <f t="shared" si="104"/>
        <v>2320.2357226666413</v>
      </c>
      <c r="BH131" s="284">
        <f t="shared" si="104"/>
        <v>2328.5989798181058</v>
      </c>
      <c r="BI131" s="284">
        <f t="shared" si="104"/>
        <v>2392.2447831877207</v>
      </c>
      <c r="BJ131" s="284">
        <f t="shared" ref="BJ131:BO131" si="105">+BJ133+BJ135</f>
        <v>2341.7416275519863</v>
      </c>
      <c r="BK131" s="284">
        <f t="shared" si="105"/>
        <v>2426.7119601433333</v>
      </c>
      <c r="BL131" s="284">
        <f t="shared" si="105"/>
        <v>2344.0099659098996</v>
      </c>
      <c r="BM131" s="284">
        <f t="shared" si="105"/>
        <v>2308.4358717312002</v>
      </c>
      <c r="BN131" s="284">
        <f t="shared" si="105"/>
        <v>2113.3896937210002</v>
      </c>
      <c r="BO131" s="284">
        <f t="shared" si="105"/>
        <v>3007.2988880115995</v>
      </c>
      <c r="BP131" s="286">
        <f>SUM(BD131:BO131)</f>
        <v>28670.301437571594</v>
      </c>
      <c r="BQ131" s="284">
        <f t="shared" ref="BQ131:BW131" si="106">+BQ133+BQ135</f>
        <v>2558.1450010367066</v>
      </c>
      <c r="BR131" s="284">
        <f t="shared" si="106"/>
        <v>2518.6387907878257</v>
      </c>
      <c r="BS131" s="284">
        <f t="shared" si="106"/>
        <v>2125.8140511947863</v>
      </c>
      <c r="BT131" s="284">
        <f t="shared" si="106"/>
        <v>1040.5044580402691</v>
      </c>
      <c r="BU131" s="284">
        <f t="shared" si="106"/>
        <v>1338.5820987359139</v>
      </c>
      <c r="BV131" s="284">
        <f t="shared" si="106"/>
        <v>1927.3942733320239</v>
      </c>
      <c r="BW131" s="284">
        <f t="shared" si="106"/>
        <v>2067.893558048956</v>
      </c>
      <c r="BX131" s="284">
        <v>2092.7150268688829</v>
      </c>
      <c r="BY131" s="287">
        <v>2379.60697532631</v>
      </c>
      <c r="BZ131" s="287">
        <v>2562.6466630150871</v>
      </c>
      <c r="CA131" s="287">
        <v>2346.7991313698949</v>
      </c>
      <c r="CB131" s="287">
        <v>3173.56084293308</v>
      </c>
      <c r="CC131" s="286">
        <v>26132.300870689738</v>
      </c>
      <c r="CD131" s="381">
        <v>2595.0869396152721</v>
      </c>
      <c r="CE131" s="381">
        <v>2369.9672317196842</v>
      </c>
      <c r="CF131" s="381">
        <v>2519.9816533573621</v>
      </c>
      <c r="CG131" s="381">
        <v>2555.9748924973592</v>
      </c>
      <c r="CH131" s="381">
        <v>2553.6665388367255</v>
      </c>
      <c r="CI131" s="381">
        <v>2264.0259572064315</v>
      </c>
      <c r="CJ131" s="381">
        <v>2098.4517706981956</v>
      </c>
      <c r="CK131" s="381">
        <v>2488.4181750651233</v>
      </c>
      <c r="CL131" s="381">
        <v>2966.4017064681307</v>
      </c>
      <c r="CM131" s="283">
        <v>21241.176984107795</v>
      </c>
      <c r="CN131" s="284">
        <v>18049.294233371678</v>
      </c>
      <c r="CO131" s="285">
        <v>22411.974865464286</v>
      </c>
      <c r="CP131" s="323">
        <v>24.170920899645854</v>
      </c>
      <c r="CQ131" s="37"/>
      <c r="CR131" s="36"/>
    </row>
    <row r="132" spans="1:96" ht="20.100000000000001" customHeight="1" x14ac:dyDescent="0.25">
      <c r="A132" s="63"/>
      <c r="B132" s="257" t="s">
        <v>56</v>
      </c>
      <c r="C132" s="334"/>
      <c r="D132" s="411"/>
      <c r="E132" s="411"/>
      <c r="F132" s="411"/>
      <c r="G132" s="411"/>
      <c r="H132" s="411"/>
      <c r="I132" s="411"/>
      <c r="J132" s="411"/>
      <c r="K132" s="411"/>
      <c r="L132" s="411"/>
      <c r="M132" s="411"/>
      <c r="N132" s="411"/>
      <c r="O132" s="412"/>
      <c r="P132" s="413"/>
      <c r="Q132" s="411"/>
      <c r="R132" s="411"/>
      <c r="S132" s="411"/>
      <c r="T132" s="411"/>
      <c r="U132" s="411"/>
      <c r="V132" s="411"/>
      <c r="W132" s="411"/>
      <c r="X132" s="411"/>
      <c r="Y132" s="411"/>
      <c r="Z132" s="411"/>
      <c r="AA132" s="411"/>
      <c r="AB132" s="411"/>
      <c r="AC132" s="414"/>
      <c r="AD132" s="414"/>
      <c r="AE132" s="411"/>
      <c r="AF132" s="411"/>
      <c r="AG132" s="411"/>
      <c r="AH132" s="411"/>
      <c r="AI132" s="411"/>
      <c r="AJ132" s="411"/>
      <c r="AK132" s="411"/>
      <c r="AL132" s="411"/>
      <c r="AM132" s="411"/>
      <c r="AN132" s="411"/>
      <c r="AO132" s="411"/>
      <c r="AP132" s="413"/>
      <c r="AQ132" s="411"/>
      <c r="AR132" s="411"/>
      <c r="AS132" s="411"/>
      <c r="AT132" s="411"/>
      <c r="AU132" s="411"/>
      <c r="AV132" s="411"/>
      <c r="AW132" s="411"/>
      <c r="AX132" s="411"/>
      <c r="AY132" s="411"/>
      <c r="AZ132" s="411"/>
      <c r="BA132" s="411"/>
      <c r="BB132" s="411"/>
      <c r="BC132" s="413"/>
      <c r="BD132" s="414"/>
      <c r="BE132" s="411"/>
      <c r="BF132" s="411"/>
      <c r="BG132" s="411"/>
      <c r="BH132" s="411"/>
      <c r="BI132" s="411"/>
      <c r="BJ132" s="411"/>
      <c r="BK132" s="415"/>
      <c r="BL132" s="416"/>
      <c r="BM132" s="411"/>
      <c r="BN132" s="411"/>
      <c r="BO132" s="411"/>
      <c r="BP132" s="413"/>
      <c r="BQ132" s="411"/>
      <c r="BR132" s="411"/>
      <c r="BS132" s="411"/>
      <c r="BT132" s="411"/>
      <c r="BU132" s="411"/>
      <c r="BV132" s="411"/>
      <c r="BW132" s="411"/>
      <c r="BX132" s="415"/>
      <c r="BY132" s="417"/>
      <c r="BZ132" s="418"/>
      <c r="CA132" s="418"/>
      <c r="CB132" s="418"/>
      <c r="CC132" s="413"/>
      <c r="CD132" s="418"/>
      <c r="CE132" s="418"/>
      <c r="CF132" s="418"/>
      <c r="CG132" s="418"/>
      <c r="CH132" s="418"/>
      <c r="CI132" s="418"/>
      <c r="CJ132" s="417"/>
      <c r="CK132" s="417"/>
      <c r="CL132" s="417"/>
      <c r="CM132" s="443"/>
      <c r="CN132" s="267"/>
      <c r="CO132" s="268"/>
      <c r="CP132" s="419"/>
      <c r="CQ132" s="37"/>
      <c r="CR132" s="36"/>
    </row>
    <row r="133" spans="1:96" ht="20.100000000000001" customHeight="1" thickBot="1" x14ac:dyDescent="0.3">
      <c r="A133" s="63"/>
      <c r="B133" s="546" t="s">
        <v>11</v>
      </c>
      <c r="C133" s="547"/>
      <c r="D133" s="420">
        <v>19.15198050394828</v>
      </c>
      <c r="E133" s="420">
        <v>18.993334973012644</v>
      </c>
      <c r="F133" s="420">
        <v>22.153801235091954</v>
      </c>
      <c r="G133" s="420">
        <v>21.722361684964365</v>
      </c>
      <c r="H133" s="420">
        <v>22.263119731860922</v>
      </c>
      <c r="I133" s="420">
        <v>22.039222241220685</v>
      </c>
      <c r="J133" s="420">
        <v>23.445197190328731</v>
      </c>
      <c r="K133" s="420">
        <v>24.145655038093103</v>
      </c>
      <c r="L133" s="420">
        <v>24.948699898459978</v>
      </c>
      <c r="M133" s="420">
        <v>25.22564673945632</v>
      </c>
      <c r="N133" s="420">
        <v>26.830491721352875</v>
      </c>
      <c r="O133" s="421">
        <v>25.649255112321839</v>
      </c>
      <c r="P133" s="260">
        <f>SUM(D133:O133)</f>
        <v>276.56876607011168</v>
      </c>
      <c r="Q133" s="420">
        <v>24.002024352764369</v>
      </c>
      <c r="R133" s="420">
        <v>24.256745791013792</v>
      </c>
      <c r="S133" s="420">
        <v>28.971994911400007</v>
      </c>
      <c r="T133" s="420">
        <v>28.345092662799974</v>
      </c>
      <c r="U133" s="420">
        <v>28.008849436399998</v>
      </c>
      <c r="V133" s="420">
        <v>28.2732128042</v>
      </c>
      <c r="W133" s="420">
        <v>30.897482405400002</v>
      </c>
      <c r="X133" s="420">
        <v>34.845400087600005</v>
      </c>
      <c r="Y133" s="420">
        <v>34.875080899400004</v>
      </c>
      <c r="Z133" s="420">
        <v>36.504764407800003</v>
      </c>
      <c r="AA133" s="420">
        <v>40.078187828800004</v>
      </c>
      <c r="AB133" s="420">
        <v>37.146729783199994</v>
      </c>
      <c r="AC133" s="422">
        <f>SUM(Q133:AB133)</f>
        <v>376.20556537077817</v>
      </c>
      <c r="AD133" s="422">
        <v>32.093743764599999</v>
      </c>
      <c r="AE133" s="420">
        <v>33.616387578800001</v>
      </c>
      <c r="AF133" s="420">
        <v>42.563365797599999</v>
      </c>
      <c r="AG133" s="420">
        <v>38.216346142199995</v>
      </c>
      <c r="AH133" s="420">
        <v>42.27738212420001</v>
      </c>
      <c r="AI133" s="420">
        <v>38.464776941599993</v>
      </c>
      <c r="AJ133" s="420">
        <v>46.197477585600005</v>
      </c>
      <c r="AK133" s="420">
        <v>48.410334984800002</v>
      </c>
      <c r="AL133" s="420">
        <v>44.874509093211493</v>
      </c>
      <c r="AM133" s="307">
        <v>54.174996991497693</v>
      </c>
      <c r="AN133" s="307">
        <v>54.096679396393107</v>
      </c>
      <c r="AO133" s="307">
        <v>48.695523390800005</v>
      </c>
      <c r="AP133" s="260">
        <f>SUM(AD133:AO133)</f>
        <v>523.68152379130231</v>
      </c>
      <c r="AQ133" s="307">
        <v>48.430555087199998</v>
      </c>
      <c r="AR133" s="307">
        <v>42.366582778199998</v>
      </c>
      <c r="AS133" s="307">
        <v>43.26038862699999</v>
      </c>
      <c r="AT133" s="307">
        <v>43.514283858280002</v>
      </c>
      <c r="AU133" s="307">
        <v>45.336333119999992</v>
      </c>
      <c r="AV133" s="307">
        <v>44.680339875800009</v>
      </c>
      <c r="AW133" s="307">
        <v>54.556692194716099</v>
      </c>
      <c r="AX133" s="307">
        <v>55.38722367058736</v>
      </c>
      <c r="AY133" s="307">
        <v>57.5495641517793</v>
      </c>
      <c r="AZ133" s="307">
        <v>61.781124313112663</v>
      </c>
      <c r="BA133" s="307">
        <v>67.027245602449426</v>
      </c>
      <c r="BB133" s="307">
        <v>161.44099184281845</v>
      </c>
      <c r="BC133" s="260">
        <f>SUM(AQ133:BB133)</f>
        <v>725.33132512194334</v>
      </c>
      <c r="BD133" s="305">
        <v>54.095289113464482</v>
      </c>
      <c r="BE133" s="307">
        <v>61.749570163800001</v>
      </c>
      <c r="BF133" s="307">
        <v>60.4534750276</v>
      </c>
      <c r="BG133" s="307">
        <v>54.969455299400003</v>
      </c>
      <c r="BH133" s="307">
        <v>53.71006880680001</v>
      </c>
      <c r="BI133" s="307">
        <v>151.55123453852516</v>
      </c>
      <c r="BJ133" s="307">
        <v>73.823209560999985</v>
      </c>
      <c r="BK133" s="250">
        <v>78.423291355399996</v>
      </c>
      <c r="BL133" s="253">
        <v>74.268570593347164</v>
      </c>
      <c r="BM133" s="307">
        <v>65.577945731200003</v>
      </c>
      <c r="BN133" s="307">
        <v>86.803060520999992</v>
      </c>
      <c r="BO133" s="307">
        <v>113.22205763160001</v>
      </c>
      <c r="BP133" s="260">
        <f>SUM(BD133:BO133)</f>
        <v>928.64722834313682</v>
      </c>
      <c r="BQ133" s="307">
        <v>73.674804436706907</v>
      </c>
      <c r="BR133" s="307">
        <v>68.086976087825278</v>
      </c>
      <c r="BS133" s="307">
        <v>92.378246394786217</v>
      </c>
      <c r="BT133" s="307">
        <v>25.759053080268966</v>
      </c>
      <c r="BU133" s="307">
        <v>18.778240815913794</v>
      </c>
      <c r="BV133" s="307">
        <v>62.795214592024138</v>
      </c>
      <c r="BW133" s="307">
        <v>96.870290368956319</v>
      </c>
      <c r="BX133" s="250">
        <v>46.786422728882762</v>
      </c>
      <c r="BY133" s="254">
        <v>63.362564766310349</v>
      </c>
      <c r="BZ133" s="259">
        <v>64.424112575087364</v>
      </c>
      <c r="CA133" s="259">
        <v>39.913293229894251</v>
      </c>
      <c r="CB133" s="259">
        <v>84.335201493080461</v>
      </c>
      <c r="CC133" s="260">
        <v>737.16442056973699</v>
      </c>
      <c r="CD133" s="363">
        <v>92.605724815272438</v>
      </c>
      <c r="CE133" s="364">
        <v>49.364808959683899</v>
      </c>
      <c r="CF133" s="364">
        <v>49.626379357362069</v>
      </c>
      <c r="CG133" s="364">
        <v>32.14428279735862</v>
      </c>
      <c r="CH133" s="364">
        <v>31.513912236725282</v>
      </c>
      <c r="CI133" s="364">
        <v>45.622611025831034</v>
      </c>
      <c r="CJ133" s="366">
        <v>37.401815798195408</v>
      </c>
      <c r="CK133" s="366">
        <v>37.60100256512299</v>
      </c>
      <c r="CL133" s="444">
        <v>35.638633201233333</v>
      </c>
      <c r="CM133" s="345">
        <v>663.0441644593368</v>
      </c>
      <c r="CN133" s="346">
        <v>548.4918132716748</v>
      </c>
      <c r="CO133" s="347">
        <v>411.51917075678506</v>
      </c>
      <c r="CP133" s="378">
        <v>-24.972595615943217</v>
      </c>
      <c r="CQ133" s="37"/>
      <c r="CR133" s="36"/>
    </row>
    <row r="134" spans="1:96" ht="20.100000000000001" customHeight="1" x14ac:dyDescent="0.25">
      <c r="A134" s="63"/>
      <c r="B134" s="223" t="s">
        <v>57</v>
      </c>
      <c r="C134" s="224"/>
      <c r="D134" s="423"/>
      <c r="E134" s="423"/>
      <c r="F134" s="423"/>
      <c r="G134" s="423"/>
      <c r="H134" s="423"/>
      <c r="I134" s="423"/>
      <c r="J134" s="423"/>
      <c r="K134" s="423"/>
      <c r="L134" s="423"/>
      <c r="M134" s="423"/>
      <c r="N134" s="423"/>
      <c r="O134" s="424"/>
      <c r="P134" s="425"/>
      <c r="Q134" s="423"/>
      <c r="R134" s="423"/>
      <c r="S134" s="423"/>
      <c r="T134" s="423"/>
      <c r="U134" s="423"/>
      <c r="V134" s="423"/>
      <c r="W134" s="423"/>
      <c r="X134" s="423"/>
      <c r="Y134" s="423"/>
      <c r="Z134" s="423"/>
      <c r="AA134" s="423"/>
      <c r="AB134" s="423"/>
      <c r="AC134" s="426"/>
      <c r="AD134" s="426"/>
      <c r="AE134" s="423"/>
      <c r="AF134" s="423"/>
      <c r="AG134" s="423"/>
      <c r="AH134" s="423"/>
      <c r="AI134" s="423"/>
      <c r="AJ134" s="423"/>
      <c r="AK134" s="423"/>
      <c r="AL134" s="423"/>
      <c r="AM134" s="423"/>
      <c r="AN134" s="423"/>
      <c r="AO134" s="423"/>
      <c r="AP134" s="425"/>
      <c r="AQ134" s="423"/>
      <c r="AR134" s="423"/>
      <c r="AS134" s="423"/>
      <c r="AT134" s="423"/>
      <c r="AU134" s="423"/>
      <c r="AV134" s="423"/>
      <c r="AW134" s="423"/>
      <c r="AX134" s="423"/>
      <c r="AY134" s="423"/>
      <c r="AZ134" s="423"/>
      <c r="BA134" s="423"/>
      <c r="BB134" s="423"/>
      <c r="BC134" s="425"/>
      <c r="BD134" s="426"/>
      <c r="BE134" s="423"/>
      <c r="BF134" s="423"/>
      <c r="BG134" s="423"/>
      <c r="BH134" s="423"/>
      <c r="BI134" s="423"/>
      <c r="BJ134" s="423"/>
      <c r="BK134" s="427"/>
      <c r="BL134" s="428"/>
      <c r="BM134" s="423"/>
      <c r="BN134" s="423"/>
      <c r="BO134" s="423"/>
      <c r="BP134" s="425"/>
      <c r="BQ134" s="423"/>
      <c r="BR134" s="423"/>
      <c r="BS134" s="423"/>
      <c r="BT134" s="423"/>
      <c r="BU134" s="423"/>
      <c r="BV134" s="423"/>
      <c r="BW134" s="423"/>
      <c r="BX134" s="427"/>
      <c r="BY134" s="404"/>
      <c r="BZ134" s="405"/>
      <c r="CA134" s="405"/>
      <c r="CB134" s="405"/>
      <c r="CC134" s="425"/>
      <c r="CD134" s="259"/>
      <c r="CE134" s="259"/>
      <c r="CF134" s="259"/>
      <c r="CG134" s="259"/>
      <c r="CH134" s="259"/>
      <c r="CI134" s="259"/>
      <c r="CJ134" s="254"/>
      <c r="CK134" s="254"/>
      <c r="CL134" s="254"/>
      <c r="CM134" s="247"/>
      <c r="CN134" s="250"/>
      <c r="CO134" s="255"/>
      <c r="CP134" s="429"/>
      <c r="CQ134" s="37"/>
      <c r="CR134" s="36"/>
    </row>
    <row r="135" spans="1:96" ht="20.100000000000001" customHeight="1" thickBot="1" x14ac:dyDescent="0.3">
      <c r="A135" s="63"/>
      <c r="B135" s="546" t="s">
        <v>11</v>
      </c>
      <c r="C135" s="548"/>
      <c r="D135" s="420">
        <v>1753.8839871300254</v>
      </c>
      <c r="E135" s="254">
        <v>1395.6932989561933</v>
      </c>
      <c r="F135" s="254">
        <v>1701.4609972857081</v>
      </c>
      <c r="G135" s="254">
        <v>1651.30738792023</v>
      </c>
      <c r="H135" s="254">
        <v>1700.4194355345837</v>
      </c>
      <c r="I135" s="420">
        <v>1697.2142639060921</v>
      </c>
      <c r="J135" s="420">
        <v>1688.6857573237196</v>
      </c>
      <c r="K135" s="420">
        <v>1719.8276354494301</v>
      </c>
      <c r="L135" s="420">
        <v>1654.2893296781608</v>
      </c>
      <c r="M135" s="420">
        <v>1733.5652280437932</v>
      </c>
      <c r="N135" s="420">
        <v>1655.4064444372416</v>
      </c>
      <c r="O135" s="421">
        <v>2317.4104346780464</v>
      </c>
      <c r="P135" s="260">
        <f t="shared" ref="P135:P144" si="107">SUM(D135:O135)</f>
        <v>20669.164200343224</v>
      </c>
      <c r="Q135" s="420">
        <v>1933.1552069890804</v>
      </c>
      <c r="R135" s="420">
        <v>1633.2304954885287</v>
      </c>
      <c r="S135" s="420">
        <v>1754.7521586161242</v>
      </c>
      <c r="T135" s="420">
        <v>1738.8102786187358</v>
      </c>
      <c r="U135" s="420">
        <v>1728.6975527576415</v>
      </c>
      <c r="V135" s="420">
        <v>1780.9810918520989</v>
      </c>
      <c r="W135" s="420">
        <v>1830.8880270001609</v>
      </c>
      <c r="X135" s="420">
        <v>1777.6746811561791</v>
      </c>
      <c r="Y135" s="420">
        <v>1780.8569471213175</v>
      </c>
      <c r="Z135" s="420">
        <v>1800.8957937494322</v>
      </c>
      <c r="AA135" s="420">
        <v>1799.2617327114506</v>
      </c>
      <c r="AB135" s="420">
        <v>2319.0629953791959</v>
      </c>
      <c r="AC135" s="422">
        <f>SUM(Q135:AB135)</f>
        <v>21878.266961439942</v>
      </c>
      <c r="AD135" s="422">
        <v>1917.3102204664415</v>
      </c>
      <c r="AE135" s="420">
        <v>1737.0310859950946</v>
      </c>
      <c r="AF135" s="420">
        <v>1913.2134686284689</v>
      </c>
      <c r="AG135" s="420">
        <v>1881.8990208678165</v>
      </c>
      <c r="AH135" s="420">
        <v>1897.6130334082507</v>
      </c>
      <c r="AI135" s="420">
        <v>1947.4262698554551</v>
      </c>
      <c r="AJ135" s="420">
        <v>1979.9945118058577</v>
      </c>
      <c r="AK135" s="420">
        <v>1988.9473817271264</v>
      </c>
      <c r="AL135" s="420">
        <v>1960.7451837796668</v>
      </c>
      <c r="AM135" s="307">
        <v>1990.4064880686531</v>
      </c>
      <c r="AN135" s="307">
        <v>2008.3752514735725</v>
      </c>
      <c r="AO135" s="307">
        <v>2610.8666133779307</v>
      </c>
      <c r="AP135" s="260">
        <f>SUM(AD135:AO135)</f>
        <v>23833.828529454331</v>
      </c>
      <c r="AQ135" s="307">
        <v>2172.6790115667518</v>
      </c>
      <c r="AR135" s="307">
        <v>1930.4380017763222</v>
      </c>
      <c r="AS135" s="307">
        <v>2166.1184346367522</v>
      </c>
      <c r="AT135" s="307">
        <v>2082.8531209545768</v>
      </c>
      <c r="AU135" s="307">
        <v>2135.2775833467149</v>
      </c>
      <c r="AV135" s="307">
        <v>2108.541114843345</v>
      </c>
      <c r="AW135" s="307">
        <v>2131.7452503946347</v>
      </c>
      <c r="AX135" s="307">
        <v>2183.7373358533359</v>
      </c>
      <c r="AY135" s="307">
        <v>2140.2868691246945</v>
      </c>
      <c r="AZ135" s="307">
        <v>2186.6567676843679</v>
      </c>
      <c r="BA135" s="307">
        <v>2203.7582721920689</v>
      </c>
      <c r="BB135" s="307">
        <v>2918.3970232437932</v>
      </c>
      <c r="BC135" s="260">
        <f>SUM(AQ135:BB135)</f>
        <v>26360.488785617359</v>
      </c>
      <c r="BD135" s="305">
        <v>2391.3817754177121</v>
      </c>
      <c r="BE135" s="307">
        <v>2232.6898671203703</v>
      </c>
      <c r="BF135" s="307">
        <v>2287.2639679871613</v>
      </c>
      <c r="BG135" s="307">
        <v>2265.2662673672412</v>
      </c>
      <c r="BH135" s="307">
        <v>2274.8889110113059</v>
      </c>
      <c r="BI135" s="307">
        <v>2240.6935486491957</v>
      </c>
      <c r="BJ135" s="307">
        <v>2267.9184179909862</v>
      </c>
      <c r="BK135" s="250">
        <v>2348.2886687879331</v>
      </c>
      <c r="BL135" s="253">
        <v>2269.7413953165524</v>
      </c>
      <c r="BM135" s="307">
        <v>2242.8579260000001</v>
      </c>
      <c r="BN135" s="307">
        <v>2026.5866332000001</v>
      </c>
      <c r="BO135" s="307">
        <v>2894.0768303799996</v>
      </c>
      <c r="BP135" s="260">
        <f>SUM(BD135:BO135)</f>
        <v>27741.654209228458</v>
      </c>
      <c r="BQ135" s="307">
        <v>2484.4701965999998</v>
      </c>
      <c r="BR135" s="307">
        <v>2450.5518147000003</v>
      </c>
      <c r="BS135" s="307">
        <v>2033.4358047999999</v>
      </c>
      <c r="BT135" s="307">
        <v>1014.7454049600001</v>
      </c>
      <c r="BU135" s="307">
        <v>1319.8038579200002</v>
      </c>
      <c r="BV135" s="307">
        <v>1864.5990587399997</v>
      </c>
      <c r="BW135" s="307">
        <v>1971.0232676799999</v>
      </c>
      <c r="BX135" s="250">
        <v>2045.9286041400003</v>
      </c>
      <c r="BY135" s="254">
        <v>2316.2444105599998</v>
      </c>
      <c r="BZ135" s="259">
        <v>2498.2225504399998</v>
      </c>
      <c r="CA135" s="259">
        <v>2306.8858381400005</v>
      </c>
      <c r="CB135" s="259">
        <v>3089.2256414399994</v>
      </c>
      <c r="CC135" s="260">
        <v>25395.136450120004</v>
      </c>
      <c r="CD135" s="259">
        <v>2502.4812147999996</v>
      </c>
      <c r="CE135" s="259">
        <v>2320.6024227600001</v>
      </c>
      <c r="CF135" s="259">
        <v>2470.355274</v>
      </c>
      <c r="CG135" s="259">
        <v>2523.8306097000004</v>
      </c>
      <c r="CH135" s="259">
        <v>2522.1526266000001</v>
      </c>
      <c r="CI135" s="259">
        <v>2218.4033461806002</v>
      </c>
      <c r="CJ135" s="254">
        <v>2061.0499549000001</v>
      </c>
      <c r="CK135" s="254">
        <v>2450.8171725000002</v>
      </c>
      <c r="CL135" s="254">
        <v>2930.7630732668972</v>
      </c>
      <c r="CM135" s="345">
        <v>20578.132819648457</v>
      </c>
      <c r="CN135" s="346">
        <v>17500.802420100001</v>
      </c>
      <c r="CO135" s="347">
        <v>22000.4556947075</v>
      </c>
      <c r="CP135" s="378">
        <v>25.711125504962929</v>
      </c>
      <c r="CQ135" s="37"/>
      <c r="CR135" s="36"/>
    </row>
    <row r="136" spans="1:96" ht="20.100000000000001" customHeight="1" thickBot="1" x14ac:dyDescent="0.3">
      <c r="A136" s="63"/>
      <c r="B136" s="368"/>
      <c r="C136" s="282" t="s">
        <v>94</v>
      </c>
      <c r="D136" s="284">
        <f t="shared" ref="D136:O136" si="108">+D137+D138</f>
        <v>879413</v>
      </c>
      <c r="E136" s="284">
        <f t="shared" si="108"/>
        <v>796009</v>
      </c>
      <c r="F136" s="284">
        <f t="shared" si="108"/>
        <v>880914</v>
      </c>
      <c r="G136" s="284">
        <f t="shared" si="108"/>
        <v>818833</v>
      </c>
      <c r="H136" s="284">
        <f t="shared" si="108"/>
        <v>860927</v>
      </c>
      <c r="I136" s="284">
        <f t="shared" si="108"/>
        <v>886768</v>
      </c>
      <c r="J136" s="284">
        <f t="shared" si="108"/>
        <v>886845</v>
      </c>
      <c r="K136" s="284">
        <f t="shared" si="108"/>
        <v>905179</v>
      </c>
      <c r="L136" s="284">
        <f t="shared" si="108"/>
        <v>886452.61820076301</v>
      </c>
      <c r="M136" s="284">
        <f t="shared" si="108"/>
        <v>898378</v>
      </c>
      <c r="N136" s="284">
        <f t="shared" si="108"/>
        <v>930063</v>
      </c>
      <c r="O136" s="285">
        <f t="shared" si="108"/>
        <v>1102542</v>
      </c>
      <c r="P136" s="382">
        <f t="shared" si="107"/>
        <v>10732323.618200764</v>
      </c>
      <c r="Q136" s="284">
        <f t="shared" ref="Q136:AB136" si="109">+Q137+Q138</f>
        <v>1031927</v>
      </c>
      <c r="R136" s="284">
        <f t="shared" si="109"/>
        <v>930341</v>
      </c>
      <c r="S136" s="284">
        <f t="shared" si="109"/>
        <v>846826</v>
      </c>
      <c r="T136" s="284">
        <f t="shared" si="109"/>
        <v>829196</v>
      </c>
      <c r="U136" s="284">
        <f t="shared" si="109"/>
        <v>969452</v>
      </c>
      <c r="V136" s="284">
        <f t="shared" si="109"/>
        <v>1020330</v>
      </c>
      <c r="W136" s="284">
        <f t="shared" si="109"/>
        <v>993408</v>
      </c>
      <c r="X136" s="284">
        <f t="shared" si="109"/>
        <v>1054911</v>
      </c>
      <c r="Y136" s="284">
        <f t="shared" si="109"/>
        <v>1056696</v>
      </c>
      <c r="Z136" s="284">
        <f t="shared" si="109"/>
        <v>1066532</v>
      </c>
      <c r="AA136" s="284">
        <f t="shared" si="109"/>
        <v>1125017</v>
      </c>
      <c r="AB136" s="284">
        <f t="shared" si="109"/>
        <v>1232941</v>
      </c>
      <c r="AC136" s="283">
        <f t="shared" si="93"/>
        <v>12157577</v>
      </c>
      <c r="AD136" s="283">
        <f t="shared" ref="AD136:AW136" si="110">+AD137+AD138</f>
        <v>1262897</v>
      </c>
      <c r="AE136" s="284">
        <f t="shared" si="110"/>
        <v>1076760</v>
      </c>
      <c r="AF136" s="284">
        <f t="shared" si="110"/>
        <v>1303217</v>
      </c>
      <c r="AG136" s="284">
        <f t="shared" si="110"/>
        <v>1206627</v>
      </c>
      <c r="AH136" s="284">
        <f t="shared" si="110"/>
        <v>1284496</v>
      </c>
      <c r="AI136" s="284">
        <f t="shared" si="110"/>
        <v>1358353</v>
      </c>
      <c r="AJ136" s="284">
        <f t="shared" si="110"/>
        <v>1347750</v>
      </c>
      <c r="AK136" s="284">
        <f t="shared" si="110"/>
        <v>1391642</v>
      </c>
      <c r="AL136" s="284">
        <f t="shared" si="110"/>
        <v>1414175</v>
      </c>
      <c r="AM136" s="284">
        <f t="shared" si="110"/>
        <v>1451938</v>
      </c>
      <c r="AN136" s="284">
        <f t="shared" si="110"/>
        <v>1538165</v>
      </c>
      <c r="AO136" s="284">
        <f t="shared" si="110"/>
        <v>1603745</v>
      </c>
      <c r="AP136" s="286">
        <f t="shared" ref="AP136:AP144" si="111">SUM(AD136:AO136)</f>
        <v>16239765</v>
      </c>
      <c r="AQ136" s="284">
        <f t="shared" si="110"/>
        <v>1943182</v>
      </c>
      <c r="AR136" s="284">
        <f t="shared" si="110"/>
        <v>1378334</v>
      </c>
      <c r="AS136" s="284">
        <f t="shared" si="110"/>
        <v>1609409</v>
      </c>
      <c r="AT136" s="284">
        <f t="shared" si="110"/>
        <v>1604831.21</v>
      </c>
      <c r="AU136" s="284">
        <f t="shared" si="110"/>
        <v>1675725</v>
      </c>
      <c r="AV136" s="284">
        <f t="shared" si="110"/>
        <v>1808208</v>
      </c>
      <c r="AW136" s="284">
        <f t="shared" si="110"/>
        <v>1856244</v>
      </c>
      <c r="AX136" s="284">
        <f t="shared" ref="AX136:BI136" si="112">+AX137+AX138</f>
        <v>1953207</v>
      </c>
      <c r="AY136" s="284">
        <f t="shared" si="112"/>
        <v>1960016</v>
      </c>
      <c r="AZ136" s="284">
        <f t="shared" si="112"/>
        <v>2057417</v>
      </c>
      <c r="BA136" s="284">
        <f t="shared" si="112"/>
        <v>2143272</v>
      </c>
      <c r="BB136" s="284">
        <f t="shared" si="112"/>
        <v>2447646</v>
      </c>
      <c r="BC136" s="286">
        <f t="shared" si="112"/>
        <v>22437491.210000001</v>
      </c>
      <c r="BD136" s="283">
        <f t="shared" si="112"/>
        <v>2415788</v>
      </c>
      <c r="BE136" s="284">
        <f t="shared" si="112"/>
        <v>2218405</v>
      </c>
      <c r="BF136" s="284">
        <f t="shared" si="112"/>
        <v>2273105</v>
      </c>
      <c r="BG136" s="284">
        <f t="shared" si="112"/>
        <v>2334964</v>
      </c>
      <c r="BH136" s="284">
        <f t="shared" si="112"/>
        <v>2603944</v>
      </c>
      <c r="BI136" s="284">
        <f t="shared" si="112"/>
        <v>2695122</v>
      </c>
      <c r="BJ136" s="284">
        <f t="shared" ref="BJ136:BO136" si="113">+BJ137+BJ138</f>
        <v>2898150</v>
      </c>
      <c r="BK136" s="284">
        <f t="shared" si="113"/>
        <v>2919194</v>
      </c>
      <c r="BL136" s="284">
        <f t="shared" si="113"/>
        <v>3003778</v>
      </c>
      <c r="BM136" s="284">
        <f t="shared" si="113"/>
        <v>2812025</v>
      </c>
      <c r="BN136" s="284">
        <f t="shared" si="113"/>
        <v>2417297</v>
      </c>
      <c r="BO136" s="284">
        <f t="shared" si="113"/>
        <v>3772341</v>
      </c>
      <c r="BP136" s="286">
        <f t="shared" ref="BP136:BP144" si="114">SUM(BD136:BO136)</f>
        <v>32364113</v>
      </c>
      <c r="BQ136" s="284">
        <f t="shared" ref="BQ136:BW136" si="115">+BQ137+BQ138</f>
        <v>3339800</v>
      </c>
      <c r="BR136" s="284">
        <f t="shared" si="115"/>
        <v>3092261</v>
      </c>
      <c r="BS136" s="284">
        <f t="shared" si="115"/>
        <v>2779199</v>
      </c>
      <c r="BT136" s="284">
        <f t="shared" si="115"/>
        <v>1297896</v>
      </c>
      <c r="BU136" s="284">
        <f t="shared" si="115"/>
        <v>1548122</v>
      </c>
      <c r="BV136" s="284">
        <f t="shared" si="115"/>
        <v>2041753</v>
      </c>
      <c r="BW136" s="284">
        <f t="shared" si="115"/>
        <v>2267900</v>
      </c>
      <c r="BX136" s="284">
        <v>2454371</v>
      </c>
      <c r="BY136" s="287">
        <v>2955102</v>
      </c>
      <c r="BZ136" s="287">
        <v>2962124</v>
      </c>
      <c r="CA136" s="287">
        <v>3495609</v>
      </c>
      <c r="CB136" s="287">
        <v>3898070</v>
      </c>
      <c r="CC136" s="286">
        <v>32132207</v>
      </c>
      <c r="CD136" s="287">
        <v>3212654</v>
      </c>
      <c r="CE136" s="287">
        <v>2827137</v>
      </c>
      <c r="CF136" s="287">
        <v>3091336</v>
      </c>
      <c r="CG136" s="287">
        <v>3161586</v>
      </c>
      <c r="CH136" s="287">
        <v>3173688</v>
      </c>
      <c r="CI136" s="287">
        <v>2823951</v>
      </c>
      <c r="CJ136" s="287">
        <v>3389446</v>
      </c>
      <c r="CK136" s="287">
        <v>3773896</v>
      </c>
      <c r="CL136" s="287">
        <v>3911888</v>
      </c>
      <c r="CM136" s="283">
        <v>23362450</v>
      </c>
      <c r="CN136" s="284">
        <v>21776404</v>
      </c>
      <c r="CO136" s="285">
        <v>29365582</v>
      </c>
      <c r="CP136" s="445">
        <v>34.8504647507458</v>
      </c>
      <c r="CQ136" s="37"/>
      <c r="CR136" s="36"/>
    </row>
    <row r="137" spans="1:96" ht="20.100000000000001" customHeight="1" thickBot="1" x14ac:dyDescent="0.3">
      <c r="A137" s="63"/>
      <c r="B137" s="544" t="s">
        <v>53</v>
      </c>
      <c r="C137" s="545"/>
      <c r="D137" s="446">
        <v>531265</v>
      </c>
      <c r="E137" s="446">
        <v>482028</v>
      </c>
      <c r="F137" s="446">
        <v>529874</v>
      </c>
      <c r="G137" s="446">
        <v>475607.00000000006</v>
      </c>
      <c r="H137" s="446">
        <v>513571</v>
      </c>
      <c r="I137" s="446">
        <v>523853.99999999994</v>
      </c>
      <c r="J137" s="446">
        <v>524272</v>
      </c>
      <c r="K137" s="446">
        <v>535071</v>
      </c>
      <c r="L137" s="446">
        <v>517765</v>
      </c>
      <c r="M137" s="446">
        <v>532878</v>
      </c>
      <c r="N137" s="446">
        <v>539438</v>
      </c>
      <c r="O137" s="447">
        <v>696487</v>
      </c>
      <c r="P137" s="448">
        <f t="shared" si="107"/>
        <v>6402110</v>
      </c>
      <c r="Q137" s="446">
        <v>653908</v>
      </c>
      <c r="R137" s="446">
        <v>578317</v>
      </c>
      <c r="S137" s="446">
        <v>459054</v>
      </c>
      <c r="T137" s="446">
        <v>459206</v>
      </c>
      <c r="U137" s="446">
        <v>584965</v>
      </c>
      <c r="V137" s="446">
        <v>625829</v>
      </c>
      <c r="W137" s="446">
        <v>598466</v>
      </c>
      <c r="X137" s="446">
        <v>626911</v>
      </c>
      <c r="Y137" s="446">
        <v>644702</v>
      </c>
      <c r="Z137" s="446">
        <v>646380</v>
      </c>
      <c r="AA137" s="446">
        <v>701255</v>
      </c>
      <c r="AB137" s="446">
        <v>778797</v>
      </c>
      <c r="AC137" s="449">
        <f t="shared" si="93"/>
        <v>7357790</v>
      </c>
      <c r="AD137" s="449">
        <v>812463</v>
      </c>
      <c r="AE137" s="446">
        <v>721031</v>
      </c>
      <c r="AF137" s="446">
        <v>812999</v>
      </c>
      <c r="AG137" s="446">
        <v>781432</v>
      </c>
      <c r="AH137" s="446">
        <v>802366</v>
      </c>
      <c r="AI137" s="446">
        <v>887903</v>
      </c>
      <c r="AJ137" s="446">
        <v>848931</v>
      </c>
      <c r="AK137" s="446">
        <v>889538</v>
      </c>
      <c r="AL137" s="446">
        <v>919976</v>
      </c>
      <c r="AM137" s="450">
        <v>904065</v>
      </c>
      <c r="AN137" s="450">
        <v>985885</v>
      </c>
      <c r="AO137" s="450">
        <v>1034902</v>
      </c>
      <c r="AP137" s="448">
        <f t="shared" si="111"/>
        <v>10401491</v>
      </c>
      <c r="AQ137" s="450">
        <v>1347166</v>
      </c>
      <c r="AR137" s="450">
        <v>881299</v>
      </c>
      <c r="AS137" s="450">
        <v>1074846</v>
      </c>
      <c r="AT137" s="450">
        <v>1039883</v>
      </c>
      <c r="AU137" s="450">
        <v>1094650</v>
      </c>
      <c r="AV137" s="450">
        <v>1204611</v>
      </c>
      <c r="AW137" s="450">
        <v>1191452</v>
      </c>
      <c r="AX137" s="450">
        <v>1244317</v>
      </c>
      <c r="AY137" s="450">
        <v>1256030</v>
      </c>
      <c r="AZ137" s="450">
        <v>1319281</v>
      </c>
      <c r="BA137" s="450">
        <v>1382856</v>
      </c>
      <c r="BB137" s="450">
        <v>1575440</v>
      </c>
      <c r="BC137" s="448">
        <f>SUM(AQ137:BB137)</f>
        <v>14611831</v>
      </c>
      <c r="BD137" s="451">
        <v>1587708</v>
      </c>
      <c r="BE137" s="450">
        <v>1466220</v>
      </c>
      <c r="BF137" s="450">
        <v>1450403</v>
      </c>
      <c r="BG137" s="450">
        <v>1439264</v>
      </c>
      <c r="BH137" s="450">
        <v>1679740</v>
      </c>
      <c r="BI137" s="450">
        <v>1794019</v>
      </c>
      <c r="BJ137" s="450">
        <v>1836845</v>
      </c>
      <c r="BK137" s="452">
        <v>1936434</v>
      </c>
      <c r="BL137" s="453">
        <v>1959193</v>
      </c>
      <c r="BM137" s="450">
        <v>1896848</v>
      </c>
      <c r="BN137" s="450">
        <v>1456481</v>
      </c>
      <c r="BO137" s="450">
        <v>2197143</v>
      </c>
      <c r="BP137" s="448">
        <f t="shared" si="114"/>
        <v>20700298</v>
      </c>
      <c r="BQ137" s="450">
        <v>2264849</v>
      </c>
      <c r="BR137" s="450">
        <v>2103261</v>
      </c>
      <c r="BS137" s="450">
        <v>1908299</v>
      </c>
      <c r="BT137" s="450">
        <v>978155</v>
      </c>
      <c r="BU137" s="450">
        <v>1195576</v>
      </c>
      <c r="BV137" s="450">
        <v>1595738</v>
      </c>
      <c r="BW137" s="450">
        <v>1770248</v>
      </c>
      <c r="BX137" s="452">
        <v>1932706</v>
      </c>
      <c r="BY137" s="454">
        <v>2290433</v>
      </c>
      <c r="BZ137" s="455">
        <v>2245485</v>
      </c>
      <c r="CA137" s="455">
        <v>2614239</v>
      </c>
      <c r="CB137" s="455">
        <v>2886049</v>
      </c>
      <c r="CC137" s="448">
        <v>23785038</v>
      </c>
      <c r="CD137" s="455">
        <v>2919335</v>
      </c>
      <c r="CE137" s="455">
        <v>2534051</v>
      </c>
      <c r="CF137" s="455">
        <v>2786148</v>
      </c>
      <c r="CG137" s="455">
        <v>2829625</v>
      </c>
      <c r="CH137" s="455">
        <v>2841136</v>
      </c>
      <c r="CI137" s="455">
        <v>2498440</v>
      </c>
      <c r="CJ137" s="454">
        <v>3025503</v>
      </c>
      <c r="CK137" s="454">
        <v>3366551</v>
      </c>
      <c r="CL137" s="454">
        <v>3500677</v>
      </c>
      <c r="CM137" s="252">
        <v>15149826</v>
      </c>
      <c r="CN137" s="248">
        <v>16039265</v>
      </c>
      <c r="CO137" s="248">
        <v>26301466</v>
      </c>
      <c r="CP137" s="456">
        <v>63.981741058583431</v>
      </c>
      <c r="CQ137" s="37"/>
      <c r="CR137" s="36"/>
    </row>
    <row r="138" spans="1:96" ht="20.100000000000001" customHeight="1" thickBot="1" x14ac:dyDescent="0.3">
      <c r="A138" s="63"/>
      <c r="B138" s="312" t="s">
        <v>54</v>
      </c>
      <c r="C138" s="457"/>
      <c r="D138" s="446">
        <v>348148</v>
      </c>
      <c r="E138" s="446">
        <v>313981</v>
      </c>
      <c r="F138" s="446">
        <v>351040</v>
      </c>
      <c r="G138" s="446">
        <v>343226</v>
      </c>
      <c r="H138" s="446">
        <v>347356</v>
      </c>
      <c r="I138" s="446">
        <v>362914</v>
      </c>
      <c r="J138" s="446">
        <v>362573</v>
      </c>
      <c r="K138" s="446">
        <v>370108</v>
      </c>
      <c r="L138" s="446">
        <v>368687.61820076301</v>
      </c>
      <c r="M138" s="446">
        <v>365500</v>
      </c>
      <c r="N138" s="446">
        <v>390625</v>
      </c>
      <c r="O138" s="447">
        <v>406055</v>
      </c>
      <c r="P138" s="311">
        <f t="shared" si="107"/>
        <v>4330213.6182007631</v>
      </c>
      <c r="Q138" s="446">
        <v>378019</v>
      </c>
      <c r="R138" s="446">
        <v>352024</v>
      </c>
      <c r="S138" s="446">
        <v>387772</v>
      </c>
      <c r="T138" s="446">
        <v>369990</v>
      </c>
      <c r="U138" s="446">
        <v>384487</v>
      </c>
      <c r="V138" s="446">
        <v>394501</v>
      </c>
      <c r="W138" s="446">
        <v>394942</v>
      </c>
      <c r="X138" s="446">
        <v>428000</v>
      </c>
      <c r="Y138" s="446">
        <v>411994</v>
      </c>
      <c r="Z138" s="446">
        <v>420152</v>
      </c>
      <c r="AA138" s="446">
        <v>423762</v>
      </c>
      <c r="AB138" s="446">
        <v>454144</v>
      </c>
      <c r="AC138" s="449">
        <f t="shared" si="93"/>
        <v>4799787</v>
      </c>
      <c r="AD138" s="449">
        <v>450434</v>
      </c>
      <c r="AE138" s="446">
        <v>355729</v>
      </c>
      <c r="AF138" s="446">
        <v>490218</v>
      </c>
      <c r="AG138" s="446">
        <v>425195</v>
      </c>
      <c r="AH138" s="446">
        <v>482130</v>
      </c>
      <c r="AI138" s="446">
        <v>470450</v>
      </c>
      <c r="AJ138" s="446">
        <v>498819</v>
      </c>
      <c r="AK138" s="446">
        <v>502104</v>
      </c>
      <c r="AL138" s="446">
        <v>494199</v>
      </c>
      <c r="AM138" s="450">
        <v>547873</v>
      </c>
      <c r="AN138" s="450">
        <v>552280</v>
      </c>
      <c r="AO138" s="450">
        <v>568843</v>
      </c>
      <c r="AP138" s="448">
        <f t="shared" si="111"/>
        <v>5838274</v>
      </c>
      <c r="AQ138" s="450">
        <v>596016</v>
      </c>
      <c r="AR138" s="450">
        <v>497035</v>
      </c>
      <c r="AS138" s="450">
        <v>534563</v>
      </c>
      <c r="AT138" s="450">
        <v>564948.21</v>
      </c>
      <c r="AU138" s="450">
        <v>581075</v>
      </c>
      <c r="AV138" s="450">
        <v>603597</v>
      </c>
      <c r="AW138" s="450">
        <v>664792</v>
      </c>
      <c r="AX138" s="450">
        <v>708890</v>
      </c>
      <c r="AY138" s="450">
        <v>703986</v>
      </c>
      <c r="AZ138" s="450">
        <v>738136</v>
      </c>
      <c r="BA138" s="450">
        <v>760416</v>
      </c>
      <c r="BB138" s="450">
        <v>872206</v>
      </c>
      <c r="BC138" s="448">
        <f>SUM(AQ138:BB138)</f>
        <v>7825660.21</v>
      </c>
      <c r="BD138" s="451">
        <v>828080</v>
      </c>
      <c r="BE138" s="450">
        <v>752185</v>
      </c>
      <c r="BF138" s="450">
        <v>822702</v>
      </c>
      <c r="BG138" s="450">
        <v>895700</v>
      </c>
      <c r="BH138" s="450">
        <v>924204</v>
      </c>
      <c r="BI138" s="450">
        <v>901103</v>
      </c>
      <c r="BJ138" s="450">
        <v>1061305</v>
      </c>
      <c r="BK138" s="452">
        <v>982760</v>
      </c>
      <c r="BL138" s="453">
        <v>1044585</v>
      </c>
      <c r="BM138" s="450">
        <v>915177</v>
      </c>
      <c r="BN138" s="450">
        <v>960816</v>
      </c>
      <c r="BO138" s="450">
        <v>1575198</v>
      </c>
      <c r="BP138" s="448">
        <f t="shared" si="114"/>
        <v>11663815</v>
      </c>
      <c r="BQ138" s="450">
        <v>1074951</v>
      </c>
      <c r="BR138" s="450">
        <v>989000</v>
      </c>
      <c r="BS138" s="450">
        <v>870900</v>
      </c>
      <c r="BT138" s="450">
        <v>319741</v>
      </c>
      <c r="BU138" s="450">
        <v>352546</v>
      </c>
      <c r="BV138" s="450">
        <v>446015</v>
      </c>
      <c r="BW138" s="450">
        <v>497652</v>
      </c>
      <c r="BX138" s="452">
        <v>521665</v>
      </c>
      <c r="BY138" s="454">
        <v>664669</v>
      </c>
      <c r="BZ138" s="455">
        <v>716639</v>
      </c>
      <c r="CA138" s="455">
        <v>881370</v>
      </c>
      <c r="CB138" s="455">
        <v>1012021</v>
      </c>
      <c r="CC138" s="448">
        <v>8347169</v>
      </c>
      <c r="CD138" s="455">
        <v>293319</v>
      </c>
      <c r="CE138" s="455">
        <v>293086</v>
      </c>
      <c r="CF138" s="455">
        <v>305188</v>
      </c>
      <c r="CG138" s="455">
        <v>331961</v>
      </c>
      <c r="CH138" s="455">
        <v>332552</v>
      </c>
      <c r="CI138" s="455">
        <v>325511</v>
      </c>
      <c r="CJ138" s="454">
        <v>363943</v>
      </c>
      <c r="CK138" s="454">
        <v>407345</v>
      </c>
      <c r="CL138" s="454">
        <v>411211</v>
      </c>
      <c r="CM138" s="345">
        <v>8212624</v>
      </c>
      <c r="CN138" s="346">
        <v>5737139</v>
      </c>
      <c r="CO138" s="346">
        <v>3064116</v>
      </c>
      <c r="CP138" s="458">
        <v>-46.591567678593805</v>
      </c>
      <c r="CQ138" s="37"/>
      <c r="CR138" s="36"/>
    </row>
    <row r="139" spans="1:96" ht="35.25" customHeight="1" thickBot="1" x14ac:dyDescent="0.3">
      <c r="A139" s="63"/>
      <c r="B139" s="281"/>
      <c r="C139" s="459" t="s">
        <v>102</v>
      </c>
      <c r="D139" s="284">
        <f>+D140+D141</f>
        <v>0</v>
      </c>
      <c r="E139" s="284">
        <f t="shared" ref="E139:O139" si="116">+E140+E141</f>
        <v>0</v>
      </c>
      <c r="F139" s="284">
        <f t="shared" si="116"/>
        <v>0</v>
      </c>
      <c r="G139" s="284">
        <f t="shared" si="116"/>
        <v>0</v>
      </c>
      <c r="H139" s="284">
        <f t="shared" si="116"/>
        <v>0</v>
      </c>
      <c r="I139" s="284">
        <f t="shared" si="116"/>
        <v>0</v>
      </c>
      <c r="J139" s="284">
        <f t="shared" si="116"/>
        <v>0</v>
      </c>
      <c r="K139" s="284">
        <f t="shared" si="116"/>
        <v>0</v>
      </c>
      <c r="L139" s="284">
        <f t="shared" si="116"/>
        <v>0</v>
      </c>
      <c r="M139" s="284">
        <f t="shared" si="116"/>
        <v>0</v>
      </c>
      <c r="N139" s="284">
        <f t="shared" si="116"/>
        <v>0</v>
      </c>
      <c r="O139" s="284">
        <f t="shared" si="116"/>
        <v>0</v>
      </c>
      <c r="P139" s="382">
        <f t="shared" si="107"/>
        <v>0</v>
      </c>
      <c r="Q139" s="284">
        <f>+Q140+Q141</f>
        <v>609525</v>
      </c>
      <c r="R139" s="284">
        <f t="shared" ref="R139:AB139" si="117">+R140+R141</f>
        <v>461061</v>
      </c>
      <c r="S139" s="284">
        <f t="shared" si="117"/>
        <v>612845</v>
      </c>
      <c r="T139" s="284">
        <f t="shared" si="117"/>
        <v>529363</v>
      </c>
      <c r="U139" s="284">
        <f t="shared" si="117"/>
        <v>548428</v>
      </c>
      <c r="V139" s="284">
        <f t="shared" si="117"/>
        <v>601142</v>
      </c>
      <c r="W139" s="284">
        <f t="shared" si="117"/>
        <v>623383</v>
      </c>
      <c r="X139" s="284">
        <f t="shared" si="117"/>
        <v>677802</v>
      </c>
      <c r="Y139" s="284">
        <f t="shared" si="117"/>
        <v>635021</v>
      </c>
      <c r="Z139" s="284">
        <f t="shared" si="117"/>
        <v>641907</v>
      </c>
      <c r="AA139" s="284">
        <f t="shared" si="117"/>
        <v>690037</v>
      </c>
      <c r="AB139" s="284">
        <f t="shared" si="117"/>
        <v>684192</v>
      </c>
      <c r="AC139" s="283">
        <f t="shared" ref="AC139:AC144" si="118">SUM(Q139:AB139)</f>
        <v>7314706</v>
      </c>
      <c r="AD139" s="283">
        <f>+AD140+AD141</f>
        <v>791419</v>
      </c>
      <c r="AE139" s="284">
        <f t="shared" ref="AE139:AO139" si="119">+AE140+AE141</f>
        <v>598267</v>
      </c>
      <c r="AF139" s="284">
        <f t="shared" si="119"/>
        <v>739344</v>
      </c>
      <c r="AG139" s="284">
        <f t="shared" si="119"/>
        <v>750792</v>
      </c>
      <c r="AH139" s="284">
        <f t="shared" si="119"/>
        <v>813083</v>
      </c>
      <c r="AI139" s="284">
        <f t="shared" si="119"/>
        <v>842212</v>
      </c>
      <c r="AJ139" s="284">
        <f t="shared" si="119"/>
        <v>863856</v>
      </c>
      <c r="AK139" s="284">
        <f t="shared" si="119"/>
        <v>854039</v>
      </c>
      <c r="AL139" s="284">
        <f t="shared" si="119"/>
        <v>1189852</v>
      </c>
      <c r="AM139" s="284">
        <f t="shared" si="119"/>
        <v>934918</v>
      </c>
      <c r="AN139" s="284">
        <f t="shared" si="119"/>
        <v>1031817</v>
      </c>
      <c r="AO139" s="285">
        <f t="shared" si="119"/>
        <v>1867153</v>
      </c>
      <c r="AP139" s="286">
        <f>SUM(AD139:AO139)</f>
        <v>11276752</v>
      </c>
      <c r="AQ139" s="284">
        <f>+AQ140+AQ141</f>
        <v>1373775</v>
      </c>
      <c r="AR139" s="284">
        <f t="shared" ref="AR139:BB139" si="120">+AR140+AR141</f>
        <v>884054</v>
      </c>
      <c r="AS139" s="284">
        <f t="shared" si="120"/>
        <v>968107</v>
      </c>
      <c r="AT139" s="284">
        <f t="shared" si="120"/>
        <v>676591</v>
      </c>
      <c r="AU139" s="284">
        <f t="shared" si="120"/>
        <v>748597</v>
      </c>
      <c r="AV139" s="284">
        <f t="shared" si="120"/>
        <v>799952</v>
      </c>
      <c r="AW139" s="284">
        <f t="shared" si="120"/>
        <v>594945</v>
      </c>
      <c r="AX139" s="284">
        <f t="shared" si="120"/>
        <v>552830</v>
      </c>
      <c r="AY139" s="284">
        <f t="shared" si="120"/>
        <v>576751</v>
      </c>
      <c r="AZ139" s="284">
        <f t="shared" si="120"/>
        <v>613271</v>
      </c>
      <c r="BA139" s="284">
        <f t="shared" si="120"/>
        <v>678408</v>
      </c>
      <c r="BB139" s="284">
        <f t="shared" si="120"/>
        <v>715679</v>
      </c>
      <c r="BC139" s="286">
        <f>SUM(AQ139:BB139)</f>
        <v>9182960</v>
      </c>
      <c r="BD139" s="283">
        <f>+BD140+BD141</f>
        <v>841052</v>
      </c>
      <c r="BE139" s="284">
        <f t="shared" ref="BE139:BO139" si="121">+BE140+BE141</f>
        <v>674833</v>
      </c>
      <c r="BF139" s="284">
        <f t="shared" si="121"/>
        <v>801120</v>
      </c>
      <c r="BG139" s="284">
        <f t="shared" si="121"/>
        <v>785936</v>
      </c>
      <c r="BH139" s="284">
        <f t="shared" si="121"/>
        <v>870975</v>
      </c>
      <c r="BI139" s="284">
        <f t="shared" si="121"/>
        <v>905707</v>
      </c>
      <c r="BJ139" s="284">
        <f t="shared" si="121"/>
        <v>946959</v>
      </c>
      <c r="BK139" s="284">
        <f t="shared" si="121"/>
        <v>971217</v>
      </c>
      <c r="BL139" s="284">
        <f t="shared" si="121"/>
        <v>935064</v>
      </c>
      <c r="BM139" s="284">
        <f t="shared" si="121"/>
        <v>1043477</v>
      </c>
      <c r="BN139" s="284">
        <f t="shared" si="121"/>
        <v>836240</v>
      </c>
      <c r="BO139" s="285">
        <f t="shared" si="121"/>
        <v>1066145</v>
      </c>
      <c r="BP139" s="286">
        <f>SUM(BD139:BO139)</f>
        <v>10678725</v>
      </c>
      <c r="BQ139" s="284">
        <f t="shared" ref="BQ139:BW139" si="122">+BQ140+BQ141</f>
        <v>1139924</v>
      </c>
      <c r="BR139" s="284">
        <f t="shared" si="122"/>
        <v>937108</v>
      </c>
      <c r="BS139" s="284">
        <f t="shared" si="122"/>
        <v>889987</v>
      </c>
      <c r="BT139" s="284">
        <f t="shared" si="122"/>
        <v>767063</v>
      </c>
      <c r="BU139" s="284">
        <f t="shared" si="122"/>
        <v>1057907</v>
      </c>
      <c r="BV139" s="284">
        <f t="shared" si="122"/>
        <v>1289097</v>
      </c>
      <c r="BW139" s="284">
        <f t="shared" si="122"/>
        <v>1577608</v>
      </c>
      <c r="BX139" s="284">
        <v>1886967</v>
      </c>
      <c r="BY139" s="287">
        <v>1598789</v>
      </c>
      <c r="BZ139" s="287">
        <v>1570855</v>
      </c>
      <c r="CA139" s="287">
        <v>1706498</v>
      </c>
      <c r="CB139" s="287">
        <v>1911659</v>
      </c>
      <c r="CC139" s="286">
        <v>16333462</v>
      </c>
      <c r="CD139" s="287">
        <v>1794523</v>
      </c>
      <c r="CE139" s="287">
        <v>1453723</v>
      </c>
      <c r="CF139" s="287">
        <v>1409346</v>
      </c>
      <c r="CG139" s="287">
        <v>1509953</v>
      </c>
      <c r="CH139" s="287">
        <v>1482639</v>
      </c>
      <c r="CI139" s="287">
        <v>1544279</v>
      </c>
      <c r="CJ139" s="287">
        <v>1692529</v>
      </c>
      <c r="CK139" s="287">
        <v>1950733</v>
      </c>
      <c r="CL139" s="287">
        <v>1344443</v>
      </c>
      <c r="CM139" s="283">
        <v>7732863</v>
      </c>
      <c r="CN139" s="284">
        <v>11144450</v>
      </c>
      <c r="CO139" s="285">
        <v>14182168</v>
      </c>
      <c r="CP139" s="460">
        <v>27.257675345126952</v>
      </c>
      <c r="CQ139" s="37"/>
      <c r="CR139" s="36"/>
    </row>
    <row r="140" spans="1:96" ht="20.100000000000001" customHeight="1" thickBot="1" x14ac:dyDescent="0.3">
      <c r="A140" s="63"/>
      <c r="B140" s="223" t="s">
        <v>103</v>
      </c>
      <c r="C140" s="224"/>
      <c r="D140" s="451"/>
      <c r="E140" s="450"/>
      <c r="F140" s="450"/>
      <c r="G140" s="450"/>
      <c r="H140" s="450"/>
      <c r="I140" s="450"/>
      <c r="J140" s="450"/>
      <c r="K140" s="450"/>
      <c r="L140" s="450"/>
      <c r="M140" s="450"/>
      <c r="N140" s="450"/>
      <c r="O140" s="461"/>
      <c r="P140" s="448">
        <f t="shared" si="107"/>
        <v>0</v>
      </c>
      <c r="Q140" s="450">
        <v>456571</v>
      </c>
      <c r="R140" s="450">
        <v>339767</v>
      </c>
      <c r="S140" s="450">
        <v>397176</v>
      </c>
      <c r="T140" s="450">
        <v>392049</v>
      </c>
      <c r="U140" s="450">
        <v>399798</v>
      </c>
      <c r="V140" s="450">
        <v>442927</v>
      </c>
      <c r="W140" s="450">
        <v>450040</v>
      </c>
      <c r="X140" s="450">
        <v>441104</v>
      </c>
      <c r="Y140" s="450">
        <v>481612</v>
      </c>
      <c r="Z140" s="450">
        <v>487073</v>
      </c>
      <c r="AA140" s="450">
        <v>528530</v>
      </c>
      <c r="AB140" s="450">
        <v>528533</v>
      </c>
      <c r="AC140" s="451">
        <f t="shared" si="118"/>
        <v>5345180</v>
      </c>
      <c r="AD140" s="451">
        <v>618655</v>
      </c>
      <c r="AE140" s="450">
        <v>464962</v>
      </c>
      <c r="AF140" s="450">
        <v>591892</v>
      </c>
      <c r="AG140" s="450">
        <v>591622</v>
      </c>
      <c r="AH140" s="450">
        <v>643403</v>
      </c>
      <c r="AI140" s="450">
        <v>666678</v>
      </c>
      <c r="AJ140" s="450">
        <v>671277</v>
      </c>
      <c r="AK140" s="450">
        <v>679979</v>
      </c>
      <c r="AL140" s="450">
        <v>1017668</v>
      </c>
      <c r="AM140" s="450">
        <v>750906</v>
      </c>
      <c r="AN140" s="450">
        <v>841908</v>
      </c>
      <c r="AO140" s="450">
        <v>1678508</v>
      </c>
      <c r="AP140" s="448">
        <f>SUM(AD140:AO140)</f>
        <v>9217458</v>
      </c>
      <c r="AQ140" s="450">
        <v>1169431</v>
      </c>
      <c r="AR140" s="450">
        <v>719615</v>
      </c>
      <c r="AS140" s="450">
        <v>766789</v>
      </c>
      <c r="AT140" s="450">
        <v>451781</v>
      </c>
      <c r="AU140" s="450">
        <v>502684</v>
      </c>
      <c r="AV140" s="450">
        <v>548089</v>
      </c>
      <c r="AW140" s="450">
        <v>340768</v>
      </c>
      <c r="AX140" s="450">
        <v>338908</v>
      </c>
      <c r="AY140" s="450">
        <v>351897</v>
      </c>
      <c r="AZ140" s="450">
        <v>379110</v>
      </c>
      <c r="BA140" s="450">
        <v>429065</v>
      </c>
      <c r="BB140" s="450">
        <v>471624</v>
      </c>
      <c r="BC140" s="448">
        <f>SUM(AQ140:BB140)</f>
        <v>6469761</v>
      </c>
      <c r="BD140" s="451">
        <v>558534</v>
      </c>
      <c r="BE140" s="450">
        <v>469123</v>
      </c>
      <c r="BF140" s="450">
        <v>548420</v>
      </c>
      <c r="BG140" s="450">
        <v>543813</v>
      </c>
      <c r="BH140" s="450">
        <v>606466</v>
      </c>
      <c r="BI140" s="450">
        <v>630696</v>
      </c>
      <c r="BJ140" s="450">
        <v>651014</v>
      </c>
      <c r="BK140" s="452">
        <v>707885</v>
      </c>
      <c r="BL140" s="453">
        <v>662578</v>
      </c>
      <c r="BM140" s="450">
        <v>772802</v>
      </c>
      <c r="BN140" s="450">
        <v>606580</v>
      </c>
      <c r="BO140" s="450">
        <v>777898</v>
      </c>
      <c r="BP140" s="448">
        <f>SUM(BD140:BO140)</f>
        <v>7535809</v>
      </c>
      <c r="BQ140" s="450">
        <v>821976</v>
      </c>
      <c r="BR140" s="450">
        <v>685621</v>
      </c>
      <c r="BS140" s="450">
        <v>690018</v>
      </c>
      <c r="BT140" s="450">
        <v>647608</v>
      </c>
      <c r="BU140" s="450">
        <v>919898</v>
      </c>
      <c r="BV140" s="450">
        <v>1150027</v>
      </c>
      <c r="BW140" s="450">
        <v>1426253</v>
      </c>
      <c r="BX140" s="452">
        <v>1709622</v>
      </c>
      <c r="BY140" s="454">
        <v>1432619</v>
      </c>
      <c r="BZ140" s="455">
        <v>1387205</v>
      </c>
      <c r="CA140" s="455">
        <v>1495523</v>
      </c>
      <c r="CB140" s="455">
        <v>1687403</v>
      </c>
      <c r="CC140" s="448">
        <v>14053773</v>
      </c>
      <c r="CD140" s="455">
        <v>1591781</v>
      </c>
      <c r="CE140" s="455">
        <v>1277528</v>
      </c>
      <c r="CF140" s="455">
        <v>1214321</v>
      </c>
      <c r="CG140" s="455">
        <v>1317851</v>
      </c>
      <c r="CH140" s="455">
        <v>1263131</v>
      </c>
      <c r="CI140" s="455">
        <v>1310615</v>
      </c>
      <c r="CJ140" s="454">
        <v>1406672</v>
      </c>
      <c r="CK140" s="454">
        <v>1686193</v>
      </c>
      <c r="CL140" s="454">
        <v>1086118</v>
      </c>
      <c r="CM140" s="252">
        <v>5378529</v>
      </c>
      <c r="CN140" s="248">
        <v>9483642</v>
      </c>
      <c r="CO140" s="248">
        <v>12154210</v>
      </c>
      <c r="CP140" s="462">
        <v>28.159730196479373</v>
      </c>
      <c r="CQ140" s="37"/>
      <c r="CR140" s="36"/>
    </row>
    <row r="141" spans="1:96" ht="20.100000000000001" customHeight="1" thickBot="1" x14ac:dyDescent="0.3">
      <c r="A141" s="63"/>
      <c r="B141" s="223" t="s">
        <v>104</v>
      </c>
      <c r="C141" s="224"/>
      <c r="D141" s="420"/>
      <c r="E141" s="420"/>
      <c r="F141" s="420"/>
      <c r="G141" s="420"/>
      <c r="H141" s="420"/>
      <c r="I141" s="420"/>
      <c r="J141" s="420"/>
      <c r="K141" s="420"/>
      <c r="L141" s="420"/>
      <c r="M141" s="420"/>
      <c r="N141" s="420"/>
      <c r="O141" s="421"/>
      <c r="P141" s="260">
        <f t="shared" si="107"/>
        <v>0</v>
      </c>
      <c r="Q141" s="420">
        <v>152954</v>
      </c>
      <c r="R141" s="420">
        <v>121294</v>
      </c>
      <c r="S141" s="420">
        <v>215669</v>
      </c>
      <c r="T141" s="420">
        <v>137314</v>
      </c>
      <c r="U141" s="420">
        <v>148630</v>
      </c>
      <c r="V141" s="420">
        <v>158215</v>
      </c>
      <c r="W141" s="420">
        <v>173343</v>
      </c>
      <c r="X141" s="420">
        <v>236698</v>
      </c>
      <c r="Y141" s="420">
        <v>153409</v>
      </c>
      <c r="Z141" s="420">
        <v>154834</v>
      </c>
      <c r="AA141" s="420">
        <v>161507</v>
      </c>
      <c r="AB141" s="420">
        <v>155659</v>
      </c>
      <c r="AC141" s="422">
        <f t="shared" si="118"/>
        <v>1969526</v>
      </c>
      <c r="AD141" s="422">
        <v>172764</v>
      </c>
      <c r="AE141" s="420">
        <v>133305</v>
      </c>
      <c r="AF141" s="420">
        <v>147452</v>
      </c>
      <c r="AG141" s="420">
        <v>159170</v>
      </c>
      <c r="AH141" s="420">
        <v>169680</v>
      </c>
      <c r="AI141" s="420">
        <v>175534</v>
      </c>
      <c r="AJ141" s="420">
        <v>192579</v>
      </c>
      <c r="AK141" s="420">
        <v>174060</v>
      </c>
      <c r="AL141" s="420">
        <v>172184</v>
      </c>
      <c r="AM141" s="307">
        <v>184012</v>
      </c>
      <c r="AN141" s="307">
        <v>189909</v>
      </c>
      <c r="AO141" s="307">
        <v>188645</v>
      </c>
      <c r="AP141" s="260">
        <f>SUM(AD141:AO141)</f>
        <v>2059294</v>
      </c>
      <c r="AQ141" s="307">
        <v>204344</v>
      </c>
      <c r="AR141" s="307">
        <v>164439</v>
      </c>
      <c r="AS141" s="307">
        <v>201318</v>
      </c>
      <c r="AT141" s="307">
        <v>224810</v>
      </c>
      <c r="AU141" s="307">
        <v>245913</v>
      </c>
      <c r="AV141" s="307">
        <v>251863</v>
      </c>
      <c r="AW141" s="307">
        <v>254177</v>
      </c>
      <c r="AX141" s="307">
        <v>213922</v>
      </c>
      <c r="AY141" s="307">
        <v>224854</v>
      </c>
      <c r="AZ141" s="307">
        <v>234161</v>
      </c>
      <c r="BA141" s="307">
        <v>249343</v>
      </c>
      <c r="BB141" s="307">
        <v>244055</v>
      </c>
      <c r="BC141" s="260">
        <f>SUM(AQ141:BB141)</f>
        <v>2713199</v>
      </c>
      <c r="BD141" s="305">
        <v>282518</v>
      </c>
      <c r="BE141" s="307">
        <v>205710</v>
      </c>
      <c r="BF141" s="307">
        <v>252700</v>
      </c>
      <c r="BG141" s="307">
        <v>242123</v>
      </c>
      <c r="BH141" s="307">
        <v>264509</v>
      </c>
      <c r="BI141" s="307">
        <v>275011</v>
      </c>
      <c r="BJ141" s="307">
        <v>295945</v>
      </c>
      <c r="BK141" s="250">
        <v>263332</v>
      </c>
      <c r="BL141" s="253">
        <v>272486</v>
      </c>
      <c r="BM141" s="307">
        <v>270675</v>
      </c>
      <c r="BN141" s="307">
        <v>229660</v>
      </c>
      <c r="BO141" s="307">
        <v>288247</v>
      </c>
      <c r="BP141" s="260">
        <f>SUM(BD141:BO141)</f>
        <v>3142916</v>
      </c>
      <c r="BQ141" s="307">
        <v>317948</v>
      </c>
      <c r="BR141" s="307">
        <v>251487</v>
      </c>
      <c r="BS141" s="307">
        <v>199969</v>
      </c>
      <c r="BT141" s="307">
        <v>119455</v>
      </c>
      <c r="BU141" s="307">
        <v>138009</v>
      </c>
      <c r="BV141" s="307">
        <v>139070</v>
      </c>
      <c r="BW141" s="307">
        <v>151355</v>
      </c>
      <c r="BX141" s="250">
        <v>177345</v>
      </c>
      <c r="BY141" s="254">
        <v>166170</v>
      </c>
      <c r="BZ141" s="259">
        <v>183650</v>
      </c>
      <c r="CA141" s="259">
        <v>210975</v>
      </c>
      <c r="CB141" s="259">
        <v>224256</v>
      </c>
      <c r="CC141" s="260">
        <v>2279689</v>
      </c>
      <c r="CD141" s="259">
        <v>202742</v>
      </c>
      <c r="CE141" s="259">
        <v>176195</v>
      </c>
      <c r="CF141" s="259">
        <v>195025</v>
      </c>
      <c r="CG141" s="259">
        <v>192102</v>
      </c>
      <c r="CH141" s="259">
        <v>219508</v>
      </c>
      <c r="CI141" s="259">
        <v>233664</v>
      </c>
      <c r="CJ141" s="254">
        <v>285857</v>
      </c>
      <c r="CK141" s="254">
        <v>264540</v>
      </c>
      <c r="CL141" s="254">
        <v>258325</v>
      </c>
      <c r="CM141" s="345">
        <v>2354334</v>
      </c>
      <c r="CN141" s="346">
        <v>1660808</v>
      </c>
      <c r="CO141" s="346">
        <v>2027958</v>
      </c>
      <c r="CP141" s="463">
        <v>22.106709505252866</v>
      </c>
      <c r="CQ141" s="37"/>
      <c r="CR141" s="36"/>
    </row>
    <row r="142" spans="1:96" ht="38.25" customHeight="1" thickBot="1" x14ac:dyDescent="0.3">
      <c r="A142" s="63"/>
      <c r="B142" s="368"/>
      <c r="C142" s="459" t="s">
        <v>59</v>
      </c>
      <c r="D142" s="464">
        <f t="shared" ref="D142:O142" si="123">+D143+D144</f>
        <v>3500595</v>
      </c>
      <c r="E142" s="464">
        <f t="shared" si="123"/>
        <v>2896382</v>
      </c>
      <c r="F142" s="464">
        <f t="shared" si="123"/>
        <v>7270482</v>
      </c>
      <c r="G142" s="464">
        <f t="shared" si="123"/>
        <v>3722039</v>
      </c>
      <c r="H142" s="464">
        <f t="shared" si="123"/>
        <v>3810452</v>
      </c>
      <c r="I142" s="464">
        <f t="shared" si="123"/>
        <v>3843492</v>
      </c>
      <c r="J142" s="464">
        <f t="shared" si="123"/>
        <v>3771715</v>
      </c>
      <c r="K142" s="464">
        <f t="shared" si="123"/>
        <v>3859976</v>
      </c>
      <c r="L142" s="464">
        <f t="shared" si="123"/>
        <v>3768079.3817992369</v>
      </c>
      <c r="M142" s="464">
        <f t="shared" si="123"/>
        <v>3900492</v>
      </c>
      <c r="N142" s="464">
        <f t="shared" si="123"/>
        <v>3709520</v>
      </c>
      <c r="O142" s="465">
        <f t="shared" si="123"/>
        <v>4425987</v>
      </c>
      <c r="P142" s="466">
        <f t="shared" si="107"/>
        <v>48479211.381799236</v>
      </c>
      <c r="Q142" s="464">
        <f t="shared" ref="Q142:AB142" si="124">+Q143+Q144</f>
        <v>3988513</v>
      </c>
      <c r="R142" s="464">
        <f t="shared" si="124"/>
        <v>3516710</v>
      </c>
      <c r="S142" s="464">
        <f t="shared" si="124"/>
        <v>3663916</v>
      </c>
      <c r="T142" s="464">
        <f t="shared" si="124"/>
        <v>3822361</v>
      </c>
      <c r="U142" s="464">
        <f t="shared" si="124"/>
        <v>3878271</v>
      </c>
      <c r="V142" s="464">
        <f t="shared" si="124"/>
        <v>3972883</v>
      </c>
      <c r="W142" s="464">
        <f t="shared" si="124"/>
        <v>3993813</v>
      </c>
      <c r="X142" s="464">
        <f t="shared" si="124"/>
        <v>3978080</v>
      </c>
      <c r="Y142" s="464">
        <f t="shared" si="124"/>
        <v>3974207</v>
      </c>
      <c r="Z142" s="464">
        <f t="shared" si="124"/>
        <v>4026652</v>
      </c>
      <c r="AA142" s="464">
        <f t="shared" si="124"/>
        <v>3994059</v>
      </c>
      <c r="AB142" s="464">
        <f t="shared" si="124"/>
        <v>5120507.7699999996</v>
      </c>
      <c r="AC142" s="467">
        <f t="shared" si="118"/>
        <v>47929972.769999996</v>
      </c>
      <c r="AD142" s="467">
        <f t="shared" ref="AD142:AW142" si="125">+AD143+AD144</f>
        <v>3987729</v>
      </c>
      <c r="AE142" s="464">
        <f t="shared" si="125"/>
        <v>3656379</v>
      </c>
      <c r="AF142" s="464">
        <f t="shared" si="125"/>
        <v>4165592</v>
      </c>
      <c r="AG142" s="464">
        <f t="shared" si="125"/>
        <v>4095145</v>
      </c>
      <c r="AH142" s="464">
        <f t="shared" si="125"/>
        <v>4167586</v>
      </c>
      <c r="AI142" s="464">
        <f t="shared" si="125"/>
        <v>4230483</v>
      </c>
      <c r="AJ142" s="464">
        <f t="shared" si="125"/>
        <v>4209899</v>
      </c>
      <c r="AK142" s="464">
        <f t="shared" si="125"/>
        <v>4067763</v>
      </c>
      <c r="AL142" s="464">
        <f t="shared" si="125"/>
        <v>5167032</v>
      </c>
      <c r="AM142" s="464">
        <f t="shared" si="125"/>
        <v>4154805</v>
      </c>
      <c r="AN142" s="464">
        <f t="shared" si="125"/>
        <v>4322252</v>
      </c>
      <c r="AO142" s="464">
        <f t="shared" si="125"/>
        <v>4832923</v>
      </c>
      <c r="AP142" s="468">
        <f t="shared" si="111"/>
        <v>51057588</v>
      </c>
      <c r="AQ142" s="464">
        <f t="shared" si="125"/>
        <v>4341818</v>
      </c>
      <c r="AR142" s="464">
        <f t="shared" si="125"/>
        <v>3929673</v>
      </c>
      <c r="AS142" s="464">
        <f t="shared" si="125"/>
        <v>3469468</v>
      </c>
      <c r="AT142" s="464">
        <f t="shared" si="125"/>
        <v>4448822.5999999996</v>
      </c>
      <c r="AU142" s="464">
        <f t="shared" si="125"/>
        <v>4635233</v>
      </c>
      <c r="AV142" s="464">
        <f t="shared" si="125"/>
        <v>4533573</v>
      </c>
      <c r="AW142" s="464">
        <f t="shared" si="125"/>
        <v>4533401</v>
      </c>
      <c r="AX142" s="464">
        <f t="shared" ref="AX142:BI142" si="126">+AX143+AX144</f>
        <v>4682187</v>
      </c>
      <c r="AY142" s="464">
        <f t="shared" si="126"/>
        <v>4631129</v>
      </c>
      <c r="AZ142" s="464">
        <f t="shared" si="126"/>
        <v>4751759</v>
      </c>
      <c r="BA142" s="464">
        <f t="shared" si="126"/>
        <v>4722624</v>
      </c>
      <c r="BB142" s="464">
        <f t="shared" si="126"/>
        <v>5424811</v>
      </c>
      <c r="BC142" s="468">
        <f t="shared" si="126"/>
        <v>54104498.600000001</v>
      </c>
      <c r="BD142" s="467">
        <f t="shared" si="126"/>
        <v>4745869</v>
      </c>
      <c r="BE142" s="464">
        <f t="shared" si="126"/>
        <v>4597736</v>
      </c>
      <c r="BF142" s="464">
        <f t="shared" si="126"/>
        <v>4774310</v>
      </c>
      <c r="BG142" s="464">
        <f t="shared" si="126"/>
        <v>4796257</v>
      </c>
      <c r="BH142" s="464">
        <f t="shared" si="126"/>
        <v>4931521</v>
      </c>
      <c r="BI142" s="464">
        <f t="shared" si="126"/>
        <v>4820351</v>
      </c>
      <c r="BJ142" s="464">
        <f t="shared" ref="BJ142:BO142" si="127">+BJ143+BJ144</f>
        <v>4818310</v>
      </c>
      <c r="BK142" s="464">
        <f t="shared" si="127"/>
        <v>5114506</v>
      </c>
      <c r="BL142" s="464">
        <f t="shared" si="127"/>
        <v>5063866</v>
      </c>
      <c r="BM142" s="464">
        <f t="shared" si="127"/>
        <v>4901596</v>
      </c>
      <c r="BN142" s="464">
        <f t="shared" si="127"/>
        <v>4094901</v>
      </c>
      <c r="BO142" s="464">
        <f t="shared" si="127"/>
        <v>5518797</v>
      </c>
      <c r="BP142" s="468">
        <f t="shared" si="114"/>
        <v>58178020</v>
      </c>
      <c r="BQ142" s="464">
        <f t="shared" ref="BQ142:BV142" si="128">+BQ143+BQ144</f>
        <v>5117619</v>
      </c>
      <c r="BR142" s="464">
        <f t="shared" si="128"/>
        <v>5032011</v>
      </c>
      <c r="BS142" s="464">
        <f t="shared" si="128"/>
        <v>4035336</v>
      </c>
      <c r="BT142" s="464">
        <f t="shared" si="128"/>
        <v>1649918</v>
      </c>
      <c r="BU142" s="464">
        <f t="shared" si="128"/>
        <v>2074302</v>
      </c>
      <c r="BV142" s="464">
        <f t="shared" si="128"/>
        <v>2868589</v>
      </c>
      <c r="BW142" s="464">
        <f>+BW143+BW144</f>
        <v>3088508</v>
      </c>
      <c r="BX142" s="464">
        <v>3287275</v>
      </c>
      <c r="BY142" s="469">
        <v>3955193</v>
      </c>
      <c r="BZ142" s="469">
        <v>4369591</v>
      </c>
      <c r="CA142" s="469">
        <v>4256415</v>
      </c>
      <c r="CB142" s="469">
        <v>5170948</v>
      </c>
      <c r="CC142" s="468">
        <v>44905705</v>
      </c>
      <c r="CD142" s="469">
        <v>4351694</v>
      </c>
      <c r="CE142" s="469">
        <v>4207830</v>
      </c>
      <c r="CF142" s="469">
        <v>4613292</v>
      </c>
      <c r="CG142" s="469">
        <v>4658724</v>
      </c>
      <c r="CH142" s="469">
        <v>4652968</v>
      </c>
      <c r="CI142" s="469">
        <v>4548096</v>
      </c>
      <c r="CJ142" s="469">
        <v>4029019</v>
      </c>
      <c r="CK142" s="469">
        <v>4763417</v>
      </c>
      <c r="CL142" s="469">
        <v>6177717</v>
      </c>
      <c r="CM142" s="470">
        <v>43662726</v>
      </c>
      <c r="CN142" s="469">
        <v>31108751</v>
      </c>
      <c r="CO142" s="471">
        <v>42002757</v>
      </c>
      <c r="CP142" s="472">
        <v>35.019104431418668</v>
      </c>
      <c r="CQ142" s="37"/>
      <c r="CR142" s="36"/>
    </row>
    <row r="143" spans="1:96" ht="20.100000000000001" customHeight="1" thickBot="1" x14ac:dyDescent="0.3">
      <c r="A143" s="63"/>
      <c r="B143" s="544" t="s">
        <v>60</v>
      </c>
      <c r="C143" s="545"/>
      <c r="D143" s="446">
        <v>25536</v>
      </c>
      <c r="E143" s="446">
        <v>26874</v>
      </c>
      <c r="F143" s="446">
        <v>32350</v>
      </c>
      <c r="G143" s="446">
        <v>30684</v>
      </c>
      <c r="H143" s="446">
        <v>31759</v>
      </c>
      <c r="I143" s="446">
        <v>30600</v>
      </c>
      <c r="J143" s="446">
        <v>32575</v>
      </c>
      <c r="K143" s="446">
        <v>34118</v>
      </c>
      <c r="L143" s="446">
        <v>35580.381799236973</v>
      </c>
      <c r="M143" s="446">
        <v>35721</v>
      </c>
      <c r="N143" s="446">
        <v>37544</v>
      </c>
      <c r="O143" s="447">
        <v>30899</v>
      </c>
      <c r="P143" s="448">
        <f t="shared" si="107"/>
        <v>384240.38179923699</v>
      </c>
      <c r="Q143" s="446">
        <v>31475</v>
      </c>
      <c r="R143" s="446">
        <v>32599</v>
      </c>
      <c r="S143" s="446">
        <v>39217</v>
      </c>
      <c r="T143" s="446">
        <v>38178</v>
      </c>
      <c r="U143" s="446">
        <v>38591</v>
      </c>
      <c r="V143" s="446">
        <v>37725</v>
      </c>
      <c r="W143" s="446">
        <v>39435</v>
      </c>
      <c r="X143" s="446">
        <v>43614</v>
      </c>
      <c r="Y143" s="446">
        <v>43281</v>
      </c>
      <c r="Z143" s="446">
        <v>45364</v>
      </c>
      <c r="AA143" s="446">
        <v>46200</v>
      </c>
      <c r="AB143" s="446">
        <v>36862</v>
      </c>
      <c r="AC143" s="449">
        <f t="shared" si="118"/>
        <v>472541</v>
      </c>
      <c r="AD143" s="449">
        <v>39405</v>
      </c>
      <c r="AE143" s="446">
        <v>38006</v>
      </c>
      <c r="AF143" s="446">
        <v>50231</v>
      </c>
      <c r="AG143" s="446">
        <v>43004</v>
      </c>
      <c r="AH143" s="446">
        <v>46793</v>
      </c>
      <c r="AI143" s="446">
        <v>42931</v>
      </c>
      <c r="AJ143" s="446">
        <v>49408</v>
      </c>
      <c r="AK143" s="446">
        <v>52320</v>
      </c>
      <c r="AL143" s="446">
        <v>49987</v>
      </c>
      <c r="AM143" s="450">
        <v>57296</v>
      </c>
      <c r="AN143" s="450">
        <v>57168</v>
      </c>
      <c r="AO143" s="450">
        <v>44146</v>
      </c>
      <c r="AP143" s="448">
        <f t="shared" si="111"/>
        <v>570695</v>
      </c>
      <c r="AQ143" s="450">
        <v>48355</v>
      </c>
      <c r="AR143" s="450">
        <v>45620</v>
      </c>
      <c r="AS143" s="450">
        <v>46587</v>
      </c>
      <c r="AT143" s="450">
        <v>46898.600000000006</v>
      </c>
      <c r="AU143" s="450">
        <v>46642</v>
      </c>
      <c r="AV143" s="450">
        <v>44425</v>
      </c>
      <c r="AW143" s="450">
        <v>56110</v>
      </c>
      <c r="AX143" s="450">
        <v>59382</v>
      </c>
      <c r="AY143" s="450">
        <v>59322</v>
      </c>
      <c r="AZ143" s="450">
        <v>62974</v>
      </c>
      <c r="BA143" s="450">
        <v>64435</v>
      </c>
      <c r="BB143" s="450">
        <v>55774</v>
      </c>
      <c r="BC143" s="448">
        <f>SUM(AQ143:BB143)</f>
        <v>636524.6</v>
      </c>
      <c r="BD143" s="451">
        <v>52076</v>
      </c>
      <c r="BE143" s="450">
        <v>56706</v>
      </c>
      <c r="BF143" s="450">
        <v>57825</v>
      </c>
      <c r="BG143" s="450">
        <v>54626</v>
      </c>
      <c r="BH143" s="450">
        <v>58675</v>
      </c>
      <c r="BI143" s="450">
        <v>54170</v>
      </c>
      <c r="BJ143" s="450">
        <v>68727</v>
      </c>
      <c r="BK143" s="452">
        <v>70495</v>
      </c>
      <c r="BL143" s="453">
        <v>70607</v>
      </c>
      <c r="BM143" s="450">
        <v>67581</v>
      </c>
      <c r="BN143" s="450">
        <v>56670</v>
      </c>
      <c r="BO143" s="450">
        <v>61749</v>
      </c>
      <c r="BP143" s="448">
        <f t="shared" si="114"/>
        <v>729907</v>
      </c>
      <c r="BQ143" s="450">
        <v>65492</v>
      </c>
      <c r="BR143" s="450">
        <v>68182</v>
      </c>
      <c r="BS143" s="450">
        <v>54852</v>
      </c>
      <c r="BT143" s="450">
        <v>11380</v>
      </c>
      <c r="BU143" s="450">
        <v>10807</v>
      </c>
      <c r="BV143" s="450">
        <v>13980</v>
      </c>
      <c r="BW143" s="450">
        <v>16526</v>
      </c>
      <c r="BX143" s="452">
        <v>18636</v>
      </c>
      <c r="BY143" s="454">
        <v>23911</v>
      </c>
      <c r="BZ143" s="455">
        <v>25353</v>
      </c>
      <c r="CA143" s="455">
        <v>27103</v>
      </c>
      <c r="CB143" s="455">
        <v>25560</v>
      </c>
      <c r="CC143" s="448">
        <v>361782</v>
      </c>
      <c r="CD143" s="455">
        <v>22143</v>
      </c>
      <c r="CE143" s="455">
        <v>26404</v>
      </c>
      <c r="CF143" s="455">
        <v>31039</v>
      </c>
      <c r="CG143" s="455">
        <v>32532</v>
      </c>
      <c r="CH143" s="455">
        <v>32763</v>
      </c>
      <c r="CI143" s="455">
        <v>30317</v>
      </c>
      <c r="CJ143" s="454">
        <v>32528</v>
      </c>
      <c r="CK143" s="454">
        <v>35687</v>
      </c>
      <c r="CL143" s="454">
        <v>36943</v>
      </c>
      <c r="CM143" s="473">
        <v>543907</v>
      </c>
      <c r="CN143" s="452">
        <v>283766</v>
      </c>
      <c r="CO143" s="474">
        <v>280356</v>
      </c>
      <c r="CP143" s="475">
        <v>-1.2016943537985547</v>
      </c>
      <c r="CQ143" s="37"/>
      <c r="CR143" s="36"/>
    </row>
    <row r="144" spans="1:96" ht="20.100000000000001" customHeight="1" thickBot="1" x14ac:dyDescent="0.3">
      <c r="A144" s="63"/>
      <c r="B144" s="312" t="s">
        <v>61</v>
      </c>
      <c r="C144" s="476"/>
      <c r="D144" s="446">
        <v>3475059</v>
      </c>
      <c r="E144" s="446">
        <v>2869508</v>
      </c>
      <c r="F144" s="446">
        <v>7238132</v>
      </c>
      <c r="G144" s="446">
        <v>3691355</v>
      </c>
      <c r="H144" s="446">
        <v>3778693</v>
      </c>
      <c r="I144" s="446">
        <v>3812892</v>
      </c>
      <c r="J144" s="446">
        <v>3739140</v>
      </c>
      <c r="K144" s="446">
        <v>3825858</v>
      </c>
      <c r="L144" s="446">
        <v>3732499</v>
      </c>
      <c r="M144" s="446">
        <v>3864771</v>
      </c>
      <c r="N144" s="446">
        <v>3671976</v>
      </c>
      <c r="O144" s="447">
        <v>4395088</v>
      </c>
      <c r="P144" s="311">
        <f t="shared" si="107"/>
        <v>48094971</v>
      </c>
      <c r="Q144" s="446">
        <v>3957038</v>
      </c>
      <c r="R144" s="446">
        <v>3484111</v>
      </c>
      <c r="S144" s="446">
        <v>3624699</v>
      </c>
      <c r="T144" s="446">
        <v>3784183</v>
      </c>
      <c r="U144" s="446">
        <v>3839680</v>
      </c>
      <c r="V144" s="446">
        <v>3935158</v>
      </c>
      <c r="W144" s="446">
        <v>3954378</v>
      </c>
      <c r="X144" s="446">
        <v>3934466</v>
      </c>
      <c r="Y144" s="446">
        <v>3930926</v>
      </c>
      <c r="Z144" s="446">
        <v>3981288</v>
      </c>
      <c r="AA144" s="446">
        <v>3947859</v>
      </c>
      <c r="AB144" s="446">
        <v>5083645.7699999996</v>
      </c>
      <c r="AC144" s="449">
        <f t="shared" si="118"/>
        <v>47457431.769999996</v>
      </c>
      <c r="AD144" s="449">
        <v>3948324</v>
      </c>
      <c r="AE144" s="446">
        <v>3618373</v>
      </c>
      <c r="AF144" s="446">
        <v>4115361</v>
      </c>
      <c r="AG144" s="446">
        <v>4052141</v>
      </c>
      <c r="AH144" s="446">
        <v>4120793</v>
      </c>
      <c r="AI144" s="446">
        <v>4187552</v>
      </c>
      <c r="AJ144" s="446">
        <v>4160491</v>
      </c>
      <c r="AK144" s="446">
        <v>4015443</v>
      </c>
      <c r="AL144" s="446">
        <v>5117045</v>
      </c>
      <c r="AM144" s="450">
        <v>4097509</v>
      </c>
      <c r="AN144" s="450">
        <v>4265084</v>
      </c>
      <c r="AO144" s="450">
        <v>4788777</v>
      </c>
      <c r="AP144" s="448">
        <f t="shared" si="111"/>
        <v>50486893</v>
      </c>
      <c r="AQ144" s="450">
        <v>4293463</v>
      </c>
      <c r="AR144" s="450">
        <v>3884053</v>
      </c>
      <c r="AS144" s="450">
        <v>3422881</v>
      </c>
      <c r="AT144" s="450">
        <v>4401924</v>
      </c>
      <c r="AU144" s="450">
        <v>4588591</v>
      </c>
      <c r="AV144" s="450">
        <v>4489148</v>
      </c>
      <c r="AW144" s="450">
        <v>4477291</v>
      </c>
      <c r="AX144" s="450">
        <v>4622805</v>
      </c>
      <c r="AY144" s="450">
        <v>4571807</v>
      </c>
      <c r="AZ144" s="450">
        <v>4688785</v>
      </c>
      <c r="BA144" s="450">
        <v>4658189</v>
      </c>
      <c r="BB144" s="450">
        <v>5369037</v>
      </c>
      <c r="BC144" s="448">
        <f>SUM(AQ144:BB144)</f>
        <v>53467974</v>
      </c>
      <c r="BD144" s="451">
        <v>4693793</v>
      </c>
      <c r="BE144" s="450">
        <v>4541030</v>
      </c>
      <c r="BF144" s="450">
        <v>4716485</v>
      </c>
      <c r="BG144" s="450">
        <v>4741631</v>
      </c>
      <c r="BH144" s="450">
        <v>4872846</v>
      </c>
      <c r="BI144" s="450">
        <v>4766181</v>
      </c>
      <c r="BJ144" s="450">
        <v>4749583</v>
      </c>
      <c r="BK144" s="452">
        <v>5044011</v>
      </c>
      <c r="BL144" s="453">
        <v>4993259</v>
      </c>
      <c r="BM144" s="450">
        <v>4834015</v>
      </c>
      <c r="BN144" s="450">
        <v>4038231</v>
      </c>
      <c r="BO144" s="450">
        <v>5457048</v>
      </c>
      <c r="BP144" s="448">
        <f t="shared" si="114"/>
        <v>57448113</v>
      </c>
      <c r="BQ144" s="450">
        <v>5052127</v>
      </c>
      <c r="BR144" s="450">
        <v>4963829</v>
      </c>
      <c r="BS144" s="450">
        <v>3980484</v>
      </c>
      <c r="BT144" s="450">
        <v>1638538</v>
      </c>
      <c r="BU144" s="450">
        <v>2063495</v>
      </c>
      <c r="BV144" s="450">
        <v>2854609</v>
      </c>
      <c r="BW144" s="450">
        <v>3071982</v>
      </c>
      <c r="BX144" s="452">
        <v>3268639</v>
      </c>
      <c r="BY144" s="454">
        <v>3931282</v>
      </c>
      <c r="BZ144" s="455">
        <v>4344238</v>
      </c>
      <c r="CA144" s="455">
        <v>4229312</v>
      </c>
      <c r="CB144" s="455">
        <v>5145388</v>
      </c>
      <c r="CC144" s="448">
        <v>44543923</v>
      </c>
      <c r="CD144" s="455">
        <v>4329551</v>
      </c>
      <c r="CE144" s="455">
        <v>4181426</v>
      </c>
      <c r="CF144" s="455">
        <v>4582253</v>
      </c>
      <c r="CG144" s="455">
        <v>4626192</v>
      </c>
      <c r="CH144" s="455">
        <v>4620205</v>
      </c>
      <c r="CI144" s="455">
        <v>4517779</v>
      </c>
      <c r="CJ144" s="454">
        <v>3996491</v>
      </c>
      <c r="CK144" s="454">
        <v>4727730</v>
      </c>
      <c r="CL144" s="454">
        <v>6140774</v>
      </c>
      <c r="CM144" s="473">
        <v>43118819</v>
      </c>
      <c r="CN144" s="452">
        <v>30824985</v>
      </c>
      <c r="CO144" s="474">
        <v>41722401</v>
      </c>
      <c r="CP144" s="378">
        <v>35.35254275062907</v>
      </c>
      <c r="CQ144" s="37"/>
      <c r="CR144" s="36"/>
    </row>
    <row r="145" spans="1:96" ht="20.100000000000001" customHeight="1" thickBot="1" x14ac:dyDescent="0.3">
      <c r="A145" s="63"/>
      <c r="B145" s="264"/>
      <c r="C145" s="477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  <c r="S145" s="248"/>
      <c r="T145" s="248"/>
      <c r="U145" s="248"/>
      <c r="V145" s="248"/>
      <c r="W145" s="248"/>
      <c r="X145" s="248"/>
      <c r="Y145" s="248"/>
      <c r="Z145" s="248"/>
      <c r="AA145" s="248"/>
      <c r="AB145" s="248"/>
      <c r="AC145" s="248"/>
      <c r="AD145" s="252"/>
      <c r="AE145" s="24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P145" s="248"/>
      <c r="AQ145" s="248"/>
      <c r="AR145" s="248"/>
      <c r="AS145" s="248"/>
      <c r="AT145" s="248"/>
      <c r="AU145" s="248"/>
      <c r="AV145" s="248"/>
      <c r="AW145" s="248"/>
      <c r="AX145" s="248"/>
      <c r="AY145" s="248"/>
      <c r="AZ145" s="248"/>
      <c r="BA145" s="248"/>
      <c r="BB145" s="248"/>
      <c r="BC145" s="452"/>
      <c r="BD145" s="452"/>
      <c r="BE145" s="248"/>
      <c r="BF145" s="248"/>
      <c r="BG145" s="248"/>
      <c r="BH145" s="248"/>
      <c r="BI145" s="248"/>
      <c r="BJ145" s="248"/>
      <c r="BK145" s="248"/>
      <c r="BL145" s="248"/>
      <c r="BM145" s="248"/>
      <c r="BN145" s="248"/>
      <c r="BO145" s="248"/>
      <c r="BP145" s="248"/>
      <c r="BQ145" s="248"/>
      <c r="BR145" s="248"/>
      <c r="BS145" s="248"/>
      <c r="BT145" s="248"/>
      <c r="BU145" s="248"/>
      <c r="BV145" s="248"/>
      <c r="BW145" s="248"/>
      <c r="BX145" s="248"/>
      <c r="BY145" s="404"/>
      <c r="BZ145" s="404"/>
      <c r="CA145" s="404"/>
      <c r="CB145" s="404"/>
      <c r="CC145" s="248"/>
      <c r="CD145" s="404"/>
      <c r="CE145" s="404"/>
      <c r="CF145" s="404"/>
      <c r="CG145" s="404"/>
      <c r="CH145" s="404"/>
      <c r="CI145" s="404"/>
      <c r="CJ145" s="404"/>
      <c r="CK145" s="404"/>
      <c r="CL145" s="254"/>
      <c r="CM145" s="478"/>
      <c r="CN145" s="415"/>
      <c r="CO145" s="479"/>
      <c r="CP145" s="480"/>
      <c r="CQ145" s="37"/>
      <c r="CR145" s="36"/>
    </row>
    <row r="146" spans="1:96" s="187" customFormat="1" ht="20.100000000000001" customHeight="1" thickBot="1" x14ac:dyDescent="0.3">
      <c r="A146" s="146"/>
      <c r="B146" s="481" t="s">
        <v>95</v>
      </c>
      <c r="C146" s="482"/>
      <c r="D146" s="452">
        <v>2365296</v>
      </c>
      <c r="E146" s="452">
        <v>2381846</v>
      </c>
      <c r="F146" s="452">
        <v>2373682</v>
      </c>
      <c r="G146" s="452">
        <v>2403101</v>
      </c>
      <c r="H146" s="452">
        <v>2440017</v>
      </c>
      <c r="I146" s="452">
        <v>2423800</v>
      </c>
      <c r="J146" s="452">
        <v>2474084</v>
      </c>
      <c r="K146" s="452">
        <v>2524866</v>
      </c>
      <c r="L146" s="452">
        <v>2584127</v>
      </c>
      <c r="M146" s="452">
        <v>2618910</v>
      </c>
      <c r="N146" s="452">
        <v>2656989</v>
      </c>
      <c r="O146" s="474">
        <v>2691452</v>
      </c>
      <c r="P146" s="483">
        <f>+O146</f>
        <v>2691452</v>
      </c>
      <c r="Q146" s="452">
        <v>2545029</v>
      </c>
      <c r="R146" s="452">
        <v>2754517</v>
      </c>
      <c r="S146" s="452">
        <v>2752855</v>
      </c>
      <c r="T146" s="452">
        <v>2778192</v>
      </c>
      <c r="U146" s="452">
        <v>2788037</v>
      </c>
      <c r="V146" s="452">
        <v>2847248</v>
      </c>
      <c r="W146" s="452">
        <v>2894875</v>
      </c>
      <c r="X146" s="452">
        <v>2939278</v>
      </c>
      <c r="Y146" s="452">
        <v>2972011</v>
      </c>
      <c r="Z146" s="452">
        <v>3023342</v>
      </c>
      <c r="AA146" s="452">
        <v>3070115</v>
      </c>
      <c r="AB146" s="452">
        <v>3074779</v>
      </c>
      <c r="AC146" s="473">
        <f>+AB146</f>
        <v>3074779</v>
      </c>
      <c r="AD146" s="473">
        <v>3112484</v>
      </c>
      <c r="AE146" s="452">
        <v>3159182</v>
      </c>
      <c r="AF146" s="452">
        <v>3197011</v>
      </c>
      <c r="AG146" s="452">
        <v>3203348</v>
      </c>
      <c r="AH146" s="452">
        <v>3273438</v>
      </c>
      <c r="AI146" s="452">
        <v>3312012</v>
      </c>
      <c r="AJ146" s="452">
        <v>3371999</v>
      </c>
      <c r="AK146" s="452">
        <v>3442049</v>
      </c>
      <c r="AL146" s="452">
        <v>3538076</v>
      </c>
      <c r="AM146" s="452">
        <v>3569109</v>
      </c>
      <c r="AN146" s="452">
        <v>3656661</v>
      </c>
      <c r="AO146" s="452">
        <v>3632836</v>
      </c>
      <c r="AP146" s="483">
        <f>+AO146</f>
        <v>3632836</v>
      </c>
      <c r="AQ146" s="452">
        <v>3839327</v>
      </c>
      <c r="AR146" s="452">
        <v>3727221</v>
      </c>
      <c r="AS146" s="452">
        <v>3894712</v>
      </c>
      <c r="AT146" s="452">
        <v>3973056</v>
      </c>
      <c r="AU146" s="452">
        <v>4011820</v>
      </c>
      <c r="AV146" s="452">
        <v>4064542</v>
      </c>
      <c r="AW146" s="452">
        <v>4109654</v>
      </c>
      <c r="AX146" s="452">
        <v>4130421</v>
      </c>
      <c r="AY146" s="452">
        <v>4136098</v>
      </c>
      <c r="AZ146" s="452">
        <v>4173915</v>
      </c>
      <c r="BA146" s="452">
        <v>4224976</v>
      </c>
      <c r="BB146" s="452">
        <v>4278515</v>
      </c>
      <c r="BC146" s="483">
        <f>+BB146</f>
        <v>4278515</v>
      </c>
      <c r="BD146" s="473">
        <v>4224976</v>
      </c>
      <c r="BE146" s="452">
        <v>4439947</v>
      </c>
      <c r="BF146" s="452">
        <v>4544332</v>
      </c>
      <c r="BG146" s="452">
        <v>4614542</v>
      </c>
      <c r="BH146" s="452">
        <v>4668647</v>
      </c>
      <c r="BI146" s="452">
        <v>4732319</v>
      </c>
      <c r="BJ146" s="452">
        <v>4755608</v>
      </c>
      <c r="BK146" s="452">
        <v>4794841</v>
      </c>
      <c r="BL146" s="452">
        <v>4878041</v>
      </c>
      <c r="BM146" s="452">
        <v>4659630</v>
      </c>
      <c r="BN146" s="452">
        <v>4695416</v>
      </c>
      <c r="BO146" s="452">
        <v>4259876</v>
      </c>
      <c r="BP146" s="483">
        <f>+BO146</f>
        <v>4259876</v>
      </c>
      <c r="BQ146" s="452">
        <v>4752756</v>
      </c>
      <c r="BR146" s="452">
        <v>4732633</v>
      </c>
      <c r="BS146" s="452">
        <v>4763603</v>
      </c>
      <c r="BT146" s="452">
        <v>4765769</v>
      </c>
      <c r="BU146" s="452">
        <v>4810420</v>
      </c>
      <c r="BV146" s="452">
        <v>4854297</v>
      </c>
      <c r="BW146" s="452">
        <v>4917518</v>
      </c>
      <c r="BX146" s="452">
        <v>4973085</v>
      </c>
      <c r="BY146" s="454">
        <v>5036646</v>
      </c>
      <c r="BZ146" s="454">
        <v>5088293</v>
      </c>
      <c r="CA146" s="454">
        <v>4926229</v>
      </c>
      <c r="CB146" s="454">
        <v>5266838</v>
      </c>
      <c r="CC146" s="483">
        <v>5266838</v>
      </c>
      <c r="CD146" s="454">
        <v>5406794</v>
      </c>
      <c r="CE146" s="454">
        <v>5477513</v>
      </c>
      <c r="CF146" s="454">
        <v>5550328</v>
      </c>
      <c r="CG146" s="454">
        <v>5626650</v>
      </c>
      <c r="CH146" s="454">
        <v>5622110</v>
      </c>
      <c r="CI146" s="454">
        <v>5868718</v>
      </c>
      <c r="CJ146" s="454">
        <v>4368192</v>
      </c>
      <c r="CK146" s="454">
        <v>5956987</v>
      </c>
      <c r="CL146" s="454">
        <v>5692188</v>
      </c>
      <c r="CM146" s="473">
        <v>4878041</v>
      </c>
      <c r="CN146" s="452">
        <v>5036646</v>
      </c>
      <c r="CO146" s="474">
        <v>5692188</v>
      </c>
      <c r="CP146" s="484">
        <v>13.015447184495388</v>
      </c>
      <c r="CQ146" s="205"/>
      <c r="CR146" s="186"/>
    </row>
    <row r="147" spans="1:96" s="187" customFormat="1" ht="20.100000000000001" customHeight="1" thickBot="1" x14ac:dyDescent="0.3">
      <c r="A147" s="146"/>
      <c r="B147" s="481" t="s">
        <v>55</v>
      </c>
      <c r="C147" s="482"/>
      <c r="D147" s="452">
        <v>108002</v>
      </c>
      <c r="E147" s="452">
        <v>107465</v>
      </c>
      <c r="F147" s="452">
        <v>107614</v>
      </c>
      <c r="G147" s="452">
        <v>108750</v>
      </c>
      <c r="H147" s="452">
        <v>109539</v>
      </c>
      <c r="I147" s="452">
        <v>111082</v>
      </c>
      <c r="J147" s="452">
        <v>112716</v>
      </c>
      <c r="K147" s="452">
        <v>113760</v>
      </c>
      <c r="L147" s="452">
        <v>114632</v>
      </c>
      <c r="M147" s="452">
        <v>116108</v>
      </c>
      <c r="N147" s="452">
        <v>119960</v>
      </c>
      <c r="O147" s="474">
        <v>120501</v>
      </c>
      <c r="P147" s="483">
        <f>+O147</f>
        <v>120501</v>
      </c>
      <c r="Q147" s="452">
        <v>120969</v>
      </c>
      <c r="R147" s="452">
        <v>121239</v>
      </c>
      <c r="S147" s="452">
        <v>123646</v>
      </c>
      <c r="T147" s="452">
        <v>124696</v>
      </c>
      <c r="U147" s="452">
        <v>126004</v>
      </c>
      <c r="V147" s="452">
        <v>129021</v>
      </c>
      <c r="W147" s="452">
        <v>131207</v>
      </c>
      <c r="X147" s="452">
        <v>132171</v>
      </c>
      <c r="Y147" s="452">
        <v>133404</v>
      </c>
      <c r="Z147" s="452">
        <v>131946</v>
      </c>
      <c r="AA147" s="452">
        <v>133727</v>
      </c>
      <c r="AB147" s="452">
        <v>136942</v>
      </c>
      <c r="AC147" s="473">
        <f>+AB147</f>
        <v>136942</v>
      </c>
      <c r="AD147" s="473">
        <v>137165</v>
      </c>
      <c r="AE147" s="452">
        <v>136581</v>
      </c>
      <c r="AF147" s="452">
        <v>138917</v>
      </c>
      <c r="AG147" s="452">
        <v>139935</v>
      </c>
      <c r="AH147" s="452">
        <v>143029</v>
      </c>
      <c r="AI147" s="452">
        <v>146699</v>
      </c>
      <c r="AJ147" s="452">
        <v>147076</v>
      </c>
      <c r="AK147" s="452">
        <v>152226</v>
      </c>
      <c r="AL147" s="452">
        <v>150429</v>
      </c>
      <c r="AM147" s="452">
        <v>161384</v>
      </c>
      <c r="AN147" s="452">
        <v>164255</v>
      </c>
      <c r="AO147" s="452">
        <v>177057</v>
      </c>
      <c r="AP147" s="483">
        <f>+AO147</f>
        <v>177057</v>
      </c>
      <c r="AQ147" s="452">
        <v>178674</v>
      </c>
      <c r="AR147" s="452">
        <v>177386</v>
      </c>
      <c r="AS147" s="452">
        <v>181412</v>
      </c>
      <c r="AT147" s="452">
        <v>183606</v>
      </c>
      <c r="AU147" s="452">
        <v>185754</v>
      </c>
      <c r="AV147" s="452">
        <v>190176</v>
      </c>
      <c r="AW147" s="452">
        <v>193355</v>
      </c>
      <c r="AX147" s="452">
        <v>194182</v>
      </c>
      <c r="AY147" s="452">
        <v>196957</v>
      </c>
      <c r="AZ147" s="452">
        <v>201174</v>
      </c>
      <c r="BA147" s="452">
        <v>208274</v>
      </c>
      <c r="BB147" s="452">
        <v>209925</v>
      </c>
      <c r="BC147" s="483">
        <f>+BB147</f>
        <v>209925</v>
      </c>
      <c r="BD147" s="473">
        <v>208274</v>
      </c>
      <c r="BE147" s="452">
        <v>216416</v>
      </c>
      <c r="BF147" s="452">
        <v>218934</v>
      </c>
      <c r="BG147" s="452">
        <v>220262</v>
      </c>
      <c r="BH147" s="452">
        <v>222200</v>
      </c>
      <c r="BI147" s="452">
        <v>228168</v>
      </c>
      <c r="BJ147" s="452">
        <v>230411</v>
      </c>
      <c r="BK147" s="452">
        <v>233011</v>
      </c>
      <c r="BL147" s="452">
        <v>235171</v>
      </c>
      <c r="BM147" s="452">
        <v>238642</v>
      </c>
      <c r="BN147" s="452">
        <v>239365</v>
      </c>
      <c r="BO147" s="452">
        <v>245201</v>
      </c>
      <c r="BP147" s="483">
        <f>+BO147</f>
        <v>245201</v>
      </c>
      <c r="BQ147" s="452">
        <v>247910</v>
      </c>
      <c r="BR147" s="452">
        <v>250611</v>
      </c>
      <c r="BS147" s="452">
        <v>254110</v>
      </c>
      <c r="BT147" s="452">
        <v>252110</v>
      </c>
      <c r="BU147" s="452">
        <v>250631</v>
      </c>
      <c r="BV147" s="452">
        <v>250527</v>
      </c>
      <c r="BW147" s="452">
        <v>250805</v>
      </c>
      <c r="BX147" s="452">
        <v>249633</v>
      </c>
      <c r="BY147" s="454">
        <v>248570</v>
      </c>
      <c r="BZ147" s="454">
        <v>248838</v>
      </c>
      <c r="CA147" s="454">
        <v>249074</v>
      </c>
      <c r="CB147" s="454">
        <v>251083</v>
      </c>
      <c r="CC147" s="483">
        <v>251083</v>
      </c>
      <c r="CD147" s="454">
        <v>239479</v>
      </c>
      <c r="CE147" s="454">
        <v>239032</v>
      </c>
      <c r="CF147" s="454">
        <v>239044</v>
      </c>
      <c r="CG147" s="454">
        <v>238640</v>
      </c>
      <c r="CH147" s="454">
        <v>239315</v>
      </c>
      <c r="CI147" s="454">
        <v>239001</v>
      </c>
      <c r="CJ147" s="454">
        <v>239468</v>
      </c>
      <c r="CK147" s="454">
        <v>243070</v>
      </c>
      <c r="CL147" s="454">
        <v>244266</v>
      </c>
      <c r="CM147" s="473">
        <v>235171</v>
      </c>
      <c r="CN147" s="452">
        <v>248570</v>
      </c>
      <c r="CO147" s="474">
        <v>244266</v>
      </c>
      <c r="CP147" s="484">
        <v>-1.7315042040471518</v>
      </c>
      <c r="CQ147" s="205"/>
      <c r="CR147" s="186"/>
    </row>
    <row r="148" spans="1:96" s="187" customFormat="1" ht="20.100000000000001" customHeight="1" thickBot="1" x14ac:dyDescent="0.3">
      <c r="A148" s="146"/>
      <c r="B148" s="481" t="s">
        <v>41</v>
      </c>
      <c r="C148" s="482"/>
      <c r="D148" s="452">
        <v>9846</v>
      </c>
      <c r="E148" s="452">
        <v>9900</v>
      </c>
      <c r="F148" s="452">
        <v>9985</v>
      </c>
      <c r="G148" s="452">
        <v>10074</v>
      </c>
      <c r="H148" s="452">
        <v>10149</v>
      </c>
      <c r="I148" s="452">
        <v>10147</v>
      </c>
      <c r="J148" s="452">
        <v>10231</v>
      </c>
      <c r="K148" s="452">
        <v>10322</v>
      </c>
      <c r="L148" s="452">
        <v>10446</v>
      </c>
      <c r="M148" s="452">
        <v>10544</v>
      </c>
      <c r="N148" s="452">
        <v>10644</v>
      </c>
      <c r="O148" s="474">
        <v>10846</v>
      </c>
      <c r="P148" s="483">
        <f>+O148</f>
        <v>10846</v>
      </c>
      <c r="Q148" s="452">
        <v>10796</v>
      </c>
      <c r="R148" s="452">
        <v>10805</v>
      </c>
      <c r="S148" s="452">
        <v>10867</v>
      </c>
      <c r="T148" s="452">
        <v>10824</v>
      </c>
      <c r="U148" s="452">
        <v>10953</v>
      </c>
      <c r="V148" s="452">
        <v>11026</v>
      </c>
      <c r="W148" s="452">
        <v>11040</v>
      </c>
      <c r="X148" s="452">
        <v>11246</v>
      </c>
      <c r="Y148" s="452">
        <v>11299</v>
      </c>
      <c r="Z148" s="452">
        <v>8792</v>
      </c>
      <c r="AA148" s="452">
        <v>8868</v>
      </c>
      <c r="AB148" s="452">
        <v>9512</v>
      </c>
      <c r="AC148" s="473">
        <f>+AB148</f>
        <v>9512</v>
      </c>
      <c r="AD148" s="473">
        <v>9243</v>
      </c>
      <c r="AE148" s="452">
        <v>9357</v>
      </c>
      <c r="AF148" s="452">
        <v>9444</v>
      </c>
      <c r="AG148" s="452">
        <v>9628</v>
      </c>
      <c r="AH148" s="452">
        <v>9840</v>
      </c>
      <c r="AI148" s="452">
        <v>9788</v>
      </c>
      <c r="AJ148" s="452">
        <v>10240</v>
      </c>
      <c r="AK148" s="452">
        <v>10670</v>
      </c>
      <c r="AL148" s="452">
        <v>11050</v>
      </c>
      <c r="AM148" s="452">
        <v>10297</v>
      </c>
      <c r="AN148" s="452">
        <v>10680</v>
      </c>
      <c r="AO148" s="452">
        <v>11076</v>
      </c>
      <c r="AP148" s="483">
        <f>+AO148</f>
        <v>11076</v>
      </c>
      <c r="AQ148" s="452">
        <v>11562</v>
      </c>
      <c r="AR148" s="452">
        <v>11766</v>
      </c>
      <c r="AS148" s="452">
        <v>12370</v>
      </c>
      <c r="AT148" s="452">
        <v>12849</v>
      </c>
      <c r="AU148" s="452">
        <v>13445</v>
      </c>
      <c r="AV148" s="452">
        <v>13868</v>
      </c>
      <c r="AW148" s="452">
        <v>14394</v>
      </c>
      <c r="AX148" s="452">
        <v>14850</v>
      </c>
      <c r="AY148" s="452">
        <v>15314</v>
      </c>
      <c r="AZ148" s="452">
        <v>15926</v>
      </c>
      <c r="BA148" s="452">
        <v>16778</v>
      </c>
      <c r="BB148" s="452">
        <v>17443</v>
      </c>
      <c r="BC148" s="483">
        <f>+BB148</f>
        <v>17443</v>
      </c>
      <c r="BD148" s="473">
        <v>16778</v>
      </c>
      <c r="BE148" s="452">
        <v>18880</v>
      </c>
      <c r="BF148" s="452">
        <v>19494</v>
      </c>
      <c r="BG148" s="452">
        <v>20503</v>
      </c>
      <c r="BH148" s="452">
        <v>21406</v>
      </c>
      <c r="BI148" s="452">
        <v>22151</v>
      </c>
      <c r="BJ148" s="452">
        <v>23301</v>
      </c>
      <c r="BK148" s="452">
        <v>24479</v>
      </c>
      <c r="BL148" s="452">
        <v>25860</v>
      </c>
      <c r="BM148" s="452">
        <v>26759</v>
      </c>
      <c r="BN148" s="452">
        <v>27292</v>
      </c>
      <c r="BO148" s="452">
        <v>28400</v>
      </c>
      <c r="BP148" s="483">
        <f>+BO148</f>
        <v>28400</v>
      </c>
      <c r="BQ148" s="452">
        <v>29545</v>
      </c>
      <c r="BR148" s="452">
        <v>30308</v>
      </c>
      <c r="BS148" s="452">
        <v>30773</v>
      </c>
      <c r="BT148" s="452">
        <v>31370</v>
      </c>
      <c r="BU148" s="452">
        <v>31820</v>
      </c>
      <c r="BV148" s="452">
        <v>32304</v>
      </c>
      <c r="BW148" s="452">
        <v>32919</v>
      </c>
      <c r="BX148" s="452">
        <v>33356</v>
      </c>
      <c r="BY148" s="454">
        <v>34010</v>
      </c>
      <c r="BZ148" s="454">
        <v>34520</v>
      </c>
      <c r="CA148" s="454">
        <v>34924</v>
      </c>
      <c r="CB148" s="454">
        <v>35687</v>
      </c>
      <c r="CC148" s="483">
        <v>35687</v>
      </c>
      <c r="CD148" s="454">
        <v>36178</v>
      </c>
      <c r="CE148" s="454">
        <v>36530</v>
      </c>
      <c r="CF148" s="454">
        <v>36983</v>
      </c>
      <c r="CG148" s="454">
        <v>37466</v>
      </c>
      <c r="CH148" s="454">
        <v>37965</v>
      </c>
      <c r="CI148" s="454">
        <v>38353</v>
      </c>
      <c r="CJ148" s="454">
        <v>38835</v>
      </c>
      <c r="CK148" s="454">
        <v>39315</v>
      </c>
      <c r="CL148" s="454">
        <v>40379</v>
      </c>
      <c r="CM148" s="473">
        <v>25860</v>
      </c>
      <c r="CN148" s="452">
        <v>34010</v>
      </c>
      <c r="CO148" s="474">
        <v>40379</v>
      </c>
      <c r="CP148" s="484">
        <v>18.726845045574827</v>
      </c>
      <c r="CQ148" s="205"/>
      <c r="CR148" s="186"/>
    </row>
    <row r="149" spans="1:96" s="187" customFormat="1" ht="20.100000000000001" customHeight="1" thickBot="1" x14ac:dyDescent="0.3">
      <c r="A149" s="146"/>
      <c r="B149" s="481" t="s">
        <v>42</v>
      </c>
      <c r="C149" s="482"/>
      <c r="D149" s="452">
        <v>2169</v>
      </c>
      <c r="E149" s="452">
        <v>2233</v>
      </c>
      <c r="F149" s="452">
        <v>2207</v>
      </c>
      <c r="G149" s="452">
        <v>2216</v>
      </c>
      <c r="H149" s="452">
        <v>2256</v>
      </c>
      <c r="I149" s="452">
        <v>2265</v>
      </c>
      <c r="J149" s="452">
        <v>2528</v>
      </c>
      <c r="K149" s="452">
        <v>2320</v>
      </c>
      <c r="L149" s="452">
        <v>2335</v>
      </c>
      <c r="M149" s="452">
        <v>2356</v>
      </c>
      <c r="N149" s="452">
        <v>2178</v>
      </c>
      <c r="O149" s="474">
        <v>2196</v>
      </c>
      <c r="P149" s="483">
        <f>+O149</f>
        <v>2196</v>
      </c>
      <c r="Q149" s="452">
        <v>2222</v>
      </c>
      <c r="R149" s="452">
        <v>2212</v>
      </c>
      <c r="S149" s="452">
        <v>2227</v>
      </c>
      <c r="T149" s="452">
        <v>2227</v>
      </c>
      <c r="U149" s="452">
        <v>2239</v>
      </c>
      <c r="V149" s="452">
        <v>2250</v>
      </c>
      <c r="W149" s="452">
        <v>2260</v>
      </c>
      <c r="X149" s="452">
        <v>2264</v>
      </c>
      <c r="Y149" s="452">
        <v>2288</v>
      </c>
      <c r="Z149" s="452">
        <v>2312</v>
      </c>
      <c r="AA149" s="452">
        <v>2327</v>
      </c>
      <c r="AB149" s="452">
        <v>2336</v>
      </c>
      <c r="AC149" s="473">
        <f>+AB149</f>
        <v>2336</v>
      </c>
      <c r="AD149" s="473">
        <v>2353</v>
      </c>
      <c r="AE149" s="452">
        <v>2363</v>
      </c>
      <c r="AF149" s="452">
        <v>2426</v>
      </c>
      <c r="AG149" s="452">
        <v>2521</v>
      </c>
      <c r="AH149" s="452">
        <v>2510</v>
      </c>
      <c r="AI149" s="452">
        <v>2499</v>
      </c>
      <c r="AJ149" s="452">
        <v>2510</v>
      </c>
      <c r="AK149" s="452">
        <v>2546</v>
      </c>
      <c r="AL149" s="452">
        <v>2551</v>
      </c>
      <c r="AM149" s="452">
        <v>2555</v>
      </c>
      <c r="AN149" s="452">
        <v>2569</v>
      </c>
      <c r="AO149" s="452">
        <v>2814</v>
      </c>
      <c r="AP149" s="483">
        <f>+AO149</f>
        <v>2814</v>
      </c>
      <c r="AQ149" s="452">
        <v>2828</v>
      </c>
      <c r="AR149" s="452">
        <v>2843</v>
      </c>
      <c r="AS149" s="452">
        <v>2880</v>
      </c>
      <c r="AT149" s="452">
        <v>2916</v>
      </c>
      <c r="AU149" s="452">
        <v>2957</v>
      </c>
      <c r="AV149" s="452">
        <v>2968</v>
      </c>
      <c r="AW149" s="452">
        <v>2962</v>
      </c>
      <c r="AX149" s="452">
        <v>2965</v>
      </c>
      <c r="AY149" s="452">
        <v>2969</v>
      </c>
      <c r="AZ149" s="452">
        <v>2992</v>
      </c>
      <c r="BA149" s="452">
        <v>3005</v>
      </c>
      <c r="BB149" s="452">
        <v>3025</v>
      </c>
      <c r="BC149" s="483">
        <f>+BB149</f>
        <v>3025</v>
      </c>
      <c r="BD149" s="473">
        <v>3005</v>
      </c>
      <c r="BE149" s="452">
        <v>3033</v>
      </c>
      <c r="BF149" s="452">
        <v>3074</v>
      </c>
      <c r="BG149" s="452">
        <v>3105</v>
      </c>
      <c r="BH149" s="452">
        <v>3111</v>
      </c>
      <c r="BI149" s="452">
        <v>3125</v>
      </c>
      <c r="BJ149" s="452">
        <v>3135</v>
      </c>
      <c r="BK149" s="452">
        <v>3133</v>
      </c>
      <c r="BL149" s="452">
        <v>3167</v>
      </c>
      <c r="BM149" s="452">
        <v>3179</v>
      </c>
      <c r="BN149" s="452">
        <v>3165</v>
      </c>
      <c r="BO149" s="452">
        <v>3207</v>
      </c>
      <c r="BP149" s="483">
        <f>+BO149</f>
        <v>3207</v>
      </c>
      <c r="BQ149" s="452">
        <v>3216</v>
      </c>
      <c r="BR149" s="452">
        <v>3261</v>
      </c>
      <c r="BS149" s="452">
        <v>3246</v>
      </c>
      <c r="BT149" s="452">
        <v>3168</v>
      </c>
      <c r="BU149" s="452">
        <v>3185</v>
      </c>
      <c r="BV149" s="452">
        <v>3245</v>
      </c>
      <c r="BW149" s="452">
        <v>3229</v>
      </c>
      <c r="BX149" s="452">
        <v>3231</v>
      </c>
      <c r="BY149" s="454">
        <v>3253</v>
      </c>
      <c r="BZ149" s="454">
        <v>3258</v>
      </c>
      <c r="CA149" s="454">
        <v>3237</v>
      </c>
      <c r="CB149" s="454">
        <v>3258</v>
      </c>
      <c r="CC149" s="483">
        <v>3258</v>
      </c>
      <c r="CD149" s="454">
        <v>3257</v>
      </c>
      <c r="CE149" s="454">
        <v>3264</v>
      </c>
      <c r="CF149" s="454">
        <v>3266</v>
      </c>
      <c r="CG149" s="454">
        <v>3287</v>
      </c>
      <c r="CH149" s="454">
        <v>3285</v>
      </c>
      <c r="CI149" s="454">
        <v>3287</v>
      </c>
      <c r="CJ149" s="454">
        <v>2827</v>
      </c>
      <c r="CK149" s="454">
        <v>3318</v>
      </c>
      <c r="CL149" s="454">
        <v>3016</v>
      </c>
      <c r="CM149" s="473">
        <v>3167</v>
      </c>
      <c r="CN149" s="452">
        <v>3253</v>
      </c>
      <c r="CO149" s="474">
        <v>3016</v>
      </c>
      <c r="CP149" s="484">
        <v>-7.285582539194591</v>
      </c>
      <c r="CQ149" s="205"/>
      <c r="CR149" s="186"/>
    </row>
    <row r="150" spans="1:96" ht="20.100000000000001" customHeight="1" x14ac:dyDescent="0.25">
      <c r="A150" s="63"/>
      <c r="B150" s="96"/>
      <c r="C150" s="9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8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55"/>
      <c r="BL150" s="194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168"/>
      <c r="BX150" s="157"/>
      <c r="BY150" s="65"/>
      <c r="BZ150" s="127"/>
      <c r="CA150" s="127"/>
      <c r="CB150" s="127"/>
      <c r="CC150" s="168"/>
      <c r="CD150" s="127"/>
      <c r="CE150" s="127"/>
      <c r="CF150" s="127"/>
      <c r="CG150" s="127"/>
      <c r="CH150" s="127"/>
      <c r="CI150" s="127"/>
      <c r="CJ150" s="65"/>
      <c r="CK150" s="65"/>
      <c r="CL150" s="49"/>
      <c r="CM150" s="118"/>
      <c r="CN150" s="118"/>
      <c r="CO150" s="118"/>
      <c r="CP150" s="167"/>
      <c r="CQ150" s="37"/>
      <c r="CR150" s="36"/>
    </row>
    <row r="151" spans="1:96" s="79" customFormat="1" ht="20.100000000000001" customHeight="1" thickBot="1" x14ac:dyDescent="0.3">
      <c r="A151" s="63"/>
      <c r="B151" s="41" t="s">
        <v>96</v>
      </c>
      <c r="C151" s="41"/>
      <c r="D151" s="46"/>
      <c r="E151" s="46"/>
      <c r="F151" s="10"/>
      <c r="G151" s="10"/>
      <c r="H151" s="10"/>
      <c r="I151" s="10"/>
      <c r="J151" s="10"/>
      <c r="K151" s="10"/>
      <c r="L151" s="10"/>
      <c r="M151" s="10"/>
      <c r="N151" s="46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216"/>
      <c r="BL151" s="199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55"/>
      <c r="BX151" s="56"/>
      <c r="BY151" s="69"/>
      <c r="BZ151" s="174"/>
      <c r="CA151" s="174"/>
      <c r="CB151" s="174"/>
      <c r="CC151" s="155"/>
      <c r="CD151" s="174"/>
      <c r="CE151" s="174"/>
      <c r="CF151" s="174"/>
      <c r="CG151" s="174"/>
      <c r="CH151" s="174"/>
      <c r="CI151" s="174"/>
      <c r="CJ151" s="69"/>
      <c r="CK151" s="69"/>
      <c r="CL151" s="69"/>
      <c r="CM151" s="155"/>
      <c r="CN151" s="56"/>
      <c r="CO151" s="59"/>
      <c r="CP151" s="179"/>
      <c r="CQ151" s="28"/>
      <c r="CR151" s="31"/>
    </row>
    <row r="152" spans="1:96" s="79" customFormat="1" ht="20.100000000000001" customHeight="1" thickBot="1" x14ac:dyDescent="0.3">
      <c r="A152" s="63"/>
      <c r="B152" s="281"/>
      <c r="C152" s="282" t="s">
        <v>19</v>
      </c>
      <c r="D152" s="283">
        <f>+D154+D156+D158+D160+D162</f>
        <v>6.4228844100000035</v>
      </c>
      <c r="E152" s="284">
        <f t="shared" ref="E152:AW152" si="129">+E154+E156+E158+E160+E162</f>
        <v>6.5206746399999993</v>
      </c>
      <c r="F152" s="284">
        <f t="shared" si="129"/>
        <v>12.037412189999996</v>
      </c>
      <c r="G152" s="284">
        <f t="shared" si="129"/>
        <v>19.751261770000006</v>
      </c>
      <c r="H152" s="284">
        <f t="shared" si="129"/>
        <v>16.434032690099997</v>
      </c>
      <c r="I152" s="284">
        <f t="shared" si="129"/>
        <v>17.029683250000001</v>
      </c>
      <c r="J152" s="284">
        <f t="shared" si="129"/>
        <v>20.067343869999995</v>
      </c>
      <c r="K152" s="284">
        <f t="shared" si="129"/>
        <v>23.263204680000005</v>
      </c>
      <c r="L152" s="284">
        <f t="shared" si="129"/>
        <v>23.619538039999998</v>
      </c>
      <c r="M152" s="284">
        <f t="shared" si="129"/>
        <v>29.556228300000029</v>
      </c>
      <c r="N152" s="284">
        <f t="shared" si="129"/>
        <v>39.418695540000009</v>
      </c>
      <c r="O152" s="284">
        <f t="shared" si="129"/>
        <v>45.601147679999983</v>
      </c>
      <c r="P152" s="286">
        <f t="shared" si="129"/>
        <v>259.72210706010003</v>
      </c>
      <c r="Q152" s="284">
        <f t="shared" si="129"/>
        <v>43.55488927399999</v>
      </c>
      <c r="R152" s="284">
        <f t="shared" si="129"/>
        <v>39.326891390000043</v>
      </c>
      <c r="S152" s="284">
        <f t="shared" si="129"/>
        <v>46.245261094000057</v>
      </c>
      <c r="T152" s="284">
        <f t="shared" si="129"/>
        <v>47.539360272000081</v>
      </c>
      <c r="U152" s="284">
        <f t="shared" si="129"/>
        <v>50.543363000000127</v>
      </c>
      <c r="V152" s="284">
        <f t="shared" si="129"/>
        <v>50.862674470000002</v>
      </c>
      <c r="W152" s="284">
        <f t="shared" si="129"/>
        <v>57.119669044900014</v>
      </c>
      <c r="X152" s="284">
        <f t="shared" si="129"/>
        <v>57.693885074699956</v>
      </c>
      <c r="Y152" s="284">
        <f t="shared" si="129"/>
        <v>57.18492074000001</v>
      </c>
      <c r="Z152" s="284">
        <f t="shared" si="129"/>
        <v>60.385673589999769</v>
      </c>
      <c r="AA152" s="284">
        <f t="shared" si="129"/>
        <v>61.248096899999723</v>
      </c>
      <c r="AB152" s="284">
        <f t="shared" si="129"/>
        <v>66.892010889999654</v>
      </c>
      <c r="AC152" s="286">
        <f t="shared" si="129"/>
        <v>638.59669573959945</v>
      </c>
      <c r="AD152" s="283">
        <f t="shared" si="129"/>
        <v>62.106635689999692</v>
      </c>
      <c r="AE152" s="284">
        <f t="shared" si="129"/>
        <v>62.037317760000185</v>
      </c>
      <c r="AF152" s="284">
        <f t="shared" si="129"/>
        <v>69.94372117500032</v>
      </c>
      <c r="AG152" s="284">
        <f t="shared" si="129"/>
        <v>66.840489710000043</v>
      </c>
      <c r="AH152" s="284">
        <f t="shared" si="129"/>
        <v>74.66164156999983</v>
      </c>
      <c r="AI152" s="284">
        <f t="shared" si="129"/>
        <v>76.235107779999908</v>
      </c>
      <c r="AJ152" s="284">
        <f t="shared" si="129"/>
        <v>79.198706904599831</v>
      </c>
      <c r="AK152" s="284">
        <f t="shared" si="129"/>
        <v>84.022032802915263</v>
      </c>
      <c r="AL152" s="284">
        <f t="shared" si="129"/>
        <v>86.602878439999685</v>
      </c>
      <c r="AM152" s="284">
        <f t="shared" si="129"/>
        <v>89.829086603599734</v>
      </c>
      <c r="AN152" s="284">
        <f t="shared" si="129"/>
        <v>93.525201329999646</v>
      </c>
      <c r="AO152" s="285">
        <f t="shared" si="129"/>
        <v>98.25269162999993</v>
      </c>
      <c r="AP152" s="286">
        <f t="shared" si="129"/>
        <v>943.255511396114</v>
      </c>
      <c r="AQ152" s="284">
        <f t="shared" si="129"/>
        <v>93.979210918400028</v>
      </c>
      <c r="AR152" s="284">
        <f t="shared" si="129"/>
        <v>89.006094619999999</v>
      </c>
      <c r="AS152" s="284">
        <f t="shared" si="129"/>
        <v>103.21203527369981</v>
      </c>
      <c r="AT152" s="284">
        <f t="shared" si="129"/>
        <v>92.034575199999765</v>
      </c>
      <c r="AU152" s="284">
        <f t="shared" si="129"/>
        <v>99.034672700899634</v>
      </c>
      <c r="AV152" s="284">
        <f t="shared" si="129"/>
        <v>100.91974859860012</v>
      </c>
      <c r="AW152" s="284">
        <f t="shared" si="129"/>
        <v>106.8035421200005</v>
      </c>
      <c r="AX152" s="284">
        <f t="shared" ref="AX152:BI152" si="130">+AX154+AX156+AX158+AX160+AX162</f>
        <v>110.96456725000047</v>
      </c>
      <c r="AY152" s="284">
        <f t="shared" si="130"/>
        <v>108.60116136400076</v>
      </c>
      <c r="AZ152" s="284">
        <f t="shared" si="130"/>
        <v>115.10836877280062</v>
      </c>
      <c r="BA152" s="284">
        <f t="shared" si="130"/>
        <v>113.46224429200051</v>
      </c>
      <c r="BB152" s="284">
        <f t="shared" si="130"/>
        <v>124.36382390000031</v>
      </c>
      <c r="BC152" s="286">
        <f t="shared" si="130"/>
        <v>1257.4900450104026</v>
      </c>
      <c r="BD152" s="283">
        <f t="shared" si="130"/>
        <v>118.1106177172001</v>
      </c>
      <c r="BE152" s="284">
        <f t="shared" si="130"/>
        <v>111.32222467470054</v>
      </c>
      <c r="BF152" s="284">
        <f t="shared" si="130"/>
        <v>120.5743589104008</v>
      </c>
      <c r="BG152" s="284">
        <f t="shared" si="130"/>
        <v>122.0771185344006</v>
      </c>
      <c r="BH152" s="284">
        <f t="shared" si="130"/>
        <v>126.8782943306004</v>
      </c>
      <c r="BI152" s="284">
        <f t="shared" si="130"/>
        <v>124.6757729776009</v>
      </c>
      <c r="BJ152" s="284">
        <f t="shared" ref="BJ152:BO152" si="131">+BJ154+BJ156+BJ158+BJ160+BJ162</f>
        <v>130.76149762440062</v>
      </c>
      <c r="BK152" s="284">
        <f t="shared" si="131"/>
        <v>130.52878057560051</v>
      </c>
      <c r="BL152" s="284">
        <f t="shared" si="131"/>
        <v>125.7398194852006</v>
      </c>
      <c r="BM152" s="284">
        <f t="shared" si="131"/>
        <v>126.54047718000068</v>
      </c>
      <c r="BN152" s="284">
        <f t="shared" si="131"/>
        <v>123.93996403320091</v>
      </c>
      <c r="BO152" s="284">
        <f t="shared" si="131"/>
        <v>141.77273611320052</v>
      </c>
      <c r="BP152" s="286">
        <f>SUM(BD152:BO152)</f>
        <v>1502.9216621565074</v>
      </c>
      <c r="BQ152" s="284">
        <f t="shared" ref="BQ152:BW152" si="132">+BQ154+BQ156+BQ158+BQ160+BQ162</f>
        <v>128.54665946200055</v>
      </c>
      <c r="BR152" s="284">
        <f t="shared" si="132"/>
        <v>129.3612701128009</v>
      </c>
      <c r="BS152" s="284">
        <f t="shared" si="132"/>
        <v>123.29391813120057</v>
      </c>
      <c r="BT152" s="284">
        <f t="shared" si="132"/>
        <v>110.09932248000069</v>
      </c>
      <c r="BU152" s="284">
        <f t="shared" si="132"/>
        <v>139.91047506999996</v>
      </c>
      <c r="BV152" s="284">
        <f t="shared" si="132"/>
        <v>186.06833734800028</v>
      </c>
      <c r="BW152" s="284">
        <f t="shared" si="132"/>
        <v>200.42647226660011</v>
      </c>
      <c r="BX152" s="284">
        <v>208.77150676800005</v>
      </c>
      <c r="BY152" s="287">
        <v>215.71884861920006</v>
      </c>
      <c r="BZ152" s="287">
        <v>222.27569772860022</v>
      </c>
      <c r="CA152" s="287">
        <v>217.54828848610063</v>
      </c>
      <c r="CB152" s="287">
        <v>387.144015312497</v>
      </c>
      <c r="CC152" s="286">
        <v>2269.1648117850009</v>
      </c>
      <c r="CD152" s="287">
        <v>236.25009606020001</v>
      </c>
      <c r="CE152" s="287">
        <v>218.45704563290099</v>
      </c>
      <c r="CF152" s="287">
        <v>237.62973275000067</v>
      </c>
      <c r="CG152" s="287">
        <v>239.89055764000057</v>
      </c>
      <c r="CH152" s="287">
        <v>256.11399880480053</v>
      </c>
      <c r="CI152" s="287">
        <v>262.72466018000028</v>
      </c>
      <c r="CJ152" s="287">
        <v>281.64459133000003</v>
      </c>
      <c r="CK152" s="287">
        <v>297.10630606600057</v>
      </c>
      <c r="CL152" s="287">
        <v>282.40963343999999</v>
      </c>
      <c r="CM152" s="283">
        <v>1110.6684848301052</v>
      </c>
      <c r="CN152" s="284">
        <v>1442.1968102578032</v>
      </c>
      <c r="CO152" s="285">
        <v>2312.2266219039034</v>
      </c>
      <c r="CP152" s="323">
        <v>60.326704750551755</v>
      </c>
      <c r="CQ152" s="28"/>
      <c r="CR152" s="31"/>
    </row>
    <row r="153" spans="1:96" s="79" customFormat="1" ht="20.100000000000001" customHeight="1" x14ac:dyDescent="0.25">
      <c r="A153" s="63"/>
      <c r="B153" s="257" t="s">
        <v>75</v>
      </c>
      <c r="C153" s="334"/>
      <c r="D153" s="414"/>
      <c r="E153" s="411"/>
      <c r="F153" s="411"/>
      <c r="G153" s="411"/>
      <c r="H153" s="434"/>
      <c r="I153" s="411"/>
      <c r="J153" s="411"/>
      <c r="K153" s="411"/>
      <c r="L153" s="411"/>
      <c r="M153" s="434"/>
      <c r="N153" s="411"/>
      <c r="O153" s="411"/>
      <c r="P153" s="413"/>
      <c r="Q153" s="411"/>
      <c r="R153" s="411"/>
      <c r="S153" s="411"/>
      <c r="T153" s="411"/>
      <c r="U153" s="411"/>
      <c r="V153" s="411"/>
      <c r="W153" s="411"/>
      <c r="X153" s="411"/>
      <c r="Y153" s="411"/>
      <c r="Z153" s="411"/>
      <c r="AA153" s="411"/>
      <c r="AB153" s="411"/>
      <c r="AC153" s="413"/>
      <c r="AD153" s="414"/>
      <c r="AE153" s="411"/>
      <c r="AF153" s="411"/>
      <c r="AG153" s="411"/>
      <c r="AH153" s="411"/>
      <c r="AI153" s="411"/>
      <c r="AJ153" s="411"/>
      <c r="AK153" s="411"/>
      <c r="AL153" s="411"/>
      <c r="AM153" s="411"/>
      <c r="AN153" s="411"/>
      <c r="AO153" s="412"/>
      <c r="AP153" s="413"/>
      <c r="AQ153" s="411"/>
      <c r="AR153" s="411"/>
      <c r="AS153" s="411"/>
      <c r="AT153" s="411"/>
      <c r="AU153" s="411"/>
      <c r="AV153" s="411"/>
      <c r="AW153" s="411"/>
      <c r="AX153" s="411"/>
      <c r="AY153" s="411"/>
      <c r="AZ153" s="411"/>
      <c r="BA153" s="411"/>
      <c r="BB153" s="411"/>
      <c r="BC153" s="413"/>
      <c r="BD153" s="414"/>
      <c r="BE153" s="411"/>
      <c r="BF153" s="411"/>
      <c r="BG153" s="411"/>
      <c r="BH153" s="411"/>
      <c r="BI153" s="411"/>
      <c r="BJ153" s="411"/>
      <c r="BK153" s="415"/>
      <c r="BL153" s="416"/>
      <c r="BM153" s="411"/>
      <c r="BN153" s="411"/>
      <c r="BO153" s="411"/>
      <c r="BP153" s="413"/>
      <c r="BQ153" s="411"/>
      <c r="BR153" s="411"/>
      <c r="BS153" s="411"/>
      <c r="BT153" s="411"/>
      <c r="BU153" s="411"/>
      <c r="BV153" s="411"/>
      <c r="BW153" s="411"/>
      <c r="BX153" s="415"/>
      <c r="BY153" s="417"/>
      <c r="BZ153" s="418"/>
      <c r="CA153" s="418"/>
      <c r="CB153" s="418"/>
      <c r="CC153" s="413"/>
      <c r="CD153" s="418"/>
      <c r="CE153" s="418"/>
      <c r="CF153" s="418"/>
      <c r="CG153" s="418"/>
      <c r="CH153" s="418"/>
      <c r="CI153" s="418"/>
      <c r="CJ153" s="417"/>
      <c r="CK153" s="417"/>
      <c r="CL153" s="417"/>
      <c r="CM153" s="443"/>
      <c r="CN153" s="485"/>
      <c r="CO153" s="486"/>
      <c r="CP153" s="419"/>
      <c r="CQ153" s="37"/>
      <c r="CR153" s="36"/>
    </row>
    <row r="154" spans="1:96" s="81" customFormat="1" ht="20.100000000000001" customHeight="1" thickBot="1" x14ac:dyDescent="0.3">
      <c r="A154" s="63"/>
      <c r="B154" s="549" t="s">
        <v>11</v>
      </c>
      <c r="C154" s="548"/>
      <c r="D154" s="305">
        <v>0.82224118000000013</v>
      </c>
      <c r="E154" s="307">
        <v>1.3792049600000003</v>
      </c>
      <c r="F154" s="307">
        <v>2.0338671900000005</v>
      </c>
      <c r="G154" s="307">
        <v>1.8651848800000008</v>
      </c>
      <c r="H154" s="307">
        <v>1.4522873200999999</v>
      </c>
      <c r="I154" s="307">
        <v>1.4867302000000004</v>
      </c>
      <c r="J154" s="307">
        <v>1.49138927</v>
      </c>
      <c r="K154" s="307">
        <v>1.6700730100000005</v>
      </c>
      <c r="L154" s="307">
        <v>2.1676110100000003</v>
      </c>
      <c r="M154" s="307">
        <v>2.818882230000002</v>
      </c>
      <c r="N154" s="307">
        <v>3.3236225700000013</v>
      </c>
      <c r="O154" s="307">
        <v>4.0617407800000018</v>
      </c>
      <c r="P154" s="260">
        <f>SUM(D154:O154)</f>
        <v>24.572834600100009</v>
      </c>
      <c r="Q154" s="307">
        <v>3.9868519400000011</v>
      </c>
      <c r="R154" s="307">
        <v>3.7157319699999984</v>
      </c>
      <c r="S154" s="307">
        <v>4.6176751700000001</v>
      </c>
      <c r="T154" s="307">
        <v>5.0430883100000052</v>
      </c>
      <c r="U154" s="307">
        <v>6.0506855000000019</v>
      </c>
      <c r="V154" s="307">
        <v>6.21492076</v>
      </c>
      <c r="W154" s="307">
        <v>9.0447270648999982</v>
      </c>
      <c r="X154" s="307">
        <v>7.7297033146999974</v>
      </c>
      <c r="Y154" s="307">
        <v>8.1505475699999987</v>
      </c>
      <c r="Z154" s="307">
        <v>10.373724329999995</v>
      </c>
      <c r="AA154" s="307">
        <v>12.279411530000001</v>
      </c>
      <c r="AB154" s="307">
        <v>12.883610920000002</v>
      </c>
      <c r="AC154" s="260">
        <f>SUM(Q154:AB154)</f>
        <v>90.090678379600007</v>
      </c>
      <c r="AD154" s="305">
        <v>12.406332159999995</v>
      </c>
      <c r="AE154" s="307">
        <v>14.646289980000004</v>
      </c>
      <c r="AF154" s="307">
        <v>15.168840405000006</v>
      </c>
      <c r="AG154" s="307">
        <v>16.126294150000003</v>
      </c>
      <c r="AH154" s="307">
        <v>18.849258829999989</v>
      </c>
      <c r="AI154" s="307">
        <v>20.609385600000003</v>
      </c>
      <c r="AJ154" s="307">
        <v>21.803292619999997</v>
      </c>
      <c r="AK154" s="307">
        <v>25.286052802915449</v>
      </c>
      <c r="AL154" s="307">
        <v>26.600259649999991</v>
      </c>
      <c r="AM154" s="307">
        <v>27.769423493600016</v>
      </c>
      <c r="AN154" s="307">
        <v>28.334700539999975</v>
      </c>
      <c r="AO154" s="487">
        <v>32.218403680000002</v>
      </c>
      <c r="AP154" s="260">
        <f>SUM(AD154:AO154)</f>
        <v>259.81853391151543</v>
      </c>
      <c r="AQ154" s="307">
        <v>29.948320104000011</v>
      </c>
      <c r="AR154" s="307">
        <v>28.557372880000017</v>
      </c>
      <c r="AS154" s="307">
        <f>32420362.9457/1000000</f>
        <v>32.420362945699999</v>
      </c>
      <c r="AT154" s="307">
        <v>28.699570240000032</v>
      </c>
      <c r="AU154" s="307">
        <v>31.489671874499983</v>
      </c>
      <c r="AV154" s="307">
        <v>33.703033890000007</v>
      </c>
      <c r="AW154" s="307">
        <v>36.571423999999972</v>
      </c>
      <c r="AX154" s="307">
        <v>39.258121039999999</v>
      </c>
      <c r="AY154" s="307">
        <v>38.026392860000101</v>
      </c>
      <c r="AZ154" s="307">
        <v>41.013031309999988</v>
      </c>
      <c r="BA154" s="307">
        <v>42.083070157000122</v>
      </c>
      <c r="BB154" s="307">
        <v>48.565933990000111</v>
      </c>
      <c r="BC154" s="260">
        <f>SUM(AQ154:BB154)</f>
        <v>430.33630529120035</v>
      </c>
      <c r="BD154" s="305">
        <v>44.979290870000007</v>
      </c>
      <c r="BE154" s="307">
        <v>44.169963277500223</v>
      </c>
      <c r="BF154" s="307">
        <v>48.214988100000191</v>
      </c>
      <c r="BG154" s="307">
        <v>50.693694390000104</v>
      </c>
      <c r="BH154" s="307">
        <v>53.849222675000114</v>
      </c>
      <c r="BI154" s="307">
        <v>54.624757850000307</v>
      </c>
      <c r="BJ154" s="307">
        <v>59.07633771000004</v>
      </c>
      <c r="BK154" s="250">
        <f>59796943.3100001/1000000</f>
        <v>59.796943310000103</v>
      </c>
      <c r="BL154" s="253">
        <f>57016558.3300001/1000000</f>
        <v>57.016558330000102</v>
      </c>
      <c r="BM154" s="307">
        <v>59.515215310000279</v>
      </c>
      <c r="BN154" s="307">
        <f>61.1404131800002+(13.5/1000000)</f>
        <v>61.140426680000203</v>
      </c>
      <c r="BO154" s="307">
        <f>70.0913789400001+(7.5/1000000)</f>
        <v>70.091386440000093</v>
      </c>
      <c r="BP154" s="260">
        <f>SUM(BD154:BO154)</f>
        <v>663.16878494250182</v>
      </c>
      <c r="BQ154" s="307">
        <v>61.978429590000125</v>
      </c>
      <c r="BR154" s="307">
        <v>66.552053330000092</v>
      </c>
      <c r="BS154" s="307">
        <v>62.232626010000104</v>
      </c>
      <c r="BT154" s="307">
        <v>60.233833850000103</v>
      </c>
      <c r="BU154" s="307">
        <v>73.763481859999956</v>
      </c>
      <c r="BV154" s="307">
        <v>99.270945570000166</v>
      </c>
      <c r="BW154" s="307">
        <v>110.64372031000001</v>
      </c>
      <c r="BX154" s="250">
        <v>116.49218790000005</v>
      </c>
      <c r="BY154" s="254">
        <v>120.37740427999999</v>
      </c>
      <c r="BZ154" s="259">
        <v>127.21431521000017</v>
      </c>
      <c r="CA154" s="259">
        <v>123.21114374000041</v>
      </c>
      <c r="CB154" s="259">
        <v>102.8146171300002</v>
      </c>
      <c r="CC154" s="260">
        <v>1124.7847587800013</v>
      </c>
      <c r="CD154" s="259">
        <v>132.3906465702</v>
      </c>
      <c r="CE154" s="259">
        <v>124.41653300290049</v>
      </c>
      <c r="CF154" s="259">
        <v>134.97468173000027</v>
      </c>
      <c r="CG154" s="259">
        <v>137.32656462000017</v>
      </c>
      <c r="CH154" s="259">
        <v>150.26452043000023</v>
      </c>
      <c r="CI154" s="259">
        <v>151.47930051</v>
      </c>
      <c r="CJ154" s="254">
        <v>160.46631545</v>
      </c>
      <c r="CK154" s="254">
        <v>166.76399888000014</v>
      </c>
      <c r="CL154" s="254">
        <v>161.27395884999999</v>
      </c>
      <c r="CM154" s="345">
        <v>472.42175651250119</v>
      </c>
      <c r="CN154" s="346">
        <v>771.54468270000064</v>
      </c>
      <c r="CO154" s="347">
        <v>1319.3565200431012</v>
      </c>
      <c r="CP154" s="333">
        <v>71.001958749303711</v>
      </c>
      <c r="CQ154" s="28"/>
      <c r="CR154" s="36"/>
    </row>
    <row r="155" spans="1:96" s="81" customFormat="1" ht="20.100000000000001" customHeight="1" x14ac:dyDescent="0.25">
      <c r="A155" s="63"/>
      <c r="B155" s="223" t="s">
        <v>43</v>
      </c>
      <c r="C155" s="224"/>
      <c r="D155" s="426"/>
      <c r="E155" s="423"/>
      <c r="F155" s="423"/>
      <c r="G155" s="423"/>
      <c r="H155" s="423"/>
      <c r="I155" s="423"/>
      <c r="J155" s="423"/>
      <c r="K155" s="423"/>
      <c r="L155" s="423"/>
      <c r="M155" s="423"/>
      <c r="N155" s="423"/>
      <c r="O155" s="423"/>
      <c r="P155" s="425"/>
      <c r="Q155" s="423"/>
      <c r="R155" s="423"/>
      <c r="S155" s="423"/>
      <c r="T155" s="423"/>
      <c r="U155" s="423"/>
      <c r="V155" s="423"/>
      <c r="W155" s="423"/>
      <c r="X155" s="423"/>
      <c r="Y155" s="423"/>
      <c r="Z155" s="423"/>
      <c r="AA155" s="423"/>
      <c r="AB155" s="423"/>
      <c r="AC155" s="425">
        <f>SUM(Q155:AB155)</f>
        <v>0</v>
      </c>
      <c r="AD155" s="426"/>
      <c r="AE155" s="423"/>
      <c r="AF155" s="423"/>
      <c r="AG155" s="423"/>
      <c r="AH155" s="423"/>
      <c r="AI155" s="423"/>
      <c r="AJ155" s="423"/>
      <c r="AK155" s="423"/>
      <c r="AL155" s="423"/>
      <c r="AM155" s="423"/>
      <c r="AN155" s="423"/>
      <c r="AO155" s="424"/>
      <c r="AP155" s="425"/>
      <c r="AQ155" s="423"/>
      <c r="AR155" s="423"/>
      <c r="AS155" s="423"/>
      <c r="AT155" s="423"/>
      <c r="AU155" s="423"/>
      <c r="AV155" s="423"/>
      <c r="AW155" s="423"/>
      <c r="AX155" s="423"/>
      <c r="AY155" s="423"/>
      <c r="AZ155" s="423"/>
      <c r="BA155" s="423"/>
      <c r="BB155" s="423"/>
      <c r="BC155" s="425"/>
      <c r="BD155" s="426"/>
      <c r="BE155" s="423"/>
      <c r="BF155" s="423"/>
      <c r="BG155" s="423"/>
      <c r="BH155" s="423"/>
      <c r="BI155" s="423"/>
      <c r="BJ155" s="423"/>
      <c r="BK155" s="427"/>
      <c r="BL155" s="428"/>
      <c r="BM155" s="423"/>
      <c r="BN155" s="423"/>
      <c r="BO155" s="423"/>
      <c r="BP155" s="425"/>
      <c r="BQ155" s="423"/>
      <c r="BR155" s="423"/>
      <c r="BS155" s="423"/>
      <c r="BT155" s="423"/>
      <c r="BU155" s="423"/>
      <c r="BV155" s="423"/>
      <c r="BW155" s="423"/>
      <c r="BX155" s="427"/>
      <c r="BY155" s="404"/>
      <c r="BZ155" s="405"/>
      <c r="CA155" s="405"/>
      <c r="CB155" s="405"/>
      <c r="CC155" s="425"/>
      <c r="CD155" s="405"/>
      <c r="CE155" s="405"/>
      <c r="CF155" s="405"/>
      <c r="CG155" s="405"/>
      <c r="CH155" s="405"/>
      <c r="CI155" s="405"/>
      <c r="CJ155" s="404"/>
      <c r="CK155" s="404"/>
      <c r="CL155" s="404"/>
      <c r="CM155" s="252"/>
      <c r="CN155" s="248"/>
      <c r="CO155" s="331"/>
      <c r="CP155" s="429"/>
      <c r="CQ155" s="28"/>
      <c r="CR155" s="38"/>
    </row>
    <row r="156" spans="1:96" ht="20.100000000000001" customHeight="1" thickBot="1" x14ac:dyDescent="0.3">
      <c r="A156" s="63"/>
      <c r="B156" s="546" t="s">
        <v>11</v>
      </c>
      <c r="C156" s="547"/>
      <c r="D156" s="375">
        <v>1.9564747200000001</v>
      </c>
      <c r="E156" s="376">
        <v>1.59505535</v>
      </c>
      <c r="F156" s="376">
        <v>5.2870052699999999</v>
      </c>
      <c r="G156" s="376">
        <v>12.128448610000001</v>
      </c>
      <c r="H156" s="376">
        <v>11.029848279999996</v>
      </c>
      <c r="I156" s="376">
        <v>10.907176369999998</v>
      </c>
      <c r="J156" s="376">
        <v>13.247936719999995</v>
      </c>
      <c r="K156" s="376">
        <v>16.230678840000003</v>
      </c>
      <c r="L156" s="376">
        <v>15.184408709999996</v>
      </c>
      <c r="M156" s="376">
        <v>17.540517450000028</v>
      </c>
      <c r="N156" s="376">
        <v>26.656375620000002</v>
      </c>
      <c r="O156" s="376">
        <v>30.47020453999998</v>
      </c>
      <c r="P156" s="311">
        <f>SUM(D156:O156)</f>
        <v>162.23413048</v>
      </c>
      <c r="Q156" s="376">
        <v>29.950138550000002</v>
      </c>
      <c r="R156" s="376">
        <v>25.383987040000054</v>
      </c>
      <c r="S156" s="376">
        <v>29.670253290000069</v>
      </c>
      <c r="T156" s="376">
        <v>30.438711940000086</v>
      </c>
      <c r="U156" s="376">
        <v>32.038409960000131</v>
      </c>
      <c r="V156" s="376">
        <v>31.215040520000016</v>
      </c>
      <c r="W156" s="376">
        <v>34.086115810000017</v>
      </c>
      <c r="X156" s="376">
        <v>35.979481329999963</v>
      </c>
      <c r="Y156" s="376">
        <v>35.412508189999997</v>
      </c>
      <c r="Z156" s="376">
        <v>37.592157699999781</v>
      </c>
      <c r="AA156" s="376">
        <v>37.046552139999726</v>
      </c>
      <c r="AB156" s="376">
        <v>41.214406969999651</v>
      </c>
      <c r="AC156" s="311">
        <f>SUM(Q156:AB156)</f>
        <v>400.02776343999955</v>
      </c>
      <c r="AD156" s="375">
        <v>37.495232969999698</v>
      </c>
      <c r="AE156" s="376">
        <v>35.672001910000183</v>
      </c>
      <c r="AF156" s="376">
        <v>39.321708990000317</v>
      </c>
      <c r="AG156" s="376">
        <v>37.065439140000038</v>
      </c>
      <c r="AH156" s="376">
        <v>39.928263539999847</v>
      </c>
      <c r="AI156" s="376">
        <v>39.490823189999908</v>
      </c>
      <c r="AJ156" s="376">
        <v>40.734056539999827</v>
      </c>
      <c r="AK156" s="376">
        <v>42.269469249999815</v>
      </c>
      <c r="AL156" s="376">
        <v>42.837963759999703</v>
      </c>
      <c r="AM156" s="376">
        <v>44.758402649999724</v>
      </c>
      <c r="AN156" s="376">
        <v>43.519780739999668</v>
      </c>
      <c r="AO156" s="488">
        <v>44.063509079999918</v>
      </c>
      <c r="AP156" s="311">
        <f>SUM(AD156:AO156)</f>
        <v>487.15665175999857</v>
      </c>
      <c r="AQ156" s="376">
        <v>40.419551569999996</v>
      </c>
      <c r="AR156" s="376">
        <v>37.642370579999977</v>
      </c>
      <c r="AS156" s="376">
        <f>44134868.2499998/1000000</f>
        <v>44.134868249999798</v>
      </c>
      <c r="AT156" s="376">
        <v>40.078874369999738</v>
      </c>
      <c r="AU156" s="376">
        <v>43.791672159999656</v>
      </c>
      <c r="AV156" s="376">
        <v>42.32318759000011</v>
      </c>
      <c r="AW156" s="376">
        <v>44.366694550000425</v>
      </c>
      <c r="AX156" s="376">
        <v>45.806689940000382</v>
      </c>
      <c r="AY156" s="376">
        <v>44.610591510000674</v>
      </c>
      <c r="AZ156" s="376">
        <v>45.55967154000033</v>
      </c>
      <c r="BA156" s="376">
        <v>42.407911620000398</v>
      </c>
      <c r="BB156" s="376">
        <v>43.644624910000104</v>
      </c>
      <c r="BC156" s="311">
        <f>SUM(AQ156:BB156)</f>
        <v>514.78670859000158</v>
      </c>
      <c r="BD156" s="375">
        <v>40.647741620000005</v>
      </c>
      <c r="BE156" s="376">
        <v>36.492670010000197</v>
      </c>
      <c r="BF156" s="376">
        <v>39.322275260000424</v>
      </c>
      <c r="BG156" s="376">
        <v>38.009670998000111</v>
      </c>
      <c r="BH156" s="376">
        <v>37.418640740000086</v>
      </c>
      <c r="BI156" s="376">
        <v>35.460665250000091</v>
      </c>
      <c r="BJ156" s="376">
        <v>35.917504430000008</v>
      </c>
      <c r="BK156" s="346">
        <f>36273910.9200001/1000000</f>
        <v>36.273910920000098</v>
      </c>
      <c r="BL156" s="377">
        <f>34779976.0600002/1000000</f>
        <v>34.779976060000202</v>
      </c>
      <c r="BM156" s="376">
        <v>34.288524160000108</v>
      </c>
      <c r="BN156" s="376">
        <v>33.143766750000196</v>
      </c>
      <c r="BO156" s="376">
        <v>36.306836104000119</v>
      </c>
      <c r="BP156" s="311">
        <f>SUM(BD156:BO156)</f>
        <v>438.0621823020017</v>
      </c>
      <c r="BQ156" s="376">
        <v>32.785068990000099</v>
      </c>
      <c r="BR156" s="376">
        <v>32.444584310000309</v>
      </c>
      <c r="BS156" s="376">
        <v>30.205524029999971</v>
      </c>
      <c r="BT156" s="376">
        <v>21.249839469999984</v>
      </c>
      <c r="BU156" s="376">
        <v>22.429094229999997</v>
      </c>
      <c r="BV156" s="376">
        <v>23.781220099999992</v>
      </c>
      <c r="BW156" s="376">
        <v>25.814513290000001</v>
      </c>
      <c r="BX156" s="346">
        <v>26.575597899999984</v>
      </c>
      <c r="BY156" s="366">
        <v>27.857774319999997</v>
      </c>
      <c r="BZ156" s="364">
        <v>29.038227490000004</v>
      </c>
      <c r="CA156" s="364">
        <v>27.469065280000105</v>
      </c>
      <c r="CB156" s="364">
        <v>102.48103122363025</v>
      </c>
      <c r="CC156" s="311">
        <v>402.13154063363072</v>
      </c>
      <c r="CD156" s="364">
        <v>26.319260790000001</v>
      </c>
      <c r="CE156" s="364">
        <v>25.438837970000105</v>
      </c>
      <c r="CF156" s="364">
        <v>26.656156770000095</v>
      </c>
      <c r="CG156" s="364">
        <v>25.749914980000003</v>
      </c>
      <c r="CH156" s="364">
        <v>26.057908170000097</v>
      </c>
      <c r="CI156" s="364">
        <v>24.207612780000101</v>
      </c>
      <c r="CJ156" s="366">
        <v>26.586531000000001</v>
      </c>
      <c r="CK156" s="366">
        <v>26.872181896000303</v>
      </c>
      <c r="CL156" s="366">
        <v>26.081816</v>
      </c>
      <c r="CM156" s="345">
        <v>334.32305528800123</v>
      </c>
      <c r="CN156" s="346">
        <v>243.14321664000036</v>
      </c>
      <c r="CO156" s="347">
        <v>233.97022035600071</v>
      </c>
      <c r="CP156" s="378">
        <v>-3.7726720945627901</v>
      </c>
      <c r="CQ156" s="28"/>
      <c r="CR156" s="28"/>
    </row>
    <row r="157" spans="1:96" s="79" customFormat="1" ht="20.100000000000001" customHeight="1" x14ac:dyDescent="0.25">
      <c r="A157" s="63"/>
      <c r="B157" s="257" t="s">
        <v>74</v>
      </c>
      <c r="C157" s="334"/>
      <c r="D157" s="414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413"/>
      <c r="Q157" s="411"/>
      <c r="R157" s="411"/>
      <c r="S157" s="411"/>
      <c r="T157" s="411"/>
      <c r="U157" s="411"/>
      <c r="V157" s="411"/>
      <c r="W157" s="411"/>
      <c r="X157" s="411"/>
      <c r="Y157" s="411"/>
      <c r="Z157" s="411"/>
      <c r="AA157" s="411"/>
      <c r="AB157" s="411"/>
      <c r="AC157" s="413"/>
      <c r="AD157" s="433"/>
      <c r="AE157" s="434"/>
      <c r="AF157" s="434"/>
      <c r="AG157" s="434"/>
      <c r="AH157" s="434"/>
      <c r="AI157" s="434"/>
      <c r="AJ157" s="434"/>
      <c r="AK157" s="434"/>
      <c r="AL157" s="434"/>
      <c r="AM157" s="434"/>
      <c r="AN157" s="434"/>
      <c r="AO157" s="435"/>
      <c r="AP157" s="436"/>
      <c r="AQ157" s="434"/>
      <c r="AR157" s="434"/>
      <c r="AS157" s="434"/>
      <c r="AT157" s="434"/>
      <c r="AU157" s="434"/>
      <c r="AV157" s="434"/>
      <c r="AW157" s="434"/>
      <c r="AX157" s="434"/>
      <c r="AY157" s="434"/>
      <c r="AZ157" s="434"/>
      <c r="BA157" s="434"/>
      <c r="BB157" s="434"/>
      <c r="BC157" s="413"/>
      <c r="BD157" s="414"/>
      <c r="BE157" s="411"/>
      <c r="BF157" s="411"/>
      <c r="BG157" s="411"/>
      <c r="BH157" s="411"/>
      <c r="BI157" s="411"/>
      <c r="BJ157" s="411"/>
      <c r="BK157" s="415"/>
      <c r="BL157" s="416"/>
      <c r="BM157" s="411"/>
      <c r="BN157" s="434"/>
      <c r="BO157" s="434"/>
      <c r="BP157" s="436"/>
      <c r="BQ157" s="434"/>
      <c r="BR157" s="434"/>
      <c r="BS157" s="434"/>
      <c r="BT157" s="434"/>
      <c r="BU157" s="434"/>
      <c r="BV157" s="434"/>
      <c r="BW157" s="434"/>
      <c r="BX157" s="267"/>
      <c r="BY157" s="271"/>
      <c r="BZ157" s="437"/>
      <c r="CA157" s="437"/>
      <c r="CB157" s="437"/>
      <c r="CC157" s="436"/>
      <c r="CD157" s="437"/>
      <c r="CE157" s="437"/>
      <c r="CF157" s="437"/>
      <c r="CG157" s="437"/>
      <c r="CH157" s="437"/>
      <c r="CI157" s="437"/>
      <c r="CJ157" s="271"/>
      <c r="CK157" s="271"/>
      <c r="CL157" s="271"/>
      <c r="CM157" s="252"/>
      <c r="CN157" s="248"/>
      <c r="CO157" s="331"/>
      <c r="CP157" s="419"/>
      <c r="CQ157" s="37"/>
      <c r="CR157" s="36"/>
    </row>
    <row r="158" spans="1:96" s="81" customFormat="1" ht="20.100000000000001" customHeight="1" thickBot="1" x14ac:dyDescent="0.3">
      <c r="A158" s="63"/>
      <c r="B158" s="546" t="s">
        <v>11</v>
      </c>
      <c r="C158" s="547"/>
      <c r="D158" s="375">
        <v>0</v>
      </c>
      <c r="E158" s="376">
        <v>0</v>
      </c>
      <c r="F158" s="376">
        <v>0</v>
      </c>
      <c r="G158" s="376">
        <v>0</v>
      </c>
      <c r="H158" s="376">
        <v>0</v>
      </c>
      <c r="I158" s="376">
        <v>0</v>
      </c>
      <c r="J158" s="376">
        <v>0</v>
      </c>
      <c r="K158" s="376">
        <v>0</v>
      </c>
      <c r="L158" s="376">
        <v>0</v>
      </c>
      <c r="M158" s="376">
        <v>0</v>
      </c>
      <c r="N158" s="376">
        <v>0</v>
      </c>
      <c r="O158" s="376">
        <v>0</v>
      </c>
      <c r="P158" s="311">
        <f>SUM(D158:O158)</f>
        <v>0</v>
      </c>
      <c r="Q158" s="376">
        <v>0</v>
      </c>
      <c r="R158" s="376">
        <v>0</v>
      </c>
      <c r="S158" s="376">
        <v>0</v>
      </c>
      <c r="T158" s="376">
        <v>0</v>
      </c>
      <c r="U158" s="376">
        <v>0</v>
      </c>
      <c r="V158" s="376">
        <v>0</v>
      </c>
      <c r="W158" s="376">
        <v>0</v>
      </c>
      <c r="X158" s="376">
        <v>0</v>
      </c>
      <c r="Y158" s="376">
        <v>6.1238069999999999E-2</v>
      </c>
      <c r="Z158" s="376">
        <v>0.32011951999999994</v>
      </c>
      <c r="AA158" s="376">
        <v>0.48104998999999998</v>
      </c>
      <c r="AB158" s="376">
        <v>0.67113494000000029</v>
      </c>
      <c r="AC158" s="311">
        <f>SUM(Q158:AB158)</f>
        <v>1.5335425200000001</v>
      </c>
      <c r="AD158" s="375">
        <v>0.69554833000000016</v>
      </c>
      <c r="AE158" s="376">
        <v>0.70634618000000016</v>
      </c>
      <c r="AF158" s="376">
        <v>1.44744234</v>
      </c>
      <c r="AG158" s="376">
        <v>0.9361393800000003</v>
      </c>
      <c r="AH158" s="376">
        <v>1.3141053699999998</v>
      </c>
      <c r="AI158" s="376">
        <v>1.5240836200000005</v>
      </c>
      <c r="AJ158" s="376">
        <v>1.7568130009999996</v>
      </c>
      <c r="AK158" s="376">
        <v>1.5843378100000003</v>
      </c>
      <c r="AL158" s="376">
        <v>1.6159672900000002</v>
      </c>
      <c r="AM158" s="376">
        <v>1.7571668899999997</v>
      </c>
      <c r="AN158" s="376">
        <v>2.1827731799999994</v>
      </c>
      <c r="AO158" s="488">
        <v>2.6022623600000006</v>
      </c>
      <c r="AP158" s="311">
        <f>SUM(AD158:AO158)</f>
        <v>18.122985751000002</v>
      </c>
      <c r="AQ158" s="376">
        <v>2.7132892100000015</v>
      </c>
      <c r="AR158" s="376">
        <v>2.5510659399999986</v>
      </c>
      <c r="AS158" s="376">
        <f>3106099.15/1000000</f>
        <v>3.1060991499999999</v>
      </c>
      <c r="AT158" s="376">
        <v>2.8643912500000011</v>
      </c>
      <c r="AU158" s="376">
        <v>3.1736136500000023</v>
      </c>
      <c r="AV158" s="376">
        <v>3.6678262290000005</v>
      </c>
      <c r="AW158" s="376">
        <v>4.2121843999999973</v>
      </c>
      <c r="AX158" s="376">
        <v>5.1766270400001018</v>
      </c>
      <c r="AY158" s="376">
        <v>5.6044107199999962</v>
      </c>
      <c r="AZ158" s="376">
        <v>6.6223690800002997</v>
      </c>
      <c r="BA158" s="376">
        <v>7.1092347449999993</v>
      </c>
      <c r="BB158" s="376">
        <v>8.3100402400000988</v>
      </c>
      <c r="BC158" s="311">
        <f>SUM(AQ158:BB158)</f>
        <v>55.111151654000494</v>
      </c>
      <c r="BD158" s="375">
        <v>8.1727862299999998</v>
      </c>
      <c r="BE158" s="376">
        <v>8.5383212600000995</v>
      </c>
      <c r="BF158" s="376">
        <v>9.4961104200001003</v>
      </c>
      <c r="BG158" s="376">
        <v>8.9795889000001985</v>
      </c>
      <c r="BH158" s="376">
        <v>10.206833900000204</v>
      </c>
      <c r="BI158" s="376">
        <v>10.330954070000004</v>
      </c>
      <c r="BJ158" s="376">
        <v>10.736009490000304</v>
      </c>
      <c r="BK158" s="346">
        <f>11251544.4500002/1000000</f>
        <v>11.2515444500002</v>
      </c>
      <c r="BL158" s="377">
        <f>10777733.3100002/1000000</f>
        <v>10.777733310000199</v>
      </c>
      <c r="BM158" s="376">
        <v>9.7478973400002999</v>
      </c>
      <c r="BN158" s="376">
        <f>9.0709917500003+((245+8)/1000000)</f>
        <v>9.0712447500003002</v>
      </c>
      <c r="BO158" s="376">
        <f>10.7700846300002+((1+188.5)/1000000)</f>
        <v>10.7702741300002</v>
      </c>
      <c r="BP158" s="311">
        <f>SUM(BD158:BO158)</f>
        <v>118.07929825000213</v>
      </c>
      <c r="BQ158" s="376">
        <f>9.69195079+(12/1000000)</f>
        <v>9.6919627899999998</v>
      </c>
      <c r="BR158" s="376">
        <v>9.8423235600002972</v>
      </c>
      <c r="BS158" s="376">
        <v>10.483427310000302</v>
      </c>
      <c r="BT158" s="376">
        <v>15.1544060300004</v>
      </c>
      <c r="BU158" s="376">
        <v>20.104374720000003</v>
      </c>
      <c r="BV158" s="376">
        <v>27.123010328000095</v>
      </c>
      <c r="BW158" s="376">
        <v>30.570505206600103</v>
      </c>
      <c r="BX158" s="346">
        <v>32.605770338000006</v>
      </c>
      <c r="BY158" s="366">
        <v>32.125708399199986</v>
      </c>
      <c r="BZ158" s="364">
        <v>32.321838858600088</v>
      </c>
      <c r="CA158" s="364">
        <v>33.691459666100101</v>
      </c>
      <c r="CB158" s="364">
        <v>46.981120319999995</v>
      </c>
      <c r="CC158" s="311">
        <v>300.6959075265014</v>
      </c>
      <c r="CD158" s="364">
        <v>40.917001720000002</v>
      </c>
      <c r="CE158" s="364">
        <v>35.999054430000392</v>
      </c>
      <c r="CF158" s="364">
        <v>37.730098190000099</v>
      </c>
      <c r="CG158" s="364">
        <v>39.771607230000299</v>
      </c>
      <c r="CH158" s="364">
        <v>40.946902650000098</v>
      </c>
      <c r="CI158" s="364">
        <v>46.4723286500002</v>
      </c>
      <c r="CJ158" s="366">
        <v>51.144829870000002</v>
      </c>
      <c r="CK158" s="366">
        <v>57.132105630000098</v>
      </c>
      <c r="CL158" s="366">
        <v>53.302270900000003</v>
      </c>
      <c r="CM158" s="345">
        <v>88.489882030001311</v>
      </c>
      <c r="CN158" s="346">
        <v>187.70148868180118</v>
      </c>
      <c r="CO158" s="347">
        <v>403.41619927000119</v>
      </c>
      <c r="CP158" s="378">
        <v>114.9243472191571</v>
      </c>
      <c r="CQ158" s="28"/>
      <c r="CR158" s="36"/>
    </row>
    <row r="159" spans="1:96" s="81" customFormat="1" ht="20.100000000000001" customHeight="1" x14ac:dyDescent="0.25">
      <c r="A159" s="63"/>
      <c r="B159" s="223" t="s">
        <v>44</v>
      </c>
      <c r="C159" s="224"/>
      <c r="D159" s="426"/>
      <c r="E159" s="423"/>
      <c r="F159" s="423"/>
      <c r="G159" s="423"/>
      <c r="H159" s="423"/>
      <c r="I159" s="423"/>
      <c r="J159" s="423"/>
      <c r="K159" s="423"/>
      <c r="L159" s="423"/>
      <c r="M159" s="349"/>
      <c r="N159" s="349"/>
      <c r="O159" s="349"/>
      <c r="P159" s="350"/>
      <c r="Q159" s="349"/>
      <c r="R159" s="349"/>
      <c r="S159" s="349"/>
      <c r="T159" s="349"/>
      <c r="U159" s="349"/>
      <c r="V159" s="349"/>
      <c r="W159" s="349"/>
      <c r="X159" s="349"/>
      <c r="Y159" s="349"/>
      <c r="Z159" s="349"/>
      <c r="AA159" s="349"/>
      <c r="AB159" s="349"/>
      <c r="AC159" s="350">
        <f>SUM(Q159:AB159)</f>
        <v>0</v>
      </c>
      <c r="AD159" s="348"/>
      <c r="AE159" s="349"/>
      <c r="AF159" s="349"/>
      <c r="AG159" s="349"/>
      <c r="AH159" s="349"/>
      <c r="AI159" s="349"/>
      <c r="AJ159" s="349"/>
      <c r="AK159" s="349"/>
      <c r="AL159" s="349"/>
      <c r="AM159" s="349"/>
      <c r="AN159" s="349"/>
      <c r="AO159" s="489"/>
      <c r="AP159" s="350"/>
      <c r="AQ159" s="349"/>
      <c r="AR159" s="349"/>
      <c r="AS159" s="349"/>
      <c r="AT159" s="349"/>
      <c r="AU159" s="349"/>
      <c r="AV159" s="349"/>
      <c r="AW159" s="349"/>
      <c r="AX159" s="349"/>
      <c r="AY159" s="349"/>
      <c r="AZ159" s="349"/>
      <c r="BA159" s="349"/>
      <c r="BB159" s="349"/>
      <c r="BC159" s="350"/>
      <c r="BD159" s="348"/>
      <c r="BE159" s="349"/>
      <c r="BF159" s="349"/>
      <c r="BG159" s="349"/>
      <c r="BH159" s="349"/>
      <c r="BI159" s="349"/>
      <c r="BJ159" s="349"/>
      <c r="BK159" s="351"/>
      <c r="BL159" s="352"/>
      <c r="BM159" s="349"/>
      <c r="BN159" s="349"/>
      <c r="BO159" s="349"/>
      <c r="BP159" s="350"/>
      <c r="BQ159" s="349"/>
      <c r="BR159" s="349"/>
      <c r="BS159" s="349"/>
      <c r="BT159" s="349"/>
      <c r="BU159" s="349"/>
      <c r="BV159" s="349"/>
      <c r="BW159" s="349"/>
      <c r="BX159" s="351"/>
      <c r="BY159" s="254"/>
      <c r="BZ159" s="259"/>
      <c r="CA159" s="259"/>
      <c r="CB159" s="259"/>
      <c r="CC159" s="350"/>
      <c r="CD159" s="259"/>
      <c r="CE159" s="259"/>
      <c r="CF159" s="259"/>
      <c r="CG159" s="259"/>
      <c r="CH159" s="259"/>
      <c r="CI159" s="259"/>
      <c r="CJ159" s="254"/>
      <c r="CK159" s="254"/>
      <c r="CL159" s="254"/>
      <c r="CM159" s="252"/>
      <c r="CN159" s="248"/>
      <c r="CO159" s="331"/>
      <c r="CP159" s="429"/>
      <c r="CQ159" s="28"/>
      <c r="CR159" s="38"/>
    </row>
    <row r="160" spans="1:96" ht="20.100000000000001" customHeight="1" thickBot="1" x14ac:dyDescent="0.3">
      <c r="A160" s="63"/>
      <c r="B160" s="549" t="s">
        <v>11</v>
      </c>
      <c r="C160" s="548"/>
      <c r="D160" s="305">
        <v>0</v>
      </c>
      <c r="E160" s="307">
        <v>0</v>
      </c>
      <c r="F160" s="307">
        <v>0</v>
      </c>
      <c r="G160" s="307">
        <v>0</v>
      </c>
      <c r="H160" s="307">
        <v>0</v>
      </c>
      <c r="I160" s="307">
        <v>0</v>
      </c>
      <c r="J160" s="307">
        <v>0</v>
      </c>
      <c r="K160" s="307">
        <v>0</v>
      </c>
      <c r="L160" s="307">
        <v>0</v>
      </c>
      <c r="M160" s="307">
        <v>0</v>
      </c>
      <c r="N160" s="307">
        <v>0</v>
      </c>
      <c r="O160" s="307">
        <v>0</v>
      </c>
      <c r="P160" s="260">
        <v>0</v>
      </c>
      <c r="Q160" s="307">
        <v>0</v>
      </c>
      <c r="R160" s="307">
        <v>0</v>
      </c>
      <c r="S160" s="307">
        <v>0</v>
      </c>
      <c r="T160" s="307">
        <v>0</v>
      </c>
      <c r="U160" s="307">
        <v>0</v>
      </c>
      <c r="V160" s="307">
        <v>0</v>
      </c>
      <c r="W160" s="307">
        <v>1.6669799999999999E-2</v>
      </c>
      <c r="X160" s="307">
        <v>4.8992700000000007E-3</v>
      </c>
      <c r="Y160" s="307">
        <v>1.3294570000000002E-2</v>
      </c>
      <c r="Z160" s="307">
        <v>1.6301259999999998E-2</v>
      </c>
      <c r="AA160" s="307">
        <v>3.5826090000000005E-2</v>
      </c>
      <c r="AB160" s="307">
        <v>5.2601849999999999E-2</v>
      </c>
      <c r="AC160" s="260">
        <f>SUM(Q160:AB160)</f>
        <v>0.13959284</v>
      </c>
      <c r="AD160" s="305">
        <v>3.386452999999999E-2</v>
      </c>
      <c r="AE160" s="307">
        <v>5.2704049999999988E-2</v>
      </c>
      <c r="AF160" s="307">
        <v>5.7196379999999998E-2</v>
      </c>
      <c r="AG160" s="307">
        <v>4.2823599999999989E-2</v>
      </c>
      <c r="AH160" s="307">
        <v>6.8663619999999995E-2</v>
      </c>
      <c r="AI160" s="307">
        <v>7.7425630000000009E-2</v>
      </c>
      <c r="AJ160" s="307">
        <v>7.3017099999999988E-2</v>
      </c>
      <c r="AK160" s="307">
        <v>7.4009289999999991E-2</v>
      </c>
      <c r="AL160" s="307">
        <v>0.11041076000000002</v>
      </c>
      <c r="AM160" s="307">
        <v>0.10315433000000002</v>
      </c>
      <c r="AN160" s="307">
        <v>8.7930020000000025E-2</v>
      </c>
      <c r="AO160" s="487">
        <v>0.1116552</v>
      </c>
      <c r="AP160" s="260">
        <f>SUM(AD160:AO160)</f>
        <v>0.89285450999999993</v>
      </c>
      <c r="AQ160" s="307">
        <v>8.9931140000000021E-2</v>
      </c>
      <c r="AR160" s="307">
        <v>0.11371510999999997</v>
      </c>
      <c r="AS160" s="307">
        <f>111374.83/1000000</f>
        <v>0.11137483000000001</v>
      </c>
      <c r="AT160" s="307">
        <v>0.12896558</v>
      </c>
      <c r="AU160" s="307">
        <v>6.9634910000000008E-2</v>
      </c>
      <c r="AV160" s="307">
        <v>7.8569800000000009E-2</v>
      </c>
      <c r="AW160" s="307">
        <v>9.6254819999999963E-2</v>
      </c>
      <c r="AX160" s="307">
        <v>0.12891724999999998</v>
      </c>
      <c r="AY160" s="307">
        <v>0.10408104999999995</v>
      </c>
      <c r="AZ160" s="307">
        <v>3.3104439999999992E-2</v>
      </c>
      <c r="BA160" s="307">
        <v>0</v>
      </c>
      <c r="BB160" s="307">
        <v>0</v>
      </c>
      <c r="BC160" s="260">
        <f>SUM(AQ160:BB160)</f>
        <v>0.95454892999999985</v>
      </c>
      <c r="BD160" s="305">
        <v>0</v>
      </c>
      <c r="BE160" s="307">
        <v>0</v>
      </c>
      <c r="BF160" s="307">
        <v>0</v>
      </c>
      <c r="BG160" s="307">
        <v>0</v>
      </c>
      <c r="BH160" s="307">
        <v>0</v>
      </c>
      <c r="BI160" s="307">
        <v>0</v>
      </c>
      <c r="BJ160" s="307">
        <v>0</v>
      </c>
      <c r="BK160" s="250">
        <v>0</v>
      </c>
      <c r="BL160" s="253">
        <v>0</v>
      </c>
      <c r="BM160" s="307">
        <v>0</v>
      </c>
      <c r="BN160" s="307">
        <v>0</v>
      </c>
      <c r="BO160" s="307">
        <v>0</v>
      </c>
      <c r="BP160" s="260">
        <f>SUM(BD160:BO160)</f>
        <v>0</v>
      </c>
      <c r="BQ160" s="307">
        <v>0</v>
      </c>
      <c r="BR160" s="307">
        <v>0</v>
      </c>
      <c r="BS160" s="307">
        <v>0</v>
      </c>
      <c r="BT160" s="307">
        <v>0</v>
      </c>
      <c r="BU160" s="307">
        <v>0</v>
      </c>
      <c r="BV160" s="307">
        <v>0</v>
      </c>
      <c r="BW160" s="307">
        <v>0</v>
      </c>
      <c r="BX160" s="250">
        <v>0</v>
      </c>
      <c r="BY160" s="254">
        <v>0</v>
      </c>
      <c r="BZ160" s="259">
        <v>0</v>
      </c>
      <c r="CA160" s="259">
        <v>0</v>
      </c>
      <c r="CB160" s="259">
        <v>0</v>
      </c>
      <c r="CC160" s="260">
        <v>0</v>
      </c>
      <c r="CD160" s="259">
        <v>0</v>
      </c>
      <c r="CE160" s="259">
        <v>0</v>
      </c>
      <c r="CF160" s="259">
        <v>0</v>
      </c>
      <c r="CG160" s="259">
        <v>0</v>
      </c>
      <c r="CH160" s="259">
        <v>0</v>
      </c>
      <c r="CI160" s="259">
        <v>0</v>
      </c>
      <c r="CJ160" s="254">
        <v>0</v>
      </c>
      <c r="CK160" s="254">
        <v>0</v>
      </c>
      <c r="CL160" s="254">
        <v>0</v>
      </c>
      <c r="CM160" s="345">
        <v>0</v>
      </c>
      <c r="CN160" s="346">
        <v>0</v>
      </c>
      <c r="CO160" s="347">
        <v>0</v>
      </c>
      <c r="CP160" s="333"/>
      <c r="CQ160" s="28"/>
      <c r="CR160" s="28"/>
    </row>
    <row r="161" spans="1:99" s="79" customFormat="1" ht="20.100000000000001" customHeight="1" x14ac:dyDescent="0.25">
      <c r="A161" s="63"/>
      <c r="B161" s="223" t="s">
        <v>45</v>
      </c>
      <c r="C161" s="224"/>
      <c r="D161" s="433"/>
      <c r="E161" s="434"/>
      <c r="F161" s="434"/>
      <c r="G161" s="434"/>
      <c r="H161" s="434"/>
      <c r="I161" s="434"/>
      <c r="J161" s="434"/>
      <c r="K161" s="434"/>
      <c r="L161" s="434"/>
      <c r="M161" s="434"/>
      <c r="N161" s="434"/>
      <c r="O161" s="434"/>
      <c r="P161" s="436"/>
      <c r="Q161" s="434"/>
      <c r="R161" s="434"/>
      <c r="S161" s="434"/>
      <c r="T161" s="434"/>
      <c r="U161" s="434"/>
      <c r="V161" s="434"/>
      <c r="W161" s="434"/>
      <c r="X161" s="434"/>
      <c r="Y161" s="434"/>
      <c r="Z161" s="434"/>
      <c r="AA161" s="434"/>
      <c r="AB161" s="434"/>
      <c r="AC161" s="436"/>
      <c r="AD161" s="433"/>
      <c r="AE161" s="434"/>
      <c r="AF161" s="434"/>
      <c r="AG161" s="434"/>
      <c r="AH161" s="434"/>
      <c r="AI161" s="434"/>
      <c r="AJ161" s="434"/>
      <c r="AK161" s="434"/>
      <c r="AL161" s="434"/>
      <c r="AM161" s="434"/>
      <c r="AN161" s="434"/>
      <c r="AO161" s="435"/>
      <c r="AP161" s="436"/>
      <c r="AQ161" s="434"/>
      <c r="AR161" s="434"/>
      <c r="AS161" s="434"/>
      <c r="AT161" s="434"/>
      <c r="AU161" s="434"/>
      <c r="AV161" s="434"/>
      <c r="AW161" s="434"/>
      <c r="AX161" s="434"/>
      <c r="AY161" s="434"/>
      <c r="AZ161" s="434"/>
      <c r="BA161" s="434"/>
      <c r="BB161" s="434"/>
      <c r="BC161" s="436"/>
      <c r="BD161" s="433"/>
      <c r="BE161" s="434"/>
      <c r="BF161" s="434"/>
      <c r="BG161" s="434"/>
      <c r="BH161" s="434"/>
      <c r="BI161" s="434"/>
      <c r="BJ161" s="434"/>
      <c r="BK161" s="267"/>
      <c r="BL161" s="270"/>
      <c r="BM161" s="434"/>
      <c r="BN161" s="434"/>
      <c r="BO161" s="434"/>
      <c r="BP161" s="436"/>
      <c r="BQ161" s="434"/>
      <c r="BR161" s="434"/>
      <c r="BS161" s="434"/>
      <c r="BT161" s="434"/>
      <c r="BU161" s="434"/>
      <c r="BV161" s="434"/>
      <c r="BW161" s="434"/>
      <c r="BX161" s="267"/>
      <c r="BY161" s="271"/>
      <c r="BZ161" s="437"/>
      <c r="CA161" s="437"/>
      <c r="CB161" s="437"/>
      <c r="CC161" s="436"/>
      <c r="CD161" s="437"/>
      <c r="CE161" s="437"/>
      <c r="CF161" s="437"/>
      <c r="CG161" s="437"/>
      <c r="CH161" s="437"/>
      <c r="CI161" s="437"/>
      <c r="CJ161" s="271"/>
      <c r="CK161" s="271"/>
      <c r="CL161" s="271"/>
      <c r="CM161" s="252"/>
      <c r="CN161" s="248"/>
      <c r="CO161" s="331"/>
      <c r="CP161" s="429"/>
      <c r="CQ161" s="37"/>
      <c r="CR161" s="36"/>
    </row>
    <row r="162" spans="1:99" s="81" customFormat="1" ht="20.100000000000001" customHeight="1" thickBot="1" x14ac:dyDescent="0.3">
      <c r="A162" s="63"/>
      <c r="B162" s="546" t="s">
        <v>11</v>
      </c>
      <c r="C162" s="547"/>
      <c r="D162" s="375">
        <v>3.6441685100000027</v>
      </c>
      <c r="E162" s="376">
        <v>3.5464143299999997</v>
      </c>
      <c r="F162" s="376">
        <v>4.7165397299999956</v>
      </c>
      <c r="G162" s="376">
        <v>5.757628280000004</v>
      </c>
      <c r="H162" s="376">
        <v>3.9518970900000014</v>
      </c>
      <c r="I162" s="376">
        <v>4.635776680000002</v>
      </c>
      <c r="J162" s="376">
        <v>5.3280178800000018</v>
      </c>
      <c r="K162" s="376">
        <v>5.3624528300000032</v>
      </c>
      <c r="L162" s="376">
        <v>6.2675183200000006</v>
      </c>
      <c r="M162" s="376">
        <v>9.196828619999998</v>
      </c>
      <c r="N162" s="376">
        <v>9.4386973500000035</v>
      </c>
      <c r="O162" s="376">
        <v>11.069202360000002</v>
      </c>
      <c r="P162" s="311">
        <f>SUM(D162:O162)</f>
        <v>72.915141980000016</v>
      </c>
      <c r="Q162" s="376">
        <v>9.6178987839999923</v>
      </c>
      <c r="R162" s="376">
        <v>10.227172379999994</v>
      </c>
      <c r="S162" s="376">
        <v>11.957332633999993</v>
      </c>
      <c r="T162" s="376">
        <v>12.057560021999988</v>
      </c>
      <c r="U162" s="376">
        <v>12.454267539999995</v>
      </c>
      <c r="V162" s="376">
        <v>13.432713189999985</v>
      </c>
      <c r="W162" s="376">
        <v>13.972156370000002</v>
      </c>
      <c r="X162" s="376">
        <v>13.979801159999992</v>
      </c>
      <c r="Y162" s="376">
        <v>13.547332340000009</v>
      </c>
      <c r="Z162" s="376">
        <v>12.083370779999997</v>
      </c>
      <c r="AA162" s="376">
        <v>11.405257149999995</v>
      </c>
      <c r="AB162" s="376">
        <v>12.070256209999997</v>
      </c>
      <c r="AC162" s="311">
        <f>SUM(Q162:AB162)</f>
        <v>146.80511855999995</v>
      </c>
      <c r="AD162" s="375">
        <v>11.475657699999996</v>
      </c>
      <c r="AE162" s="376">
        <v>10.959975639999996</v>
      </c>
      <c r="AF162" s="376">
        <v>13.948533059999995</v>
      </c>
      <c r="AG162" s="376">
        <v>12.669793440000007</v>
      </c>
      <c r="AH162" s="376">
        <v>14.501350209999995</v>
      </c>
      <c r="AI162" s="376">
        <v>14.533389740000004</v>
      </c>
      <c r="AJ162" s="376">
        <v>14.831527643600007</v>
      </c>
      <c r="AK162" s="376">
        <v>14.808163649999996</v>
      </c>
      <c r="AL162" s="376">
        <v>15.438276979999998</v>
      </c>
      <c r="AM162" s="376">
        <v>15.440939240000002</v>
      </c>
      <c r="AN162" s="376">
        <v>19.400016849999997</v>
      </c>
      <c r="AO162" s="488">
        <v>19.256861309999998</v>
      </c>
      <c r="AP162" s="311">
        <f>SUM(AD162:AO162)</f>
        <v>177.26448546359998</v>
      </c>
      <c r="AQ162" s="376">
        <v>20.808118894400007</v>
      </c>
      <c r="AR162" s="376">
        <v>20.14157011</v>
      </c>
      <c r="AS162" s="376">
        <f>23439330.098/1000000</f>
        <v>23.439330098000003</v>
      </c>
      <c r="AT162" s="376">
        <v>20.262773759999998</v>
      </c>
      <c r="AU162" s="376">
        <v>20.510080106399982</v>
      </c>
      <c r="AV162" s="376">
        <v>21.147131089600006</v>
      </c>
      <c r="AW162" s="376">
        <v>21.556984350000111</v>
      </c>
      <c r="AX162" s="376">
        <v>20.594211979999997</v>
      </c>
      <c r="AY162" s="376">
        <v>20.255685223999993</v>
      </c>
      <c r="AZ162" s="376">
        <v>21.880192402799995</v>
      </c>
      <c r="BA162" s="376">
        <v>21.862027770000001</v>
      </c>
      <c r="BB162" s="376">
        <v>23.843224759999998</v>
      </c>
      <c r="BC162" s="311">
        <f>SUM(AQ162:BB162)</f>
        <v>256.30133054520007</v>
      </c>
      <c r="BD162" s="375">
        <v>24.310798997200092</v>
      </c>
      <c r="BE162" s="376">
        <v>22.121270127200003</v>
      </c>
      <c r="BF162" s="376">
        <v>23.540985130400085</v>
      </c>
      <c r="BG162" s="376">
        <v>24.394164246400194</v>
      </c>
      <c r="BH162" s="376">
        <v>25.403597015600003</v>
      </c>
      <c r="BI162" s="376">
        <v>24.259395807600495</v>
      </c>
      <c r="BJ162" s="376">
        <v>25.031645994400275</v>
      </c>
      <c r="BK162" s="346">
        <f>23206381.8956001/1000000</f>
        <v>23.206381895600099</v>
      </c>
      <c r="BL162" s="377">
        <f>23165551.7852001/1000000</f>
        <v>23.165551785200101</v>
      </c>
      <c r="BM162" s="376">
        <v>22.988840370000009</v>
      </c>
      <c r="BN162" s="376">
        <v>20.584525853200205</v>
      </c>
      <c r="BO162" s="376">
        <v>24.6042394392001</v>
      </c>
      <c r="BP162" s="311">
        <f>SUM(BD162:BO162)</f>
        <v>283.61139666200165</v>
      </c>
      <c r="BQ162" s="376">
        <v>24.091198092000305</v>
      </c>
      <c r="BR162" s="376">
        <v>20.522308912800199</v>
      </c>
      <c r="BS162" s="376">
        <v>20.372340781200194</v>
      </c>
      <c r="BT162" s="376">
        <v>13.461243130000197</v>
      </c>
      <c r="BU162" s="376">
        <v>23.613524259999988</v>
      </c>
      <c r="BV162" s="376">
        <v>35.893161350000007</v>
      </c>
      <c r="BW162" s="376">
        <v>33.397733459999998</v>
      </c>
      <c r="BX162" s="346">
        <v>33.09795063</v>
      </c>
      <c r="BY162" s="366">
        <v>35.357961620000097</v>
      </c>
      <c r="BZ162" s="364">
        <v>33.701316169999991</v>
      </c>
      <c r="CA162" s="364">
        <v>33.176619799999997</v>
      </c>
      <c r="CB162" s="364">
        <v>134.86724663886656</v>
      </c>
      <c r="CC162" s="311">
        <v>441.55260484486752</v>
      </c>
      <c r="CD162" s="364">
        <v>36.62318698</v>
      </c>
      <c r="CE162" s="364">
        <v>32.602620229999999</v>
      </c>
      <c r="CF162" s="364">
        <v>38.268796060000199</v>
      </c>
      <c r="CG162" s="364">
        <v>37.042470810000097</v>
      </c>
      <c r="CH162" s="364">
        <v>38.84466755480009</v>
      </c>
      <c r="CI162" s="364">
        <v>40.56541824</v>
      </c>
      <c r="CJ162" s="366">
        <v>43.446915009999998</v>
      </c>
      <c r="CK162" s="366">
        <v>46.338019659999993</v>
      </c>
      <c r="CL162" s="366">
        <v>41.751587690000001</v>
      </c>
      <c r="CM162" s="345">
        <v>215.43379099960131</v>
      </c>
      <c r="CN162" s="346">
        <v>239.807422236001</v>
      </c>
      <c r="CO162" s="347">
        <v>355.48368223480037</v>
      </c>
      <c r="CP162" s="378">
        <v>48.237147507869558</v>
      </c>
      <c r="CQ162" s="28"/>
      <c r="CR162" s="36"/>
    </row>
    <row r="163" spans="1:99" ht="20.100000000000001" customHeight="1" thickBot="1" x14ac:dyDescent="0.3">
      <c r="A163" s="63"/>
      <c r="B163" s="368"/>
      <c r="C163" s="282" t="s">
        <v>20</v>
      </c>
      <c r="D163" s="283">
        <f>+D164+D165+D166+D167+D168</f>
        <v>258997</v>
      </c>
      <c r="E163" s="284">
        <f t="shared" ref="E163:AW163" si="133">+E164+E165+E166+E167+E168</f>
        <v>209406</v>
      </c>
      <c r="F163" s="284">
        <f t="shared" si="133"/>
        <v>683304</v>
      </c>
      <c r="G163" s="284">
        <f t="shared" si="133"/>
        <v>1767071</v>
      </c>
      <c r="H163" s="284">
        <f t="shared" si="133"/>
        <v>1658794</v>
      </c>
      <c r="I163" s="284">
        <f t="shared" si="133"/>
        <v>1603651</v>
      </c>
      <c r="J163" s="284">
        <f t="shared" si="133"/>
        <v>1866108</v>
      </c>
      <c r="K163" s="284">
        <f t="shared" si="133"/>
        <v>2177083</v>
      </c>
      <c r="L163" s="284">
        <f t="shared" si="133"/>
        <v>2138084</v>
      </c>
      <c r="M163" s="284">
        <f t="shared" si="133"/>
        <v>2681313</v>
      </c>
      <c r="N163" s="284">
        <f t="shared" si="133"/>
        <v>3686374</v>
      </c>
      <c r="O163" s="284">
        <f t="shared" si="133"/>
        <v>4107290</v>
      </c>
      <c r="P163" s="286">
        <f t="shared" si="133"/>
        <v>22837475</v>
      </c>
      <c r="Q163" s="284">
        <f t="shared" si="133"/>
        <v>3729057</v>
      </c>
      <c r="R163" s="284">
        <f t="shared" si="133"/>
        <v>3770510</v>
      </c>
      <c r="S163" s="284">
        <f t="shared" si="133"/>
        <v>4600379</v>
      </c>
      <c r="T163" s="284">
        <f t="shared" si="133"/>
        <v>4648491</v>
      </c>
      <c r="U163" s="284">
        <f t="shared" si="133"/>
        <v>4721078</v>
      </c>
      <c r="V163" s="284">
        <f t="shared" si="133"/>
        <v>4583906</v>
      </c>
      <c r="W163" s="284">
        <f t="shared" si="133"/>
        <v>4808822</v>
      </c>
      <c r="X163" s="284">
        <f t="shared" si="133"/>
        <v>5294213</v>
      </c>
      <c r="Y163" s="284">
        <f t="shared" si="133"/>
        <v>5182542</v>
      </c>
      <c r="Z163" s="284">
        <f t="shared" si="133"/>
        <v>5520288</v>
      </c>
      <c r="AA163" s="284">
        <f t="shared" si="133"/>
        <v>5385293</v>
      </c>
      <c r="AB163" s="284">
        <f t="shared" si="133"/>
        <v>5392699</v>
      </c>
      <c r="AC163" s="286">
        <f t="shared" si="133"/>
        <v>57637278</v>
      </c>
      <c r="AD163" s="283">
        <f t="shared" si="133"/>
        <v>5139263</v>
      </c>
      <c r="AE163" s="284">
        <f t="shared" si="133"/>
        <v>4987091</v>
      </c>
      <c r="AF163" s="284">
        <f t="shared" si="133"/>
        <v>5695814</v>
      </c>
      <c r="AG163" s="284">
        <f t="shared" si="133"/>
        <v>5372405</v>
      </c>
      <c r="AH163" s="284">
        <f t="shared" si="133"/>
        <v>5765818</v>
      </c>
      <c r="AI163" s="284">
        <f t="shared" si="133"/>
        <v>5715085</v>
      </c>
      <c r="AJ163" s="284">
        <f t="shared" si="133"/>
        <v>5650900</v>
      </c>
      <c r="AK163" s="284">
        <f t="shared" si="133"/>
        <v>6004642</v>
      </c>
      <c r="AL163" s="284">
        <f t="shared" si="133"/>
        <v>6136100</v>
      </c>
      <c r="AM163" s="284">
        <f t="shared" si="133"/>
        <v>6495770</v>
      </c>
      <c r="AN163" s="284">
        <f t="shared" si="133"/>
        <v>6360460</v>
      </c>
      <c r="AO163" s="285">
        <f t="shared" si="133"/>
        <v>5863759</v>
      </c>
      <c r="AP163" s="286">
        <f>+AP164+AP165+AP166+AP167+AP168</f>
        <v>69187107</v>
      </c>
      <c r="AQ163" s="284">
        <f t="shared" si="133"/>
        <v>5279884</v>
      </c>
      <c r="AR163" s="284">
        <f t="shared" si="133"/>
        <v>5034539</v>
      </c>
      <c r="AS163" s="284">
        <f t="shared" si="133"/>
        <v>6275368</v>
      </c>
      <c r="AT163" s="284">
        <f t="shared" si="133"/>
        <v>5691624</v>
      </c>
      <c r="AU163" s="284">
        <f t="shared" si="133"/>
        <v>6242935</v>
      </c>
      <c r="AV163" s="284">
        <f t="shared" si="133"/>
        <v>6021612</v>
      </c>
      <c r="AW163" s="284">
        <f t="shared" si="133"/>
        <v>6218068</v>
      </c>
      <c r="AX163" s="284">
        <f t="shared" ref="AX163:BI163" si="134">+AX164+AX165+AX166+AX167+AX168</f>
        <v>6509795</v>
      </c>
      <c r="AY163" s="284">
        <f t="shared" si="134"/>
        <v>6335104</v>
      </c>
      <c r="AZ163" s="284">
        <f t="shared" si="134"/>
        <v>6515418</v>
      </c>
      <c r="BA163" s="284">
        <f t="shared" si="134"/>
        <v>5973473</v>
      </c>
      <c r="BB163" s="284">
        <f t="shared" si="134"/>
        <v>5667672</v>
      </c>
      <c r="BC163" s="283">
        <f t="shared" si="134"/>
        <v>71765492</v>
      </c>
      <c r="BD163" s="283">
        <f t="shared" si="134"/>
        <v>5340766</v>
      </c>
      <c r="BE163" s="284">
        <f t="shared" si="134"/>
        <v>4898246</v>
      </c>
      <c r="BF163" s="284">
        <f t="shared" si="134"/>
        <v>5392449</v>
      </c>
      <c r="BG163" s="284">
        <f t="shared" si="134"/>
        <v>5254972</v>
      </c>
      <c r="BH163" s="284">
        <f t="shared" si="134"/>
        <v>5218438</v>
      </c>
      <c r="BI163" s="284">
        <f t="shared" si="134"/>
        <v>4935481</v>
      </c>
      <c r="BJ163" s="284">
        <f t="shared" ref="BJ163:BO163" si="135">+BJ164+BJ165+BJ166+BJ167+BJ168</f>
        <v>4868897</v>
      </c>
      <c r="BK163" s="284">
        <f t="shared" si="135"/>
        <v>5011914</v>
      </c>
      <c r="BL163" s="284">
        <f t="shared" si="135"/>
        <v>4854370</v>
      </c>
      <c r="BM163" s="284">
        <f t="shared" si="135"/>
        <v>4900320</v>
      </c>
      <c r="BN163" s="284">
        <f t="shared" si="135"/>
        <v>4615842</v>
      </c>
      <c r="BO163" s="284">
        <f t="shared" si="135"/>
        <v>4934493</v>
      </c>
      <c r="BP163" s="286">
        <f t="shared" ref="BP163:BP168" si="136">SUM(BD163:BO163)</f>
        <v>60226188</v>
      </c>
      <c r="BQ163" s="284">
        <f t="shared" ref="BQ163:BW163" si="137">+BQ164+BQ165+BQ166+BQ167+BQ168</f>
        <v>4525131</v>
      </c>
      <c r="BR163" s="284">
        <f t="shared" si="137"/>
        <v>4611824</v>
      </c>
      <c r="BS163" s="284">
        <f t="shared" si="137"/>
        <v>4186086</v>
      </c>
      <c r="BT163" s="284">
        <f t="shared" si="137"/>
        <v>2602845</v>
      </c>
      <c r="BU163" s="284">
        <f t="shared" si="137"/>
        <v>2842886</v>
      </c>
      <c r="BV163" s="284">
        <f t="shared" si="137"/>
        <v>3216919</v>
      </c>
      <c r="BW163" s="284">
        <f t="shared" si="137"/>
        <v>3605163</v>
      </c>
      <c r="BX163" s="284">
        <v>3833986</v>
      </c>
      <c r="BY163" s="287">
        <v>4095203</v>
      </c>
      <c r="BZ163" s="287">
        <v>4469413</v>
      </c>
      <c r="CA163" s="287">
        <v>4253725</v>
      </c>
      <c r="CB163" s="287">
        <v>4528217</v>
      </c>
      <c r="CC163" s="286">
        <v>46771398</v>
      </c>
      <c r="CD163" s="287">
        <v>4002324</v>
      </c>
      <c r="CE163" s="287">
        <v>3981698</v>
      </c>
      <c r="CF163" s="287">
        <v>4260719</v>
      </c>
      <c r="CG163" s="287">
        <v>4219310</v>
      </c>
      <c r="CH163" s="287">
        <v>4386529</v>
      </c>
      <c r="CI163" s="287">
        <v>4152254</v>
      </c>
      <c r="CJ163" s="287">
        <v>4651925</v>
      </c>
      <c r="CK163" s="287">
        <v>4822203</v>
      </c>
      <c r="CL163" s="287">
        <v>4642612</v>
      </c>
      <c r="CM163" s="430">
        <v>45775533</v>
      </c>
      <c r="CN163" s="431">
        <v>33520043</v>
      </c>
      <c r="CO163" s="432">
        <v>39119574</v>
      </c>
      <c r="CP163" s="323">
        <v>16.705023319928316</v>
      </c>
      <c r="CQ163" s="28"/>
      <c r="CR163" s="36"/>
    </row>
    <row r="164" spans="1:99" ht="20.100000000000001" customHeight="1" thickBot="1" x14ac:dyDescent="0.3">
      <c r="A164" s="63"/>
      <c r="B164" s="544" t="s">
        <v>46</v>
      </c>
      <c r="C164" s="545"/>
      <c r="D164" s="451">
        <v>4722</v>
      </c>
      <c r="E164" s="450">
        <v>5059</v>
      </c>
      <c r="F164" s="450">
        <v>7670</v>
      </c>
      <c r="G164" s="450">
        <v>8196</v>
      </c>
      <c r="H164" s="450">
        <v>9828</v>
      </c>
      <c r="I164" s="450">
        <v>11000</v>
      </c>
      <c r="J164" s="450">
        <v>11647</v>
      </c>
      <c r="K164" s="450">
        <v>13112</v>
      </c>
      <c r="L164" s="450">
        <v>15270</v>
      </c>
      <c r="M164" s="450">
        <v>21106</v>
      </c>
      <c r="N164" s="450">
        <v>23684</v>
      </c>
      <c r="O164" s="450">
        <v>28067</v>
      </c>
      <c r="P164" s="311">
        <f>SUM(D164:O164)</f>
        <v>159361</v>
      </c>
      <c r="Q164" s="450">
        <v>28676</v>
      </c>
      <c r="R164" s="450">
        <v>28122</v>
      </c>
      <c r="S164" s="450">
        <v>36461</v>
      </c>
      <c r="T164" s="450">
        <v>40256</v>
      </c>
      <c r="U164" s="450">
        <v>43928</v>
      </c>
      <c r="V164" s="450">
        <v>44830</v>
      </c>
      <c r="W164" s="450">
        <v>53916</v>
      </c>
      <c r="X164" s="450">
        <v>56461</v>
      </c>
      <c r="Y164" s="450">
        <v>57428</v>
      </c>
      <c r="Z164" s="450">
        <v>66499</v>
      </c>
      <c r="AA164" s="450">
        <v>74012</v>
      </c>
      <c r="AB164" s="450">
        <v>84141</v>
      </c>
      <c r="AC164" s="448">
        <f>SUM(Q164:AB164)</f>
        <v>614730</v>
      </c>
      <c r="AD164" s="451">
        <v>86343</v>
      </c>
      <c r="AE164" s="450">
        <v>89463</v>
      </c>
      <c r="AF164" s="450">
        <v>102893</v>
      </c>
      <c r="AG164" s="450">
        <v>103829</v>
      </c>
      <c r="AH164" s="450">
        <v>114973</v>
      </c>
      <c r="AI164" s="450">
        <v>121619</v>
      </c>
      <c r="AJ164" s="450">
        <v>127828</v>
      </c>
      <c r="AK164" s="450">
        <v>139067</v>
      </c>
      <c r="AL164" s="450">
        <v>150084</v>
      </c>
      <c r="AM164" s="450">
        <v>165703</v>
      </c>
      <c r="AN164" s="450">
        <v>164569</v>
      </c>
      <c r="AO164" s="461">
        <v>159000</v>
      </c>
      <c r="AP164" s="448">
        <f>SUM(AD164:AO164)</f>
        <v>1525371</v>
      </c>
      <c r="AQ164" s="450">
        <v>144005</v>
      </c>
      <c r="AR164" s="450">
        <v>137998</v>
      </c>
      <c r="AS164" s="450">
        <v>175579</v>
      </c>
      <c r="AT164" s="450">
        <v>164204</v>
      </c>
      <c r="AU164" s="450">
        <v>178483</v>
      </c>
      <c r="AV164" s="450">
        <v>184573</v>
      </c>
      <c r="AW164" s="450">
        <v>203163</v>
      </c>
      <c r="AX164" s="450">
        <v>221096</v>
      </c>
      <c r="AY164" s="450">
        <v>224498</v>
      </c>
      <c r="AZ164" s="450">
        <v>241647</v>
      </c>
      <c r="BA164" s="450">
        <v>236631</v>
      </c>
      <c r="BB164" s="450">
        <v>235663</v>
      </c>
      <c r="BC164" s="448">
        <f>SUM(AQ164:BB164)</f>
        <v>2347540</v>
      </c>
      <c r="BD164" s="451">
        <v>228319</v>
      </c>
      <c r="BE164" s="450">
        <v>223227</v>
      </c>
      <c r="BF164" s="450">
        <v>241272</v>
      </c>
      <c r="BG164" s="450">
        <v>258087</v>
      </c>
      <c r="BH164" s="450">
        <v>278136</v>
      </c>
      <c r="BI164" s="450">
        <v>293182</v>
      </c>
      <c r="BJ164" s="450">
        <v>305652</v>
      </c>
      <c r="BK164" s="452">
        <v>318048</v>
      </c>
      <c r="BL164" s="453">
        <v>317311</v>
      </c>
      <c r="BM164" s="450">
        <v>330263</v>
      </c>
      <c r="BN164" s="450">
        <f>330113+2</f>
        <v>330115</v>
      </c>
      <c r="BO164" s="450">
        <f>365440+4</f>
        <v>365444</v>
      </c>
      <c r="BP164" s="448">
        <f t="shared" si="136"/>
        <v>3489056</v>
      </c>
      <c r="BQ164" s="450">
        <f>350410+2</f>
        <v>350412</v>
      </c>
      <c r="BR164" s="450">
        <v>371319</v>
      </c>
      <c r="BS164" s="450">
        <v>358127</v>
      </c>
      <c r="BT164" s="450">
        <v>338797</v>
      </c>
      <c r="BU164" s="450">
        <v>387911</v>
      </c>
      <c r="BV164" s="450">
        <v>492285</v>
      </c>
      <c r="BW164" s="450">
        <v>563300</v>
      </c>
      <c r="BX164" s="452">
        <v>617585</v>
      </c>
      <c r="BY164" s="454">
        <v>597778</v>
      </c>
      <c r="BZ164" s="455">
        <v>632676</v>
      </c>
      <c r="CA164" s="455">
        <v>636427</v>
      </c>
      <c r="CB164" s="455">
        <v>720333</v>
      </c>
      <c r="CC164" s="448">
        <v>6066950</v>
      </c>
      <c r="CD164" s="455">
        <v>667799</v>
      </c>
      <c r="CE164" s="455">
        <v>631888</v>
      </c>
      <c r="CF164" s="455">
        <v>690458</v>
      </c>
      <c r="CG164" s="455">
        <v>724689</v>
      </c>
      <c r="CH164" s="455">
        <v>776256</v>
      </c>
      <c r="CI164" s="455">
        <v>800665</v>
      </c>
      <c r="CJ164" s="454">
        <v>855864</v>
      </c>
      <c r="CK164" s="454">
        <v>901914</v>
      </c>
      <c r="CL164" s="454">
        <v>836949</v>
      </c>
      <c r="CM164" s="473">
        <v>2463234</v>
      </c>
      <c r="CN164" s="452">
        <v>4077514</v>
      </c>
      <c r="CO164" s="474">
        <v>6886482</v>
      </c>
      <c r="CP164" s="490">
        <v>68.889230055371968</v>
      </c>
      <c r="CQ164" s="28"/>
      <c r="CR164" s="31"/>
    </row>
    <row r="165" spans="1:99" ht="20.100000000000001" customHeight="1" thickBot="1" x14ac:dyDescent="0.3">
      <c r="A165" s="63"/>
      <c r="B165" s="312" t="s">
        <v>47</v>
      </c>
      <c r="C165" s="457"/>
      <c r="D165" s="375">
        <v>241215</v>
      </c>
      <c r="E165" s="376">
        <v>191784</v>
      </c>
      <c r="F165" s="376">
        <v>657876</v>
      </c>
      <c r="G165" s="376">
        <v>1740395</v>
      </c>
      <c r="H165" s="450">
        <v>1634390</v>
      </c>
      <c r="I165" s="450">
        <v>1574728</v>
      </c>
      <c r="J165" s="450">
        <v>1833898</v>
      </c>
      <c r="K165" s="450">
        <v>2142015</v>
      </c>
      <c r="L165" s="450">
        <v>2099419</v>
      </c>
      <c r="M165" s="376">
        <v>2629702</v>
      </c>
      <c r="N165" s="376">
        <v>3630257</v>
      </c>
      <c r="O165" s="376">
        <v>4048973</v>
      </c>
      <c r="P165" s="311">
        <f>SUM(D165:O165)</f>
        <v>22424652</v>
      </c>
      <c r="Q165" s="376">
        <v>3672194</v>
      </c>
      <c r="R165" s="376">
        <v>3714774</v>
      </c>
      <c r="S165" s="376">
        <v>4530521</v>
      </c>
      <c r="T165" s="376">
        <v>4576168</v>
      </c>
      <c r="U165" s="376">
        <v>4642842</v>
      </c>
      <c r="V165" s="376">
        <v>4501939</v>
      </c>
      <c r="W165" s="376">
        <v>4713475</v>
      </c>
      <c r="X165" s="376">
        <v>5195843</v>
      </c>
      <c r="Y165" s="376">
        <v>5084299</v>
      </c>
      <c r="Z165" s="376">
        <v>5409217</v>
      </c>
      <c r="AA165" s="376">
        <v>5269112</v>
      </c>
      <c r="AB165" s="376">
        <v>5261691</v>
      </c>
      <c r="AC165" s="311">
        <f>SUM(Q165:AB165)</f>
        <v>56572075</v>
      </c>
      <c r="AD165" s="375">
        <v>5004371</v>
      </c>
      <c r="AE165" s="376">
        <v>4851395</v>
      </c>
      <c r="AF165" s="376">
        <v>5532949</v>
      </c>
      <c r="AG165" s="376">
        <v>5208891</v>
      </c>
      <c r="AH165" s="376">
        <v>5584552</v>
      </c>
      <c r="AI165" s="376">
        <v>5525950</v>
      </c>
      <c r="AJ165" s="376">
        <v>5448233</v>
      </c>
      <c r="AK165" s="376">
        <v>5791064</v>
      </c>
      <c r="AL165" s="376">
        <v>5909216</v>
      </c>
      <c r="AM165" s="376">
        <v>6248273</v>
      </c>
      <c r="AN165" s="376">
        <v>6105436</v>
      </c>
      <c r="AO165" s="488">
        <v>5606025</v>
      </c>
      <c r="AP165" s="311">
        <f>SUM(AD165:AO165)</f>
        <v>66816355</v>
      </c>
      <c r="AQ165" s="376">
        <v>5023940</v>
      </c>
      <c r="AR165" s="376">
        <v>4793538</v>
      </c>
      <c r="AS165" s="376">
        <v>5979067</v>
      </c>
      <c r="AT165" s="376">
        <v>5414365</v>
      </c>
      <c r="AU165" s="376">
        <v>5941065</v>
      </c>
      <c r="AV165" s="376">
        <v>5714866</v>
      </c>
      <c r="AW165" s="376">
        <v>5885291</v>
      </c>
      <c r="AX165" s="376">
        <v>6159379</v>
      </c>
      <c r="AY165" s="376">
        <v>5988033</v>
      </c>
      <c r="AZ165" s="376">
        <v>6137301</v>
      </c>
      <c r="BA165" s="376">
        <v>5607243</v>
      </c>
      <c r="BB165" s="376">
        <v>5290072</v>
      </c>
      <c r="BC165" s="311">
        <f>SUM(AQ165:BB165)</f>
        <v>67934160</v>
      </c>
      <c r="BD165" s="375">
        <v>4962706</v>
      </c>
      <c r="BE165" s="376">
        <v>4544898</v>
      </c>
      <c r="BF165" s="376">
        <v>5010322</v>
      </c>
      <c r="BG165" s="376">
        <v>4844971</v>
      </c>
      <c r="BH165" s="376">
        <v>4786239</v>
      </c>
      <c r="BI165" s="376">
        <v>4492477</v>
      </c>
      <c r="BJ165" s="376">
        <v>4402783</v>
      </c>
      <c r="BK165" s="346">
        <v>4542218</v>
      </c>
      <c r="BL165" s="377">
        <v>4384806</v>
      </c>
      <c r="BM165" s="376">
        <v>4369333</v>
      </c>
      <c r="BN165" s="376">
        <v>4141071</v>
      </c>
      <c r="BO165" s="376">
        <v>4398401</v>
      </c>
      <c r="BP165" s="311">
        <f t="shared" si="136"/>
        <v>54880225</v>
      </c>
      <c r="BQ165" s="376">
        <v>4004631</v>
      </c>
      <c r="BR165" s="376">
        <v>4082976</v>
      </c>
      <c r="BS165" s="376">
        <v>3673641</v>
      </c>
      <c r="BT165" s="376">
        <v>2139019</v>
      </c>
      <c r="BU165" s="376">
        <v>2280719</v>
      </c>
      <c r="BV165" s="376">
        <v>2483204</v>
      </c>
      <c r="BW165" s="376">
        <v>2789397</v>
      </c>
      <c r="BX165" s="346">
        <v>2932677</v>
      </c>
      <c r="BY165" s="366">
        <v>3181268</v>
      </c>
      <c r="BZ165" s="364">
        <v>3496185</v>
      </c>
      <c r="CA165" s="364">
        <v>3266597</v>
      </c>
      <c r="CB165" s="364">
        <v>3416967</v>
      </c>
      <c r="CC165" s="311">
        <v>37747281</v>
      </c>
      <c r="CD165" s="364">
        <v>2936277</v>
      </c>
      <c r="CE165" s="364">
        <v>2948895</v>
      </c>
      <c r="CF165" s="364">
        <v>3107618</v>
      </c>
      <c r="CG165" s="364">
        <v>3012782</v>
      </c>
      <c r="CH165" s="364">
        <v>3109487</v>
      </c>
      <c r="CI165" s="364">
        <v>2807927</v>
      </c>
      <c r="CJ165" s="366">
        <v>3193663</v>
      </c>
      <c r="CK165" s="366">
        <v>3311111</v>
      </c>
      <c r="CL165" s="366">
        <v>3185883</v>
      </c>
      <c r="CM165" s="473">
        <v>41971420</v>
      </c>
      <c r="CN165" s="452">
        <v>27567532</v>
      </c>
      <c r="CO165" s="474">
        <v>27613643</v>
      </c>
      <c r="CP165" s="463">
        <v>0.16726560796229695</v>
      </c>
      <c r="CQ165" s="37"/>
      <c r="CR165" s="36"/>
    </row>
    <row r="166" spans="1:99" ht="20.100000000000001" customHeight="1" thickBot="1" x14ac:dyDescent="0.3">
      <c r="A166" s="63"/>
      <c r="B166" s="312" t="s">
        <v>48</v>
      </c>
      <c r="C166" s="457"/>
      <c r="D166" s="375">
        <v>0</v>
      </c>
      <c r="E166" s="376">
        <v>0</v>
      </c>
      <c r="F166" s="376">
        <v>0</v>
      </c>
      <c r="G166" s="376">
        <v>0</v>
      </c>
      <c r="H166" s="450">
        <v>0</v>
      </c>
      <c r="I166" s="450">
        <v>0</v>
      </c>
      <c r="J166" s="450">
        <v>0</v>
      </c>
      <c r="K166" s="450">
        <v>0</v>
      </c>
      <c r="L166" s="450">
        <v>0</v>
      </c>
      <c r="M166" s="376">
        <v>0</v>
      </c>
      <c r="N166" s="376">
        <v>0</v>
      </c>
      <c r="O166" s="376">
        <v>0</v>
      </c>
      <c r="P166" s="311">
        <f>SUM(D166:O166)</f>
        <v>0</v>
      </c>
      <c r="Q166" s="376">
        <v>0</v>
      </c>
      <c r="R166" s="376">
        <v>0</v>
      </c>
      <c r="S166" s="376">
        <v>0</v>
      </c>
      <c r="T166" s="376">
        <v>0</v>
      </c>
      <c r="U166" s="376">
        <v>0</v>
      </c>
      <c r="V166" s="376">
        <v>0</v>
      </c>
      <c r="W166" s="376">
        <v>0</v>
      </c>
      <c r="X166" s="376">
        <v>0</v>
      </c>
      <c r="Y166" s="376">
        <v>225</v>
      </c>
      <c r="Z166" s="376">
        <v>1010</v>
      </c>
      <c r="AA166" s="376">
        <v>1462</v>
      </c>
      <c r="AB166" s="376">
        <v>2000</v>
      </c>
      <c r="AC166" s="311">
        <f>SUM(Q166:AB166)</f>
        <v>4697</v>
      </c>
      <c r="AD166" s="375">
        <v>2544</v>
      </c>
      <c r="AE166" s="376">
        <v>2550</v>
      </c>
      <c r="AF166" s="376">
        <v>3493</v>
      </c>
      <c r="AG166" s="376">
        <v>3155</v>
      </c>
      <c r="AH166" s="376">
        <v>3995</v>
      </c>
      <c r="AI166" s="376">
        <v>4751</v>
      </c>
      <c r="AJ166" s="376">
        <v>6203</v>
      </c>
      <c r="AK166" s="376">
        <v>6148</v>
      </c>
      <c r="AL166" s="376">
        <v>6937</v>
      </c>
      <c r="AM166" s="376">
        <v>7393</v>
      </c>
      <c r="AN166" s="376">
        <v>7804</v>
      </c>
      <c r="AO166" s="488">
        <v>9491</v>
      </c>
      <c r="AP166" s="311">
        <f>SUM(AD166:AO166)</f>
        <v>64464</v>
      </c>
      <c r="AQ166" s="376">
        <v>15975</v>
      </c>
      <c r="AR166" s="376">
        <v>10086</v>
      </c>
      <c r="AS166" s="376">
        <v>15576</v>
      </c>
      <c r="AT166" s="376">
        <v>11658</v>
      </c>
      <c r="AU166" s="376">
        <v>14747</v>
      </c>
      <c r="AV166" s="376">
        <v>12407</v>
      </c>
      <c r="AW166" s="376">
        <v>12676</v>
      </c>
      <c r="AX166" s="376">
        <v>16090</v>
      </c>
      <c r="AY166" s="376">
        <v>13439</v>
      </c>
      <c r="AZ166" s="376">
        <v>14833</v>
      </c>
      <c r="BA166" s="376">
        <v>14332</v>
      </c>
      <c r="BB166" s="376">
        <v>16208</v>
      </c>
      <c r="BC166" s="311">
        <f>SUM(AQ166:BB166)</f>
        <v>168027</v>
      </c>
      <c r="BD166" s="375">
        <v>17558</v>
      </c>
      <c r="BE166" s="376">
        <v>15594</v>
      </c>
      <c r="BF166" s="376">
        <v>17972</v>
      </c>
      <c r="BG166" s="376">
        <v>20297</v>
      </c>
      <c r="BH166" s="376">
        <v>21483</v>
      </c>
      <c r="BI166" s="376">
        <v>20509</v>
      </c>
      <c r="BJ166" s="376">
        <v>22495</v>
      </c>
      <c r="BK166" s="346">
        <v>22411</v>
      </c>
      <c r="BL166" s="377">
        <v>22751</v>
      </c>
      <c r="BM166" s="376">
        <v>63451</v>
      </c>
      <c r="BN166" s="376">
        <f>23831+7</f>
        <v>23838</v>
      </c>
      <c r="BO166" s="376">
        <f>27860+2</f>
        <v>27862</v>
      </c>
      <c r="BP166" s="311">
        <f t="shared" si="136"/>
        <v>296221</v>
      </c>
      <c r="BQ166" s="376">
        <v>27440</v>
      </c>
      <c r="BR166" s="376">
        <v>27701</v>
      </c>
      <c r="BS166" s="376">
        <v>31296</v>
      </c>
      <c r="BT166" s="376">
        <v>44677</v>
      </c>
      <c r="BU166" s="376">
        <v>54457</v>
      </c>
      <c r="BV166" s="376">
        <v>67598</v>
      </c>
      <c r="BW166" s="376">
        <v>77507</v>
      </c>
      <c r="BX166" s="346">
        <v>85880</v>
      </c>
      <c r="BY166" s="366">
        <v>87354</v>
      </c>
      <c r="BZ166" s="364">
        <v>94208</v>
      </c>
      <c r="CA166" s="364">
        <v>98531</v>
      </c>
      <c r="CB166" s="364">
        <v>113092</v>
      </c>
      <c r="CC166" s="311">
        <v>809741</v>
      </c>
      <c r="CD166" s="364">
        <v>107585</v>
      </c>
      <c r="CE166" s="364">
        <v>101395</v>
      </c>
      <c r="CF166" s="364">
        <v>110867</v>
      </c>
      <c r="CG166" s="364">
        <v>119847</v>
      </c>
      <c r="CH166" s="364">
        <v>126242</v>
      </c>
      <c r="CI166" s="364">
        <v>142129</v>
      </c>
      <c r="CJ166" s="366">
        <v>157454</v>
      </c>
      <c r="CK166" s="366">
        <v>178660</v>
      </c>
      <c r="CL166" s="366">
        <v>177433</v>
      </c>
      <c r="CM166" s="473">
        <v>181070</v>
      </c>
      <c r="CN166" s="452">
        <v>503910</v>
      </c>
      <c r="CO166" s="474">
        <v>1221612</v>
      </c>
      <c r="CP166" s="463">
        <v>142.4266238018694</v>
      </c>
      <c r="CQ166" s="37"/>
      <c r="CR166" s="36"/>
    </row>
    <row r="167" spans="1:99" ht="20.100000000000001" customHeight="1" thickBot="1" x14ac:dyDescent="0.3">
      <c r="A167" s="63"/>
      <c r="B167" s="544" t="s">
        <v>49</v>
      </c>
      <c r="C167" s="545"/>
      <c r="D167" s="451">
        <v>0</v>
      </c>
      <c r="E167" s="450">
        <v>0</v>
      </c>
      <c r="F167" s="450">
        <v>0</v>
      </c>
      <c r="G167" s="450">
        <v>0</v>
      </c>
      <c r="H167" s="450">
        <v>0</v>
      </c>
      <c r="I167" s="450">
        <v>0</v>
      </c>
      <c r="J167" s="450">
        <v>0</v>
      </c>
      <c r="K167" s="450">
        <v>0</v>
      </c>
      <c r="L167" s="450">
        <v>0</v>
      </c>
      <c r="M167" s="450">
        <v>0</v>
      </c>
      <c r="N167" s="450">
        <v>0</v>
      </c>
      <c r="O167" s="450">
        <v>0</v>
      </c>
      <c r="P167" s="311">
        <f>SUM(D167:O167)</f>
        <v>0</v>
      </c>
      <c r="Q167" s="450">
        <v>0</v>
      </c>
      <c r="R167" s="450">
        <v>0</v>
      </c>
      <c r="S167" s="450">
        <v>0</v>
      </c>
      <c r="T167" s="450">
        <v>0</v>
      </c>
      <c r="U167" s="450">
        <v>0</v>
      </c>
      <c r="V167" s="450">
        <v>0</v>
      </c>
      <c r="W167" s="450">
        <v>14</v>
      </c>
      <c r="X167" s="450">
        <v>9</v>
      </c>
      <c r="Y167" s="450">
        <v>21</v>
      </c>
      <c r="Z167" s="450">
        <v>35</v>
      </c>
      <c r="AA167" s="450">
        <v>62</v>
      </c>
      <c r="AB167" s="450">
        <v>72</v>
      </c>
      <c r="AC167" s="448">
        <f>SUM(Q167:AB167)</f>
        <v>213</v>
      </c>
      <c r="AD167" s="451">
        <v>48</v>
      </c>
      <c r="AE167" s="450">
        <v>75</v>
      </c>
      <c r="AF167" s="450">
        <v>75</v>
      </c>
      <c r="AG167" s="450">
        <v>74</v>
      </c>
      <c r="AH167" s="450">
        <v>113</v>
      </c>
      <c r="AI167" s="450">
        <v>132</v>
      </c>
      <c r="AJ167" s="450">
        <v>122</v>
      </c>
      <c r="AK167" s="450">
        <v>153</v>
      </c>
      <c r="AL167" s="450">
        <v>172</v>
      </c>
      <c r="AM167" s="450">
        <v>155</v>
      </c>
      <c r="AN167" s="450">
        <v>134</v>
      </c>
      <c r="AO167" s="461">
        <v>143</v>
      </c>
      <c r="AP167" s="448">
        <f>SUM(AD167:AO167)</f>
        <v>1396</v>
      </c>
      <c r="AQ167" s="450">
        <v>133</v>
      </c>
      <c r="AR167" s="450">
        <v>169</v>
      </c>
      <c r="AS167" s="450">
        <v>167</v>
      </c>
      <c r="AT167" s="450">
        <v>118</v>
      </c>
      <c r="AU167" s="450">
        <v>121</v>
      </c>
      <c r="AV167" s="450">
        <v>133</v>
      </c>
      <c r="AW167" s="450">
        <v>174</v>
      </c>
      <c r="AX167" s="450">
        <v>201</v>
      </c>
      <c r="AY167" s="450">
        <v>168</v>
      </c>
      <c r="AZ167" s="450">
        <v>51</v>
      </c>
      <c r="BA167" s="450">
        <v>0</v>
      </c>
      <c r="BB167" s="450">
        <v>0</v>
      </c>
      <c r="BC167" s="448">
        <f>SUM(AQ167:BB167)</f>
        <v>1435</v>
      </c>
      <c r="BD167" s="451">
        <v>0</v>
      </c>
      <c r="BE167" s="450">
        <v>0</v>
      </c>
      <c r="BF167" s="450">
        <v>0</v>
      </c>
      <c r="BG167" s="450">
        <v>0</v>
      </c>
      <c r="BH167" s="450">
        <v>0</v>
      </c>
      <c r="BI167" s="450">
        <v>0</v>
      </c>
      <c r="BJ167" s="450">
        <v>0</v>
      </c>
      <c r="BK167" s="452">
        <v>0</v>
      </c>
      <c r="BL167" s="453">
        <v>0</v>
      </c>
      <c r="BM167" s="450">
        <v>0</v>
      </c>
      <c r="BN167" s="450">
        <v>0</v>
      </c>
      <c r="BO167" s="450">
        <v>0</v>
      </c>
      <c r="BP167" s="448">
        <f t="shared" si="136"/>
        <v>0</v>
      </c>
      <c r="BQ167" s="450">
        <v>0</v>
      </c>
      <c r="BR167" s="450">
        <v>0</v>
      </c>
      <c r="BS167" s="450">
        <v>0</v>
      </c>
      <c r="BT167" s="450">
        <v>0</v>
      </c>
      <c r="BU167" s="450">
        <v>0</v>
      </c>
      <c r="BV167" s="450">
        <v>0</v>
      </c>
      <c r="BW167" s="450">
        <v>0</v>
      </c>
      <c r="BX167" s="452">
        <v>0</v>
      </c>
      <c r="BY167" s="454">
        <v>0</v>
      </c>
      <c r="BZ167" s="455">
        <v>0</v>
      </c>
      <c r="CA167" s="455">
        <v>0</v>
      </c>
      <c r="CB167" s="455">
        <v>0</v>
      </c>
      <c r="CC167" s="448">
        <v>0</v>
      </c>
      <c r="CD167" s="455">
        <v>0</v>
      </c>
      <c r="CE167" s="455">
        <v>0</v>
      </c>
      <c r="CF167" s="455">
        <v>0</v>
      </c>
      <c r="CG167" s="455">
        <v>0</v>
      </c>
      <c r="CH167" s="455">
        <v>0</v>
      </c>
      <c r="CI167" s="455">
        <v>0</v>
      </c>
      <c r="CJ167" s="454">
        <v>0</v>
      </c>
      <c r="CK167" s="454">
        <v>0</v>
      </c>
      <c r="CL167" s="454">
        <v>0</v>
      </c>
      <c r="CM167" s="473">
        <v>0</v>
      </c>
      <c r="CN167" s="452">
        <v>0</v>
      </c>
      <c r="CO167" s="474">
        <v>0</v>
      </c>
      <c r="CP167" s="490"/>
      <c r="CQ167" s="28"/>
      <c r="CR167" s="31"/>
    </row>
    <row r="168" spans="1:99" ht="20.100000000000001" customHeight="1" thickBot="1" x14ac:dyDescent="0.3">
      <c r="A168" s="63"/>
      <c r="B168" s="312" t="s">
        <v>50</v>
      </c>
      <c r="C168" s="457"/>
      <c r="D168" s="375">
        <v>13060</v>
      </c>
      <c r="E168" s="376">
        <v>12563</v>
      </c>
      <c r="F168" s="376">
        <v>17758</v>
      </c>
      <c r="G168" s="376">
        <v>18480</v>
      </c>
      <c r="H168" s="450">
        <v>14576</v>
      </c>
      <c r="I168" s="450">
        <v>17923</v>
      </c>
      <c r="J168" s="450">
        <v>20563</v>
      </c>
      <c r="K168" s="450">
        <v>21956</v>
      </c>
      <c r="L168" s="450">
        <v>23395</v>
      </c>
      <c r="M168" s="376">
        <v>30505</v>
      </c>
      <c r="N168" s="376">
        <v>32433</v>
      </c>
      <c r="O168" s="376">
        <v>30250</v>
      </c>
      <c r="P168" s="311">
        <f>SUM(D168:O168)</f>
        <v>253462</v>
      </c>
      <c r="Q168" s="376">
        <v>28187</v>
      </c>
      <c r="R168" s="376">
        <v>27614</v>
      </c>
      <c r="S168" s="376">
        <v>33397</v>
      </c>
      <c r="T168" s="376">
        <v>32067</v>
      </c>
      <c r="U168" s="376">
        <v>34308</v>
      </c>
      <c r="V168" s="376">
        <v>37137</v>
      </c>
      <c r="W168" s="376">
        <v>41417</v>
      </c>
      <c r="X168" s="376">
        <v>41900</v>
      </c>
      <c r="Y168" s="376">
        <v>40569</v>
      </c>
      <c r="Z168" s="376">
        <v>43527</v>
      </c>
      <c r="AA168" s="376">
        <v>40645</v>
      </c>
      <c r="AB168" s="376">
        <v>44795</v>
      </c>
      <c r="AC168" s="311">
        <f>SUM(Q168:AB168)</f>
        <v>445563</v>
      </c>
      <c r="AD168" s="375">
        <v>45957</v>
      </c>
      <c r="AE168" s="376">
        <v>43608</v>
      </c>
      <c r="AF168" s="376">
        <v>56404</v>
      </c>
      <c r="AG168" s="376">
        <v>56456</v>
      </c>
      <c r="AH168" s="376">
        <v>62185</v>
      </c>
      <c r="AI168" s="376">
        <v>62633</v>
      </c>
      <c r="AJ168" s="376">
        <v>68514</v>
      </c>
      <c r="AK168" s="376">
        <v>68210</v>
      </c>
      <c r="AL168" s="376">
        <v>69691</v>
      </c>
      <c r="AM168" s="376">
        <v>74246</v>
      </c>
      <c r="AN168" s="376">
        <v>82517</v>
      </c>
      <c r="AO168" s="488">
        <v>89100</v>
      </c>
      <c r="AP168" s="311">
        <f>SUM(AD168:AO168)</f>
        <v>779521</v>
      </c>
      <c r="AQ168" s="376">
        <v>95831</v>
      </c>
      <c r="AR168" s="376">
        <v>92748</v>
      </c>
      <c r="AS168" s="376">
        <v>104979</v>
      </c>
      <c r="AT168" s="376">
        <v>101279</v>
      </c>
      <c r="AU168" s="376">
        <v>108519</v>
      </c>
      <c r="AV168" s="376">
        <v>109633</v>
      </c>
      <c r="AW168" s="376">
        <v>116764</v>
      </c>
      <c r="AX168" s="376">
        <v>113029</v>
      </c>
      <c r="AY168" s="376">
        <v>108966</v>
      </c>
      <c r="AZ168" s="376">
        <v>121586</v>
      </c>
      <c r="BA168" s="376">
        <v>115267</v>
      </c>
      <c r="BB168" s="376">
        <v>125729</v>
      </c>
      <c r="BC168" s="311">
        <f>SUM(AQ168:BB168)</f>
        <v>1314330</v>
      </c>
      <c r="BD168" s="375">
        <v>132183</v>
      </c>
      <c r="BE168" s="376">
        <v>114527</v>
      </c>
      <c r="BF168" s="376">
        <v>122883</v>
      </c>
      <c r="BG168" s="376">
        <v>131617</v>
      </c>
      <c r="BH168" s="376">
        <v>132580</v>
      </c>
      <c r="BI168" s="376">
        <v>129313</v>
      </c>
      <c r="BJ168" s="376">
        <v>137967</v>
      </c>
      <c r="BK168" s="346">
        <v>129237</v>
      </c>
      <c r="BL168" s="377">
        <v>129502</v>
      </c>
      <c r="BM168" s="376">
        <v>137273</v>
      </c>
      <c r="BN168" s="376">
        <v>120818</v>
      </c>
      <c r="BO168" s="376">
        <v>142786</v>
      </c>
      <c r="BP168" s="311">
        <f t="shared" si="136"/>
        <v>1560686</v>
      </c>
      <c r="BQ168" s="376">
        <v>142648</v>
      </c>
      <c r="BR168" s="376">
        <v>129828</v>
      </c>
      <c r="BS168" s="376">
        <v>123022</v>
      </c>
      <c r="BT168" s="376">
        <v>80352</v>
      </c>
      <c r="BU168" s="376">
        <v>119799</v>
      </c>
      <c r="BV168" s="376">
        <v>173832</v>
      </c>
      <c r="BW168" s="376">
        <v>174959</v>
      </c>
      <c r="BX168" s="346">
        <v>197844</v>
      </c>
      <c r="BY168" s="366">
        <v>228803</v>
      </c>
      <c r="BZ168" s="364">
        <v>246344</v>
      </c>
      <c r="CA168" s="364">
        <v>252170</v>
      </c>
      <c r="CB168" s="364">
        <v>277825</v>
      </c>
      <c r="CC168" s="311">
        <v>2147426</v>
      </c>
      <c r="CD168" s="364">
        <v>290663</v>
      </c>
      <c r="CE168" s="364">
        <v>299520</v>
      </c>
      <c r="CF168" s="364">
        <v>351776</v>
      </c>
      <c r="CG168" s="364">
        <v>361992</v>
      </c>
      <c r="CH168" s="364">
        <v>374544</v>
      </c>
      <c r="CI168" s="364">
        <v>401533</v>
      </c>
      <c r="CJ168" s="366">
        <v>444944</v>
      </c>
      <c r="CK168" s="366">
        <v>430518</v>
      </c>
      <c r="CL168" s="366">
        <v>442347</v>
      </c>
      <c r="CM168" s="473">
        <v>1159809</v>
      </c>
      <c r="CN168" s="452">
        <v>1371087</v>
      </c>
      <c r="CO168" s="474">
        <v>3397837</v>
      </c>
      <c r="CP168" s="463">
        <v>147.82067075247593</v>
      </c>
      <c r="CQ168" s="37"/>
      <c r="CR168" s="36"/>
    </row>
    <row r="169" spans="1:99" ht="20.100000000000001" customHeight="1" thickBot="1" x14ac:dyDescent="0.3">
      <c r="A169" s="63"/>
      <c r="B169" s="491"/>
      <c r="C169" s="492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  <c r="AY169" s="307"/>
      <c r="AZ169" s="307"/>
      <c r="BA169" s="307"/>
      <c r="BB169" s="307"/>
      <c r="BC169" s="307"/>
      <c r="BD169" s="307"/>
      <c r="BE169" s="307"/>
      <c r="BF169" s="307"/>
      <c r="BG169" s="307"/>
      <c r="BH169" s="307"/>
      <c r="BI169" s="307"/>
      <c r="BJ169" s="307"/>
      <c r="BK169" s="250"/>
      <c r="BL169" s="253"/>
      <c r="BM169" s="307"/>
      <c r="BN169" s="307"/>
      <c r="BO169" s="307"/>
      <c r="BP169" s="307"/>
      <c r="BQ169" s="307"/>
      <c r="BR169" s="307"/>
      <c r="BS169" s="307"/>
      <c r="BT169" s="307"/>
      <c r="BU169" s="307"/>
      <c r="BV169" s="307"/>
      <c r="BW169" s="307"/>
      <c r="BX169" s="250"/>
      <c r="BY169" s="254"/>
      <c r="BZ169" s="259"/>
      <c r="CA169" s="259"/>
      <c r="CB169" s="259"/>
      <c r="CC169" s="307"/>
      <c r="CD169" s="259"/>
      <c r="CE169" s="259"/>
      <c r="CF169" s="259"/>
      <c r="CG169" s="259"/>
      <c r="CH169" s="259"/>
      <c r="CI169" s="259"/>
      <c r="CJ169" s="254"/>
      <c r="CK169" s="254"/>
      <c r="CL169" s="254"/>
      <c r="CM169" s="473"/>
      <c r="CN169" s="452"/>
      <c r="CO169" s="474"/>
      <c r="CP169" s="493"/>
      <c r="CQ169" s="37"/>
      <c r="CR169" s="36"/>
    </row>
    <row r="170" spans="1:99" s="187" customFormat="1" ht="20.100000000000001" customHeight="1" thickBot="1" x14ac:dyDescent="0.3">
      <c r="A170" s="146"/>
      <c r="B170" s="494" t="s">
        <v>98</v>
      </c>
      <c r="C170" s="482"/>
      <c r="D170" s="452">
        <v>505188</v>
      </c>
      <c r="E170" s="452">
        <v>558565</v>
      </c>
      <c r="F170" s="452">
        <v>615713</v>
      </c>
      <c r="G170" s="452">
        <v>672103</v>
      </c>
      <c r="H170" s="452">
        <v>679791</v>
      </c>
      <c r="I170" s="452">
        <v>637783</v>
      </c>
      <c r="J170" s="452">
        <v>390508</v>
      </c>
      <c r="K170" s="452">
        <v>366811</v>
      </c>
      <c r="L170" s="452">
        <v>406998</v>
      </c>
      <c r="M170" s="452">
        <v>469709</v>
      </c>
      <c r="N170" s="452">
        <v>501989</v>
      </c>
      <c r="O170" s="474">
        <v>567113</v>
      </c>
      <c r="P170" s="483">
        <f>+O170</f>
        <v>567113</v>
      </c>
      <c r="Q170" s="452">
        <v>592847</v>
      </c>
      <c r="R170" s="452">
        <v>609192</v>
      </c>
      <c r="S170" s="452">
        <v>654448</v>
      </c>
      <c r="T170" s="452">
        <v>711288</v>
      </c>
      <c r="U170" s="452">
        <v>760148</v>
      </c>
      <c r="V170" s="452">
        <v>794952</v>
      </c>
      <c r="W170" s="452">
        <v>838764</v>
      </c>
      <c r="X170" s="452">
        <v>871095</v>
      </c>
      <c r="Y170" s="452">
        <v>901983</v>
      </c>
      <c r="Z170" s="452">
        <v>860567</v>
      </c>
      <c r="AA170" s="452">
        <v>799422</v>
      </c>
      <c r="AB170" s="452">
        <v>812924</v>
      </c>
      <c r="AC170" s="473">
        <f>+AB170</f>
        <v>812924</v>
      </c>
      <c r="AD170" s="473">
        <v>831007</v>
      </c>
      <c r="AE170" s="452">
        <v>848637</v>
      </c>
      <c r="AF170" s="452">
        <v>891409</v>
      </c>
      <c r="AG170" s="452">
        <v>897472</v>
      </c>
      <c r="AH170" s="452">
        <v>941455</v>
      </c>
      <c r="AI170" s="452">
        <v>963557</v>
      </c>
      <c r="AJ170" s="452">
        <v>983084</v>
      </c>
      <c r="AK170" s="452">
        <v>1035054</v>
      </c>
      <c r="AL170" s="452">
        <v>1080304</v>
      </c>
      <c r="AM170" s="452">
        <v>1133767</v>
      </c>
      <c r="AN170" s="452">
        <v>1162577</v>
      </c>
      <c r="AO170" s="452">
        <v>1181779</v>
      </c>
      <c r="AP170" s="483">
        <f>+AO170</f>
        <v>1181779</v>
      </c>
      <c r="AQ170" s="452">
        <v>1194503</v>
      </c>
      <c r="AR170" s="452">
        <v>1184262</v>
      </c>
      <c r="AS170" s="452">
        <v>1165377</v>
      </c>
      <c r="AT170" s="452">
        <v>1161201</v>
      </c>
      <c r="AU170" s="452">
        <v>1196910</v>
      </c>
      <c r="AV170" s="452">
        <v>1234896</v>
      </c>
      <c r="AW170" s="452">
        <v>1271627</v>
      </c>
      <c r="AX170" s="452">
        <v>1306230</v>
      </c>
      <c r="AY170" s="452">
        <v>1068056</v>
      </c>
      <c r="AZ170" s="452">
        <v>1098475</v>
      </c>
      <c r="BA170" s="452">
        <v>1103185</v>
      </c>
      <c r="BB170" s="452">
        <v>1032396</v>
      </c>
      <c r="BC170" s="483">
        <f>+BB170</f>
        <v>1032396</v>
      </c>
      <c r="BD170" s="473">
        <v>1044864</v>
      </c>
      <c r="BE170" s="452">
        <v>1047616</v>
      </c>
      <c r="BF170" s="452">
        <v>1046517</v>
      </c>
      <c r="BG170" s="452">
        <v>1062787</v>
      </c>
      <c r="BH170" s="452">
        <v>1085503</v>
      </c>
      <c r="BI170" s="452">
        <v>1102019</v>
      </c>
      <c r="BJ170" s="452">
        <v>1124248</v>
      </c>
      <c r="BK170" s="452">
        <v>1143362</v>
      </c>
      <c r="BL170" s="452">
        <v>1162953</v>
      </c>
      <c r="BM170" s="452">
        <v>1180169</v>
      </c>
      <c r="BN170" s="452">
        <v>1203827</v>
      </c>
      <c r="BO170" s="452">
        <v>1230102</v>
      </c>
      <c r="BP170" s="483">
        <f>+BO170</f>
        <v>1230102</v>
      </c>
      <c r="BQ170" s="452">
        <v>1258568</v>
      </c>
      <c r="BR170" s="452">
        <v>1278764</v>
      </c>
      <c r="BS170" s="452">
        <v>1325713</v>
      </c>
      <c r="BT170" s="452">
        <v>1387161</v>
      </c>
      <c r="BU170" s="452">
        <v>1437474</v>
      </c>
      <c r="BV170" s="452">
        <v>1498937</v>
      </c>
      <c r="BW170" s="452">
        <v>1551109</v>
      </c>
      <c r="BX170" s="452">
        <v>1523468</v>
      </c>
      <c r="BY170" s="454">
        <v>1562047</v>
      </c>
      <c r="BZ170" s="454">
        <v>1597896</v>
      </c>
      <c r="CA170" s="454">
        <v>1424884</v>
      </c>
      <c r="CB170" s="454">
        <v>1447930</v>
      </c>
      <c r="CC170" s="483">
        <v>1447930</v>
      </c>
      <c r="CD170" s="454">
        <v>1484761</v>
      </c>
      <c r="CE170" s="454">
        <v>1517593</v>
      </c>
      <c r="CF170" s="454">
        <v>1480946</v>
      </c>
      <c r="CG170" s="454">
        <v>1493998</v>
      </c>
      <c r="CH170" s="454">
        <v>1520317</v>
      </c>
      <c r="CI170" s="454">
        <v>1537481</v>
      </c>
      <c r="CJ170" s="454">
        <v>1536242</v>
      </c>
      <c r="CK170" s="454">
        <v>1566234</v>
      </c>
      <c r="CL170" s="454">
        <v>1632208</v>
      </c>
      <c r="CM170" s="473">
        <v>1162953</v>
      </c>
      <c r="CN170" s="452">
        <v>1562047</v>
      </c>
      <c r="CO170" s="474">
        <v>1632208</v>
      </c>
      <c r="CP170" s="495">
        <v>4.4916062064713769</v>
      </c>
      <c r="CQ170" s="185"/>
      <c r="CR170" s="186"/>
    </row>
    <row r="171" spans="1:99" ht="20.100000000000001" customHeight="1" x14ac:dyDescent="0.25">
      <c r="A171" s="63"/>
      <c r="B171" s="96"/>
      <c r="C171" s="100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9"/>
      <c r="BL171" s="193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16"/>
      <c r="BX171" s="118"/>
      <c r="BY171" s="49"/>
      <c r="BZ171" s="50"/>
      <c r="CA171" s="50"/>
      <c r="CB171" s="50"/>
      <c r="CC171" s="116"/>
      <c r="CD171" s="50"/>
      <c r="CE171" s="50"/>
      <c r="CF171" s="50"/>
      <c r="CG171" s="50"/>
      <c r="CH171" s="50"/>
      <c r="CI171" s="50"/>
      <c r="CJ171" s="49"/>
      <c r="CK171" s="49"/>
      <c r="CL171" s="49"/>
      <c r="CM171" s="118"/>
      <c r="CN171" s="118"/>
      <c r="CO171" s="118"/>
      <c r="CP171" s="167"/>
      <c r="CQ171" s="37"/>
      <c r="CR171" s="36"/>
    </row>
    <row r="172" spans="1:99" ht="20.100000000000001" customHeight="1" x14ac:dyDescent="0.25">
      <c r="A172" s="26"/>
      <c r="B172" s="95"/>
      <c r="BW172" s="180"/>
      <c r="BX172" s="180"/>
      <c r="BY172" s="181"/>
      <c r="BZ172" s="181"/>
      <c r="CA172" s="181"/>
      <c r="CB172" s="181"/>
      <c r="CC172" s="180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0"/>
      <c r="CN172" s="180"/>
      <c r="CO172" s="180"/>
      <c r="CP172" s="182"/>
      <c r="CQ172" s="28"/>
      <c r="CR172" s="28"/>
    </row>
    <row r="173" spans="1:99" ht="20.100000000000001" customHeight="1" thickBot="1" x14ac:dyDescent="0.3">
      <c r="A173" s="26"/>
      <c r="B173" s="92" t="s">
        <v>91</v>
      </c>
      <c r="C173" s="496"/>
      <c r="BW173" s="180"/>
      <c r="BX173" s="180"/>
      <c r="BY173" s="181"/>
      <c r="BZ173" s="181"/>
      <c r="CA173" s="181"/>
      <c r="CB173" s="181"/>
      <c r="CC173" s="180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0"/>
      <c r="CN173" s="180"/>
      <c r="CO173" s="180"/>
      <c r="CP173" s="182"/>
      <c r="CQ173" s="28"/>
      <c r="CR173" s="28"/>
      <c r="CS173" s="137"/>
      <c r="CT173" s="137"/>
      <c r="CU173" s="137"/>
    </row>
    <row r="174" spans="1:99" ht="20.100000000000001" customHeight="1" x14ac:dyDescent="0.25">
      <c r="A174" s="26"/>
      <c r="B174" s="497" t="s">
        <v>28</v>
      </c>
      <c r="C174" s="498"/>
      <c r="D174" s="499" t="e">
        <f>+D175</f>
        <v>#REF!</v>
      </c>
      <c r="E174" s="500" t="e">
        <f t="shared" ref="E174:BP174" si="138">+E175</f>
        <v>#REF!</v>
      </c>
      <c r="F174" s="500" t="e">
        <f t="shared" si="138"/>
        <v>#REF!</v>
      </c>
      <c r="G174" s="500" t="e">
        <f t="shared" si="138"/>
        <v>#REF!</v>
      </c>
      <c r="H174" s="500" t="e">
        <f t="shared" si="138"/>
        <v>#REF!</v>
      </c>
      <c r="I174" s="500" t="e">
        <f t="shared" si="138"/>
        <v>#REF!</v>
      </c>
      <c r="J174" s="500" t="e">
        <f t="shared" si="138"/>
        <v>#REF!</v>
      </c>
      <c r="K174" s="500" t="e">
        <f t="shared" si="138"/>
        <v>#REF!</v>
      </c>
      <c r="L174" s="500" t="e">
        <f t="shared" si="138"/>
        <v>#REF!</v>
      </c>
      <c r="M174" s="500" t="e">
        <f t="shared" si="138"/>
        <v>#REF!</v>
      </c>
      <c r="N174" s="500" t="e">
        <f t="shared" si="138"/>
        <v>#REF!</v>
      </c>
      <c r="O174" s="501" t="e">
        <f t="shared" si="138"/>
        <v>#REF!</v>
      </c>
      <c r="P174" s="502" t="e">
        <f t="shared" si="138"/>
        <v>#REF!</v>
      </c>
      <c r="Q174" s="499" t="e">
        <f t="shared" si="138"/>
        <v>#REF!</v>
      </c>
      <c r="R174" s="500" t="e">
        <f t="shared" si="138"/>
        <v>#REF!</v>
      </c>
      <c r="S174" s="500" t="e">
        <f t="shared" si="138"/>
        <v>#REF!</v>
      </c>
      <c r="T174" s="500" t="e">
        <f t="shared" si="138"/>
        <v>#REF!</v>
      </c>
      <c r="U174" s="500" t="e">
        <f t="shared" si="138"/>
        <v>#REF!</v>
      </c>
      <c r="V174" s="500" t="e">
        <f t="shared" si="138"/>
        <v>#REF!</v>
      </c>
      <c r="W174" s="500" t="e">
        <f t="shared" si="138"/>
        <v>#REF!</v>
      </c>
      <c r="X174" s="500" t="e">
        <f t="shared" si="138"/>
        <v>#REF!</v>
      </c>
      <c r="Y174" s="500" t="e">
        <f t="shared" si="138"/>
        <v>#REF!</v>
      </c>
      <c r="Z174" s="500" t="e">
        <f t="shared" si="138"/>
        <v>#REF!</v>
      </c>
      <c r="AA174" s="500" t="e">
        <f t="shared" si="138"/>
        <v>#REF!</v>
      </c>
      <c r="AB174" s="501" t="e">
        <f t="shared" si="138"/>
        <v>#REF!</v>
      </c>
      <c r="AC174" s="502" t="e">
        <f t="shared" si="138"/>
        <v>#REF!</v>
      </c>
      <c r="AD174" s="499" t="e">
        <f t="shared" si="138"/>
        <v>#REF!</v>
      </c>
      <c r="AE174" s="500" t="e">
        <f t="shared" si="138"/>
        <v>#REF!</v>
      </c>
      <c r="AF174" s="500" t="e">
        <f t="shared" si="138"/>
        <v>#REF!</v>
      </c>
      <c r="AG174" s="500" t="e">
        <f t="shared" si="138"/>
        <v>#REF!</v>
      </c>
      <c r="AH174" s="500" t="e">
        <f t="shared" si="138"/>
        <v>#REF!</v>
      </c>
      <c r="AI174" s="500" t="e">
        <f t="shared" si="138"/>
        <v>#REF!</v>
      </c>
      <c r="AJ174" s="500" t="e">
        <f t="shared" si="138"/>
        <v>#REF!</v>
      </c>
      <c r="AK174" s="500" t="e">
        <f t="shared" si="138"/>
        <v>#REF!</v>
      </c>
      <c r="AL174" s="500" t="e">
        <f t="shared" si="138"/>
        <v>#REF!</v>
      </c>
      <c r="AM174" s="500" t="e">
        <f t="shared" si="138"/>
        <v>#REF!</v>
      </c>
      <c r="AN174" s="500" t="e">
        <f t="shared" si="138"/>
        <v>#REF!</v>
      </c>
      <c r="AO174" s="501" t="e">
        <f t="shared" si="138"/>
        <v>#REF!</v>
      </c>
      <c r="AP174" s="502" t="e">
        <f t="shared" si="138"/>
        <v>#REF!</v>
      </c>
      <c r="AQ174" s="499" t="e">
        <f t="shared" si="138"/>
        <v>#REF!</v>
      </c>
      <c r="AR174" s="500" t="e">
        <f t="shared" si="138"/>
        <v>#REF!</v>
      </c>
      <c r="AS174" s="500" t="e">
        <f t="shared" si="138"/>
        <v>#REF!</v>
      </c>
      <c r="AT174" s="500" t="e">
        <f t="shared" si="138"/>
        <v>#REF!</v>
      </c>
      <c r="AU174" s="500" t="e">
        <f t="shared" si="138"/>
        <v>#REF!</v>
      </c>
      <c r="AV174" s="500" t="e">
        <f t="shared" si="138"/>
        <v>#REF!</v>
      </c>
      <c r="AW174" s="500" t="e">
        <f t="shared" si="138"/>
        <v>#REF!</v>
      </c>
      <c r="AX174" s="500" t="e">
        <f t="shared" si="138"/>
        <v>#REF!</v>
      </c>
      <c r="AY174" s="500" t="e">
        <f t="shared" si="138"/>
        <v>#REF!</v>
      </c>
      <c r="AZ174" s="500" t="e">
        <f t="shared" si="138"/>
        <v>#REF!</v>
      </c>
      <c r="BA174" s="500" t="e">
        <f t="shared" si="138"/>
        <v>#REF!</v>
      </c>
      <c r="BB174" s="500" t="e">
        <f t="shared" si="138"/>
        <v>#REF!</v>
      </c>
      <c r="BC174" s="502" t="e">
        <f t="shared" si="138"/>
        <v>#REF!</v>
      </c>
      <c r="BD174" s="499" t="e">
        <f t="shared" si="138"/>
        <v>#REF!</v>
      </c>
      <c r="BE174" s="500" t="e">
        <f t="shared" si="138"/>
        <v>#REF!</v>
      </c>
      <c r="BF174" s="500" t="e">
        <f t="shared" si="138"/>
        <v>#REF!</v>
      </c>
      <c r="BG174" s="500" t="e">
        <f t="shared" si="138"/>
        <v>#REF!</v>
      </c>
      <c r="BH174" s="500" t="e">
        <f t="shared" si="138"/>
        <v>#REF!</v>
      </c>
      <c r="BI174" s="500" t="e">
        <f t="shared" si="138"/>
        <v>#REF!</v>
      </c>
      <c r="BJ174" s="500" t="e">
        <f t="shared" si="138"/>
        <v>#REF!</v>
      </c>
      <c r="BK174" s="500" t="e">
        <f t="shared" si="138"/>
        <v>#REF!</v>
      </c>
      <c r="BL174" s="503" t="e">
        <f t="shared" si="138"/>
        <v>#REF!</v>
      </c>
      <c r="BM174" s="500" t="e">
        <f t="shared" si="138"/>
        <v>#REF!</v>
      </c>
      <c r="BN174" s="500" t="e">
        <f t="shared" si="138"/>
        <v>#REF!</v>
      </c>
      <c r="BO174" s="500" t="e">
        <f t="shared" si="138"/>
        <v>#REF!</v>
      </c>
      <c r="BP174" s="502" t="e">
        <f t="shared" si="138"/>
        <v>#REF!</v>
      </c>
      <c r="BQ174" s="500" t="e">
        <f t="shared" ref="BQ174:BW174" si="139">+BQ175</f>
        <v>#REF!</v>
      </c>
      <c r="BR174" s="500" t="e">
        <f t="shared" si="139"/>
        <v>#REF!</v>
      </c>
      <c r="BS174" s="500" t="e">
        <f t="shared" si="139"/>
        <v>#REF!</v>
      </c>
      <c r="BT174" s="500" t="e">
        <f t="shared" si="139"/>
        <v>#REF!</v>
      </c>
      <c r="BU174" s="500" t="e">
        <f t="shared" si="139"/>
        <v>#REF!</v>
      </c>
      <c r="BV174" s="500" t="e">
        <f t="shared" si="139"/>
        <v>#REF!</v>
      </c>
      <c r="BW174" s="500" t="e">
        <f t="shared" si="139"/>
        <v>#REF!</v>
      </c>
      <c r="BX174" s="500">
        <v>44351.869934315364</v>
      </c>
      <c r="BY174" s="500">
        <v>44809.70341615619</v>
      </c>
      <c r="BZ174" s="500">
        <v>53789.520120490801</v>
      </c>
      <c r="CA174" s="500">
        <v>46224.953677930425</v>
      </c>
      <c r="CB174" s="500">
        <v>56927.60102636402</v>
      </c>
      <c r="CC174" s="502">
        <v>574643.63138683653</v>
      </c>
      <c r="CD174" s="500">
        <v>44803.761683715114</v>
      </c>
      <c r="CE174" s="500">
        <v>41744.546094132311</v>
      </c>
      <c r="CF174" s="500">
        <v>47186.746066114021</v>
      </c>
      <c r="CG174" s="500">
        <v>54209.013919969402</v>
      </c>
      <c r="CH174" s="500">
        <v>47056.080675369398</v>
      </c>
      <c r="CI174" s="500">
        <v>46679.56467798286</v>
      </c>
      <c r="CJ174" s="500">
        <v>44126.092718093634</v>
      </c>
      <c r="CK174" s="500">
        <v>46630.815888824414</v>
      </c>
      <c r="CL174" s="500">
        <v>47531.868063717993</v>
      </c>
      <c r="CM174" s="504">
        <v>447998.26142419939</v>
      </c>
      <c r="CN174" s="271">
        <v>417701.55656205135</v>
      </c>
      <c r="CO174" s="505">
        <v>419968.48978791921</v>
      </c>
      <c r="CP174" s="506">
        <v>0.54271601105013723</v>
      </c>
      <c r="CQ174" s="28"/>
      <c r="CS174" s="36"/>
      <c r="CT174" s="36"/>
      <c r="CU174" s="36"/>
    </row>
    <row r="175" spans="1:99" ht="20.100000000000001" customHeight="1" x14ac:dyDescent="0.25">
      <c r="A175" s="26"/>
      <c r="B175" s="507"/>
      <c r="C175" s="508" t="s">
        <v>76</v>
      </c>
      <c r="D175" s="509" t="e">
        <f t="shared" ref="D175:AI175" si="140">+D15</f>
        <v>#REF!</v>
      </c>
      <c r="E175" s="510" t="e">
        <f t="shared" si="140"/>
        <v>#REF!</v>
      </c>
      <c r="F175" s="510" t="e">
        <f t="shared" si="140"/>
        <v>#REF!</v>
      </c>
      <c r="G175" s="510" t="e">
        <f t="shared" si="140"/>
        <v>#REF!</v>
      </c>
      <c r="H175" s="510" t="e">
        <f t="shared" si="140"/>
        <v>#REF!</v>
      </c>
      <c r="I175" s="510" t="e">
        <f t="shared" si="140"/>
        <v>#REF!</v>
      </c>
      <c r="J175" s="510" t="e">
        <f t="shared" si="140"/>
        <v>#REF!</v>
      </c>
      <c r="K175" s="510" t="e">
        <f t="shared" si="140"/>
        <v>#REF!</v>
      </c>
      <c r="L175" s="510" t="e">
        <f t="shared" si="140"/>
        <v>#REF!</v>
      </c>
      <c r="M175" s="510" t="e">
        <f t="shared" si="140"/>
        <v>#REF!</v>
      </c>
      <c r="N175" s="510" t="e">
        <f t="shared" si="140"/>
        <v>#REF!</v>
      </c>
      <c r="O175" s="511" t="e">
        <f t="shared" si="140"/>
        <v>#REF!</v>
      </c>
      <c r="P175" s="512" t="e">
        <f t="shared" si="140"/>
        <v>#REF!</v>
      </c>
      <c r="Q175" s="509" t="e">
        <f t="shared" si="140"/>
        <v>#REF!</v>
      </c>
      <c r="R175" s="510" t="e">
        <f t="shared" si="140"/>
        <v>#REF!</v>
      </c>
      <c r="S175" s="510" t="e">
        <f t="shared" si="140"/>
        <v>#REF!</v>
      </c>
      <c r="T175" s="510" t="e">
        <f t="shared" si="140"/>
        <v>#REF!</v>
      </c>
      <c r="U175" s="510" t="e">
        <f t="shared" si="140"/>
        <v>#REF!</v>
      </c>
      <c r="V175" s="510" t="e">
        <f t="shared" si="140"/>
        <v>#REF!</v>
      </c>
      <c r="W175" s="510" t="e">
        <f t="shared" si="140"/>
        <v>#REF!</v>
      </c>
      <c r="X175" s="510" t="e">
        <f t="shared" si="140"/>
        <v>#REF!</v>
      </c>
      <c r="Y175" s="510" t="e">
        <f t="shared" si="140"/>
        <v>#REF!</v>
      </c>
      <c r="Z175" s="510" t="e">
        <f t="shared" si="140"/>
        <v>#REF!</v>
      </c>
      <c r="AA175" s="510" t="e">
        <f t="shared" si="140"/>
        <v>#REF!</v>
      </c>
      <c r="AB175" s="511" t="e">
        <f t="shared" si="140"/>
        <v>#REF!</v>
      </c>
      <c r="AC175" s="512" t="e">
        <f t="shared" si="140"/>
        <v>#REF!</v>
      </c>
      <c r="AD175" s="509" t="e">
        <f t="shared" si="140"/>
        <v>#REF!</v>
      </c>
      <c r="AE175" s="510" t="e">
        <f t="shared" si="140"/>
        <v>#REF!</v>
      </c>
      <c r="AF175" s="510" t="e">
        <f t="shared" si="140"/>
        <v>#REF!</v>
      </c>
      <c r="AG175" s="510" t="e">
        <f t="shared" si="140"/>
        <v>#REF!</v>
      </c>
      <c r="AH175" s="510" t="e">
        <f t="shared" si="140"/>
        <v>#REF!</v>
      </c>
      <c r="AI175" s="510" t="e">
        <f t="shared" si="140"/>
        <v>#REF!</v>
      </c>
      <c r="AJ175" s="510" t="e">
        <f t="shared" ref="AJ175:BB175" si="141">+AJ15</f>
        <v>#REF!</v>
      </c>
      <c r="AK175" s="510" t="e">
        <f t="shared" si="141"/>
        <v>#REF!</v>
      </c>
      <c r="AL175" s="510" t="e">
        <f t="shared" si="141"/>
        <v>#REF!</v>
      </c>
      <c r="AM175" s="510" t="e">
        <f t="shared" si="141"/>
        <v>#REF!</v>
      </c>
      <c r="AN175" s="510" t="e">
        <f t="shared" si="141"/>
        <v>#REF!</v>
      </c>
      <c r="AO175" s="511" t="e">
        <f t="shared" si="141"/>
        <v>#REF!</v>
      </c>
      <c r="AP175" s="512" t="e">
        <f t="shared" si="141"/>
        <v>#REF!</v>
      </c>
      <c r="AQ175" s="509" t="e">
        <f t="shared" si="141"/>
        <v>#REF!</v>
      </c>
      <c r="AR175" s="510" t="e">
        <f t="shared" si="141"/>
        <v>#REF!</v>
      </c>
      <c r="AS175" s="510" t="e">
        <f t="shared" si="141"/>
        <v>#REF!</v>
      </c>
      <c r="AT175" s="510" t="e">
        <f t="shared" si="141"/>
        <v>#REF!</v>
      </c>
      <c r="AU175" s="510" t="e">
        <f t="shared" si="141"/>
        <v>#REF!</v>
      </c>
      <c r="AV175" s="510" t="e">
        <f t="shared" si="141"/>
        <v>#REF!</v>
      </c>
      <c r="AW175" s="510" t="e">
        <f t="shared" si="141"/>
        <v>#REF!</v>
      </c>
      <c r="AX175" s="510" t="e">
        <f t="shared" si="141"/>
        <v>#REF!</v>
      </c>
      <c r="AY175" s="510" t="e">
        <f t="shared" si="141"/>
        <v>#REF!</v>
      </c>
      <c r="AZ175" s="510" t="e">
        <f t="shared" si="141"/>
        <v>#REF!</v>
      </c>
      <c r="BA175" s="510" t="e">
        <f t="shared" si="141"/>
        <v>#REF!</v>
      </c>
      <c r="BB175" s="510" t="e">
        <f t="shared" si="141"/>
        <v>#REF!</v>
      </c>
      <c r="BC175" s="512" t="e">
        <f>SUM(AQ175:BB175)</f>
        <v>#REF!</v>
      </c>
      <c r="BD175" s="509" t="e">
        <f t="shared" ref="BD175:BW175" si="142">+BD15</f>
        <v>#REF!</v>
      </c>
      <c r="BE175" s="510" t="e">
        <f t="shared" si="142"/>
        <v>#REF!</v>
      </c>
      <c r="BF175" s="510" t="e">
        <f t="shared" si="142"/>
        <v>#REF!</v>
      </c>
      <c r="BG175" s="510" t="e">
        <f t="shared" si="142"/>
        <v>#REF!</v>
      </c>
      <c r="BH175" s="510" t="e">
        <f t="shared" si="142"/>
        <v>#REF!</v>
      </c>
      <c r="BI175" s="510" t="e">
        <f t="shared" si="142"/>
        <v>#REF!</v>
      </c>
      <c r="BJ175" s="510" t="e">
        <f t="shared" si="142"/>
        <v>#REF!</v>
      </c>
      <c r="BK175" s="510" t="e">
        <f t="shared" si="142"/>
        <v>#REF!</v>
      </c>
      <c r="BL175" s="513" t="e">
        <f t="shared" si="142"/>
        <v>#REF!</v>
      </c>
      <c r="BM175" s="510" t="e">
        <f t="shared" si="142"/>
        <v>#REF!</v>
      </c>
      <c r="BN175" s="510" t="e">
        <f t="shared" si="142"/>
        <v>#REF!</v>
      </c>
      <c r="BO175" s="510" t="e">
        <f t="shared" si="142"/>
        <v>#REF!</v>
      </c>
      <c r="BP175" s="512" t="e">
        <f t="shared" si="142"/>
        <v>#REF!</v>
      </c>
      <c r="BQ175" s="510" t="e">
        <f t="shared" si="142"/>
        <v>#REF!</v>
      </c>
      <c r="BR175" s="510" t="e">
        <f t="shared" si="142"/>
        <v>#REF!</v>
      </c>
      <c r="BS175" s="510" t="e">
        <f t="shared" si="142"/>
        <v>#REF!</v>
      </c>
      <c r="BT175" s="510" t="e">
        <f t="shared" si="142"/>
        <v>#REF!</v>
      </c>
      <c r="BU175" s="510" t="e">
        <f t="shared" si="142"/>
        <v>#REF!</v>
      </c>
      <c r="BV175" s="510" t="e">
        <f t="shared" si="142"/>
        <v>#REF!</v>
      </c>
      <c r="BW175" s="510" t="e">
        <f t="shared" si="142"/>
        <v>#REF!</v>
      </c>
      <c r="BX175" s="510">
        <v>44351.869934315364</v>
      </c>
      <c r="BY175" s="510">
        <v>44809.70341615619</v>
      </c>
      <c r="BZ175" s="510">
        <v>53789.520120490801</v>
      </c>
      <c r="CA175" s="510">
        <v>46224.953677930425</v>
      </c>
      <c r="CB175" s="510">
        <v>56927.60102636402</v>
      </c>
      <c r="CC175" s="512">
        <v>574643.63138683653</v>
      </c>
      <c r="CD175" s="510">
        <v>44803.761683715114</v>
      </c>
      <c r="CE175" s="510">
        <v>41744.546094132311</v>
      </c>
      <c r="CF175" s="510">
        <v>47186.746066114021</v>
      </c>
      <c r="CG175" s="510">
        <v>54209.013919969402</v>
      </c>
      <c r="CH175" s="510">
        <v>47056.080675369398</v>
      </c>
      <c r="CI175" s="510">
        <v>46679.56467798286</v>
      </c>
      <c r="CJ175" s="510">
        <v>44126.092718093634</v>
      </c>
      <c r="CK175" s="510">
        <v>46630.815888824414</v>
      </c>
      <c r="CL175" s="510">
        <v>47531.868063717993</v>
      </c>
      <c r="CM175" s="514">
        <v>447998.26142419939</v>
      </c>
      <c r="CN175" s="254">
        <v>417701.55656205135</v>
      </c>
      <c r="CO175" s="515">
        <v>419968.48978791921</v>
      </c>
      <c r="CP175" s="516">
        <v>0.54271601105013723</v>
      </c>
      <c r="CQ175" s="28"/>
      <c r="CR175" s="28"/>
    </row>
    <row r="176" spans="1:99" ht="20.100000000000001" customHeight="1" x14ac:dyDescent="0.25">
      <c r="A176" s="26"/>
      <c r="B176" s="507" t="s">
        <v>29</v>
      </c>
      <c r="C176" s="508"/>
      <c r="D176" s="517">
        <f>+D177+D178+D179+D180</f>
        <v>36432.717096000109</v>
      </c>
      <c r="E176" s="518">
        <f t="shared" ref="E176:AQ176" si="143">+E177+E178+E179+E180</f>
        <v>31187.367269685674</v>
      </c>
      <c r="F176" s="518">
        <f t="shared" si="143"/>
        <v>36638.114373500117</v>
      </c>
      <c r="G176" s="518">
        <f t="shared" si="143"/>
        <v>38706.066744082345</v>
      </c>
      <c r="H176" s="518">
        <f t="shared" si="143"/>
        <v>37453.013387226296</v>
      </c>
      <c r="I176" s="518">
        <f t="shared" si="143"/>
        <v>39847.979885767883</v>
      </c>
      <c r="J176" s="518">
        <f t="shared" si="143"/>
        <v>39034.085115410955</v>
      </c>
      <c r="K176" s="518">
        <f t="shared" si="143"/>
        <v>36518.007334688751</v>
      </c>
      <c r="L176" s="518">
        <f t="shared" si="143"/>
        <v>38727.092350588326</v>
      </c>
      <c r="M176" s="518">
        <f t="shared" si="143"/>
        <v>44467.312810725321</v>
      </c>
      <c r="N176" s="518">
        <f t="shared" si="143"/>
        <v>37921.575721930567</v>
      </c>
      <c r="O176" s="519">
        <f t="shared" si="143"/>
        <v>55899.680436870556</v>
      </c>
      <c r="P176" s="520">
        <f t="shared" si="143"/>
        <v>472833.01252647687</v>
      </c>
      <c r="Q176" s="517">
        <f t="shared" si="143"/>
        <v>37391.951868851545</v>
      </c>
      <c r="R176" s="518">
        <f t="shared" si="143"/>
        <v>34545.157222149115</v>
      </c>
      <c r="S176" s="518">
        <f t="shared" si="143"/>
        <v>40644.850165627526</v>
      </c>
      <c r="T176" s="518">
        <f t="shared" si="143"/>
        <v>41622.660324516197</v>
      </c>
      <c r="U176" s="518">
        <f t="shared" si="143"/>
        <v>44211.823529484333</v>
      </c>
      <c r="V176" s="518">
        <f t="shared" si="143"/>
        <v>42059.001978595254</v>
      </c>
      <c r="W176" s="518">
        <f t="shared" si="143"/>
        <v>39143.99103468586</v>
      </c>
      <c r="X176" s="518">
        <f t="shared" si="143"/>
        <v>41309.861723963018</v>
      </c>
      <c r="Y176" s="518">
        <f t="shared" si="143"/>
        <v>42015.256607874959</v>
      </c>
      <c r="Z176" s="518">
        <f t="shared" si="143"/>
        <v>40729.662881739816</v>
      </c>
      <c r="AA176" s="518">
        <f t="shared" si="143"/>
        <v>40861.181719529304</v>
      </c>
      <c r="AB176" s="519">
        <f t="shared" si="143"/>
        <v>52498.388513942868</v>
      </c>
      <c r="AC176" s="520">
        <f t="shared" si="143"/>
        <v>497033.78757095983</v>
      </c>
      <c r="AD176" s="517">
        <f t="shared" si="143"/>
        <v>37345.07085485378</v>
      </c>
      <c r="AE176" s="518">
        <f t="shared" si="143"/>
        <v>32967.454976890462</v>
      </c>
      <c r="AF176" s="518">
        <f t="shared" si="143"/>
        <v>71077.465179271472</v>
      </c>
      <c r="AG176" s="518">
        <f t="shared" si="143"/>
        <v>40339.476347524665</v>
      </c>
      <c r="AH176" s="518">
        <f t="shared" si="143"/>
        <v>43409.656556192582</v>
      </c>
      <c r="AI176" s="518">
        <f t="shared" si="143"/>
        <v>43756.906680461667</v>
      </c>
      <c r="AJ176" s="518">
        <f t="shared" si="143"/>
        <v>42196.235612725031</v>
      </c>
      <c r="AK176" s="518">
        <f t="shared" si="143"/>
        <v>42596.865968197504</v>
      </c>
      <c r="AL176" s="518">
        <f t="shared" si="143"/>
        <v>44016.90524813463</v>
      </c>
      <c r="AM176" s="518">
        <f t="shared" si="143"/>
        <v>46190.720481086682</v>
      </c>
      <c r="AN176" s="518">
        <f t="shared" si="143"/>
        <v>43857.401083962133</v>
      </c>
      <c r="AO176" s="519">
        <f t="shared" si="143"/>
        <v>54398.57128526266</v>
      </c>
      <c r="AP176" s="520">
        <f t="shared" si="143"/>
        <v>542152.73027456319</v>
      </c>
      <c r="AQ176" s="517">
        <f t="shared" si="143"/>
        <v>42379.544152501854</v>
      </c>
      <c r="AR176" s="518">
        <f t="shared" ref="AR176:BW176" si="144">+AR177+AR178+AR179+AR180</f>
        <v>35527.929890841471</v>
      </c>
      <c r="AS176" s="518">
        <f t="shared" si="144"/>
        <v>42716.336448825394</v>
      </c>
      <c r="AT176" s="518">
        <f t="shared" si="144"/>
        <v>57174.909612696632</v>
      </c>
      <c r="AU176" s="518">
        <f t="shared" si="144"/>
        <v>44748.109026371589</v>
      </c>
      <c r="AV176" s="518">
        <f t="shared" si="144"/>
        <v>44548.524460111206</v>
      </c>
      <c r="AW176" s="518">
        <f t="shared" si="144"/>
        <v>45055.611488804316</v>
      </c>
      <c r="AX176" s="518">
        <f t="shared" si="144"/>
        <v>46283.93424083673</v>
      </c>
      <c r="AY176" s="518">
        <f t="shared" si="144"/>
        <v>42815.029816413095</v>
      </c>
      <c r="AZ176" s="518">
        <f t="shared" si="144"/>
        <v>50667.913146109306</v>
      </c>
      <c r="BA176" s="518">
        <f t="shared" si="144"/>
        <v>48794.679968602184</v>
      </c>
      <c r="BB176" s="518">
        <f t="shared" si="144"/>
        <v>58891.681667527773</v>
      </c>
      <c r="BC176" s="520">
        <f t="shared" si="144"/>
        <v>559604.20391964144</v>
      </c>
      <c r="BD176" s="517">
        <f t="shared" si="144"/>
        <v>50452.10960984855</v>
      </c>
      <c r="BE176" s="518">
        <f t="shared" si="144"/>
        <v>45134.729550514858</v>
      </c>
      <c r="BF176" s="518">
        <f t="shared" si="144"/>
        <v>46116.256096607431</v>
      </c>
      <c r="BG176" s="518">
        <f t="shared" si="144"/>
        <v>52570.799481527953</v>
      </c>
      <c r="BH176" s="518">
        <f t="shared" si="144"/>
        <v>51527.892768598722</v>
      </c>
      <c r="BI176" s="518">
        <f t="shared" si="144"/>
        <v>51661.951943262953</v>
      </c>
      <c r="BJ176" s="518">
        <f t="shared" si="144"/>
        <v>59478.078540899813</v>
      </c>
      <c r="BK176" s="518">
        <f t="shared" si="144"/>
        <v>55224.913707888853</v>
      </c>
      <c r="BL176" s="521">
        <f t="shared" si="144"/>
        <v>52052.003747377574</v>
      </c>
      <c r="BM176" s="518">
        <f t="shared" si="144"/>
        <v>51180.040184395475</v>
      </c>
      <c r="BN176" s="518">
        <f t="shared" si="144"/>
        <v>44359.615093146655</v>
      </c>
      <c r="BO176" s="518">
        <f t="shared" si="144"/>
        <v>60529.692717699429</v>
      </c>
      <c r="BP176" s="520">
        <f t="shared" si="144"/>
        <v>620288.08344176831</v>
      </c>
      <c r="BQ176" s="518">
        <f t="shared" si="144"/>
        <v>49244.464696015282</v>
      </c>
      <c r="BR176" s="518">
        <f t="shared" si="144"/>
        <v>43573.464645916916</v>
      </c>
      <c r="BS176" s="518">
        <f t="shared" si="144"/>
        <v>41689.448339523711</v>
      </c>
      <c r="BT176" s="518">
        <f t="shared" si="144"/>
        <v>26897.883193385343</v>
      </c>
      <c r="BU176" s="518">
        <f t="shared" si="144"/>
        <v>32635.193512313763</v>
      </c>
      <c r="BV176" s="518">
        <f t="shared" si="144"/>
        <v>39759.972258148751</v>
      </c>
      <c r="BW176" s="518">
        <f t="shared" si="144"/>
        <v>44910.867793519297</v>
      </c>
      <c r="BX176" s="518">
        <v>45837.550236432086</v>
      </c>
      <c r="BY176" s="518">
        <v>49671.615736069558</v>
      </c>
      <c r="BZ176" s="518">
        <v>55331.927236736265</v>
      </c>
      <c r="CA176" s="518">
        <v>50277.838474993085</v>
      </c>
      <c r="CB176" s="518">
        <v>64151.709017288435</v>
      </c>
      <c r="CC176" s="520">
        <v>543981.93514034245</v>
      </c>
      <c r="CD176" s="518">
        <v>45780.773523499884</v>
      </c>
      <c r="CE176" s="518">
        <v>43487.613491564523</v>
      </c>
      <c r="CF176" s="518">
        <v>53911.007469458717</v>
      </c>
      <c r="CG176" s="518">
        <v>57309.755440210865</v>
      </c>
      <c r="CH176" s="518">
        <v>52532.081652726076</v>
      </c>
      <c r="CI176" s="518">
        <v>52915.78330093596</v>
      </c>
      <c r="CJ176" s="518">
        <v>54748.652574873078</v>
      </c>
      <c r="CK176" s="518">
        <v>54239.756045021808</v>
      </c>
      <c r="CL176" s="518">
        <v>54959.419341965287</v>
      </c>
      <c r="CM176" s="522">
        <v>464218.73544652667</v>
      </c>
      <c r="CN176" s="417">
        <v>374220.46041132469</v>
      </c>
      <c r="CO176" s="523">
        <v>469884.84284025623</v>
      </c>
      <c r="CP176" s="524">
        <v>25.563642972322231</v>
      </c>
      <c r="CQ176" s="28"/>
      <c r="CR176" s="28"/>
      <c r="CS176" s="36"/>
      <c r="CT176" s="36"/>
      <c r="CU176" s="36"/>
    </row>
    <row r="177" spans="1:99" ht="20.100000000000001" customHeight="1" x14ac:dyDescent="0.25">
      <c r="A177" s="26"/>
      <c r="B177" s="507"/>
      <c r="C177" s="508" t="s">
        <v>77</v>
      </c>
      <c r="D177" s="509">
        <f t="shared" ref="D177:AI177" si="145">+D76+D81+D86</f>
        <v>17920.998643642</v>
      </c>
      <c r="E177" s="510">
        <f t="shared" si="145"/>
        <v>16035.223487131394</v>
      </c>
      <c r="F177" s="510">
        <f t="shared" si="145"/>
        <v>17604.26929650041</v>
      </c>
      <c r="G177" s="510">
        <f t="shared" si="145"/>
        <v>18436.028564293403</v>
      </c>
      <c r="H177" s="510">
        <f t="shared" si="145"/>
        <v>17658.753314031408</v>
      </c>
      <c r="I177" s="510">
        <f t="shared" si="145"/>
        <v>20450.853960070785</v>
      </c>
      <c r="J177" s="510">
        <f t="shared" si="145"/>
        <v>20863.2014675668</v>
      </c>
      <c r="K177" s="510">
        <f t="shared" si="145"/>
        <v>18440.3657253694</v>
      </c>
      <c r="L177" s="510">
        <f t="shared" si="145"/>
        <v>20148.865555165219</v>
      </c>
      <c r="M177" s="510">
        <f t="shared" si="145"/>
        <v>22600.283509815625</v>
      </c>
      <c r="N177" s="510">
        <f t="shared" si="145"/>
        <v>20184.393266610805</v>
      </c>
      <c r="O177" s="511">
        <f t="shared" si="145"/>
        <v>26883.60364036441</v>
      </c>
      <c r="P177" s="512">
        <f t="shared" si="145"/>
        <v>237226.84043056169</v>
      </c>
      <c r="Q177" s="509">
        <f t="shared" si="145"/>
        <v>19829.665856003812</v>
      </c>
      <c r="R177" s="510">
        <f t="shared" si="145"/>
        <v>18661.0214915332</v>
      </c>
      <c r="S177" s="510">
        <f t="shared" si="145"/>
        <v>21927.789817658202</v>
      </c>
      <c r="T177" s="510">
        <f t="shared" si="145"/>
        <v>22900.353274743004</v>
      </c>
      <c r="U177" s="510">
        <f t="shared" si="145"/>
        <v>22128.873083798608</v>
      </c>
      <c r="V177" s="510">
        <f t="shared" si="145"/>
        <v>22720.387114309611</v>
      </c>
      <c r="W177" s="510">
        <f t="shared" si="145"/>
        <v>21142.545969584415</v>
      </c>
      <c r="X177" s="510">
        <f t="shared" si="145"/>
        <v>22473.148405170195</v>
      </c>
      <c r="Y177" s="510">
        <f t="shared" si="145"/>
        <v>23368.296585854194</v>
      </c>
      <c r="Z177" s="510">
        <f t="shared" si="145"/>
        <v>21447.296520668999</v>
      </c>
      <c r="AA177" s="510">
        <f t="shared" si="145"/>
        <v>22883.272150096996</v>
      </c>
      <c r="AB177" s="511">
        <f t="shared" si="145"/>
        <v>27857.650598411812</v>
      </c>
      <c r="AC177" s="512">
        <f t="shared" si="145"/>
        <v>267340.30086783308</v>
      </c>
      <c r="AD177" s="509">
        <f t="shared" si="145"/>
        <v>20985.489806114841</v>
      </c>
      <c r="AE177" s="510">
        <f t="shared" si="145"/>
        <v>18985.169123274405</v>
      </c>
      <c r="AF177" s="510">
        <f t="shared" si="145"/>
        <v>29119.096597550841</v>
      </c>
      <c r="AG177" s="510">
        <f t="shared" si="145"/>
        <v>23490.636681045587</v>
      </c>
      <c r="AH177" s="510">
        <f t="shared" si="145"/>
        <v>24498.531546141796</v>
      </c>
      <c r="AI177" s="510">
        <f t="shared" si="145"/>
        <v>23642.772986830994</v>
      </c>
      <c r="AJ177" s="510">
        <f t="shared" ref="AJ177:BB177" si="146">+AJ76+AJ81+AJ86</f>
        <v>23877.786194985016</v>
      </c>
      <c r="AK177" s="510">
        <f t="shared" si="146"/>
        <v>24172.86391201062</v>
      </c>
      <c r="AL177" s="510">
        <f t="shared" si="146"/>
        <v>24957.459255771417</v>
      </c>
      <c r="AM177" s="510">
        <f t="shared" si="146"/>
        <v>25792.347694093805</v>
      </c>
      <c r="AN177" s="510">
        <f t="shared" si="146"/>
        <v>25407.001046170197</v>
      </c>
      <c r="AO177" s="511">
        <f t="shared" si="146"/>
        <v>30415.942570864987</v>
      </c>
      <c r="AP177" s="512">
        <f t="shared" si="146"/>
        <v>295345.09741485445</v>
      </c>
      <c r="AQ177" s="509">
        <f t="shared" si="146"/>
        <v>25733.001008296193</v>
      </c>
      <c r="AR177" s="510">
        <f t="shared" si="146"/>
        <v>21787.543545735818</v>
      </c>
      <c r="AS177" s="510">
        <f t="shared" si="146"/>
        <v>25692.167771440007</v>
      </c>
      <c r="AT177" s="510">
        <f t="shared" si="146"/>
        <v>32809.307313215395</v>
      </c>
      <c r="AU177" s="510">
        <f t="shared" si="146"/>
        <v>27366.333629470206</v>
      </c>
      <c r="AV177" s="510">
        <f t="shared" si="146"/>
        <v>27417.888246758037</v>
      </c>
      <c r="AW177" s="510">
        <f t="shared" si="146"/>
        <v>28342.319227225038</v>
      </c>
      <c r="AX177" s="510">
        <f t="shared" si="146"/>
        <v>27920.189722547406</v>
      </c>
      <c r="AY177" s="510">
        <f t="shared" si="146"/>
        <v>27022.553010688785</v>
      </c>
      <c r="AZ177" s="510">
        <f t="shared" si="146"/>
        <v>31141.187936284186</v>
      </c>
      <c r="BA177" s="510">
        <f t="shared" si="146"/>
        <v>30397.778542394022</v>
      </c>
      <c r="BB177" s="510">
        <f t="shared" si="146"/>
        <v>34967.824043772205</v>
      </c>
      <c r="BC177" s="512">
        <f>SUM(AQ177:BB177)</f>
        <v>340598.09399782727</v>
      </c>
      <c r="BD177" s="509">
        <f t="shared" ref="BD177:BW177" si="147">+BD76+BD81+BD86</f>
        <v>31429.196472908825</v>
      </c>
      <c r="BE177" s="510">
        <f t="shared" si="147"/>
        <v>27947.091702545989</v>
      </c>
      <c r="BF177" s="510">
        <f t="shared" si="147"/>
        <v>29732.459710762192</v>
      </c>
      <c r="BG177" s="510">
        <f t="shared" si="147"/>
        <v>34134.858811209197</v>
      </c>
      <c r="BH177" s="510">
        <f t="shared" si="147"/>
        <v>32419.476251261593</v>
      </c>
      <c r="BI177" s="510">
        <f t="shared" si="147"/>
        <v>31747.269862577261</v>
      </c>
      <c r="BJ177" s="510">
        <f t="shared" si="147"/>
        <v>35467.757147137214</v>
      </c>
      <c r="BK177" s="510">
        <f t="shared" si="147"/>
        <v>33508.242609821798</v>
      </c>
      <c r="BL177" s="513">
        <f t="shared" si="147"/>
        <v>32774.859606810205</v>
      </c>
      <c r="BM177" s="510">
        <f t="shared" si="147"/>
        <v>32362.32910185921</v>
      </c>
      <c r="BN177" s="510">
        <f t="shared" si="147"/>
        <v>29796.666396419416</v>
      </c>
      <c r="BO177" s="510">
        <f t="shared" si="147"/>
        <v>38260.780726845049</v>
      </c>
      <c r="BP177" s="512">
        <f t="shared" si="147"/>
        <v>389580.98840015801</v>
      </c>
      <c r="BQ177" s="510">
        <f t="shared" si="147"/>
        <v>31881.93905780201</v>
      </c>
      <c r="BR177" s="510">
        <f t="shared" si="147"/>
        <v>27687.982002881821</v>
      </c>
      <c r="BS177" s="510">
        <f t="shared" si="147"/>
        <v>28009.323125933202</v>
      </c>
      <c r="BT177" s="510">
        <f t="shared" si="147"/>
        <v>21737.401107011614</v>
      </c>
      <c r="BU177" s="510">
        <f t="shared" si="147"/>
        <v>26442.666539943009</v>
      </c>
      <c r="BV177" s="510">
        <f t="shared" si="147"/>
        <v>30666.846163378807</v>
      </c>
      <c r="BW177" s="510">
        <f t="shared" si="147"/>
        <v>34311.755639880197</v>
      </c>
      <c r="BX177" s="510">
        <v>35141.117918437012</v>
      </c>
      <c r="BY177" s="510">
        <v>37167.907325447632</v>
      </c>
      <c r="BZ177" s="510">
        <v>40644.140976276234</v>
      </c>
      <c r="CA177" s="510">
        <v>36642.83420023181</v>
      </c>
      <c r="CB177" s="510">
        <v>45451.991387125832</v>
      </c>
      <c r="CC177" s="512">
        <v>395785.9054443491</v>
      </c>
      <c r="CD177" s="510">
        <v>34128.700688476187</v>
      </c>
      <c r="CE177" s="510">
        <v>33343.033092679827</v>
      </c>
      <c r="CF177" s="510">
        <v>40431.653213024416</v>
      </c>
      <c r="CG177" s="510">
        <v>42983.526806442816</v>
      </c>
      <c r="CH177" s="510">
        <v>40469.788753868997</v>
      </c>
      <c r="CI177" s="510">
        <v>40382.440891383769</v>
      </c>
      <c r="CJ177" s="510">
        <v>41499.365788763782</v>
      </c>
      <c r="CK177" s="510">
        <v>41401.197709788801</v>
      </c>
      <c r="CL177" s="510">
        <v>41757.403844816989</v>
      </c>
      <c r="CM177" s="514">
        <v>289161.21217503428</v>
      </c>
      <c r="CN177" s="254">
        <v>273046.93888071529</v>
      </c>
      <c r="CO177" s="515">
        <v>356397.11078924558</v>
      </c>
      <c r="CP177" s="516">
        <v>30.525949952122723</v>
      </c>
      <c r="CQ177" s="28"/>
      <c r="CR177" s="28"/>
    </row>
    <row r="178" spans="1:99" s="209" customFormat="1" ht="20.100000000000001" customHeight="1" x14ac:dyDescent="0.25">
      <c r="A178" s="206"/>
      <c r="B178" s="525"/>
      <c r="C178" s="508" t="s">
        <v>78</v>
      </c>
      <c r="D178" s="509">
        <f t="shared" ref="D178:AI178" si="148">+D103+D108</f>
        <v>18168.089964090403</v>
      </c>
      <c r="E178" s="510">
        <f t="shared" si="148"/>
        <v>14853.233783367603</v>
      </c>
      <c r="F178" s="510">
        <f t="shared" si="148"/>
        <v>18701.995319552174</v>
      </c>
      <c r="G178" s="510">
        <f t="shared" si="148"/>
        <v>19949.92190240122</v>
      </c>
      <c r="H178" s="510">
        <f t="shared" si="148"/>
        <v>19466.23525505939</v>
      </c>
      <c r="I178" s="510">
        <f t="shared" si="148"/>
        <v>19060.821716547212</v>
      </c>
      <c r="J178" s="510">
        <f t="shared" si="148"/>
        <v>17826.003905149406</v>
      </c>
      <c r="K178" s="510">
        <f t="shared" si="148"/>
        <v>17732.08355536899</v>
      </c>
      <c r="L178" s="510">
        <f t="shared" si="148"/>
        <v>18229.576120943573</v>
      </c>
      <c r="M178" s="510">
        <f t="shared" si="148"/>
        <v>21513.469914818401</v>
      </c>
      <c r="N178" s="510">
        <f t="shared" si="148"/>
        <v>17353.244670779997</v>
      </c>
      <c r="O178" s="511">
        <f t="shared" si="148"/>
        <v>28533.271083320178</v>
      </c>
      <c r="P178" s="512">
        <f t="shared" si="148"/>
        <v>231387.94719139853</v>
      </c>
      <c r="Q178" s="509">
        <f t="shared" si="148"/>
        <v>16702.352911073216</v>
      </c>
      <c r="R178" s="510">
        <f t="shared" si="148"/>
        <v>15184.811862331604</v>
      </c>
      <c r="S178" s="510">
        <f t="shared" si="148"/>
        <v>17914.117950178421</v>
      </c>
      <c r="T178" s="510">
        <f t="shared" si="148"/>
        <v>17997.749751063195</v>
      </c>
      <c r="U178" s="510">
        <f t="shared" si="148"/>
        <v>21335.741785625389</v>
      </c>
      <c r="V178" s="510">
        <f t="shared" si="148"/>
        <v>18569.065972394797</v>
      </c>
      <c r="W178" s="510">
        <f t="shared" si="148"/>
        <v>17215.12954325301</v>
      </c>
      <c r="X178" s="510">
        <f t="shared" si="148"/>
        <v>17995.502189046201</v>
      </c>
      <c r="Y178" s="510">
        <f t="shared" si="148"/>
        <v>17856.258176537202</v>
      </c>
      <c r="Z178" s="510">
        <f t="shared" si="148"/>
        <v>18476.187332551199</v>
      </c>
      <c r="AA178" s="510">
        <f t="shared" si="148"/>
        <v>17126.78064307601</v>
      </c>
      <c r="AB178" s="511">
        <f t="shared" si="148"/>
        <v>23696.974844181779</v>
      </c>
      <c r="AC178" s="512">
        <f t="shared" si="148"/>
        <v>220070.67296131203</v>
      </c>
      <c r="AD178" s="509">
        <f t="shared" si="148"/>
        <v>15412.026590118785</v>
      </c>
      <c r="AE178" s="510">
        <f t="shared" si="148"/>
        <v>13228.517350278997</v>
      </c>
      <c r="AF178" s="510">
        <f t="shared" si="148"/>
        <v>41041.675029181977</v>
      </c>
      <c r="AG178" s="510">
        <f t="shared" si="148"/>
        <v>15984.263014233202</v>
      </c>
      <c r="AH178" s="510">
        <f t="shared" si="148"/>
        <v>17976.240746568823</v>
      </c>
      <c r="AI178" s="510">
        <f t="shared" si="148"/>
        <v>19170.422298560799</v>
      </c>
      <c r="AJ178" s="510">
        <f t="shared" ref="AJ178:BB178" si="149">+AJ103+AJ108</f>
        <v>17341.763022436415</v>
      </c>
      <c r="AK178" s="510">
        <f t="shared" si="149"/>
        <v>17430.258801455406</v>
      </c>
      <c r="AL178" s="510">
        <f t="shared" si="149"/>
        <v>18091.368229272804</v>
      </c>
      <c r="AM178" s="510">
        <f t="shared" si="149"/>
        <v>19372.080505762817</v>
      </c>
      <c r="AN178" s="510">
        <f t="shared" si="149"/>
        <v>17358.319357213601</v>
      </c>
      <c r="AO178" s="511">
        <f t="shared" si="149"/>
        <v>22842.849037249995</v>
      </c>
      <c r="AP178" s="512">
        <f t="shared" si="149"/>
        <v>235249.78398233361</v>
      </c>
      <c r="AQ178" s="509">
        <f t="shared" si="149"/>
        <v>15426.066129548006</v>
      </c>
      <c r="AR178" s="510">
        <f t="shared" si="149"/>
        <v>12794.83731749861</v>
      </c>
      <c r="AS178" s="510">
        <f t="shared" si="149"/>
        <v>15951.454228018813</v>
      </c>
      <c r="AT178" s="510">
        <f t="shared" si="149"/>
        <v>23502.989216526214</v>
      </c>
      <c r="AU178" s="510">
        <f t="shared" si="149"/>
        <v>16473.040651464216</v>
      </c>
      <c r="AV178" s="510">
        <f t="shared" si="149"/>
        <v>16185.204181912603</v>
      </c>
      <c r="AW178" s="510">
        <f t="shared" si="149"/>
        <v>15722.0775865742</v>
      </c>
      <c r="AX178" s="510">
        <f t="shared" si="149"/>
        <v>17376.289587489809</v>
      </c>
      <c r="AY178" s="510">
        <f t="shared" si="149"/>
        <v>14812.417571777009</v>
      </c>
      <c r="AZ178" s="510">
        <f t="shared" si="149"/>
        <v>18480.235944195185</v>
      </c>
      <c r="BA178" s="510">
        <f t="shared" si="149"/>
        <v>17298.188628637625</v>
      </c>
      <c r="BB178" s="510">
        <f t="shared" si="149"/>
        <v>22688.786334457614</v>
      </c>
      <c r="BC178" s="512">
        <f>SUM(AQ178:BB178)</f>
        <v>206711.58737809994</v>
      </c>
      <c r="BD178" s="509">
        <f t="shared" ref="BD178:BW178" si="150">+BD103+BD108</f>
        <v>17820.856475577009</v>
      </c>
      <c r="BE178" s="510">
        <f t="shared" si="150"/>
        <v>16177.538389240004</v>
      </c>
      <c r="BF178" s="510">
        <f t="shared" si="150"/>
        <v>15324.306335917412</v>
      </c>
      <c r="BG178" s="510">
        <f t="shared" si="150"/>
        <v>17381.046825331196</v>
      </c>
      <c r="BH178" s="510">
        <f t="shared" si="150"/>
        <v>17978.422786827803</v>
      </c>
      <c r="BI178" s="510">
        <f t="shared" si="150"/>
        <v>18770.103829197411</v>
      </c>
      <c r="BJ178" s="510">
        <f t="shared" si="150"/>
        <v>22788.163788913975</v>
      </c>
      <c r="BK178" s="510">
        <f t="shared" si="150"/>
        <v>20514.547307600413</v>
      </c>
      <c r="BL178" s="513">
        <f t="shared" si="150"/>
        <v>18076.771708894601</v>
      </c>
      <c r="BM178" s="510">
        <f t="shared" si="150"/>
        <v>17685.637881481784</v>
      </c>
      <c r="BN178" s="510">
        <f t="shared" si="150"/>
        <v>13580.57747965238</v>
      </c>
      <c r="BO178" s="510">
        <f t="shared" si="150"/>
        <v>20743.475440154387</v>
      </c>
      <c r="BP178" s="512">
        <f t="shared" si="150"/>
        <v>216841.44824878837</v>
      </c>
      <c r="BQ178" s="510">
        <f t="shared" si="150"/>
        <v>16023.063762356629</v>
      </c>
      <c r="BR178" s="510">
        <f t="shared" si="150"/>
        <v>14719.830943107387</v>
      </c>
      <c r="BS178" s="510">
        <f t="shared" si="150"/>
        <v>12662.081099382402</v>
      </c>
      <c r="BT178" s="510">
        <f t="shared" si="150"/>
        <v>4621.6927055744027</v>
      </c>
      <c r="BU178" s="510">
        <f t="shared" si="150"/>
        <v>5521.8786966890038</v>
      </c>
      <c r="BV178" s="510">
        <f t="shared" si="150"/>
        <v>8198.2223237191938</v>
      </c>
      <c r="BW178" s="510">
        <f t="shared" si="150"/>
        <v>9582.7629988044137</v>
      </c>
      <c r="BX178" s="510">
        <v>9615.7532109056083</v>
      </c>
      <c r="BY178" s="510">
        <v>11342.934184745198</v>
      </c>
      <c r="BZ178" s="510">
        <v>13473.914154275995</v>
      </c>
      <c r="CA178" s="510">
        <v>12216.768229282397</v>
      </c>
      <c r="CB178" s="510">
        <v>16971.266339195412</v>
      </c>
      <c r="CC178" s="512">
        <v>134950.16864803806</v>
      </c>
      <c r="CD178" s="510">
        <v>10388.96838620519</v>
      </c>
      <c r="CE178" s="510">
        <v>8981.0728845198082</v>
      </c>
      <c r="CF178" s="510">
        <v>12264.522702334996</v>
      </c>
      <c r="CG178" s="510">
        <v>13102.354890185597</v>
      </c>
      <c r="CH178" s="510">
        <v>10777.601882094412</v>
      </c>
      <c r="CI178" s="510">
        <v>11271.685182907589</v>
      </c>
      <c r="CJ178" s="510">
        <v>11840.077862929002</v>
      </c>
      <c r="CK178" s="510">
        <v>11393.867034514404</v>
      </c>
      <c r="CL178" s="510">
        <v>11786.795374633206</v>
      </c>
      <c r="CM178" s="514">
        <v>164831.75744749984</v>
      </c>
      <c r="CN178" s="254">
        <v>92288.21992528424</v>
      </c>
      <c r="CO178" s="515">
        <v>101806.946200324</v>
      </c>
      <c r="CP178" s="516">
        <v>10.314129238537962</v>
      </c>
      <c r="CQ178" s="207"/>
      <c r="CR178" s="207"/>
    </row>
    <row r="179" spans="1:99" ht="20.100000000000001" customHeight="1" x14ac:dyDescent="0.25">
      <c r="A179" s="26"/>
      <c r="B179" s="507"/>
      <c r="C179" s="508" t="s">
        <v>79</v>
      </c>
      <c r="D179" s="509">
        <f t="shared" ref="D179:AI179" si="151">+D121+D126</f>
        <v>337.20560385771023</v>
      </c>
      <c r="E179" s="510">
        <f t="shared" si="151"/>
        <v>292.38932454667344</v>
      </c>
      <c r="F179" s="510">
        <f t="shared" si="151"/>
        <v>319.81234525753337</v>
      </c>
      <c r="G179" s="510">
        <f t="shared" si="151"/>
        <v>300.36501561772531</v>
      </c>
      <c r="H179" s="510">
        <f t="shared" si="151"/>
        <v>311.59078544539722</v>
      </c>
      <c r="I179" s="510">
        <f t="shared" si="151"/>
        <v>319.27452589988104</v>
      </c>
      <c r="J179" s="510">
        <f t="shared" si="151"/>
        <v>324.81239882474682</v>
      </c>
      <c r="K179" s="510">
        <f t="shared" si="151"/>
        <v>322.2948492703581</v>
      </c>
      <c r="L179" s="510">
        <f t="shared" si="151"/>
        <v>325.03113643953202</v>
      </c>
      <c r="M179" s="510">
        <f t="shared" si="151"/>
        <v>324.00315779129846</v>
      </c>
      <c r="N179" s="510">
        <f t="shared" si="151"/>
        <v>344.51908899976922</v>
      </c>
      <c r="O179" s="511">
        <f t="shared" si="151"/>
        <v>437.20456550596646</v>
      </c>
      <c r="P179" s="512">
        <f t="shared" si="151"/>
        <v>3958.5027974565919</v>
      </c>
      <c r="Q179" s="509">
        <f t="shared" si="151"/>
        <v>816.37821250052548</v>
      </c>
      <c r="R179" s="510">
        <f t="shared" si="151"/>
        <v>659.9969768943123</v>
      </c>
      <c r="S179" s="510">
        <f t="shared" si="151"/>
        <v>756.69713669689986</v>
      </c>
      <c r="T179" s="510">
        <f t="shared" si="151"/>
        <v>677.01793843800021</v>
      </c>
      <c r="U179" s="510">
        <f t="shared" si="151"/>
        <v>696.66529706034009</v>
      </c>
      <c r="V179" s="510">
        <f t="shared" si="151"/>
        <v>718.6862174208411</v>
      </c>
      <c r="W179" s="510">
        <f t="shared" si="151"/>
        <v>729.19585280354079</v>
      </c>
      <c r="X179" s="510">
        <f t="shared" si="151"/>
        <v>783.51724467192048</v>
      </c>
      <c r="Y179" s="510">
        <f t="shared" si="151"/>
        <v>733.51692474356037</v>
      </c>
      <c r="Z179" s="510">
        <f t="shared" si="151"/>
        <v>745.79335492961968</v>
      </c>
      <c r="AA179" s="510">
        <f t="shared" si="151"/>
        <v>789.88082945630094</v>
      </c>
      <c r="AB179" s="511">
        <f t="shared" si="151"/>
        <v>876.87106045928158</v>
      </c>
      <c r="AC179" s="512">
        <f t="shared" si="151"/>
        <v>8984.217046075144</v>
      </c>
      <c r="AD179" s="509">
        <f t="shared" si="151"/>
        <v>885.44782293016192</v>
      </c>
      <c r="AE179" s="510">
        <f t="shared" si="151"/>
        <v>691.73118557706107</v>
      </c>
      <c r="AF179" s="510">
        <f t="shared" si="151"/>
        <v>846.74983136364062</v>
      </c>
      <c r="AG179" s="510">
        <f t="shared" si="151"/>
        <v>797.73616253588034</v>
      </c>
      <c r="AH179" s="510">
        <f t="shared" si="151"/>
        <v>860.22262191196091</v>
      </c>
      <c r="AI179" s="510">
        <f t="shared" si="151"/>
        <v>867.47628728988013</v>
      </c>
      <c r="AJ179" s="510">
        <f t="shared" ref="AJ179:BO179" si="152">+AJ121+AJ126</f>
        <v>897.48768839900254</v>
      </c>
      <c r="AK179" s="510">
        <f t="shared" si="152"/>
        <v>909.72122192856068</v>
      </c>
      <c r="AL179" s="510">
        <f t="shared" si="152"/>
        <v>881.47488465040499</v>
      </c>
      <c r="AM179" s="510">
        <f t="shared" si="152"/>
        <v>936.46319462646647</v>
      </c>
      <c r="AN179" s="510">
        <f t="shared" si="152"/>
        <v>998.55547924833456</v>
      </c>
      <c r="AO179" s="511">
        <f t="shared" si="152"/>
        <v>1041.5269855176814</v>
      </c>
      <c r="AP179" s="512">
        <f t="shared" si="152"/>
        <v>10614.593365979035</v>
      </c>
      <c r="AQ179" s="509">
        <f t="shared" si="152"/>
        <v>1126.4978037392605</v>
      </c>
      <c r="AR179" s="510">
        <f t="shared" si="152"/>
        <v>856.54293298704022</v>
      </c>
      <c r="AS179" s="510">
        <f t="shared" si="152"/>
        <v>969.50241409288105</v>
      </c>
      <c r="AT179" s="510">
        <f t="shared" si="152"/>
        <v>770.57850775502573</v>
      </c>
      <c r="AU179" s="510">
        <f t="shared" si="152"/>
        <v>809.70007273625743</v>
      </c>
      <c r="AV179" s="510">
        <f t="shared" si="152"/>
        <v>844.51228284196065</v>
      </c>
      <c r="AW179" s="510">
        <f t="shared" si="152"/>
        <v>884.41113288507529</v>
      </c>
      <c r="AX179" s="510">
        <f t="shared" si="152"/>
        <v>876.49036354951636</v>
      </c>
      <c r="AY179" s="510">
        <f t="shared" si="152"/>
        <v>871.45807258330149</v>
      </c>
      <c r="AZ179" s="510">
        <f t="shared" si="152"/>
        <v>931.38089685713271</v>
      </c>
      <c r="BA179" s="510">
        <f t="shared" si="152"/>
        <v>985.25055327853477</v>
      </c>
      <c r="BB179" s="510">
        <f t="shared" si="152"/>
        <v>1110.7074653979585</v>
      </c>
      <c r="BC179" s="512">
        <f t="shared" si="152"/>
        <v>11037.032498703944</v>
      </c>
      <c r="BD179" s="509">
        <f t="shared" si="152"/>
        <v>1083.9460436455229</v>
      </c>
      <c r="BE179" s="510">
        <f t="shared" si="152"/>
        <v>898.77723405416111</v>
      </c>
      <c r="BF179" s="510">
        <f t="shared" si="152"/>
        <v>938.91569101741766</v>
      </c>
      <c r="BG179" s="510">
        <f t="shared" si="152"/>
        <v>932.8167264531611</v>
      </c>
      <c r="BH179" s="510">
        <f t="shared" si="152"/>
        <v>1003.1154361787269</v>
      </c>
      <c r="BI179" s="510">
        <f t="shared" si="152"/>
        <v>1019.9024785106778</v>
      </c>
      <c r="BJ179" s="510">
        <f t="shared" si="152"/>
        <v>1091.3961072242205</v>
      </c>
      <c r="BK179" s="510">
        <f t="shared" si="152"/>
        <v>1071.5950098910384</v>
      </c>
      <c r="BL179" s="513">
        <f t="shared" si="152"/>
        <v>1074.6326121875704</v>
      </c>
      <c r="BM179" s="510">
        <f t="shared" si="152"/>
        <v>1005.5327238744771</v>
      </c>
      <c r="BN179" s="510">
        <f t="shared" si="152"/>
        <v>858.43125304166801</v>
      </c>
      <c r="BO179" s="510">
        <f t="shared" si="152"/>
        <v>1383.663814586801</v>
      </c>
      <c r="BP179" s="512">
        <f t="shared" ref="BP179:BW179" si="153">+BP121+BP126</f>
        <v>12362.725130665443</v>
      </c>
      <c r="BQ179" s="510">
        <f t="shared" si="153"/>
        <v>1210.9152163946428</v>
      </c>
      <c r="BR179" s="510">
        <f t="shared" si="153"/>
        <v>1036.290429814906</v>
      </c>
      <c r="BS179" s="510">
        <f t="shared" si="153"/>
        <v>894.75019607689978</v>
      </c>
      <c r="BT179" s="510">
        <f t="shared" si="153"/>
        <v>428.69005831932861</v>
      </c>
      <c r="BU179" s="510">
        <f t="shared" si="153"/>
        <v>530.73780061175137</v>
      </c>
      <c r="BV179" s="510">
        <f t="shared" si="153"/>
        <v>708.83543370274811</v>
      </c>
      <c r="BW179" s="510">
        <f t="shared" si="153"/>
        <v>815.92268256809029</v>
      </c>
      <c r="BX179" s="510">
        <v>871.90760032147318</v>
      </c>
      <c r="BY179" s="510">
        <v>945.05537725753106</v>
      </c>
      <c r="BZ179" s="510">
        <v>991.59640845543549</v>
      </c>
      <c r="CA179" s="510">
        <v>1200.6877569927806</v>
      </c>
      <c r="CB179" s="510">
        <v>1341.3072756546931</v>
      </c>
      <c r="CC179" s="512">
        <v>10976.696236170279</v>
      </c>
      <c r="CD179" s="510">
        <v>1026.8543527583088</v>
      </c>
      <c r="CE179" s="510">
        <v>945.05046873198557</v>
      </c>
      <c r="CF179" s="510">
        <v>977.20182134930576</v>
      </c>
      <c r="CG179" s="510">
        <v>983.9831859424512</v>
      </c>
      <c r="CH179" s="510">
        <v>1028.5770179578637</v>
      </c>
      <c r="CI179" s="510">
        <v>998.93256646460486</v>
      </c>
      <c r="CJ179" s="510">
        <v>1127.5643318502975</v>
      </c>
      <c r="CK179" s="510">
        <v>1147.5849946525975</v>
      </c>
      <c r="CL179" s="510">
        <v>1132.8104890750906</v>
      </c>
      <c r="CM179" s="514">
        <v>9115.0973391624957</v>
      </c>
      <c r="CN179" s="254">
        <v>7443.1047950673719</v>
      </c>
      <c r="CO179" s="515">
        <v>9368.5592287825057</v>
      </c>
      <c r="CP179" s="516">
        <v>25.868968484645727</v>
      </c>
      <c r="CQ179" s="28"/>
      <c r="CR179" s="28"/>
    </row>
    <row r="180" spans="1:99" ht="20.100000000000001" customHeight="1" thickBot="1" x14ac:dyDescent="0.3">
      <c r="A180" s="26"/>
      <c r="B180" s="507"/>
      <c r="C180" s="508" t="s">
        <v>80</v>
      </c>
      <c r="D180" s="509">
        <f t="shared" ref="D180:AI180" si="154">+D152</f>
        <v>6.4228844100000035</v>
      </c>
      <c r="E180" s="510">
        <f t="shared" si="154"/>
        <v>6.5206746399999993</v>
      </c>
      <c r="F180" s="510">
        <f t="shared" si="154"/>
        <v>12.037412189999996</v>
      </c>
      <c r="G180" s="510">
        <f t="shared" si="154"/>
        <v>19.751261770000006</v>
      </c>
      <c r="H180" s="510">
        <f t="shared" si="154"/>
        <v>16.434032690099997</v>
      </c>
      <c r="I180" s="510">
        <f t="shared" si="154"/>
        <v>17.029683250000001</v>
      </c>
      <c r="J180" s="510">
        <f t="shared" si="154"/>
        <v>20.067343869999995</v>
      </c>
      <c r="K180" s="510">
        <f t="shared" si="154"/>
        <v>23.263204680000005</v>
      </c>
      <c r="L180" s="510">
        <f t="shared" si="154"/>
        <v>23.619538039999998</v>
      </c>
      <c r="M180" s="510">
        <f t="shared" si="154"/>
        <v>29.556228300000029</v>
      </c>
      <c r="N180" s="510">
        <f t="shared" si="154"/>
        <v>39.418695540000009</v>
      </c>
      <c r="O180" s="511">
        <f t="shared" si="154"/>
        <v>45.601147679999983</v>
      </c>
      <c r="P180" s="512">
        <f t="shared" si="154"/>
        <v>259.72210706010003</v>
      </c>
      <c r="Q180" s="509">
        <f t="shared" si="154"/>
        <v>43.55488927399999</v>
      </c>
      <c r="R180" s="510">
        <f t="shared" si="154"/>
        <v>39.326891390000043</v>
      </c>
      <c r="S180" s="510">
        <f t="shared" si="154"/>
        <v>46.245261094000057</v>
      </c>
      <c r="T180" s="510">
        <f t="shared" si="154"/>
        <v>47.539360272000081</v>
      </c>
      <c r="U180" s="510">
        <f t="shared" si="154"/>
        <v>50.543363000000127</v>
      </c>
      <c r="V180" s="510">
        <f t="shared" si="154"/>
        <v>50.862674470000002</v>
      </c>
      <c r="W180" s="510">
        <f t="shared" si="154"/>
        <v>57.119669044900014</v>
      </c>
      <c r="X180" s="510">
        <f t="shared" si="154"/>
        <v>57.693885074699956</v>
      </c>
      <c r="Y180" s="510">
        <f t="shared" si="154"/>
        <v>57.18492074000001</v>
      </c>
      <c r="Z180" s="510">
        <f t="shared" si="154"/>
        <v>60.385673589999769</v>
      </c>
      <c r="AA180" s="510">
        <f t="shared" si="154"/>
        <v>61.248096899999723</v>
      </c>
      <c r="AB180" s="511">
        <f t="shared" si="154"/>
        <v>66.892010889999654</v>
      </c>
      <c r="AC180" s="512">
        <f t="shared" si="154"/>
        <v>638.59669573959945</v>
      </c>
      <c r="AD180" s="509">
        <f t="shared" si="154"/>
        <v>62.106635689999692</v>
      </c>
      <c r="AE180" s="510">
        <f t="shared" si="154"/>
        <v>62.037317760000185</v>
      </c>
      <c r="AF180" s="510">
        <f t="shared" si="154"/>
        <v>69.94372117500032</v>
      </c>
      <c r="AG180" s="510">
        <f t="shared" si="154"/>
        <v>66.840489710000043</v>
      </c>
      <c r="AH180" s="510">
        <f t="shared" si="154"/>
        <v>74.66164156999983</v>
      </c>
      <c r="AI180" s="510">
        <f t="shared" si="154"/>
        <v>76.235107779999908</v>
      </c>
      <c r="AJ180" s="510">
        <f t="shared" ref="AJ180:BB180" si="155">+AJ152</f>
        <v>79.198706904599831</v>
      </c>
      <c r="AK180" s="510">
        <f t="shared" si="155"/>
        <v>84.022032802915263</v>
      </c>
      <c r="AL180" s="510">
        <f t="shared" si="155"/>
        <v>86.602878439999685</v>
      </c>
      <c r="AM180" s="510">
        <f t="shared" si="155"/>
        <v>89.829086603599734</v>
      </c>
      <c r="AN180" s="510">
        <f t="shared" si="155"/>
        <v>93.525201329999646</v>
      </c>
      <c r="AO180" s="511">
        <f t="shared" si="155"/>
        <v>98.25269162999993</v>
      </c>
      <c r="AP180" s="512">
        <f t="shared" si="155"/>
        <v>943.255511396114</v>
      </c>
      <c r="AQ180" s="509">
        <f t="shared" si="155"/>
        <v>93.979210918400028</v>
      </c>
      <c r="AR180" s="510">
        <f t="shared" si="155"/>
        <v>89.006094619999999</v>
      </c>
      <c r="AS180" s="510">
        <f t="shared" si="155"/>
        <v>103.21203527369981</v>
      </c>
      <c r="AT180" s="510">
        <f t="shared" si="155"/>
        <v>92.034575199999765</v>
      </c>
      <c r="AU180" s="510">
        <f t="shared" si="155"/>
        <v>99.034672700899634</v>
      </c>
      <c r="AV180" s="510">
        <f t="shared" si="155"/>
        <v>100.91974859860012</v>
      </c>
      <c r="AW180" s="510">
        <f t="shared" si="155"/>
        <v>106.8035421200005</v>
      </c>
      <c r="AX180" s="510">
        <f t="shared" si="155"/>
        <v>110.96456725000047</v>
      </c>
      <c r="AY180" s="510">
        <f t="shared" si="155"/>
        <v>108.60116136400076</v>
      </c>
      <c r="AZ180" s="510">
        <f t="shared" si="155"/>
        <v>115.10836877280062</v>
      </c>
      <c r="BA180" s="510">
        <f t="shared" si="155"/>
        <v>113.46224429200051</v>
      </c>
      <c r="BB180" s="510">
        <f t="shared" si="155"/>
        <v>124.36382390000031</v>
      </c>
      <c r="BC180" s="512">
        <f>SUM(AQ180:BB180)</f>
        <v>1257.4900450104028</v>
      </c>
      <c r="BD180" s="509">
        <f t="shared" ref="BD180:BW180" si="156">+BD152</f>
        <v>118.1106177172001</v>
      </c>
      <c r="BE180" s="510">
        <f t="shared" si="156"/>
        <v>111.32222467470054</v>
      </c>
      <c r="BF180" s="510">
        <f t="shared" si="156"/>
        <v>120.5743589104008</v>
      </c>
      <c r="BG180" s="510">
        <f t="shared" si="156"/>
        <v>122.0771185344006</v>
      </c>
      <c r="BH180" s="510">
        <f t="shared" si="156"/>
        <v>126.8782943306004</v>
      </c>
      <c r="BI180" s="510">
        <f t="shared" si="156"/>
        <v>124.6757729776009</v>
      </c>
      <c r="BJ180" s="510">
        <f t="shared" si="156"/>
        <v>130.76149762440062</v>
      </c>
      <c r="BK180" s="510">
        <f t="shared" si="156"/>
        <v>130.52878057560051</v>
      </c>
      <c r="BL180" s="513">
        <f t="shared" si="156"/>
        <v>125.7398194852006</v>
      </c>
      <c r="BM180" s="510">
        <f t="shared" si="156"/>
        <v>126.54047718000068</v>
      </c>
      <c r="BN180" s="510">
        <f t="shared" si="156"/>
        <v>123.93996403320091</v>
      </c>
      <c r="BO180" s="510">
        <f t="shared" si="156"/>
        <v>141.77273611320052</v>
      </c>
      <c r="BP180" s="512">
        <f t="shared" si="156"/>
        <v>1502.9216621565074</v>
      </c>
      <c r="BQ180" s="510">
        <f t="shared" si="156"/>
        <v>128.54665946200055</v>
      </c>
      <c r="BR180" s="510">
        <f t="shared" si="156"/>
        <v>129.3612701128009</v>
      </c>
      <c r="BS180" s="510">
        <f t="shared" si="156"/>
        <v>123.29391813120057</v>
      </c>
      <c r="BT180" s="510">
        <f t="shared" si="156"/>
        <v>110.09932248000069</v>
      </c>
      <c r="BU180" s="510">
        <f t="shared" si="156"/>
        <v>139.91047506999996</v>
      </c>
      <c r="BV180" s="510">
        <f t="shared" si="156"/>
        <v>186.06833734800028</v>
      </c>
      <c r="BW180" s="510">
        <f t="shared" si="156"/>
        <v>200.42647226660011</v>
      </c>
      <c r="BX180" s="510">
        <v>208.77150676800005</v>
      </c>
      <c r="BY180" s="510">
        <v>215.71884861920006</v>
      </c>
      <c r="BZ180" s="510">
        <v>222.27569772860022</v>
      </c>
      <c r="CA180" s="510">
        <v>217.54828848610063</v>
      </c>
      <c r="CB180" s="510">
        <v>387.144015312497</v>
      </c>
      <c r="CC180" s="512">
        <v>2269.1648117850009</v>
      </c>
      <c r="CD180" s="510">
        <v>236.25009606020001</v>
      </c>
      <c r="CE180" s="510">
        <v>218.45704563290099</v>
      </c>
      <c r="CF180" s="510">
        <v>237.62973275000067</v>
      </c>
      <c r="CG180" s="510">
        <v>239.89055764000057</v>
      </c>
      <c r="CH180" s="510">
        <v>256.11399880480053</v>
      </c>
      <c r="CI180" s="510">
        <v>262.72466018000028</v>
      </c>
      <c r="CJ180" s="510">
        <v>281.64459133000003</v>
      </c>
      <c r="CK180" s="510">
        <v>297.10630606600057</v>
      </c>
      <c r="CL180" s="510">
        <v>282.40963343999999</v>
      </c>
      <c r="CM180" s="514">
        <v>1110.6684848301052</v>
      </c>
      <c r="CN180" s="254">
        <v>1442.1968102578032</v>
      </c>
      <c r="CO180" s="515">
        <v>2312.2266219039034</v>
      </c>
      <c r="CP180" s="516">
        <v>60.326704750551755</v>
      </c>
      <c r="CQ180" s="28"/>
      <c r="CR180" s="28"/>
    </row>
    <row r="181" spans="1:99" ht="20.100000000000001" customHeight="1" thickBot="1" x14ac:dyDescent="0.3">
      <c r="A181" s="26"/>
      <c r="B181" s="526" t="s">
        <v>81</v>
      </c>
      <c r="C181" s="527"/>
      <c r="D181" s="528" t="e">
        <f t="shared" ref="D181:AI181" si="157">+D174+D176</f>
        <v>#REF!</v>
      </c>
      <c r="E181" s="529" t="e">
        <f t="shared" si="157"/>
        <v>#REF!</v>
      </c>
      <c r="F181" s="529" t="e">
        <f t="shared" si="157"/>
        <v>#REF!</v>
      </c>
      <c r="G181" s="529" t="e">
        <f t="shared" si="157"/>
        <v>#REF!</v>
      </c>
      <c r="H181" s="529" t="e">
        <f t="shared" si="157"/>
        <v>#REF!</v>
      </c>
      <c r="I181" s="529" t="e">
        <f t="shared" si="157"/>
        <v>#REF!</v>
      </c>
      <c r="J181" s="529" t="e">
        <f t="shared" si="157"/>
        <v>#REF!</v>
      </c>
      <c r="K181" s="529" t="e">
        <f t="shared" si="157"/>
        <v>#REF!</v>
      </c>
      <c r="L181" s="529" t="e">
        <f t="shared" si="157"/>
        <v>#REF!</v>
      </c>
      <c r="M181" s="529" t="e">
        <f t="shared" si="157"/>
        <v>#REF!</v>
      </c>
      <c r="N181" s="529" t="e">
        <f t="shared" si="157"/>
        <v>#REF!</v>
      </c>
      <c r="O181" s="530" t="e">
        <f t="shared" si="157"/>
        <v>#REF!</v>
      </c>
      <c r="P181" s="531" t="e">
        <f t="shared" si="157"/>
        <v>#REF!</v>
      </c>
      <c r="Q181" s="528" t="e">
        <f t="shared" si="157"/>
        <v>#REF!</v>
      </c>
      <c r="R181" s="529" t="e">
        <f t="shared" si="157"/>
        <v>#REF!</v>
      </c>
      <c r="S181" s="529" t="e">
        <f t="shared" si="157"/>
        <v>#REF!</v>
      </c>
      <c r="T181" s="529" t="e">
        <f t="shared" si="157"/>
        <v>#REF!</v>
      </c>
      <c r="U181" s="529" t="e">
        <f t="shared" si="157"/>
        <v>#REF!</v>
      </c>
      <c r="V181" s="529" t="e">
        <f t="shared" si="157"/>
        <v>#REF!</v>
      </c>
      <c r="W181" s="529" t="e">
        <f t="shared" si="157"/>
        <v>#REF!</v>
      </c>
      <c r="X181" s="529" t="e">
        <f t="shared" si="157"/>
        <v>#REF!</v>
      </c>
      <c r="Y181" s="529" t="e">
        <f t="shared" si="157"/>
        <v>#REF!</v>
      </c>
      <c r="Z181" s="529" t="e">
        <f t="shared" si="157"/>
        <v>#REF!</v>
      </c>
      <c r="AA181" s="529" t="e">
        <f t="shared" si="157"/>
        <v>#REF!</v>
      </c>
      <c r="AB181" s="530" t="e">
        <f t="shared" si="157"/>
        <v>#REF!</v>
      </c>
      <c r="AC181" s="531" t="e">
        <f t="shared" si="157"/>
        <v>#REF!</v>
      </c>
      <c r="AD181" s="528" t="e">
        <f t="shared" si="157"/>
        <v>#REF!</v>
      </c>
      <c r="AE181" s="529" t="e">
        <f t="shared" si="157"/>
        <v>#REF!</v>
      </c>
      <c r="AF181" s="529" t="e">
        <f t="shared" si="157"/>
        <v>#REF!</v>
      </c>
      <c r="AG181" s="529" t="e">
        <f t="shared" si="157"/>
        <v>#REF!</v>
      </c>
      <c r="AH181" s="529" t="e">
        <f t="shared" si="157"/>
        <v>#REF!</v>
      </c>
      <c r="AI181" s="529" t="e">
        <f t="shared" si="157"/>
        <v>#REF!</v>
      </c>
      <c r="AJ181" s="529" t="e">
        <f t="shared" ref="AJ181:BO181" si="158">+AJ174+AJ176</f>
        <v>#REF!</v>
      </c>
      <c r="AK181" s="529" t="e">
        <f t="shared" si="158"/>
        <v>#REF!</v>
      </c>
      <c r="AL181" s="529" t="e">
        <f t="shared" si="158"/>
        <v>#REF!</v>
      </c>
      <c r="AM181" s="529" t="e">
        <f t="shared" si="158"/>
        <v>#REF!</v>
      </c>
      <c r="AN181" s="529" t="e">
        <f t="shared" si="158"/>
        <v>#REF!</v>
      </c>
      <c r="AO181" s="530" t="e">
        <f t="shared" si="158"/>
        <v>#REF!</v>
      </c>
      <c r="AP181" s="531" t="e">
        <f t="shared" si="158"/>
        <v>#REF!</v>
      </c>
      <c r="AQ181" s="528" t="e">
        <f t="shared" si="158"/>
        <v>#REF!</v>
      </c>
      <c r="AR181" s="529" t="e">
        <f t="shared" si="158"/>
        <v>#REF!</v>
      </c>
      <c r="AS181" s="529" t="e">
        <f t="shared" si="158"/>
        <v>#REF!</v>
      </c>
      <c r="AT181" s="529" t="e">
        <f t="shared" si="158"/>
        <v>#REF!</v>
      </c>
      <c r="AU181" s="529" t="e">
        <f t="shared" si="158"/>
        <v>#REF!</v>
      </c>
      <c r="AV181" s="529" t="e">
        <f t="shared" si="158"/>
        <v>#REF!</v>
      </c>
      <c r="AW181" s="529" t="e">
        <f t="shared" si="158"/>
        <v>#REF!</v>
      </c>
      <c r="AX181" s="529" t="e">
        <f t="shared" si="158"/>
        <v>#REF!</v>
      </c>
      <c r="AY181" s="529" t="e">
        <f t="shared" si="158"/>
        <v>#REF!</v>
      </c>
      <c r="AZ181" s="529" t="e">
        <f t="shared" si="158"/>
        <v>#REF!</v>
      </c>
      <c r="BA181" s="529" t="e">
        <f t="shared" si="158"/>
        <v>#REF!</v>
      </c>
      <c r="BB181" s="530" t="e">
        <f t="shared" si="158"/>
        <v>#REF!</v>
      </c>
      <c r="BC181" s="531" t="e">
        <f t="shared" si="158"/>
        <v>#REF!</v>
      </c>
      <c r="BD181" s="528" t="e">
        <f t="shared" si="158"/>
        <v>#REF!</v>
      </c>
      <c r="BE181" s="529" t="e">
        <f t="shared" si="158"/>
        <v>#REF!</v>
      </c>
      <c r="BF181" s="529" t="e">
        <f t="shared" si="158"/>
        <v>#REF!</v>
      </c>
      <c r="BG181" s="529" t="e">
        <f t="shared" si="158"/>
        <v>#REF!</v>
      </c>
      <c r="BH181" s="529" t="e">
        <f t="shared" si="158"/>
        <v>#REF!</v>
      </c>
      <c r="BI181" s="529" t="e">
        <f t="shared" si="158"/>
        <v>#REF!</v>
      </c>
      <c r="BJ181" s="529" t="e">
        <f t="shared" si="158"/>
        <v>#REF!</v>
      </c>
      <c r="BK181" s="529" t="e">
        <f t="shared" si="158"/>
        <v>#REF!</v>
      </c>
      <c r="BL181" s="529" t="e">
        <f t="shared" si="158"/>
        <v>#REF!</v>
      </c>
      <c r="BM181" s="529" t="e">
        <f t="shared" si="158"/>
        <v>#REF!</v>
      </c>
      <c r="BN181" s="529" t="e">
        <f t="shared" si="158"/>
        <v>#REF!</v>
      </c>
      <c r="BO181" s="530" t="e">
        <f t="shared" si="158"/>
        <v>#REF!</v>
      </c>
      <c r="BP181" s="531" t="e">
        <f t="shared" ref="BP181:BW181" si="159">+BP174+BP176</f>
        <v>#REF!</v>
      </c>
      <c r="BQ181" s="528" t="e">
        <f t="shared" si="159"/>
        <v>#REF!</v>
      </c>
      <c r="BR181" s="529" t="e">
        <f t="shared" si="159"/>
        <v>#REF!</v>
      </c>
      <c r="BS181" s="529" t="e">
        <f t="shared" si="159"/>
        <v>#REF!</v>
      </c>
      <c r="BT181" s="529" t="e">
        <f t="shared" si="159"/>
        <v>#REF!</v>
      </c>
      <c r="BU181" s="529" t="e">
        <f t="shared" si="159"/>
        <v>#REF!</v>
      </c>
      <c r="BV181" s="529" t="e">
        <f t="shared" si="159"/>
        <v>#REF!</v>
      </c>
      <c r="BW181" s="529" t="e">
        <f t="shared" si="159"/>
        <v>#REF!</v>
      </c>
      <c r="BX181" s="528">
        <v>90189.420170747442</v>
      </c>
      <c r="BY181" s="529">
        <v>94481.31915222574</v>
      </c>
      <c r="BZ181" s="529">
        <v>109121.44735722707</v>
      </c>
      <c r="CA181" s="529">
        <v>96502.792152923503</v>
      </c>
      <c r="CB181" s="530">
        <v>121079.31004365245</v>
      </c>
      <c r="CC181" s="531">
        <v>1118625.566527179</v>
      </c>
      <c r="CD181" s="528">
        <v>90584.535207214998</v>
      </c>
      <c r="CE181" s="529">
        <v>85232.159585696834</v>
      </c>
      <c r="CF181" s="529">
        <v>101097.75353557273</v>
      </c>
      <c r="CG181" s="529">
        <v>111518.76936018027</v>
      </c>
      <c r="CH181" s="529">
        <v>99588.162328095466</v>
      </c>
      <c r="CI181" s="532">
        <v>99595.347978918813</v>
      </c>
      <c r="CJ181" s="529">
        <v>98874.74529296672</v>
      </c>
      <c r="CK181" s="529">
        <v>100870.57193384622</v>
      </c>
      <c r="CL181" s="529">
        <v>102491.28740568328</v>
      </c>
      <c r="CM181" s="283">
        <v>912216.996870726</v>
      </c>
      <c r="CN181" s="284">
        <v>791922.01697337592</v>
      </c>
      <c r="CO181" s="285">
        <v>889853.33262817527</v>
      </c>
      <c r="CP181" s="533">
        <v>12.366282734388445</v>
      </c>
      <c r="CQ181" s="28"/>
      <c r="CR181" s="28"/>
    </row>
    <row r="182" spans="1:99" ht="20.100000000000001" customHeight="1" x14ac:dyDescent="0.2">
      <c r="A182" s="26"/>
      <c r="B182" s="88"/>
      <c r="C182" s="90"/>
      <c r="BD182" s="91"/>
      <c r="BE182" s="91"/>
      <c r="BF182" s="91"/>
      <c r="BG182" s="91"/>
      <c r="BH182" s="91"/>
      <c r="BI182" s="91"/>
      <c r="BJ182" s="91"/>
      <c r="BK182" s="91"/>
      <c r="BL182" s="200"/>
      <c r="BM182" s="91"/>
      <c r="BN182" s="91"/>
      <c r="BO182" s="91"/>
      <c r="BP182" s="91"/>
      <c r="BQ182" s="91"/>
      <c r="BR182" s="91"/>
      <c r="BS182" s="91"/>
      <c r="BT182" s="91"/>
      <c r="BU182" s="91"/>
      <c r="BV182" s="91"/>
      <c r="BW182" s="183"/>
      <c r="BX182" s="183"/>
      <c r="BY182" s="184"/>
      <c r="BZ182" s="184"/>
      <c r="CA182" s="184"/>
      <c r="CB182" s="184"/>
      <c r="CC182" s="183"/>
      <c r="CD182" s="184"/>
      <c r="CE182" s="184"/>
      <c r="CF182" s="184"/>
      <c r="CG182" s="184"/>
      <c r="CH182" s="184"/>
      <c r="CI182" s="184"/>
      <c r="CJ182" s="184"/>
      <c r="CK182" s="184"/>
      <c r="CL182" s="184"/>
      <c r="CM182" s="180"/>
      <c r="CN182" s="180"/>
      <c r="CO182" s="180"/>
      <c r="CP182" s="182"/>
      <c r="CQ182" s="28"/>
      <c r="CR182" s="28"/>
    </row>
    <row r="183" spans="1:99" ht="20.100000000000001" customHeight="1" thickBot="1" x14ac:dyDescent="0.3">
      <c r="A183" s="26"/>
      <c r="B183" s="92" t="s">
        <v>92</v>
      </c>
      <c r="C183" s="89"/>
      <c r="BW183" s="180"/>
      <c r="BX183" s="180"/>
      <c r="BY183" s="181"/>
      <c r="BZ183" s="181"/>
      <c r="CA183" s="181"/>
      <c r="CB183" s="181"/>
      <c r="CC183" s="180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0"/>
      <c r="CN183" s="180"/>
      <c r="CO183" s="180"/>
      <c r="CP183" s="182"/>
      <c r="CQ183" s="28"/>
      <c r="CR183" s="28"/>
      <c r="CS183" s="137"/>
      <c r="CT183" s="137"/>
      <c r="CU183" s="137"/>
    </row>
    <row r="184" spans="1:99" ht="20.100000000000001" customHeight="1" x14ac:dyDescent="0.25">
      <c r="A184" s="26"/>
      <c r="B184" s="534" t="s">
        <v>28</v>
      </c>
      <c r="C184" s="498"/>
      <c r="D184" s="499" t="e">
        <f>+D185</f>
        <v>#REF!</v>
      </c>
      <c r="E184" s="500" t="e">
        <f t="shared" ref="E184:BW184" si="160">+E185</f>
        <v>#REF!</v>
      </c>
      <c r="F184" s="500" t="e">
        <f t="shared" si="160"/>
        <v>#REF!</v>
      </c>
      <c r="G184" s="500" t="e">
        <f t="shared" si="160"/>
        <v>#REF!</v>
      </c>
      <c r="H184" s="500" t="e">
        <f t="shared" si="160"/>
        <v>#REF!</v>
      </c>
      <c r="I184" s="500" t="e">
        <f t="shared" si="160"/>
        <v>#REF!</v>
      </c>
      <c r="J184" s="500" t="e">
        <f t="shared" si="160"/>
        <v>#REF!</v>
      </c>
      <c r="K184" s="500" t="e">
        <f t="shared" si="160"/>
        <v>#REF!</v>
      </c>
      <c r="L184" s="500" t="e">
        <f t="shared" si="160"/>
        <v>#REF!</v>
      </c>
      <c r="M184" s="500" t="e">
        <f t="shared" si="160"/>
        <v>#REF!</v>
      </c>
      <c r="N184" s="500" t="e">
        <f t="shared" si="160"/>
        <v>#REF!</v>
      </c>
      <c r="O184" s="501" t="e">
        <f t="shared" si="160"/>
        <v>#REF!</v>
      </c>
      <c r="P184" s="502" t="e">
        <f t="shared" si="160"/>
        <v>#REF!</v>
      </c>
      <c r="Q184" s="499" t="e">
        <f t="shared" si="160"/>
        <v>#REF!</v>
      </c>
      <c r="R184" s="500" t="e">
        <f t="shared" si="160"/>
        <v>#REF!</v>
      </c>
      <c r="S184" s="500" t="e">
        <f t="shared" si="160"/>
        <v>#REF!</v>
      </c>
      <c r="T184" s="500" t="e">
        <f t="shared" si="160"/>
        <v>#REF!</v>
      </c>
      <c r="U184" s="500" t="e">
        <f t="shared" si="160"/>
        <v>#REF!</v>
      </c>
      <c r="V184" s="500" t="e">
        <f t="shared" si="160"/>
        <v>#REF!</v>
      </c>
      <c r="W184" s="500" t="e">
        <f t="shared" si="160"/>
        <v>#REF!</v>
      </c>
      <c r="X184" s="500" t="e">
        <f t="shared" si="160"/>
        <v>#REF!</v>
      </c>
      <c r="Y184" s="500" t="e">
        <f t="shared" si="160"/>
        <v>#REF!</v>
      </c>
      <c r="Z184" s="500" t="e">
        <f t="shared" si="160"/>
        <v>#REF!</v>
      </c>
      <c r="AA184" s="500" t="e">
        <f t="shared" si="160"/>
        <v>#REF!</v>
      </c>
      <c r="AB184" s="501" t="e">
        <f t="shared" si="160"/>
        <v>#REF!</v>
      </c>
      <c r="AC184" s="502" t="e">
        <f t="shared" si="160"/>
        <v>#REF!</v>
      </c>
      <c r="AD184" s="499" t="e">
        <f t="shared" si="160"/>
        <v>#REF!</v>
      </c>
      <c r="AE184" s="500" t="e">
        <f t="shared" si="160"/>
        <v>#REF!</v>
      </c>
      <c r="AF184" s="500" t="e">
        <f t="shared" si="160"/>
        <v>#REF!</v>
      </c>
      <c r="AG184" s="500" t="e">
        <f t="shared" si="160"/>
        <v>#REF!</v>
      </c>
      <c r="AH184" s="500" t="e">
        <f t="shared" si="160"/>
        <v>#REF!</v>
      </c>
      <c r="AI184" s="500" t="e">
        <f t="shared" si="160"/>
        <v>#REF!</v>
      </c>
      <c r="AJ184" s="500" t="e">
        <f t="shared" si="160"/>
        <v>#REF!</v>
      </c>
      <c r="AK184" s="500" t="e">
        <f t="shared" si="160"/>
        <v>#REF!</v>
      </c>
      <c r="AL184" s="500" t="e">
        <f t="shared" si="160"/>
        <v>#REF!</v>
      </c>
      <c r="AM184" s="500" t="e">
        <f t="shared" si="160"/>
        <v>#REF!</v>
      </c>
      <c r="AN184" s="500" t="e">
        <f t="shared" si="160"/>
        <v>#REF!</v>
      </c>
      <c r="AO184" s="501" t="e">
        <f t="shared" si="160"/>
        <v>#REF!</v>
      </c>
      <c r="AP184" s="502" t="e">
        <f t="shared" si="160"/>
        <v>#REF!</v>
      </c>
      <c r="AQ184" s="499" t="e">
        <f t="shared" si="160"/>
        <v>#REF!</v>
      </c>
      <c r="AR184" s="500" t="e">
        <f t="shared" si="160"/>
        <v>#REF!</v>
      </c>
      <c r="AS184" s="500" t="e">
        <f t="shared" si="160"/>
        <v>#REF!</v>
      </c>
      <c r="AT184" s="500" t="e">
        <f t="shared" si="160"/>
        <v>#REF!</v>
      </c>
      <c r="AU184" s="500" t="e">
        <f t="shared" si="160"/>
        <v>#REF!</v>
      </c>
      <c r="AV184" s="500" t="e">
        <f t="shared" si="160"/>
        <v>#REF!</v>
      </c>
      <c r="AW184" s="500" t="e">
        <f t="shared" si="160"/>
        <v>#REF!</v>
      </c>
      <c r="AX184" s="500" t="e">
        <f t="shared" si="160"/>
        <v>#REF!</v>
      </c>
      <c r="AY184" s="500" t="e">
        <f t="shared" si="160"/>
        <v>#REF!</v>
      </c>
      <c r="AZ184" s="500" t="e">
        <f t="shared" si="160"/>
        <v>#REF!</v>
      </c>
      <c r="BA184" s="500" t="e">
        <f t="shared" si="160"/>
        <v>#REF!</v>
      </c>
      <c r="BB184" s="500" t="e">
        <f t="shared" si="160"/>
        <v>#REF!</v>
      </c>
      <c r="BC184" s="502" t="e">
        <f t="shared" si="160"/>
        <v>#REF!</v>
      </c>
      <c r="BD184" s="499" t="e">
        <f t="shared" si="160"/>
        <v>#REF!</v>
      </c>
      <c r="BE184" s="500" t="e">
        <f t="shared" si="160"/>
        <v>#REF!</v>
      </c>
      <c r="BF184" s="500" t="e">
        <f t="shared" si="160"/>
        <v>#REF!</v>
      </c>
      <c r="BG184" s="500" t="e">
        <f t="shared" si="160"/>
        <v>#REF!</v>
      </c>
      <c r="BH184" s="500" t="e">
        <f t="shared" si="160"/>
        <v>#REF!</v>
      </c>
      <c r="BI184" s="500" t="e">
        <f t="shared" si="160"/>
        <v>#REF!</v>
      </c>
      <c r="BJ184" s="500" t="e">
        <f t="shared" si="160"/>
        <v>#REF!</v>
      </c>
      <c r="BK184" s="500" t="e">
        <f t="shared" si="160"/>
        <v>#REF!</v>
      </c>
      <c r="BL184" s="503" t="e">
        <f t="shared" si="160"/>
        <v>#REF!</v>
      </c>
      <c r="BM184" s="500" t="e">
        <f t="shared" si="160"/>
        <v>#REF!</v>
      </c>
      <c r="BN184" s="500" t="e">
        <f t="shared" si="160"/>
        <v>#REF!</v>
      </c>
      <c r="BO184" s="500" t="e">
        <f t="shared" si="160"/>
        <v>#REF!</v>
      </c>
      <c r="BP184" s="502" t="e">
        <f t="shared" si="160"/>
        <v>#REF!</v>
      </c>
      <c r="BQ184" s="500" t="e">
        <f t="shared" si="160"/>
        <v>#REF!</v>
      </c>
      <c r="BR184" s="500" t="e">
        <f t="shared" si="160"/>
        <v>#REF!</v>
      </c>
      <c r="BS184" s="500" t="e">
        <f t="shared" si="160"/>
        <v>#REF!</v>
      </c>
      <c r="BT184" s="500" t="e">
        <f t="shared" si="160"/>
        <v>#REF!</v>
      </c>
      <c r="BU184" s="500" t="e">
        <f t="shared" si="160"/>
        <v>#REF!</v>
      </c>
      <c r="BV184" s="500" t="e">
        <f t="shared" si="160"/>
        <v>#REF!</v>
      </c>
      <c r="BW184" s="500" t="e">
        <f t="shared" si="160"/>
        <v>#REF!</v>
      </c>
      <c r="BX184" s="500">
        <v>11515</v>
      </c>
      <c r="BY184" s="500">
        <v>12966</v>
      </c>
      <c r="BZ184" s="500">
        <v>13047</v>
      </c>
      <c r="CA184" s="500">
        <v>14792</v>
      </c>
      <c r="CB184" s="500">
        <v>17672</v>
      </c>
      <c r="CC184" s="502">
        <v>148467</v>
      </c>
      <c r="CD184" s="500">
        <v>12686</v>
      </c>
      <c r="CE184" s="500">
        <v>12443</v>
      </c>
      <c r="CF184" s="500">
        <v>15035</v>
      </c>
      <c r="CG184" s="500">
        <v>14414</v>
      </c>
      <c r="CH184" s="500">
        <v>14302</v>
      </c>
      <c r="CI184" s="500">
        <v>14414</v>
      </c>
      <c r="CJ184" s="500">
        <v>14779</v>
      </c>
      <c r="CK184" s="500">
        <v>15239</v>
      </c>
      <c r="CL184" s="500">
        <v>15988</v>
      </c>
      <c r="CM184" s="504">
        <v>112985</v>
      </c>
      <c r="CN184" s="271">
        <v>102956</v>
      </c>
      <c r="CO184" s="505">
        <v>129300</v>
      </c>
      <c r="CP184" s="506">
        <v>25.587629667042222</v>
      </c>
      <c r="CQ184" s="28"/>
      <c r="CS184" s="36"/>
      <c r="CT184" s="36"/>
      <c r="CU184" s="36"/>
    </row>
    <row r="185" spans="1:99" ht="20.100000000000001" customHeight="1" x14ac:dyDescent="0.25">
      <c r="A185" s="26"/>
      <c r="B185" s="535"/>
      <c r="C185" s="508" t="s">
        <v>76</v>
      </c>
      <c r="D185" s="509" t="e">
        <f t="shared" ref="D185:AI185" si="161">+D45</f>
        <v>#REF!</v>
      </c>
      <c r="E185" s="510" t="e">
        <f t="shared" si="161"/>
        <v>#REF!</v>
      </c>
      <c r="F185" s="510" t="e">
        <f t="shared" si="161"/>
        <v>#REF!</v>
      </c>
      <c r="G185" s="510" t="e">
        <f t="shared" si="161"/>
        <v>#REF!</v>
      </c>
      <c r="H185" s="510" t="e">
        <f t="shared" si="161"/>
        <v>#REF!</v>
      </c>
      <c r="I185" s="510" t="e">
        <f t="shared" si="161"/>
        <v>#REF!</v>
      </c>
      <c r="J185" s="510" t="e">
        <f t="shared" si="161"/>
        <v>#REF!</v>
      </c>
      <c r="K185" s="510" t="e">
        <f t="shared" si="161"/>
        <v>#REF!</v>
      </c>
      <c r="L185" s="510" t="e">
        <f t="shared" si="161"/>
        <v>#REF!</v>
      </c>
      <c r="M185" s="510" t="e">
        <f t="shared" si="161"/>
        <v>#REF!</v>
      </c>
      <c r="N185" s="510" t="e">
        <f t="shared" si="161"/>
        <v>#REF!</v>
      </c>
      <c r="O185" s="511" t="e">
        <f t="shared" si="161"/>
        <v>#REF!</v>
      </c>
      <c r="P185" s="512" t="e">
        <f t="shared" si="161"/>
        <v>#REF!</v>
      </c>
      <c r="Q185" s="509" t="e">
        <f t="shared" si="161"/>
        <v>#REF!</v>
      </c>
      <c r="R185" s="510" t="e">
        <f t="shared" si="161"/>
        <v>#REF!</v>
      </c>
      <c r="S185" s="510" t="e">
        <f t="shared" si="161"/>
        <v>#REF!</v>
      </c>
      <c r="T185" s="510" t="e">
        <f t="shared" si="161"/>
        <v>#REF!</v>
      </c>
      <c r="U185" s="510" t="e">
        <f t="shared" si="161"/>
        <v>#REF!</v>
      </c>
      <c r="V185" s="510" t="e">
        <f t="shared" si="161"/>
        <v>#REF!</v>
      </c>
      <c r="W185" s="510" t="e">
        <f t="shared" si="161"/>
        <v>#REF!</v>
      </c>
      <c r="X185" s="510" t="e">
        <f t="shared" si="161"/>
        <v>#REF!</v>
      </c>
      <c r="Y185" s="510" t="e">
        <f t="shared" si="161"/>
        <v>#REF!</v>
      </c>
      <c r="Z185" s="510" t="e">
        <f t="shared" si="161"/>
        <v>#REF!</v>
      </c>
      <c r="AA185" s="510" t="e">
        <f t="shared" si="161"/>
        <v>#REF!</v>
      </c>
      <c r="AB185" s="511" t="e">
        <f t="shared" si="161"/>
        <v>#REF!</v>
      </c>
      <c r="AC185" s="512" t="e">
        <f t="shared" si="161"/>
        <v>#REF!</v>
      </c>
      <c r="AD185" s="509" t="e">
        <f t="shared" si="161"/>
        <v>#REF!</v>
      </c>
      <c r="AE185" s="510" t="e">
        <f t="shared" si="161"/>
        <v>#REF!</v>
      </c>
      <c r="AF185" s="510" t="e">
        <f t="shared" si="161"/>
        <v>#REF!</v>
      </c>
      <c r="AG185" s="510" t="e">
        <f t="shared" si="161"/>
        <v>#REF!</v>
      </c>
      <c r="AH185" s="510" t="e">
        <f t="shared" si="161"/>
        <v>#REF!</v>
      </c>
      <c r="AI185" s="510" t="e">
        <f t="shared" si="161"/>
        <v>#REF!</v>
      </c>
      <c r="AJ185" s="510" t="e">
        <f t="shared" ref="AJ185:BB185" si="162">+AJ45</f>
        <v>#REF!</v>
      </c>
      <c r="AK185" s="510" t="e">
        <f t="shared" si="162"/>
        <v>#REF!</v>
      </c>
      <c r="AL185" s="510" t="e">
        <f t="shared" si="162"/>
        <v>#REF!</v>
      </c>
      <c r="AM185" s="510" t="e">
        <f t="shared" si="162"/>
        <v>#REF!</v>
      </c>
      <c r="AN185" s="510" t="e">
        <f t="shared" si="162"/>
        <v>#REF!</v>
      </c>
      <c r="AO185" s="511" t="e">
        <f t="shared" si="162"/>
        <v>#REF!</v>
      </c>
      <c r="AP185" s="512" t="e">
        <f t="shared" si="162"/>
        <v>#REF!</v>
      </c>
      <c r="AQ185" s="509" t="e">
        <f t="shared" si="162"/>
        <v>#REF!</v>
      </c>
      <c r="AR185" s="510" t="e">
        <f t="shared" si="162"/>
        <v>#REF!</v>
      </c>
      <c r="AS185" s="510" t="e">
        <f t="shared" si="162"/>
        <v>#REF!</v>
      </c>
      <c r="AT185" s="510" t="e">
        <f t="shared" si="162"/>
        <v>#REF!</v>
      </c>
      <c r="AU185" s="510" t="e">
        <f t="shared" si="162"/>
        <v>#REF!</v>
      </c>
      <c r="AV185" s="510" t="e">
        <f t="shared" si="162"/>
        <v>#REF!</v>
      </c>
      <c r="AW185" s="510" t="e">
        <f t="shared" si="162"/>
        <v>#REF!</v>
      </c>
      <c r="AX185" s="510" t="e">
        <f t="shared" si="162"/>
        <v>#REF!</v>
      </c>
      <c r="AY185" s="510" t="e">
        <f t="shared" si="162"/>
        <v>#REF!</v>
      </c>
      <c r="AZ185" s="510" t="e">
        <f t="shared" si="162"/>
        <v>#REF!</v>
      </c>
      <c r="BA185" s="510" t="e">
        <f t="shared" si="162"/>
        <v>#REF!</v>
      </c>
      <c r="BB185" s="510" t="e">
        <f t="shared" si="162"/>
        <v>#REF!</v>
      </c>
      <c r="BC185" s="512" t="e">
        <f>SUM(AQ185:BB185)</f>
        <v>#REF!</v>
      </c>
      <c r="BD185" s="509" t="e">
        <f t="shared" ref="BD185:BW185" si="163">+BD45</f>
        <v>#REF!</v>
      </c>
      <c r="BE185" s="510" t="e">
        <f t="shared" si="163"/>
        <v>#REF!</v>
      </c>
      <c r="BF185" s="510" t="e">
        <f t="shared" si="163"/>
        <v>#REF!</v>
      </c>
      <c r="BG185" s="510" t="e">
        <f t="shared" si="163"/>
        <v>#REF!</v>
      </c>
      <c r="BH185" s="510" t="e">
        <f t="shared" si="163"/>
        <v>#REF!</v>
      </c>
      <c r="BI185" s="510" t="e">
        <f t="shared" si="163"/>
        <v>#REF!</v>
      </c>
      <c r="BJ185" s="510" t="e">
        <f t="shared" si="163"/>
        <v>#REF!</v>
      </c>
      <c r="BK185" s="510" t="e">
        <f t="shared" si="163"/>
        <v>#REF!</v>
      </c>
      <c r="BL185" s="513" t="e">
        <f t="shared" si="163"/>
        <v>#REF!</v>
      </c>
      <c r="BM185" s="510" t="e">
        <f t="shared" si="163"/>
        <v>#REF!</v>
      </c>
      <c r="BN185" s="510" t="e">
        <f t="shared" si="163"/>
        <v>#REF!</v>
      </c>
      <c r="BO185" s="510" t="e">
        <f t="shared" si="163"/>
        <v>#REF!</v>
      </c>
      <c r="BP185" s="512" t="e">
        <f t="shared" si="163"/>
        <v>#REF!</v>
      </c>
      <c r="BQ185" s="510" t="e">
        <f t="shared" si="163"/>
        <v>#REF!</v>
      </c>
      <c r="BR185" s="510" t="e">
        <f t="shared" si="163"/>
        <v>#REF!</v>
      </c>
      <c r="BS185" s="510" t="e">
        <f t="shared" si="163"/>
        <v>#REF!</v>
      </c>
      <c r="BT185" s="510" t="e">
        <f t="shared" si="163"/>
        <v>#REF!</v>
      </c>
      <c r="BU185" s="510" t="e">
        <f t="shared" si="163"/>
        <v>#REF!</v>
      </c>
      <c r="BV185" s="510" t="e">
        <f t="shared" si="163"/>
        <v>#REF!</v>
      </c>
      <c r="BW185" s="510" t="e">
        <f t="shared" si="163"/>
        <v>#REF!</v>
      </c>
      <c r="BX185" s="510">
        <v>11515</v>
      </c>
      <c r="BY185" s="510">
        <v>12966</v>
      </c>
      <c r="BZ185" s="510">
        <v>13047</v>
      </c>
      <c r="CA185" s="510">
        <v>14792</v>
      </c>
      <c r="CB185" s="510">
        <v>17672</v>
      </c>
      <c r="CC185" s="512">
        <v>148467</v>
      </c>
      <c r="CD185" s="510">
        <v>12686</v>
      </c>
      <c r="CE185" s="510">
        <v>12443</v>
      </c>
      <c r="CF185" s="510">
        <v>15035</v>
      </c>
      <c r="CG185" s="510">
        <v>14414</v>
      </c>
      <c r="CH185" s="510">
        <v>14302</v>
      </c>
      <c r="CI185" s="510">
        <v>14414</v>
      </c>
      <c r="CJ185" s="510">
        <v>14779</v>
      </c>
      <c r="CK185" s="510">
        <v>15239</v>
      </c>
      <c r="CL185" s="510">
        <v>15988</v>
      </c>
      <c r="CM185" s="514">
        <v>112985</v>
      </c>
      <c r="CN185" s="254">
        <v>102956</v>
      </c>
      <c r="CO185" s="515">
        <v>129300</v>
      </c>
      <c r="CP185" s="516">
        <v>25.587629667042222</v>
      </c>
      <c r="CQ185" s="28"/>
      <c r="CR185" s="28"/>
    </row>
    <row r="186" spans="1:99" ht="20.100000000000001" customHeight="1" x14ac:dyDescent="0.25">
      <c r="A186" s="26"/>
      <c r="B186" s="535" t="s">
        <v>29</v>
      </c>
      <c r="C186" s="508"/>
      <c r="D186" s="517">
        <f>+D187+D188+D189+D190</f>
        <v>2122506</v>
      </c>
      <c r="E186" s="518">
        <f t="shared" ref="E186:AQ186" si="164">+E187+E188+E189+E190</f>
        <v>1926182</v>
      </c>
      <c r="F186" s="518">
        <f t="shared" si="164"/>
        <v>2677347</v>
      </c>
      <c r="G186" s="518">
        <f t="shared" si="164"/>
        <v>3684437</v>
      </c>
      <c r="H186" s="518">
        <f t="shared" si="164"/>
        <v>3648642</v>
      </c>
      <c r="I186" s="518">
        <f t="shared" si="164"/>
        <v>3633965</v>
      </c>
      <c r="J186" s="518">
        <f t="shared" si="164"/>
        <v>3911715</v>
      </c>
      <c r="K186" s="518">
        <f t="shared" si="164"/>
        <v>4230587</v>
      </c>
      <c r="L186" s="518">
        <f t="shared" si="164"/>
        <v>4245173.6182007631</v>
      </c>
      <c r="M186" s="518">
        <f t="shared" si="164"/>
        <v>4885219</v>
      </c>
      <c r="N186" s="518">
        <f t="shared" si="164"/>
        <v>5819715</v>
      </c>
      <c r="O186" s="519">
        <f t="shared" si="164"/>
        <v>6805262</v>
      </c>
      <c r="P186" s="520">
        <f t="shared" si="164"/>
        <v>47590750.618200764</v>
      </c>
      <c r="Q186" s="517">
        <f t="shared" si="164"/>
        <v>6496727</v>
      </c>
      <c r="R186" s="518">
        <f t="shared" si="164"/>
        <v>6265631</v>
      </c>
      <c r="S186" s="518">
        <f t="shared" si="164"/>
        <v>7343814</v>
      </c>
      <c r="T186" s="518">
        <f t="shared" si="164"/>
        <v>7303420</v>
      </c>
      <c r="U186" s="518">
        <f t="shared" si="164"/>
        <v>7560570</v>
      </c>
      <c r="V186" s="518">
        <f t="shared" si="164"/>
        <v>7599703</v>
      </c>
      <c r="W186" s="518">
        <f t="shared" si="164"/>
        <v>7828527</v>
      </c>
      <c r="X186" s="518">
        <f t="shared" si="164"/>
        <v>8469286</v>
      </c>
      <c r="Y186" s="518">
        <f t="shared" si="164"/>
        <v>8331404</v>
      </c>
      <c r="Z186" s="518">
        <f t="shared" si="164"/>
        <v>8687804</v>
      </c>
      <c r="AA186" s="518">
        <f t="shared" si="164"/>
        <v>8672714</v>
      </c>
      <c r="AB186" s="519">
        <f t="shared" si="164"/>
        <v>9135349</v>
      </c>
      <c r="AC186" s="520">
        <f t="shared" si="164"/>
        <v>93694949</v>
      </c>
      <c r="AD186" s="517">
        <f t="shared" si="164"/>
        <v>8582491</v>
      </c>
      <c r="AE186" s="518">
        <f t="shared" si="164"/>
        <v>8022228</v>
      </c>
      <c r="AF186" s="518">
        <f t="shared" si="164"/>
        <v>9383141</v>
      </c>
      <c r="AG186" s="518">
        <f t="shared" si="164"/>
        <v>8891270</v>
      </c>
      <c r="AH186" s="518">
        <f t="shared" si="164"/>
        <v>9626143</v>
      </c>
      <c r="AI186" s="518">
        <f t="shared" si="164"/>
        <v>9696057</v>
      </c>
      <c r="AJ186" s="518">
        <f t="shared" si="164"/>
        <v>9690952</v>
      </c>
      <c r="AK186" s="518">
        <f t="shared" si="164"/>
        <v>10305910</v>
      </c>
      <c r="AL186" s="518">
        <f t="shared" si="164"/>
        <v>10590802</v>
      </c>
      <c r="AM186" s="518">
        <f t="shared" si="164"/>
        <v>10828706</v>
      </c>
      <c r="AN186" s="518">
        <f t="shared" si="164"/>
        <v>10885845</v>
      </c>
      <c r="AO186" s="519">
        <f t="shared" si="164"/>
        <v>11615401</v>
      </c>
      <c r="AP186" s="520">
        <f t="shared" si="164"/>
        <v>118118946</v>
      </c>
      <c r="AQ186" s="517">
        <f t="shared" si="164"/>
        <v>10462794</v>
      </c>
      <c r="AR186" s="518">
        <f t="shared" ref="AR186:BW186" si="165">+AR187+AR188+AR189+AR190</f>
        <v>9057571</v>
      </c>
      <c r="AS186" s="518">
        <f t="shared" si="165"/>
        <v>11085896</v>
      </c>
      <c r="AT186" s="518">
        <f t="shared" si="165"/>
        <v>10079547.210000001</v>
      </c>
      <c r="AU186" s="518">
        <f t="shared" si="165"/>
        <v>10887278</v>
      </c>
      <c r="AV186" s="518">
        <f t="shared" si="165"/>
        <v>10856614</v>
      </c>
      <c r="AW186" s="518">
        <f t="shared" si="165"/>
        <v>10945377</v>
      </c>
      <c r="AX186" s="518">
        <f t="shared" si="165"/>
        <v>11382009</v>
      </c>
      <c r="AY186" s="518">
        <f t="shared" si="165"/>
        <v>11153563</v>
      </c>
      <c r="AZ186" s="518">
        <f t="shared" si="165"/>
        <v>11752202</v>
      </c>
      <c r="BA186" s="518">
        <f t="shared" si="165"/>
        <v>11338429</v>
      </c>
      <c r="BB186" s="518">
        <f t="shared" si="165"/>
        <v>11780604</v>
      </c>
      <c r="BC186" s="520">
        <f t="shared" si="165"/>
        <v>130781884.21000001</v>
      </c>
      <c r="BD186" s="517">
        <f t="shared" si="165"/>
        <v>11102540</v>
      </c>
      <c r="BE186" s="518">
        <f t="shared" si="165"/>
        <v>10343620</v>
      </c>
      <c r="BF186" s="518">
        <f t="shared" si="165"/>
        <v>11192228</v>
      </c>
      <c r="BG186" s="518">
        <f t="shared" si="165"/>
        <v>11246620</v>
      </c>
      <c r="BH186" s="518">
        <f t="shared" si="165"/>
        <v>11804769</v>
      </c>
      <c r="BI186" s="518">
        <f t="shared" si="165"/>
        <v>11507223</v>
      </c>
      <c r="BJ186" s="518">
        <f t="shared" si="165"/>
        <v>11972353</v>
      </c>
      <c r="BK186" s="518">
        <f t="shared" si="165"/>
        <v>12245692</v>
      </c>
      <c r="BL186" s="521">
        <f t="shared" si="165"/>
        <v>12111758</v>
      </c>
      <c r="BM186" s="518">
        <f t="shared" si="165"/>
        <v>12018311</v>
      </c>
      <c r="BN186" s="518">
        <f t="shared" si="165"/>
        <v>10902562</v>
      </c>
      <c r="BO186" s="518">
        <f t="shared" si="165"/>
        <v>13859972</v>
      </c>
      <c r="BP186" s="520">
        <f t="shared" si="165"/>
        <v>140307648</v>
      </c>
      <c r="BQ186" s="518">
        <f t="shared" si="165"/>
        <v>12565874</v>
      </c>
      <c r="BR186" s="518">
        <f t="shared" si="165"/>
        <v>12157706</v>
      </c>
      <c r="BS186" s="518">
        <f t="shared" si="165"/>
        <v>11186938</v>
      </c>
      <c r="BT186" s="518">
        <f t="shared" si="165"/>
        <v>7410487</v>
      </c>
      <c r="BU186" s="518">
        <f t="shared" si="165"/>
        <v>9122622</v>
      </c>
      <c r="BV186" s="518">
        <f t="shared" si="165"/>
        <v>11181570</v>
      </c>
      <c r="BW186" s="518">
        <f t="shared" si="165"/>
        <v>12862933</v>
      </c>
      <c r="BX186" s="518">
        <v>13766117</v>
      </c>
      <c r="BY186" s="518">
        <v>14621684</v>
      </c>
      <c r="BZ186" s="518">
        <v>15171877</v>
      </c>
      <c r="CA186" s="518">
        <v>15424788</v>
      </c>
      <c r="CB186" s="518">
        <v>17895032</v>
      </c>
      <c r="CC186" s="520">
        <v>153367628</v>
      </c>
      <c r="CD186" s="518">
        <v>15695664</v>
      </c>
      <c r="CE186" s="518">
        <v>14453032</v>
      </c>
      <c r="CF186" s="518">
        <v>15969493</v>
      </c>
      <c r="CG186" s="518">
        <v>16212078</v>
      </c>
      <c r="CH186" s="518">
        <v>16772929</v>
      </c>
      <c r="CI186" s="518">
        <v>16357811</v>
      </c>
      <c r="CJ186" s="518">
        <v>18154554</v>
      </c>
      <c r="CK186" s="518">
        <v>18951824</v>
      </c>
      <c r="CL186" s="518">
        <v>18425476</v>
      </c>
      <c r="CM186" s="522">
        <v>103526803</v>
      </c>
      <c r="CN186" s="417">
        <v>104875931</v>
      </c>
      <c r="CO186" s="523">
        <v>150992861</v>
      </c>
      <c r="CP186" s="524">
        <v>43.972844446072187</v>
      </c>
      <c r="CQ186" s="28"/>
      <c r="CR186" s="28"/>
      <c r="CS186" s="36"/>
      <c r="CT186" s="36"/>
      <c r="CU186" s="36"/>
    </row>
    <row r="187" spans="1:99" ht="20.100000000000001" customHeight="1" x14ac:dyDescent="0.25">
      <c r="A187" s="26"/>
      <c r="B187" s="535"/>
      <c r="C187" s="508" t="s">
        <v>77</v>
      </c>
      <c r="D187" s="509">
        <f t="shared" ref="D187:AI187" si="166">+D91+D94+D97</f>
        <v>521941</v>
      </c>
      <c r="E187" s="510">
        <f t="shared" si="166"/>
        <v>494920</v>
      </c>
      <c r="F187" s="510">
        <f t="shared" si="166"/>
        <v>583483</v>
      </c>
      <c r="G187" s="510">
        <f t="shared" si="166"/>
        <v>584977</v>
      </c>
      <c r="H187" s="510">
        <f t="shared" si="166"/>
        <v>604143</v>
      </c>
      <c r="I187" s="510">
        <f t="shared" si="166"/>
        <v>639749</v>
      </c>
      <c r="J187" s="510">
        <f t="shared" si="166"/>
        <v>645906</v>
      </c>
      <c r="K187" s="510">
        <f t="shared" si="166"/>
        <v>639435</v>
      </c>
      <c r="L187" s="510">
        <f t="shared" si="166"/>
        <v>677821</v>
      </c>
      <c r="M187" s="510">
        <f t="shared" si="166"/>
        <v>722711</v>
      </c>
      <c r="N187" s="510">
        <f t="shared" si="166"/>
        <v>678408</v>
      </c>
      <c r="O187" s="511">
        <f t="shared" si="166"/>
        <v>906057</v>
      </c>
      <c r="P187" s="512">
        <f t="shared" si="166"/>
        <v>7699551</v>
      </c>
      <c r="Q187" s="509">
        <f t="shared" si="166"/>
        <v>695197</v>
      </c>
      <c r="R187" s="510">
        <f t="shared" si="166"/>
        <v>695622</v>
      </c>
      <c r="S187" s="510">
        <f t="shared" si="166"/>
        <v>783490</v>
      </c>
      <c r="T187" s="510">
        <f t="shared" si="166"/>
        <v>806451</v>
      </c>
      <c r="U187" s="510">
        <f t="shared" si="166"/>
        <v>827385</v>
      </c>
      <c r="V187" s="510">
        <f t="shared" si="166"/>
        <v>872353</v>
      </c>
      <c r="W187" s="510">
        <f t="shared" si="166"/>
        <v>885318</v>
      </c>
      <c r="X187" s="510">
        <f t="shared" si="166"/>
        <v>906259</v>
      </c>
      <c r="Y187" s="510">
        <f t="shared" si="166"/>
        <v>935257</v>
      </c>
      <c r="Z187" s="510">
        <f t="shared" si="166"/>
        <v>946331</v>
      </c>
      <c r="AA187" s="510">
        <f t="shared" si="166"/>
        <v>954578</v>
      </c>
      <c r="AB187" s="511">
        <f t="shared" si="166"/>
        <v>1200042</v>
      </c>
      <c r="AC187" s="512">
        <f t="shared" si="166"/>
        <v>10508283</v>
      </c>
      <c r="AD187" s="509">
        <f t="shared" si="166"/>
        <v>963855</v>
      </c>
      <c r="AE187" s="510">
        <f t="shared" si="166"/>
        <v>965596</v>
      </c>
      <c r="AF187" s="510">
        <f t="shared" si="166"/>
        <v>1133299</v>
      </c>
      <c r="AG187" s="510">
        <f t="shared" si="166"/>
        <v>1113745</v>
      </c>
      <c r="AH187" s="510">
        <f t="shared" si="166"/>
        <v>1253356</v>
      </c>
      <c r="AI187" s="510">
        <f t="shared" si="166"/>
        <v>1289281</v>
      </c>
      <c r="AJ187" s="510">
        <f t="shared" ref="AJ187:BB187" si="167">+AJ91+AJ94+AJ97</f>
        <v>1333900</v>
      </c>
      <c r="AK187" s="510">
        <f t="shared" si="167"/>
        <v>1544043</v>
      </c>
      <c r="AL187" s="510">
        <f t="shared" si="167"/>
        <v>1363581</v>
      </c>
      <c r="AM187" s="510">
        <f t="shared" si="167"/>
        <v>1432074</v>
      </c>
      <c r="AN187" s="510">
        <f t="shared" si="167"/>
        <v>1454684</v>
      </c>
      <c r="AO187" s="511">
        <f t="shared" si="167"/>
        <v>1706797</v>
      </c>
      <c r="AP187" s="512">
        <f t="shared" si="167"/>
        <v>15554211</v>
      </c>
      <c r="AQ187" s="509">
        <f t="shared" si="167"/>
        <v>1451889</v>
      </c>
      <c r="AR187" s="510">
        <f t="shared" si="167"/>
        <v>1393241</v>
      </c>
      <c r="AS187" s="510">
        <f t="shared" si="167"/>
        <v>1766690</v>
      </c>
      <c r="AT187" s="510">
        <f t="shared" si="167"/>
        <v>1640032</v>
      </c>
      <c r="AU187" s="510">
        <f t="shared" si="167"/>
        <v>1746784</v>
      </c>
      <c r="AV187" s="510">
        <f t="shared" si="167"/>
        <v>1750724</v>
      </c>
      <c r="AW187" s="510">
        <f t="shared" si="167"/>
        <v>1795669</v>
      </c>
      <c r="AX187" s="510">
        <f t="shared" si="167"/>
        <v>1874968</v>
      </c>
      <c r="AY187" s="510">
        <f t="shared" si="167"/>
        <v>1839777</v>
      </c>
      <c r="AZ187" s="510">
        <f t="shared" si="167"/>
        <v>2053287</v>
      </c>
      <c r="BA187" s="510">
        <f t="shared" si="167"/>
        <v>2063628</v>
      </c>
      <c r="BB187" s="510">
        <f t="shared" si="167"/>
        <v>2417887</v>
      </c>
      <c r="BC187" s="512">
        <f>SUM(AQ187:BB187)</f>
        <v>21794576</v>
      </c>
      <c r="BD187" s="509">
        <f t="shared" ref="BD187:BW187" si="168">+BD91+BD94+BD97</f>
        <v>2087925</v>
      </c>
      <c r="BE187" s="510">
        <f t="shared" si="168"/>
        <v>2152211</v>
      </c>
      <c r="BF187" s="510">
        <f t="shared" si="168"/>
        <v>2311249</v>
      </c>
      <c r="BG187" s="510">
        <f t="shared" si="168"/>
        <v>2425390</v>
      </c>
      <c r="BH187" s="510">
        <f t="shared" si="168"/>
        <v>2647212</v>
      </c>
      <c r="BI187" s="510">
        <f t="shared" si="168"/>
        <v>2548797</v>
      </c>
      <c r="BJ187" s="510">
        <f t="shared" si="168"/>
        <v>2779442</v>
      </c>
      <c r="BK187" s="510">
        <f t="shared" si="168"/>
        <v>2880709</v>
      </c>
      <c r="BL187" s="513">
        <f t="shared" si="168"/>
        <v>2873561</v>
      </c>
      <c r="BM187" s="510">
        <f t="shared" si="168"/>
        <v>2847206</v>
      </c>
      <c r="BN187" s="510">
        <f t="shared" si="168"/>
        <v>2690947</v>
      </c>
      <c r="BO187" s="510">
        <f t="shared" si="168"/>
        <v>3580060</v>
      </c>
      <c r="BP187" s="512">
        <f t="shared" si="168"/>
        <v>31824709</v>
      </c>
      <c r="BQ187" s="510">
        <f t="shared" si="168"/>
        <v>3170862</v>
      </c>
      <c r="BR187" s="510">
        <f t="shared" si="168"/>
        <v>3172385</v>
      </c>
      <c r="BS187" s="510">
        <f t="shared" si="168"/>
        <v>3039497</v>
      </c>
      <c r="BT187" s="510">
        <f t="shared" si="168"/>
        <v>2666611</v>
      </c>
      <c r="BU187" s="510">
        <f t="shared" si="168"/>
        <v>3573519</v>
      </c>
      <c r="BV187" s="510">
        <f t="shared" si="168"/>
        <v>4464469</v>
      </c>
      <c r="BW187" s="510">
        <f t="shared" si="168"/>
        <v>5211619</v>
      </c>
      <c r="BX187" s="510">
        <v>5388057</v>
      </c>
      <c r="BY187" s="510">
        <v>5714960</v>
      </c>
      <c r="BZ187" s="510">
        <v>5882196</v>
      </c>
      <c r="CA187" s="510">
        <v>5706955</v>
      </c>
      <c r="CB187" s="510">
        <v>7220382</v>
      </c>
      <c r="CC187" s="512">
        <v>55211512</v>
      </c>
      <c r="CD187" s="510">
        <v>6463290</v>
      </c>
      <c r="CE187" s="510">
        <v>5983905</v>
      </c>
      <c r="CF187" s="510">
        <v>6936613</v>
      </c>
      <c r="CG187" s="510">
        <v>7051415</v>
      </c>
      <c r="CH187" s="510">
        <v>7494302</v>
      </c>
      <c r="CI187" s="510">
        <v>7598225</v>
      </c>
      <c r="CJ187" s="510">
        <v>8156359</v>
      </c>
      <c r="CK187" s="510">
        <v>8149406</v>
      </c>
      <c r="CL187" s="510">
        <v>8265116</v>
      </c>
      <c r="CM187" s="514">
        <v>22706496</v>
      </c>
      <c r="CN187" s="254">
        <v>36401979</v>
      </c>
      <c r="CO187" s="515">
        <v>66098631</v>
      </c>
      <c r="CP187" s="516">
        <v>81.579773451328009</v>
      </c>
      <c r="CQ187" s="28"/>
      <c r="CR187" s="28"/>
    </row>
    <row r="188" spans="1:99" s="209" customFormat="1" ht="20.100000000000001" customHeight="1" x14ac:dyDescent="0.25">
      <c r="A188" s="206"/>
      <c r="B188" s="535"/>
      <c r="C188" s="508" t="s">
        <v>78</v>
      </c>
      <c r="D188" s="509">
        <f t="shared" ref="D188:AI188" si="169">+D113+D116</f>
        <v>462155</v>
      </c>
      <c r="E188" s="510">
        <f t="shared" si="169"/>
        <v>425847</v>
      </c>
      <c r="F188" s="510">
        <f t="shared" si="169"/>
        <v>529646</v>
      </c>
      <c r="G188" s="510">
        <f t="shared" si="169"/>
        <v>513556</v>
      </c>
      <c r="H188" s="510">
        <f t="shared" si="169"/>
        <v>524778</v>
      </c>
      <c r="I188" s="510">
        <f t="shared" si="169"/>
        <v>503797</v>
      </c>
      <c r="J188" s="510">
        <f t="shared" si="169"/>
        <v>512856</v>
      </c>
      <c r="K188" s="510">
        <f t="shared" si="169"/>
        <v>508890</v>
      </c>
      <c r="L188" s="510">
        <f t="shared" si="169"/>
        <v>542816</v>
      </c>
      <c r="M188" s="510">
        <f t="shared" si="169"/>
        <v>582817</v>
      </c>
      <c r="N188" s="510">
        <f t="shared" si="169"/>
        <v>524870</v>
      </c>
      <c r="O188" s="511">
        <f t="shared" si="169"/>
        <v>689373</v>
      </c>
      <c r="P188" s="512">
        <f t="shared" si="169"/>
        <v>6321401</v>
      </c>
      <c r="Q188" s="509">
        <f t="shared" si="169"/>
        <v>431021</v>
      </c>
      <c r="R188" s="510">
        <f t="shared" si="169"/>
        <v>408097</v>
      </c>
      <c r="S188" s="510">
        <f t="shared" si="169"/>
        <v>500274</v>
      </c>
      <c r="T188" s="510">
        <f t="shared" si="169"/>
        <v>489919</v>
      </c>
      <c r="U188" s="510">
        <f t="shared" si="169"/>
        <v>494227</v>
      </c>
      <c r="V188" s="510">
        <f t="shared" si="169"/>
        <v>521972</v>
      </c>
      <c r="W188" s="510">
        <f t="shared" si="169"/>
        <v>517596</v>
      </c>
      <c r="X188" s="510">
        <f t="shared" si="169"/>
        <v>536101</v>
      </c>
      <c r="Y188" s="510">
        <f t="shared" si="169"/>
        <v>521888</v>
      </c>
      <c r="Z188" s="510">
        <f t="shared" si="169"/>
        <v>512746</v>
      </c>
      <c r="AA188" s="510">
        <f t="shared" si="169"/>
        <v>517789</v>
      </c>
      <c r="AB188" s="511">
        <f t="shared" si="169"/>
        <v>625475</v>
      </c>
      <c r="AC188" s="512">
        <f t="shared" si="169"/>
        <v>6077105</v>
      </c>
      <c r="AD188" s="509">
        <f t="shared" si="169"/>
        <v>425057</v>
      </c>
      <c r="AE188" s="510">
        <f t="shared" si="169"/>
        <v>394514</v>
      </c>
      <c r="AF188" s="510">
        <f t="shared" si="169"/>
        <v>511467</v>
      </c>
      <c r="AG188" s="510">
        <f t="shared" si="169"/>
        <v>447701</v>
      </c>
      <c r="AH188" s="510">
        <f t="shared" si="169"/>
        <v>509390</v>
      </c>
      <c r="AI188" s="510">
        <f t="shared" si="169"/>
        <v>491126</v>
      </c>
      <c r="AJ188" s="510">
        <f t="shared" ref="AJ188:BB188" si="170">+AJ113+AJ116</f>
        <v>494546</v>
      </c>
      <c r="AK188" s="510">
        <f t="shared" si="170"/>
        <v>511544</v>
      </c>
      <c r="AL188" s="510">
        <f t="shared" si="170"/>
        <v>487094</v>
      </c>
      <c r="AM188" s="510">
        <f t="shared" si="170"/>
        <v>514006</v>
      </c>
      <c r="AN188" s="510">
        <f t="shared" si="170"/>
        <v>500719</v>
      </c>
      <c r="AO188" s="511">
        <f t="shared" si="170"/>
        <v>573947</v>
      </c>
      <c r="AP188" s="512">
        <f t="shared" si="170"/>
        <v>5861111</v>
      </c>
      <c r="AQ188" s="509">
        <f t="shared" si="170"/>
        <v>414064</v>
      </c>
      <c r="AR188" s="510">
        <f t="shared" si="170"/>
        <v>367403</v>
      </c>
      <c r="AS188" s="510">
        <f t="shared" si="170"/>
        <v>466322</v>
      </c>
      <c r="AT188" s="510">
        <f t="shared" si="170"/>
        <v>466469</v>
      </c>
      <c r="AU188" s="510">
        <f t="shared" si="170"/>
        <v>473237</v>
      </c>
      <c r="AV188" s="510">
        <f t="shared" si="170"/>
        <v>476118</v>
      </c>
      <c r="AW188" s="510">
        <f t="shared" si="170"/>
        <v>480451</v>
      </c>
      <c r="AX188" s="510">
        <f t="shared" si="170"/>
        <v>491209</v>
      </c>
      <c r="AY188" s="510">
        <f t="shared" si="170"/>
        <v>441915</v>
      </c>
      <c r="AZ188" s="510">
        <f t="shared" si="170"/>
        <v>512809</v>
      </c>
      <c r="BA188" s="510">
        <f t="shared" si="170"/>
        <v>479648</v>
      </c>
      <c r="BB188" s="510">
        <f t="shared" si="170"/>
        <v>531720</v>
      </c>
      <c r="BC188" s="512">
        <f>SUM(AQ188:BB188)</f>
        <v>5601365</v>
      </c>
      <c r="BD188" s="509">
        <f t="shared" ref="BD188:BW188" si="171">+BD113+BD116</f>
        <v>417009</v>
      </c>
      <c r="BE188" s="510">
        <f t="shared" si="171"/>
        <v>399925</v>
      </c>
      <c r="BF188" s="510">
        <f t="shared" si="171"/>
        <v>414305</v>
      </c>
      <c r="BG188" s="510">
        <f t="shared" si="171"/>
        <v>445358</v>
      </c>
      <c r="BH188" s="510">
        <f t="shared" si="171"/>
        <v>464200</v>
      </c>
      <c r="BI188" s="510">
        <f t="shared" si="171"/>
        <v>422116</v>
      </c>
      <c r="BJ188" s="510">
        <f t="shared" si="171"/>
        <v>478905</v>
      </c>
      <c r="BK188" s="510">
        <f t="shared" si="171"/>
        <v>462658</v>
      </c>
      <c r="BL188" s="513">
        <f t="shared" si="171"/>
        <v>444985</v>
      </c>
      <c r="BM188" s="510">
        <f t="shared" si="171"/>
        <v>415283</v>
      </c>
      <c r="BN188" s="510">
        <f t="shared" si="171"/>
        <v>342236</v>
      </c>
      <c r="BO188" s="510">
        <f t="shared" si="171"/>
        <v>506933</v>
      </c>
      <c r="BP188" s="512">
        <f t="shared" si="171"/>
        <v>5213913</v>
      </c>
      <c r="BQ188" s="510">
        <f t="shared" si="171"/>
        <v>390157</v>
      </c>
      <c r="BR188" s="510">
        <f t="shared" si="171"/>
        <v>344128</v>
      </c>
      <c r="BS188" s="510">
        <f t="shared" si="171"/>
        <v>292169</v>
      </c>
      <c r="BT188" s="510">
        <f t="shared" si="171"/>
        <v>76072</v>
      </c>
      <c r="BU188" s="510">
        <f t="shared" si="171"/>
        <v>100188</v>
      </c>
      <c r="BV188" s="510">
        <f t="shared" si="171"/>
        <v>169332</v>
      </c>
      <c r="BW188" s="510">
        <f t="shared" si="171"/>
        <v>200643</v>
      </c>
      <c r="BX188" s="510">
        <v>202736</v>
      </c>
      <c r="BY188" s="510">
        <v>257630</v>
      </c>
      <c r="BZ188" s="510">
        <v>287289</v>
      </c>
      <c r="CA188" s="510">
        <v>262001</v>
      </c>
      <c r="CB188" s="510">
        <v>336704</v>
      </c>
      <c r="CC188" s="512">
        <v>2919049</v>
      </c>
      <c r="CD188" s="510">
        <v>222873</v>
      </c>
      <c r="CE188" s="510">
        <v>206569</v>
      </c>
      <c r="CF188" s="510">
        <v>271479</v>
      </c>
      <c r="CG188" s="510">
        <v>269814</v>
      </c>
      <c r="CH188" s="510">
        <v>235771</v>
      </c>
      <c r="CI188" s="510">
        <v>239102</v>
      </c>
      <c r="CJ188" s="510">
        <v>264295</v>
      </c>
      <c r="CK188" s="510">
        <v>255586</v>
      </c>
      <c r="CL188" s="510">
        <v>261417</v>
      </c>
      <c r="CM188" s="514">
        <v>3949461</v>
      </c>
      <c r="CN188" s="254">
        <v>2033055</v>
      </c>
      <c r="CO188" s="515">
        <v>2226906</v>
      </c>
      <c r="CP188" s="516">
        <v>9.534960933176917</v>
      </c>
      <c r="CQ188" s="207"/>
      <c r="CR188" s="207"/>
    </row>
    <row r="189" spans="1:99" ht="20.100000000000001" customHeight="1" x14ac:dyDescent="0.25">
      <c r="A189" s="26"/>
      <c r="B189" s="535"/>
      <c r="C189" s="508" t="s">
        <v>79</v>
      </c>
      <c r="D189" s="509">
        <f t="shared" ref="D189:AI189" si="172">+D136+D139</f>
        <v>879413</v>
      </c>
      <c r="E189" s="510">
        <f t="shared" si="172"/>
        <v>796009</v>
      </c>
      <c r="F189" s="510">
        <f t="shared" si="172"/>
        <v>880914</v>
      </c>
      <c r="G189" s="510">
        <f t="shared" si="172"/>
        <v>818833</v>
      </c>
      <c r="H189" s="510">
        <f t="shared" si="172"/>
        <v>860927</v>
      </c>
      <c r="I189" s="510">
        <f t="shared" si="172"/>
        <v>886768</v>
      </c>
      <c r="J189" s="510">
        <f t="shared" si="172"/>
        <v>886845</v>
      </c>
      <c r="K189" s="510">
        <f t="shared" si="172"/>
        <v>905179</v>
      </c>
      <c r="L189" s="510">
        <f t="shared" si="172"/>
        <v>886452.61820076301</v>
      </c>
      <c r="M189" s="510">
        <f t="shared" si="172"/>
        <v>898378</v>
      </c>
      <c r="N189" s="510">
        <f t="shared" si="172"/>
        <v>930063</v>
      </c>
      <c r="O189" s="511">
        <f t="shared" si="172"/>
        <v>1102542</v>
      </c>
      <c r="P189" s="512">
        <f t="shared" si="172"/>
        <v>10732323.618200764</v>
      </c>
      <c r="Q189" s="509">
        <f t="shared" si="172"/>
        <v>1641452</v>
      </c>
      <c r="R189" s="510">
        <f t="shared" si="172"/>
        <v>1391402</v>
      </c>
      <c r="S189" s="510">
        <f t="shared" si="172"/>
        <v>1459671</v>
      </c>
      <c r="T189" s="510">
        <f t="shared" si="172"/>
        <v>1358559</v>
      </c>
      <c r="U189" s="510">
        <f t="shared" si="172"/>
        <v>1517880</v>
      </c>
      <c r="V189" s="510">
        <f t="shared" si="172"/>
        <v>1621472</v>
      </c>
      <c r="W189" s="510">
        <f t="shared" si="172"/>
        <v>1616791</v>
      </c>
      <c r="X189" s="510">
        <f t="shared" si="172"/>
        <v>1732713</v>
      </c>
      <c r="Y189" s="510">
        <f t="shared" si="172"/>
        <v>1691717</v>
      </c>
      <c r="Z189" s="510">
        <f t="shared" si="172"/>
        <v>1708439</v>
      </c>
      <c r="AA189" s="510">
        <f t="shared" si="172"/>
        <v>1815054</v>
      </c>
      <c r="AB189" s="511">
        <f t="shared" si="172"/>
        <v>1917133</v>
      </c>
      <c r="AC189" s="512">
        <f t="shared" si="172"/>
        <v>19472283</v>
      </c>
      <c r="AD189" s="509">
        <f t="shared" si="172"/>
        <v>2054316</v>
      </c>
      <c r="AE189" s="510">
        <f t="shared" si="172"/>
        <v>1675027</v>
      </c>
      <c r="AF189" s="510">
        <f t="shared" si="172"/>
        <v>2042561</v>
      </c>
      <c r="AG189" s="510">
        <f t="shared" si="172"/>
        <v>1957419</v>
      </c>
      <c r="AH189" s="510">
        <f t="shared" si="172"/>
        <v>2097579</v>
      </c>
      <c r="AI189" s="510">
        <f t="shared" si="172"/>
        <v>2200565</v>
      </c>
      <c r="AJ189" s="510">
        <f t="shared" ref="AJ189:BO189" si="173">+AJ136+AJ139</f>
        <v>2211606</v>
      </c>
      <c r="AK189" s="510">
        <f t="shared" si="173"/>
        <v>2245681</v>
      </c>
      <c r="AL189" s="510">
        <f t="shared" si="173"/>
        <v>2604027</v>
      </c>
      <c r="AM189" s="510">
        <f t="shared" si="173"/>
        <v>2386856</v>
      </c>
      <c r="AN189" s="510">
        <f t="shared" si="173"/>
        <v>2569982</v>
      </c>
      <c r="AO189" s="511">
        <f t="shared" si="173"/>
        <v>3470898</v>
      </c>
      <c r="AP189" s="512">
        <f t="shared" si="173"/>
        <v>27516517</v>
      </c>
      <c r="AQ189" s="509">
        <f t="shared" si="173"/>
        <v>3316957</v>
      </c>
      <c r="AR189" s="510">
        <f t="shared" si="173"/>
        <v>2262388</v>
      </c>
      <c r="AS189" s="510">
        <f t="shared" si="173"/>
        <v>2577516</v>
      </c>
      <c r="AT189" s="510">
        <f t="shared" si="173"/>
        <v>2281422.21</v>
      </c>
      <c r="AU189" s="510">
        <f t="shared" si="173"/>
        <v>2424322</v>
      </c>
      <c r="AV189" s="510">
        <f t="shared" si="173"/>
        <v>2608160</v>
      </c>
      <c r="AW189" s="510">
        <f t="shared" si="173"/>
        <v>2451189</v>
      </c>
      <c r="AX189" s="510">
        <f t="shared" si="173"/>
        <v>2506037</v>
      </c>
      <c r="AY189" s="510">
        <f t="shared" si="173"/>
        <v>2536767</v>
      </c>
      <c r="AZ189" s="510">
        <f t="shared" si="173"/>
        <v>2670688</v>
      </c>
      <c r="BA189" s="510">
        <f t="shared" si="173"/>
        <v>2821680</v>
      </c>
      <c r="BB189" s="510">
        <f t="shared" si="173"/>
        <v>3163325</v>
      </c>
      <c r="BC189" s="512">
        <f t="shared" si="173"/>
        <v>31620451.210000001</v>
      </c>
      <c r="BD189" s="509">
        <f t="shared" si="173"/>
        <v>3256840</v>
      </c>
      <c r="BE189" s="510">
        <f t="shared" si="173"/>
        <v>2893238</v>
      </c>
      <c r="BF189" s="510">
        <f t="shared" si="173"/>
        <v>3074225</v>
      </c>
      <c r="BG189" s="510">
        <f t="shared" si="173"/>
        <v>3120900</v>
      </c>
      <c r="BH189" s="510">
        <f t="shared" si="173"/>
        <v>3474919</v>
      </c>
      <c r="BI189" s="510">
        <f t="shared" si="173"/>
        <v>3600829</v>
      </c>
      <c r="BJ189" s="510">
        <f t="shared" si="173"/>
        <v>3845109</v>
      </c>
      <c r="BK189" s="510">
        <f t="shared" si="173"/>
        <v>3890411</v>
      </c>
      <c r="BL189" s="513">
        <f t="shared" si="173"/>
        <v>3938842</v>
      </c>
      <c r="BM189" s="510">
        <f t="shared" si="173"/>
        <v>3855502</v>
      </c>
      <c r="BN189" s="510">
        <f t="shared" si="173"/>
        <v>3253537</v>
      </c>
      <c r="BO189" s="510">
        <f t="shared" si="173"/>
        <v>4838486</v>
      </c>
      <c r="BP189" s="512">
        <f t="shared" ref="BP189:BW189" si="174">+BP136+BP139</f>
        <v>43042838</v>
      </c>
      <c r="BQ189" s="510">
        <f t="shared" si="174"/>
        <v>4479724</v>
      </c>
      <c r="BR189" s="510">
        <f t="shared" si="174"/>
        <v>4029369</v>
      </c>
      <c r="BS189" s="510">
        <f t="shared" si="174"/>
        <v>3669186</v>
      </c>
      <c r="BT189" s="510">
        <f t="shared" si="174"/>
        <v>2064959</v>
      </c>
      <c r="BU189" s="510">
        <f t="shared" si="174"/>
        <v>2606029</v>
      </c>
      <c r="BV189" s="510">
        <f t="shared" si="174"/>
        <v>3330850</v>
      </c>
      <c r="BW189" s="510">
        <f t="shared" si="174"/>
        <v>3845508</v>
      </c>
      <c r="BX189" s="510">
        <v>4341338</v>
      </c>
      <c r="BY189" s="510">
        <v>4553891</v>
      </c>
      <c r="BZ189" s="510">
        <v>4532979</v>
      </c>
      <c r="CA189" s="510">
        <v>5202107</v>
      </c>
      <c r="CB189" s="510">
        <v>5809729</v>
      </c>
      <c r="CC189" s="512">
        <v>48465669</v>
      </c>
      <c r="CD189" s="510">
        <v>5007177</v>
      </c>
      <c r="CE189" s="510">
        <v>4280860</v>
      </c>
      <c r="CF189" s="510">
        <v>4500682</v>
      </c>
      <c r="CG189" s="510">
        <v>4671539</v>
      </c>
      <c r="CH189" s="510">
        <v>4656327</v>
      </c>
      <c r="CI189" s="510">
        <v>4368230</v>
      </c>
      <c r="CJ189" s="510">
        <v>5081975</v>
      </c>
      <c r="CK189" s="510">
        <v>5724629</v>
      </c>
      <c r="CL189" s="510">
        <v>5256331</v>
      </c>
      <c r="CM189" s="514">
        <v>31095313</v>
      </c>
      <c r="CN189" s="254">
        <v>32920854</v>
      </c>
      <c r="CO189" s="515">
        <v>43547750</v>
      </c>
      <c r="CP189" s="516">
        <v>32.280134652642964</v>
      </c>
      <c r="CQ189" s="28"/>
      <c r="CR189" s="28"/>
    </row>
    <row r="190" spans="1:99" ht="20.100000000000001" customHeight="1" thickBot="1" x14ac:dyDescent="0.3">
      <c r="A190" s="26"/>
      <c r="B190" s="535"/>
      <c r="C190" s="508" t="s">
        <v>80</v>
      </c>
      <c r="D190" s="509">
        <f t="shared" ref="D190:AI190" si="175">+D163</f>
        <v>258997</v>
      </c>
      <c r="E190" s="510">
        <f t="shared" si="175"/>
        <v>209406</v>
      </c>
      <c r="F190" s="510">
        <f t="shared" si="175"/>
        <v>683304</v>
      </c>
      <c r="G190" s="510">
        <f t="shared" si="175"/>
        <v>1767071</v>
      </c>
      <c r="H190" s="510">
        <f t="shared" si="175"/>
        <v>1658794</v>
      </c>
      <c r="I190" s="510">
        <f t="shared" si="175"/>
        <v>1603651</v>
      </c>
      <c r="J190" s="510">
        <f t="shared" si="175"/>
        <v>1866108</v>
      </c>
      <c r="K190" s="510">
        <f t="shared" si="175"/>
        <v>2177083</v>
      </c>
      <c r="L190" s="510">
        <f t="shared" si="175"/>
        <v>2138084</v>
      </c>
      <c r="M190" s="510">
        <f t="shared" si="175"/>
        <v>2681313</v>
      </c>
      <c r="N190" s="510">
        <f t="shared" si="175"/>
        <v>3686374</v>
      </c>
      <c r="O190" s="511">
        <f t="shared" si="175"/>
        <v>4107290</v>
      </c>
      <c r="P190" s="512">
        <f t="shared" si="175"/>
        <v>22837475</v>
      </c>
      <c r="Q190" s="509">
        <f t="shared" si="175"/>
        <v>3729057</v>
      </c>
      <c r="R190" s="510">
        <f t="shared" si="175"/>
        <v>3770510</v>
      </c>
      <c r="S190" s="510">
        <f t="shared" si="175"/>
        <v>4600379</v>
      </c>
      <c r="T190" s="510">
        <f t="shared" si="175"/>
        <v>4648491</v>
      </c>
      <c r="U190" s="510">
        <f t="shared" si="175"/>
        <v>4721078</v>
      </c>
      <c r="V190" s="510">
        <f t="shared" si="175"/>
        <v>4583906</v>
      </c>
      <c r="W190" s="510">
        <f t="shared" si="175"/>
        <v>4808822</v>
      </c>
      <c r="X190" s="510">
        <f t="shared" si="175"/>
        <v>5294213</v>
      </c>
      <c r="Y190" s="510">
        <f t="shared" si="175"/>
        <v>5182542</v>
      </c>
      <c r="Z190" s="510">
        <f t="shared" si="175"/>
        <v>5520288</v>
      </c>
      <c r="AA190" s="510">
        <f t="shared" si="175"/>
        <v>5385293</v>
      </c>
      <c r="AB190" s="511">
        <f t="shared" si="175"/>
        <v>5392699</v>
      </c>
      <c r="AC190" s="512">
        <f t="shared" si="175"/>
        <v>57637278</v>
      </c>
      <c r="AD190" s="509">
        <f t="shared" si="175"/>
        <v>5139263</v>
      </c>
      <c r="AE190" s="510">
        <f t="shared" si="175"/>
        <v>4987091</v>
      </c>
      <c r="AF190" s="510">
        <f t="shared" si="175"/>
        <v>5695814</v>
      </c>
      <c r="AG190" s="510">
        <f t="shared" si="175"/>
        <v>5372405</v>
      </c>
      <c r="AH190" s="510">
        <f t="shared" si="175"/>
        <v>5765818</v>
      </c>
      <c r="AI190" s="510">
        <f t="shared" si="175"/>
        <v>5715085</v>
      </c>
      <c r="AJ190" s="510">
        <f t="shared" ref="AJ190:BB190" si="176">+AJ163</f>
        <v>5650900</v>
      </c>
      <c r="AK190" s="510">
        <f t="shared" si="176"/>
        <v>6004642</v>
      </c>
      <c r="AL190" s="510">
        <f t="shared" si="176"/>
        <v>6136100</v>
      </c>
      <c r="AM190" s="510">
        <f t="shared" si="176"/>
        <v>6495770</v>
      </c>
      <c r="AN190" s="510">
        <f t="shared" si="176"/>
        <v>6360460</v>
      </c>
      <c r="AO190" s="511">
        <f t="shared" si="176"/>
        <v>5863759</v>
      </c>
      <c r="AP190" s="512">
        <f t="shared" si="176"/>
        <v>69187107</v>
      </c>
      <c r="AQ190" s="509">
        <f t="shared" si="176"/>
        <v>5279884</v>
      </c>
      <c r="AR190" s="510">
        <f t="shared" si="176"/>
        <v>5034539</v>
      </c>
      <c r="AS190" s="510">
        <f t="shared" si="176"/>
        <v>6275368</v>
      </c>
      <c r="AT190" s="510">
        <f t="shared" si="176"/>
        <v>5691624</v>
      </c>
      <c r="AU190" s="510">
        <f t="shared" si="176"/>
        <v>6242935</v>
      </c>
      <c r="AV190" s="510">
        <f t="shared" si="176"/>
        <v>6021612</v>
      </c>
      <c r="AW190" s="510">
        <f t="shared" si="176"/>
        <v>6218068</v>
      </c>
      <c r="AX190" s="510">
        <f t="shared" si="176"/>
        <v>6509795</v>
      </c>
      <c r="AY190" s="510">
        <f t="shared" si="176"/>
        <v>6335104</v>
      </c>
      <c r="AZ190" s="510">
        <f t="shared" si="176"/>
        <v>6515418</v>
      </c>
      <c r="BA190" s="510">
        <f t="shared" si="176"/>
        <v>5973473</v>
      </c>
      <c r="BB190" s="510">
        <f t="shared" si="176"/>
        <v>5667672</v>
      </c>
      <c r="BC190" s="512">
        <f>SUM(AQ190:BB190)</f>
        <v>71765492</v>
      </c>
      <c r="BD190" s="509">
        <f t="shared" ref="BD190:BW190" si="177">+BD163</f>
        <v>5340766</v>
      </c>
      <c r="BE190" s="510">
        <f t="shared" si="177"/>
        <v>4898246</v>
      </c>
      <c r="BF190" s="510">
        <f t="shared" si="177"/>
        <v>5392449</v>
      </c>
      <c r="BG190" s="510">
        <f t="shared" si="177"/>
        <v>5254972</v>
      </c>
      <c r="BH190" s="510">
        <f t="shared" si="177"/>
        <v>5218438</v>
      </c>
      <c r="BI190" s="510">
        <f t="shared" si="177"/>
        <v>4935481</v>
      </c>
      <c r="BJ190" s="510">
        <f t="shared" si="177"/>
        <v>4868897</v>
      </c>
      <c r="BK190" s="510">
        <f t="shared" si="177"/>
        <v>5011914</v>
      </c>
      <c r="BL190" s="513">
        <f t="shared" si="177"/>
        <v>4854370</v>
      </c>
      <c r="BM190" s="510">
        <f t="shared" si="177"/>
        <v>4900320</v>
      </c>
      <c r="BN190" s="510">
        <f t="shared" si="177"/>
        <v>4615842</v>
      </c>
      <c r="BO190" s="510">
        <f t="shared" si="177"/>
        <v>4934493</v>
      </c>
      <c r="BP190" s="512">
        <f t="shared" si="177"/>
        <v>60226188</v>
      </c>
      <c r="BQ190" s="510">
        <f t="shared" si="177"/>
        <v>4525131</v>
      </c>
      <c r="BR190" s="510">
        <f t="shared" si="177"/>
        <v>4611824</v>
      </c>
      <c r="BS190" s="510">
        <f t="shared" si="177"/>
        <v>4186086</v>
      </c>
      <c r="BT190" s="510">
        <f t="shared" si="177"/>
        <v>2602845</v>
      </c>
      <c r="BU190" s="510">
        <f t="shared" si="177"/>
        <v>2842886</v>
      </c>
      <c r="BV190" s="510">
        <f t="shared" si="177"/>
        <v>3216919</v>
      </c>
      <c r="BW190" s="510">
        <f t="shared" si="177"/>
        <v>3605163</v>
      </c>
      <c r="BX190" s="510">
        <v>3833986</v>
      </c>
      <c r="BY190" s="510">
        <v>4095203</v>
      </c>
      <c r="BZ190" s="510">
        <v>4469413</v>
      </c>
      <c r="CA190" s="510">
        <v>4253725</v>
      </c>
      <c r="CB190" s="510">
        <v>4528217</v>
      </c>
      <c r="CC190" s="512">
        <v>46771398</v>
      </c>
      <c r="CD190" s="510">
        <v>4002324</v>
      </c>
      <c r="CE190" s="510">
        <v>3981698</v>
      </c>
      <c r="CF190" s="510">
        <v>4260719</v>
      </c>
      <c r="CG190" s="510">
        <v>4219310</v>
      </c>
      <c r="CH190" s="510">
        <v>4386529</v>
      </c>
      <c r="CI190" s="510">
        <v>4152254</v>
      </c>
      <c r="CJ190" s="510">
        <v>4651925</v>
      </c>
      <c r="CK190" s="510">
        <v>4822203</v>
      </c>
      <c r="CL190" s="510">
        <v>4642612</v>
      </c>
      <c r="CM190" s="514">
        <v>45775533</v>
      </c>
      <c r="CN190" s="254">
        <v>33520043</v>
      </c>
      <c r="CO190" s="515">
        <v>39119574</v>
      </c>
      <c r="CP190" s="516">
        <v>16.705023319928316</v>
      </c>
      <c r="CQ190" s="28"/>
      <c r="CR190" s="28"/>
    </row>
    <row r="191" spans="1:99" ht="20.100000000000001" customHeight="1" thickBot="1" x14ac:dyDescent="0.3">
      <c r="A191" s="26"/>
      <c r="B191" s="536" t="s">
        <v>82</v>
      </c>
      <c r="C191" s="537"/>
      <c r="D191" s="538" t="e">
        <f>+D184+D186</f>
        <v>#REF!</v>
      </c>
      <c r="E191" s="532" t="e">
        <f t="shared" ref="E191:BP191" si="178">+E184+E186</f>
        <v>#REF!</v>
      </c>
      <c r="F191" s="532" t="e">
        <f t="shared" si="178"/>
        <v>#REF!</v>
      </c>
      <c r="G191" s="532" t="e">
        <f t="shared" si="178"/>
        <v>#REF!</v>
      </c>
      <c r="H191" s="532" t="e">
        <f t="shared" si="178"/>
        <v>#REF!</v>
      </c>
      <c r="I191" s="532" t="e">
        <f t="shared" si="178"/>
        <v>#REF!</v>
      </c>
      <c r="J191" s="532" t="e">
        <f t="shared" si="178"/>
        <v>#REF!</v>
      </c>
      <c r="K191" s="532" t="e">
        <f t="shared" si="178"/>
        <v>#REF!</v>
      </c>
      <c r="L191" s="532" t="e">
        <f t="shared" si="178"/>
        <v>#REF!</v>
      </c>
      <c r="M191" s="532" t="e">
        <f t="shared" si="178"/>
        <v>#REF!</v>
      </c>
      <c r="N191" s="532" t="e">
        <f t="shared" si="178"/>
        <v>#REF!</v>
      </c>
      <c r="O191" s="539" t="e">
        <f t="shared" si="178"/>
        <v>#REF!</v>
      </c>
      <c r="P191" s="540" t="e">
        <f t="shared" si="178"/>
        <v>#REF!</v>
      </c>
      <c r="Q191" s="538" t="e">
        <f t="shared" si="178"/>
        <v>#REF!</v>
      </c>
      <c r="R191" s="532" t="e">
        <f t="shared" si="178"/>
        <v>#REF!</v>
      </c>
      <c r="S191" s="532" t="e">
        <f t="shared" si="178"/>
        <v>#REF!</v>
      </c>
      <c r="T191" s="532" t="e">
        <f t="shared" si="178"/>
        <v>#REF!</v>
      </c>
      <c r="U191" s="532" t="e">
        <f t="shared" si="178"/>
        <v>#REF!</v>
      </c>
      <c r="V191" s="532" t="e">
        <f t="shared" si="178"/>
        <v>#REF!</v>
      </c>
      <c r="W191" s="532" t="e">
        <f t="shared" si="178"/>
        <v>#REF!</v>
      </c>
      <c r="X191" s="532" t="e">
        <f t="shared" si="178"/>
        <v>#REF!</v>
      </c>
      <c r="Y191" s="532" t="e">
        <f t="shared" si="178"/>
        <v>#REF!</v>
      </c>
      <c r="Z191" s="532" t="e">
        <f t="shared" si="178"/>
        <v>#REF!</v>
      </c>
      <c r="AA191" s="532" t="e">
        <f t="shared" si="178"/>
        <v>#REF!</v>
      </c>
      <c r="AB191" s="539" t="e">
        <f t="shared" si="178"/>
        <v>#REF!</v>
      </c>
      <c r="AC191" s="540" t="e">
        <f t="shared" si="178"/>
        <v>#REF!</v>
      </c>
      <c r="AD191" s="538" t="e">
        <f t="shared" si="178"/>
        <v>#REF!</v>
      </c>
      <c r="AE191" s="532" t="e">
        <f t="shared" si="178"/>
        <v>#REF!</v>
      </c>
      <c r="AF191" s="532" t="e">
        <f t="shared" si="178"/>
        <v>#REF!</v>
      </c>
      <c r="AG191" s="532" t="e">
        <f t="shared" si="178"/>
        <v>#REF!</v>
      </c>
      <c r="AH191" s="532" t="e">
        <f t="shared" si="178"/>
        <v>#REF!</v>
      </c>
      <c r="AI191" s="532" t="e">
        <f t="shared" si="178"/>
        <v>#REF!</v>
      </c>
      <c r="AJ191" s="532" t="e">
        <f t="shared" si="178"/>
        <v>#REF!</v>
      </c>
      <c r="AK191" s="532" t="e">
        <f t="shared" si="178"/>
        <v>#REF!</v>
      </c>
      <c r="AL191" s="532" t="e">
        <f t="shared" si="178"/>
        <v>#REF!</v>
      </c>
      <c r="AM191" s="532" t="e">
        <f t="shared" si="178"/>
        <v>#REF!</v>
      </c>
      <c r="AN191" s="532" t="e">
        <f t="shared" si="178"/>
        <v>#REF!</v>
      </c>
      <c r="AO191" s="539" t="e">
        <f t="shared" si="178"/>
        <v>#REF!</v>
      </c>
      <c r="AP191" s="540" t="e">
        <f t="shared" si="178"/>
        <v>#REF!</v>
      </c>
      <c r="AQ191" s="538" t="e">
        <f t="shared" si="178"/>
        <v>#REF!</v>
      </c>
      <c r="AR191" s="532" t="e">
        <f t="shared" si="178"/>
        <v>#REF!</v>
      </c>
      <c r="AS191" s="532" t="e">
        <f t="shared" si="178"/>
        <v>#REF!</v>
      </c>
      <c r="AT191" s="532" t="e">
        <f t="shared" si="178"/>
        <v>#REF!</v>
      </c>
      <c r="AU191" s="532" t="e">
        <f t="shared" si="178"/>
        <v>#REF!</v>
      </c>
      <c r="AV191" s="532" t="e">
        <f t="shared" si="178"/>
        <v>#REF!</v>
      </c>
      <c r="AW191" s="532" t="e">
        <f t="shared" si="178"/>
        <v>#REF!</v>
      </c>
      <c r="AX191" s="532" t="e">
        <f t="shared" si="178"/>
        <v>#REF!</v>
      </c>
      <c r="AY191" s="532" t="e">
        <f t="shared" si="178"/>
        <v>#REF!</v>
      </c>
      <c r="AZ191" s="532" t="e">
        <f t="shared" si="178"/>
        <v>#REF!</v>
      </c>
      <c r="BA191" s="532" t="e">
        <f t="shared" si="178"/>
        <v>#REF!</v>
      </c>
      <c r="BB191" s="539" t="e">
        <f t="shared" si="178"/>
        <v>#REF!</v>
      </c>
      <c r="BC191" s="540" t="e">
        <f t="shared" si="178"/>
        <v>#REF!</v>
      </c>
      <c r="BD191" s="538" t="e">
        <f>+BD184+BD186</f>
        <v>#REF!</v>
      </c>
      <c r="BE191" s="532" t="e">
        <f t="shared" si="178"/>
        <v>#REF!</v>
      </c>
      <c r="BF191" s="532" t="e">
        <f t="shared" si="178"/>
        <v>#REF!</v>
      </c>
      <c r="BG191" s="532" t="e">
        <f t="shared" si="178"/>
        <v>#REF!</v>
      </c>
      <c r="BH191" s="532" t="e">
        <f t="shared" si="178"/>
        <v>#REF!</v>
      </c>
      <c r="BI191" s="532" t="e">
        <f t="shared" si="178"/>
        <v>#REF!</v>
      </c>
      <c r="BJ191" s="532" t="e">
        <f t="shared" si="178"/>
        <v>#REF!</v>
      </c>
      <c r="BK191" s="532" t="e">
        <f t="shared" si="178"/>
        <v>#REF!</v>
      </c>
      <c r="BL191" s="532" t="e">
        <f t="shared" si="178"/>
        <v>#REF!</v>
      </c>
      <c r="BM191" s="532" t="e">
        <f t="shared" si="178"/>
        <v>#REF!</v>
      </c>
      <c r="BN191" s="532" t="e">
        <f t="shared" si="178"/>
        <v>#REF!</v>
      </c>
      <c r="BO191" s="539" t="e">
        <f t="shared" si="178"/>
        <v>#REF!</v>
      </c>
      <c r="BP191" s="540" t="e">
        <f t="shared" si="178"/>
        <v>#REF!</v>
      </c>
      <c r="BQ191" s="538" t="e">
        <f t="shared" ref="BQ191:BW191" si="179">+BQ184+BQ186</f>
        <v>#REF!</v>
      </c>
      <c r="BR191" s="532" t="e">
        <f t="shared" si="179"/>
        <v>#REF!</v>
      </c>
      <c r="BS191" s="532" t="e">
        <f t="shared" si="179"/>
        <v>#REF!</v>
      </c>
      <c r="BT191" s="532" t="e">
        <f t="shared" si="179"/>
        <v>#REF!</v>
      </c>
      <c r="BU191" s="532" t="e">
        <f t="shared" si="179"/>
        <v>#REF!</v>
      </c>
      <c r="BV191" s="532" t="e">
        <f t="shared" si="179"/>
        <v>#REF!</v>
      </c>
      <c r="BW191" s="532" t="e">
        <f t="shared" si="179"/>
        <v>#REF!</v>
      </c>
      <c r="BX191" s="538">
        <v>13777632</v>
      </c>
      <c r="BY191" s="532">
        <v>14634650</v>
      </c>
      <c r="BZ191" s="532">
        <v>15184924</v>
      </c>
      <c r="CA191" s="532">
        <v>15439580</v>
      </c>
      <c r="CB191" s="539">
        <v>17912704</v>
      </c>
      <c r="CC191" s="540">
        <v>153516095</v>
      </c>
      <c r="CD191" s="528">
        <v>15708350</v>
      </c>
      <c r="CE191" s="529">
        <v>14465475</v>
      </c>
      <c r="CF191" s="529">
        <v>15984528</v>
      </c>
      <c r="CG191" s="529">
        <v>16226492</v>
      </c>
      <c r="CH191" s="529">
        <v>16787231</v>
      </c>
      <c r="CI191" s="532">
        <v>16372225</v>
      </c>
      <c r="CJ191" s="529">
        <v>18169333</v>
      </c>
      <c r="CK191" s="529">
        <v>18967063</v>
      </c>
      <c r="CL191" s="529">
        <v>18441464</v>
      </c>
      <c r="CM191" s="369">
        <v>103639788</v>
      </c>
      <c r="CN191" s="287">
        <v>104978887</v>
      </c>
      <c r="CO191" s="383">
        <v>151122161</v>
      </c>
      <c r="CP191" s="541">
        <v>43.954813504547815</v>
      </c>
      <c r="CQ191" s="28"/>
      <c r="CR191" s="28"/>
    </row>
    <row r="192" spans="1:99" ht="20.100000000000001" customHeight="1" x14ac:dyDescent="0.25">
      <c r="A192" s="26"/>
      <c r="BD192" s="91"/>
      <c r="BE192" s="91"/>
      <c r="BF192" s="91"/>
      <c r="BG192" s="91"/>
      <c r="BH192" s="91"/>
      <c r="BI192" s="91"/>
      <c r="BJ192" s="91"/>
      <c r="BK192" s="91"/>
      <c r="BL192" s="200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183"/>
      <c r="BX192" s="183"/>
      <c r="BY192" s="184"/>
      <c r="BZ192" s="184"/>
      <c r="CA192" s="184"/>
      <c r="CB192" s="184"/>
      <c r="CC192" s="183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0"/>
      <c r="CN192" s="180"/>
      <c r="CO192" s="180"/>
      <c r="CP192" s="180"/>
      <c r="CQ192" s="28"/>
      <c r="CR192" s="28"/>
    </row>
    <row r="193" spans="1:96" ht="20.100000000000001" customHeight="1" x14ac:dyDescent="0.25">
      <c r="A193" s="26"/>
      <c r="CQ193" s="28"/>
      <c r="CR193" s="28"/>
    </row>
    <row r="194" spans="1:96" ht="20.100000000000001" customHeight="1" x14ac:dyDescent="0.25">
      <c r="BG194" s="106"/>
      <c r="BH194" s="106"/>
      <c r="BI194" s="106"/>
      <c r="BJ194" s="107"/>
      <c r="BK194" s="107"/>
      <c r="BL194" s="201"/>
      <c r="BM194" s="107"/>
      <c r="BN194" s="107"/>
      <c r="BO194" s="107"/>
      <c r="BP194" s="107"/>
      <c r="BQ194" s="107"/>
      <c r="BR194" s="107"/>
      <c r="BS194" s="107"/>
      <c r="BT194" s="107"/>
      <c r="BU194" s="107"/>
      <c r="BV194" s="107"/>
      <c r="BW194" s="107"/>
      <c r="BX194" s="107"/>
      <c r="BY194" s="130"/>
      <c r="BZ194" s="130"/>
      <c r="CA194" s="130"/>
      <c r="CB194" s="130"/>
      <c r="CC194" s="107"/>
      <c r="CD194" s="130"/>
      <c r="CE194" s="130"/>
      <c r="CF194" s="130"/>
      <c r="CG194" s="130"/>
      <c r="CH194" s="130"/>
      <c r="CI194" s="130"/>
      <c r="CJ194" s="146"/>
      <c r="CK194" s="130"/>
      <c r="CL194" s="130"/>
    </row>
    <row r="195" spans="1:96" ht="20.100000000000001" customHeight="1" x14ac:dyDescent="0.25">
      <c r="BG195" s="76"/>
      <c r="BH195" s="76"/>
      <c r="BI195" s="76"/>
      <c r="BJ195" s="104"/>
      <c r="BK195" s="104"/>
      <c r="BL195" s="202"/>
      <c r="BM195" s="104"/>
      <c r="BN195" s="104"/>
      <c r="BO195" s="104"/>
      <c r="BP195" s="104"/>
      <c r="BQ195" s="104"/>
      <c r="BR195" s="104"/>
      <c r="BS195" s="104"/>
      <c r="BT195" s="104"/>
      <c r="BU195" s="104"/>
      <c r="BV195" s="104"/>
      <c r="BW195" s="104"/>
      <c r="BX195" s="104"/>
      <c r="BY195" s="131"/>
      <c r="BZ195" s="131"/>
      <c r="CA195" s="131"/>
      <c r="CB195" s="131"/>
      <c r="CC195" s="104"/>
      <c r="CD195" s="131"/>
      <c r="CE195" s="131"/>
      <c r="CF195" s="131"/>
      <c r="CG195" s="131"/>
      <c r="CH195" s="131"/>
      <c r="CI195" s="131"/>
      <c r="CJ195" s="147"/>
      <c r="CK195" s="131"/>
      <c r="CL195" s="131"/>
    </row>
    <row r="196" spans="1:96" ht="20.100000000000001" customHeight="1" x14ac:dyDescent="0.25">
      <c r="BG196" s="76"/>
      <c r="BH196" s="76"/>
      <c r="BI196" s="76"/>
      <c r="BJ196" s="104"/>
      <c r="BK196" s="104"/>
      <c r="BL196" s="202"/>
      <c r="BM196" s="104"/>
      <c r="BN196" s="104"/>
      <c r="BO196" s="104"/>
      <c r="BP196" s="104"/>
      <c r="BQ196" s="104"/>
      <c r="BR196" s="104"/>
      <c r="BS196" s="104"/>
      <c r="BT196" s="104"/>
      <c r="BU196" s="104"/>
      <c r="BV196" s="104"/>
      <c r="BW196" s="104"/>
      <c r="BX196" s="104"/>
      <c r="BY196" s="131"/>
      <c r="BZ196" s="131"/>
      <c r="CA196" s="131"/>
      <c r="CB196" s="131"/>
      <c r="CC196" s="104"/>
      <c r="CD196" s="131"/>
      <c r="CE196" s="131"/>
      <c r="CF196" s="131"/>
      <c r="CG196" s="131"/>
      <c r="CH196" s="131"/>
      <c r="CI196" s="131"/>
      <c r="CJ196" s="147"/>
      <c r="CK196" s="131"/>
      <c r="CL196" s="131"/>
    </row>
    <row r="197" spans="1:96" ht="20.100000000000001" customHeight="1" x14ac:dyDescent="0.25">
      <c r="BG197" s="106"/>
      <c r="BH197" s="106"/>
      <c r="BI197" s="106"/>
      <c r="BJ197" s="108"/>
      <c r="BK197" s="108"/>
      <c r="BL197" s="203"/>
      <c r="BM197" s="108"/>
      <c r="BN197" s="108"/>
      <c r="BO197" s="108"/>
      <c r="BP197" s="108"/>
      <c r="BQ197" s="108"/>
      <c r="BR197" s="108"/>
      <c r="BS197" s="108"/>
      <c r="BT197" s="108"/>
      <c r="BU197" s="108"/>
      <c r="BV197" s="108"/>
      <c r="BW197" s="108"/>
      <c r="BX197" s="108"/>
      <c r="BY197" s="132"/>
      <c r="BZ197" s="132"/>
      <c r="CA197" s="132"/>
      <c r="CB197" s="132"/>
      <c r="CC197" s="108"/>
      <c r="CD197" s="132"/>
      <c r="CE197" s="132"/>
      <c r="CF197" s="132"/>
      <c r="CG197" s="132"/>
      <c r="CH197" s="132"/>
      <c r="CI197" s="132"/>
      <c r="CJ197" s="148"/>
      <c r="CK197" s="132"/>
      <c r="CL197" s="132"/>
    </row>
    <row r="198" spans="1:96" ht="20.100000000000001" customHeight="1" x14ac:dyDescent="0.25">
      <c r="BJ198" s="105"/>
      <c r="BK198" s="105"/>
      <c r="BL198" s="204"/>
      <c r="BM198" s="105"/>
      <c r="BN198" s="105"/>
      <c r="BO198" s="105"/>
      <c r="BP198" s="105"/>
      <c r="BQ198" s="105"/>
      <c r="BR198" s="105"/>
      <c r="BS198" s="105"/>
      <c r="BT198" s="105"/>
      <c r="BU198" s="105"/>
      <c r="BV198" s="105"/>
      <c r="BW198" s="105"/>
      <c r="BX198" s="105"/>
      <c r="BY198" s="133"/>
      <c r="BZ198" s="133"/>
      <c r="CA198" s="133"/>
      <c r="CB198" s="133"/>
      <c r="CC198" s="105"/>
      <c r="CD198" s="133"/>
      <c r="CE198" s="133"/>
      <c r="CF198" s="133"/>
      <c r="CG198" s="133"/>
      <c r="CH198" s="133"/>
      <c r="CI198" s="133"/>
      <c r="CJ198" s="149"/>
      <c r="CK198" s="133"/>
      <c r="CL198" s="133"/>
    </row>
    <row r="199" spans="1:96" ht="20.100000000000001" customHeight="1" x14ac:dyDescent="0.25">
      <c r="BG199" s="106"/>
      <c r="BH199" s="106"/>
      <c r="BI199" s="106"/>
      <c r="BJ199" s="107"/>
      <c r="BK199" s="107"/>
      <c r="BL199" s="201"/>
      <c r="BM199" s="107"/>
      <c r="BN199" s="107"/>
      <c r="BO199" s="107"/>
      <c r="BP199" s="107"/>
      <c r="BQ199" s="107"/>
      <c r="BR199" s="107"/>
      <c r="BS199" s="107"/>
      <c r="BT199" s="107"/>
      <c r="BU199" s="107"/>
      <c r="BV199" s="107"/>
      <c r="BW199" s="107"/>
      <c r="BX199" s="107"/>
      <c r="BY199" s="130"/>
      <c r="BZ199" s="130"/>
      <c r="CA199" s="130"/>
      <c r="CB199" s="130"/>
      <c r="CC199" s="107"/>
      <c r="CD199" s="130"/>
      <c r="CE199" s="130"/>
      <c r="CF199" s="130"/>
      <c r="CG199" s="130"/>
      <c r="CH199" s="130"/>
      <c r="CI199" s="130"/>
      <c r="CJ199" s="146"/>
      <c r="CK199" s="130"/>
      <c r="CL199" s="130"/>
    </row>
    <row r="200" spans="1:96" ht="20.100000000000001" customHeight="1" x14ac:dyDescent="0.25">
      <c r="BG200" s="76"/>
      <c r="BH200" s="76"/>
      <c r="BI200" s="76"/>
      <c r="BJ200" s="104"/>
      <c r="BK200" s="104"/>
      <c r="BL200" s="202"/>
      <c r="BM200" s="104"/>
      <c r="BN200" s="104"/>
      <c r="BO200" s="104"/>
      <c r="BP200" s="104"/>
      <c r="BQ200" s="104"/>
      <c r="BR200" s="104"/>
      <c r="BS200" s="104"/>
      <c r="BT200" s="104"/>
      <c r="BU200" s="104"/>
      <c r="BV200" s="104"/>
      <c r="BW200" s="104"/>
      <c r="BX200" s="104"/>
      <c r="BY200" s="131"/>
      <c r="BZ200" s="131"/>
      <c r="CA200" s="131"/>
      <c r="CB200" s="131"/>
      <c r="CC200" s="104"/>
      <c r="CD200" s="131"/>
      <c r="CE200" s="131"/>
      <c r="CF200" s="131"/>
      <c r="CG200" s="131"/>
      <c r="CH200" s="131"/>
      <c r="CI200" s="131"/>
      <c r="CJ200" s="147"/>
      <c r="CK200" s="131"/>
      <c r="CL200" s="131"/>
    </row>
    <row r="201" spans="1:96" ht="20.100000000000001" customHeight="1" x14ac:dyDescent="0.25">
      <c r="BG201" s="76"/>
      <c r="BH201" s="76"/>
      <c r="BI201" s="76"/>
      <c r="BJ201" s="104"/>
      <c r="BK201" s="104"/>
      <c r="BL201" s="202"/>
      <c r="BM201" s="104"/>
      <c r="BN201" s="104"/>
      <c r="BO201" s="104"/>
      <c r="BP201" s="104"/>
      <c r="BQ201" s="104"/>
      <c r="BR201" s="104"/>
      <c r="BS201" s="104"/>
      <c r="BT201" s="104"/>
      <c r="BU201" s="104"/>
      <c r="BV201" s="104"/>
      <c r="BW201" s="104"/>
      <c r="BX201" s="104"/>
      <c r="BY201" s="131"/>
      <c r="BZ201" s="131"/>
      <c r="CA201" s="131"/>
      <c r="CB201" s="131"/>
      <c r="CC201" s="104"/>
      <c r="CD201" s="131"/>
      <c r="CE201" s="131"/>
      <c r="CF201" s="131"/>
      <c r="CG201" s="131"/>
      <c r="CH201" s="131"/>
      <c r="CI201" s="131"/>
      <c r="CJ201" s="147"/>
      <c r="CK201" s="131"/>
      <c r="CL201" s="131"/>
    </row>
    <row r="202" spans="1:96" ht="20.100000000000001" customHeight="1" x14ac:dyDescent="0.25">
      <c r="BG202" s="106"/>
      <c r="BH202" s="106"/>
      <c r="BI202" s="106"/>
      <c r="BJ202" s="108"/>
      <c r="BK202" s="108"/>
      <c r="BL202" s="203"/>
      <c r="BM202" s="108"/>
      <c r="BN202" s="108"/>
      <c r="BO202" s="108"/>
      <c r="BP202" s="108"/>
      <c r="BQ202" s="108"/>
      <c r="BR202" s="108"/>
      <c r="BS202" s="108"/>
      <c r="BT202" s="108"/>
      <c r="BU202" s="108"/>
      <c r="BV202" s="108"/>
      <c r="BW202" s="108"/>
      <c r="BX202" s="108"/>
      <c r="BY202" s="132"/>
      <c r="BZ202" s="132"/>
      <c r="CA202" s="132"/>
      <c r="CB202" s="132"/>
      <c r="CC202" s="108"/>
      <c r="CD202" s="132"/>
      <c r="CE202" s="132"/>
      <c r="CF202" s="132"/>
      <c r="CG202" s="132"/>
      <c r="CH202" s="132"/>
      <c r="CI202" s="132"/>
      <c r="CJ202" s="148"/>
      <c r="CK202" s="132"/>
      <c r="CL202" s="132"/>
    </row>
  </sheetData>
  <mergeCells count="47">
    <mergeCell ref="B74:C74"/>
    <mergeCell ref="CM10:CO10"/>
    <mergeCell ref="CM11:CO11"/>
    <mergeCell ref="CP11:CP12"/>
    <mergeCell ref="B32:C32"/>
    <mergeCell ref="D10:O11"/>
    <mergeCell ref="P10:P11"/>
    <mergeCell ref="B10:C12"/>
    <mergeCell ref="B17:C17"/>
    <mergeCell ref="Q10:AB11"/>
    <mergeCell ref="B13:C13"/>
    <mergeCell ref="AD10:AO11"/>
    <mergeCell ref="AQ10:BB11"/>
    <mergeCell ref="BD10:BO11"/>
    <mergeCell ref="CD10:CL11"/>
    <mergeCell ref="BQ10:CB11"/>
    <mergeCell ref="B78:C78"/>
    <mergeCell ref="B158:C158"/>
    <mergeCell ref="B160:C160"/>
    <mergeCell ref="B162:C162"/>
    <mergeCell ref="B83:C83"/>
    <mergeCell ref="B85:C85"/>
    <mergeCell ref="B93:C93"/>
    <mergeCell ref="B95:C95"/>
    <mergeCell ref="B88:C88"/>
    <mergeCell ref="B90:C90"/>
    <mergeCell ref="B92:C92"/>
    <mergeCell ref="B110:C110"/>
    <mergeCell ref="B112:C112"/>
    <mergeCell ref="B107:C107"/>
    <mergeCell ref="B80:C80"/>
    <mergeCell ref="BT5:CK5"/>
    <mergeCell ref="BT4:CK4"/>
    <mergeCell ref="BT6:CK6"/>
    <mergeCell ref="B167:C167"/>
    <mergeCell ref="B164:C164"/>
    <mergeCell ref="B156:C156"/>
    <mergeCell ref="B123:C123"/>
    <mergeCell ref="B125:C125"/>
    <mergeCell ref="B137:C137"/>
    <mergeCell ref="B154:C154"/>
    <mergeCell ref="B133:C133"/>
    <mergeCell ref="B135:C135"/>
    <mergeCell ref="B143:C143"/>
    <mergeCell ref="B128:C128"/>
    <mergeCell ref="B130:C130"/>
    <mergeCell ref="B105:C105"/>
  </mergeCells>
  <printOptions horizontalCentered="1"/>
  <pageMargins left="7.874015748031496E-2" right="7.874015748031496E-2" top="0.74803149606299213" bottom="0.74803149606299213" header="0.31496062992125984" footer="0.31496062992125984"/>
  <pageSetup scale="31" fitToHeight="0" orientation="portrait" r:id="rId1"/>
  <headerFooter>
    <oddFooter>&amp;LPMMS/vlt&amp;C&amp;"Arial,Negrita"&amp;12&amp;P</oddFooter>
  </headerFooter>
  <rowBreaks count="1" manualBreakCount="1">
    <brk id="162" min="1" max="9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Ludeña Torrez Vania</cp:lastModifiedBy>
  <cp:lastPrinted>2021-10-13T19:28:08Z</cp:lastPrinted>
  <dcterms:created xsi:type="dcterms:W3CDTF">2010-02-24T14:16:20Z</dcterms:created>
  <dcterms:modified xsi:type="dcterms:W3CDTF">2021-10-13T20:38:56Z</dcterms:modified>
</cp:coreProperties>
</file>