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ÓN 2025\AGOSTO 2025\PUBLICACION\"/>
    </mc:Choice>
  </mc:AlternateContent>
  <bookViews>
    <workbookView xWindow="0" yWindow="0" windowWidth="21600" windowHeight="10320"/>
  </bookViews>
  <sheets>
    <sheet name="EST-FINAL" sheetId="2" r:id="rId1"/>
  </sheets>
  <definedNames>
    <definedName name="_xlnm._FilterDatabase" localSheetId="0" hidden="1">'EST-FINAL'!$B$9:$C$189</definedName>
    <definedName name="_xlnm.Print_Area" localSheetId="0">'EST-FINAL'!$B$3:$Z$211</definedName>
    <definedName name="_xlnm.Print_Titles" localSheetId="0">'EST-FINAL'!$3:$12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78" i="2" l="1"/>
  <c r="V160" i="2"/>
  <c r="V150" i="2"/>
  <c r="V147" i="2"/>
  <c r="V144" i="2"/>
  <c r="V139" i="2"/>
  <c r="V129" i="2"/>
  <c r="V124" i="2"/>
  <c r="V111" i="2"/>
  <c r="V99" i="2"/>
  <c r="V105" i="2"/>
  <c r="V102" i="2"/>
  <c r="V96" i="2"/>
  <c r="V91" i="2"/>
  <c r="V86" i="2"/>
  <c r="V81" i="2"/>
  <c r="V76" i="2"/>
  <c r="V60" i="2"/>
  <c r="V17" i="2"/>
  <c r="V15" i="2" s="1"/>
  <c r="U210" i="2" l="1"/>
  <c r="U205" i="2"/>
  <c r="U204" i="2"/>
  <c r="U203" i="2"/>
  <c r="V197" i="2"/>
  <c r="U193" i="2"/>
  <c r="V209" i="2"/>
  <c r="U178" i="2"/>
  <c r="U150" i="2"/>
  <c r="U147" i="2"/>
  <c r="V208" i="2"/>
  <c r="U144" i="2"/>
  <c r="U139" i="2"/>
  <c r="V134" i="2"/>
  <c r="U134" i="2"/>
  <c r="U129" i="2"/>
  <c r="U124" i="2"/>
  <c r="V121" i="2"/>
  <c r="U121" i="2"/>
  <c r="V116" i="2"/>
  <c r="V196" i="2" s="1"/>
  <c r="U116" i="2"/>
  <c r="U111" i="2"/>
  <c r="U105" i="2"/>
  <c r="U102" i="2"/>
  <c r="U99" i="2"/>
  <c r="U96" i="2"/>
  <c r="U91" i="2"/>
  <c r="U76" i="2"/>
  <c r="U81" i="2"/>
  <c r="V195" i="2"/>
  <c r="U60" i="2"/>
  <c r="V46" i="2"/>
  <c r="U46" i="2"/>
  <c r="U45" i="2" s="1"/>
  <c r="V32" i="2"/>
  <c r="U32" i="2"/>
  <c r="U17" i="2"/>
  <c r="U15" i="2"/>
  <c r="V198" i="2" l="1"/>
  <c r="V207" i="2"/>
  <c r="V206" i="2"/>
  <c r="V194" i="2"/>
  <c r="V45" i="2"/>
  <c r="V192" i="2"/>
  <c r="V193" i="2"/>
  <c r="V205" i="2" l="1"/>
  <c r="V204" i="2"/>
  <c r="V199" i="2"/>
  <c r="V203" i="2" l="1"/>
  <c r="V210" i="2" l="1"/>
  <c r="U160" i="2" l="1"/>
  <c r="U207" i="2" l="1"/>
  <c r="U208" i="2"/>
  <c r="U196" i="2"/>
  <c r="U197" i="2"/>
  <c r="U209" i="2" l="1"/>
  <c r="U198" i="2"/>
  <c r="U206" i="2"/>
  <c r="U86" i="2"/>
  <c r="U195" i="2" s="1"/>
  <c r="U194" i="2" s="1"/>
  <c r="U199" i="2" s="1"/>
  <c r="U192" i="2"/>
  <c r="T160" i="2" l="1"/>
  <c r="T198" i="2" s="1"/>
  <c r="T178" i="2"/>
  <c r="T209" i="2" s="1"/>
  <c r="S178" i="2"/>
  <c r="S160" i="2"/>
  <c r="S150" i="2"/>
  <c r="T150" i="2"/>
  <c r="T147" i="2"/>
  <c r="T144" i="2"/>
  <c r="T139" i="2"/>
  <c r="T134" i="2"/>
  <c r="T129" i="2"/>
  <c r="T197" i="2" s="1"/>
  <c r="T124" i="2"/>
  <c r="T111" i="2"/>
  <c r="T116" i="2"/>
  <c r="T121" i="2"/>
  <c r="T105" i="2"/>
  <c r="S105" i="2"/>
  <c r="T102" i="2"/>
  <c r="T206" i="2" s="1"/>
  <c r="T99" i="2"/>
  <c r="T96" i="2"/>
  <c r="T91" i="2"/>
  <c r="T86" i="2"/>
  <c r="T81" i="2"/>
  <c r="T76" i="2"/>
  <c r="T60" i="2"/>
  <c r="T46" i="2"/>
  <c r="T32" i="2"/>
  <c r="T17" i="2"/>
  <c r="S17" i="2"/>
  <c r="S32" i="2"/>
  <c r="S46" i="2"/>
  <c r="S60" i="2"/>
  <c r="S76" i="2"/>
  <c r="S81" i="2"/>
  <c r="S86" i="2"/>
  <c r="S91" i="2"/>
  <c r="S96" i="2"/>
  <c r="S99" i="2"/>
  <c r="S102" i="2"/>
  <c r="S111" i="2"/>
  <c r="S116" i="2"/>
  <c r="S45" i="2" l="1"/>
  <c r="T208" i="2"/>
  <c r="S15" i="2"/>
  <c r="T15" i="2"/>
  <c r="T192" i="2" s="1"/>
  <c r="T207" i="2"/>
  <c r="T205" i="2" s="1"/>
  <c r="T196" i="2"/>
  <c r="T195" i="2"/>
  <c r="T45" i="2"/>
  <c r="T204" i="2" s="1"/>
  <c r="T203" i="2" s="1"/>
  <c r="T193" i="2" l="1"/>
  <c r="T194" i="2"/>
  <c r="T199" i="2" s="1"/>
  <c r="T210" i="2"/>
  <c r="R192" i="2"/>
  <c r="S209" i="2"/>
  <c r="R178" i="2"/>
  <c r="S198" i="2"/>
  <c r="R160" i="2"/>
  <c r="S147" i="2"/>
  <c r="S144" i="2"/>
  <c r="S139" i="2"/>
  <c r="S134" i="2"/>
  <c r="S129" i="2"/>
  <c r="S196" i="2"/>
  <c r="S121" i="2"/>
  <c r="S124" i="2"/>
  <c r="S208" i="2" l="1"/>
  <c r="S207" i="2"/>
  <c r="S197" i="2"/>
  <c r="S195" i="2"/>
  <c r="S206" i="2"/>
  <c r="S205" i="2" l="1"/>
  <c r="S194" i="2"/>
  <c r="S204" i="2"/>
  <c r="S192" i="2"/>
  <c r="S193" i="2"/>
  <c r="S199" i="2" l="1"/>
  <c r="S203" i="2"/>
  <c r="S210" i="2" l="1"/>
  <c r="R193" i="2" l="1"/>
  <c r="R209" i="2"/>
  <c r="R208" i="2"/>
  <c r="R207" i="2"/>
  <c r="R206" i="2"/>
  <c r="R204" i="2"/>
  <c r="R198" i="2"/>
  <c r="R197" i="2"/>
  <c r="R196" i="2"/>
  <c r="R195" i="2"/>
  <c r="P210" i="2"/>
  <c r="Q210" i="2"/>
  <c r="Q199" i="2"/>
  <c r="R194" i="2" l="1"/>
  <c r="R199" i="2" s="1"/>
  <c r="R203" i="2" l="1"/>
  <c r="R205" i="2" l="1"/>
  <c r="R210" i="2" s="1"/>
</calcChain>
</file>

<file path=xl/sharedStrings.xml><?xml version="1.0" encoding="utf-8"?>
<sst xmlns="http://schemas.openxmlformats.org/spreadsheetml/2006/main" count="216" uniqueCount="131">
  <si>
    <t>REPORTE ESTADÍSTICO MENSUAL DE OPERACIONES DEL SISTEMA DE PAGOS NACIONAL</t>
  </si>
  <si>
    <t>RESUMEN DE OPERACIONES</t>
  </si>
  <si>
    <t>(En millones de Bolivianos)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</si>
  <si>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</si>
  <si>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</si>
  <si>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</si>
  <si>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</si>
  <si>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</si>
  <si>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</si>
  <si>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</si>
  <si>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</si>
  <si>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</si>
  <si>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</si>
  <si>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SISTEMA DE PAGOS DE ALTO VALOR</t>
  </si>
  <si>
    <t>SISTEMA DE PAGOS MINORISTA</t>
  </si>
  <si>
    <t>Pago de Servicios MN</t>
  </si>
  <si>
    <t>Pago de Servicios ME</t>
  </si>
  <si>
    <t>Interbancarias ME</t>
  </si>
  <si>
    <t>Intrabancarias MN</t>
  </si>
  <si>
    <t>1. Órdenes Electrónicas de Transferencia de Fondos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</si>
  <si>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</si>
  <si>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</si>
  <si>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</si>
  <si>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</si>
  <si>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</si>
  <si>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</si>
  <si>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</si>
  <si>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</si>
  <si>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</si>
  <si>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</si>
  <si>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</si>
  <si>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</si>
  <si>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</si>
  <si>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</si>
  <si>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</si>
  <si>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</si>
  <si>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</si>
  <si>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</si>
  <si>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</si>
  <si>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</si>
  <si>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</si>
  <si>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</si>
  <si>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</si>
  <si>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</si>
  <si>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</si>
  <si>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</si>
  <si>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</si>
  <si>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</si>
  <si>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</si>
  <si>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</si>
  <si>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</si>
  <si>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</si>
  <si>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Transferencias (Billetera - Billetera)</t>
  </si>
  <si>
    <t>MODULO DE LIQUIDACIÓN HIBRIDA DEL LIP</t>
  </si>
  <si>
    <t>CHEQUES</t>
  </si>
  <si>
    <t>TARJETAS ELECTRÓNICAS</t>
  </si>
  <si>
    <t>BILLETERA MÓVIL</t>
  </si>
  <si>
    <t>TOTAL VALOR DE OPERACIONES</t>
  </si>
  <si>
    <t>Valor de las operaciones MN</t>
  </si>
  <si>
    <t>Valor de las operaciones ME</t>
  </si>
  <si>
    <t>1. Módulo de Liquidación Híbrida del LIP (a)</t>
  </si>
  <si>
    <t>Otras operaciones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</si>
  <si>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</si>
  <si>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</si>
  <si>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</si>
  <si>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</si>
  <si>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</si>
  <si>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</si>
  <si>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</si>
  <si>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</si>
  <si>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</si>
  <si>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</si>
  <si>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</si>
  <si>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</si>
  <si>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</si>
  <si>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</si>
  <si>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</si>
  <si>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</si>
  <si>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</si>
  <si>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</si>
  <si>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</si>
  <si>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</si>
  <si>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Liquidación de valores</t>
  </si>
  <si>
    <t>(a) MN incluye UFV y MVDOL. Incluye Alto Valor y Liquidación de Valores.</t>
  </si>
  <si>
    <t>Créditos de liquidez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</si>
  <si>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</si>
  <si>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</si>
  <si>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</si>
  <si>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</si>
  <si>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</si>
  <si>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 xml:space="preserve">            (En millones de Bolivianos)</t>
  </si>
  <si>
    <t xml:space="preserve">             (En millones de Bolivianos)</t>
  </si>
  <si>
    <t xml:space="preserve">         Valor de operaciones de pago inmediato MN</t>
  </si>
  <si>
    <t xml:space="preserve">         Valor de operaciones de pago inmediato ME</t>
  </si>
  <si>
    <t>(1) Incluye las operaciones efectuadas a través de la ACH, MLD,Unilink y pagos inmediatos.</t>
  </si>
  <si>
    <t>(2) Modalidad de Pago mediante orden electrónica de transferencia de fondos en la cual la transmisión del mensaje, la respuesta del procesamiento y la disponibilidad de los fondos en destino ocurre en tiempo real en un esquema de procesamiento de 24 horas al día 7 días a la semana implementada desde 2019.</t>
  </si>
  <si>
    <t xml:space="preserve"> TOTAL VALOR OPERACIONES DE PAGO INMEDIATO (2)</t>
  </si>
  <si>
    <t>Enero</t>
  </si>
  <si>
    <t>Febrero</t>
  </si>
  <si>
    <t xml:space="preserve">Marzo </t>
  </si>
  <si>
    <t>Pagos Inmediatos MN</t>
  </si>
  <si>
    <t>Pagos Inmediatos ME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</si>
  <si>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</si>
  <si>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</si>
  <si>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</si>
  <si>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</si>
  <si>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</si>
  <si>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</si>
  <si>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</si>
  <si>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</si>
  <si>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</si>
  <si>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25/24</t>
  </si>
  <si>
    <t>TOTAL NÚMERO DE OPERACIONES DE PAGO INMEDIATOS (2)</t>
  </si>
  <si>
    <t>Pagos Inmediatos</t>
  </si>
  <si>
    <t>Valor de operaciones OETF (Billetera - Banco )</t>
  </si>
  <si>
    <t>Número de operaciones de Transferencias (Billetera - Billetera)</t>
  </si>
  <si>
    <t>Número de operaciones de Compra de Saldo</t>
  </si>
  <si>
    <t>Número de operaciones de Remesas</t>
  </si>
  <si>
    <t>Número de operaciones de Pago de Servicios</t>
  </si>
  <si>
    <t>Número de operaciones de OETF (Billetera - Banco )</t>
  </si>
  <si>
    <t xml:space="preserve">TOTAL VALOR OPERACIONES INTERBANCARIAS (1) </t>
  </si>
  <si>
    <t xml:space="preserve">TOTAL NÚMERO OPERACIONES INTERBANCARIAS (1) </t>
  </si>
  <si>
    <t xml:space="preserve">TOTAL VOLUMEN DE OPERACIONES </t>
  </si>
  <si>
    <t xml:space="preserve">ÓRDENES ELECTRÓNICAS DE TRANSFERENCIA DE FONDOS </t>
  </si>
  <si>
    <t xml:space="preserve">Interbancarias MN </t>
  </si>
  <si>
    <t xml:space="preserve">SISTEMA DE PAGOS MINORISTA </t>
  </si>
  <si>
    <t xml:space="preserve">Valor de operaciones Interbancarias MN </t>
  </si>
  <si>
    <t>ÓRDENES ELECTRÓNICAS DE TRANSFERENCIA DE FONDOS</t>
  </si>
  <si>
    <t>Marzo</t>
  </si>
  <si>
    <t xml:space="preserve">Nota: Se presenta una nueva estructura de billetera móvil desde 2024 con pagos inmediatos motivo por el cual  se tiene variaciones en el valor y número de  operaciones. 
</t>
  </si>
  <si>
    <t xml:space="preserve"> Agosto 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</si>
</sst>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4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* #,##0_);_(* \(#,##0\);_(* &quot;-&quot;??_);_(@_)"/>
    <numFmt numFmtId="166" formatCode="_-* #,##0_-;\-* #,##0_-;_-* &quot;-&quot;??_-;_-@_-"/>
    <numFmt numFmtId="167" formatCode="#,##0.00000"/>
    <numFmt numFmtId="168" formatCode="0.0"/>
    <numFmt numFmtId="169" formatCode="_-* #,##0.00\ _P_t_s_-;\-* #,##0.00\ _P_t_s_-;_-* &quot;-&quot;??\ _P_t_s_-;_-@_-"/>
    <numFmt numFmtId="170" formatCode="_ * #,##0.00_ ;_ * \-#,##0.00_ ;_ * &quot;-&quot;??_ ;_ @_ "/>
    <numFmt numFmtId="171" formatCode="_(* #,##0.0_);_(* \(#,##0.0\);_(* &quot;-&quot;??_);_(@_)"/>
    <numFmt numFmtId="172" formatCode="#,##0."/>
    <numFmt numFmtId="173" formatCode="_ * #,##0_ ;_ * \-#,##0_ ;_ * &quot;-&quot;??_ ;_ @_ "/>
    <numFmt numFmtId="174" formatCode="0.0%"/>
    <numFmt numFmtId="175" formatCode="_-* #,##0.00\ _€_-;\-* #,##0.00\ _€_-;_-* &quot;-&quot;??\ _€_-;_-@_-"/>
    <numFmt numFmtId="176" formatCode="_-* ###0_-;\(###0\);_-* &quot;–&quot;_-;_-@_-"/>
    <numFmt numFmtId="177" formatCode="_-* #,##0_-;\(#,##0\);_-* &quot;–&quot;_-;_-@_-"/>
    <numFmt numFmtId="178" formatCode="_-* #,###_-;\(#,###\);_-* &quot;–&quot;_-;_-@_-"/>
    <numFmt numFmtId="179" formatCode="_-* #,###.00_-;\(#,###.00\);_-* &quot;–&quot;_-;_-@_-"/>
    <numFmt numFmtId="180" formatCode="_-\ #,##0.000_-;\(#,##0.000\);_-* &quot;–&quot;_-;_-@_-"/>
    <numFmt numFmtId="181" formatCode="_-* #,###.0_-;\(#,###.0\);_-* &quot;–&quot;_-;_-@_-"/>
    <numFmt numFmtId="182" formatCode="_-\ #,##0%_-;\(#,##0\)%;_-* &quot;–&quot;_-;_-@_-"/>
    <numFmt numFmtId="183" formatCode="_-####_-;\(####\);_-\ &quot;–&quot;_-;_-@_-"/>
    <numFmt numFmtId="184" formatCode="_-\ #,##0.00_-;\(#,##0.00\);_-* &quot;–&quot;_-;_-@_-"/>
    <numFmt numFmtId="185" formatCode="_-* #,##0.0_-;\(#,##0.0\);_-* &quot;–&quot;_-;_-@_-"/>
    <numFmt numFmtId="186" formatCode="_-\ #,##0.0_-;\(#,##0.0\);_-* &quot;–&quot;_-;_-@_-"/>
    <numFmt numFmtId="187" formatCode="#.##000"/>
    <numFmt numFmtId="188" formatCode="#.000"/>
    <numFmt numFmtId="189" formatCode="General_)"/>
    <numFmt numFmtId="190" formatCode="&quot;$&quot;#,#00"/>
    <numFmt numFmtId="191" formatCode="[$$b]#,#00"/>
    <numFmt numFmtId="192" formatCode="&quot;$b&quot;#,#00"/>
    <numFmt numFmtId="193" formatCode="&quot;$b&quot;#.00"/>
    <numFmt numFmtId="194" formatCode="\$#.00"/>
    <numFmt numFmtId="195" formatCode="_-* #,##0.00\ [$€]_-;\-* #,##0.00\ [$€]_-;_-* &quot;-&quot;??\ [$€]_-;_-@_-"/>
    <numFmt numFmtId="196" formatCode="#."/>
    <numFmt numFmtId="197" formatCode="_([$€-2]\ * #,##0.00_);_([$€-2]\ * \(#,##0.00\);_([$€-2]\ * &quot;-&quot;??_)"/>
    <numFmt numFmtId="198" formatCode="_([$€]\ * #,##0.00_);_([$€]\ * \(#,##0.00\);_([$€]\ * &quot;-&quot;??_);_(@_)"/>
    <numFmt numFmtId="199" formatCode="#,#00"/>
    <numFmt numFmtId="200" formatCode="#.00"/>
    <numFmt numFmtId="201" formatCode="_-* #,##0\ _p_t_a_-;\-* #,##0\ _p_t_a_-;_-* &quot;-&quot;\ _p_t_a_-;_-@_-"/>
    <numFmt numFmtId="202" formatCode="_-* #,##0\ _P_t_a_-;\-* #,##0\ _P_t_a_-;_-* &quot;-&quot;\ _P_t_a_-;_-@_-"/>
    <numFmt numFmtId="203" formatCode="_ * #,##0_ ;_ * \-#,##0_ ;_ * &quot;-&quot;_ ;_ @_ "/>
    <numFmt numFmtId="204" formatCode="_(* #,##0_);_(* \(#,##0\);_(* \-_);_(@_)"/>
    <numFmt numFmtId="205" formatCode="_-* #,##0\ _B_s_-;\-* #,##0\ _B_s_-;_-* &quot;-&quot;\ _B_s_-;_-@_-"/>
    <numFmt numFmtId="206" formatCode="_-* #,##0.00\ _p_t_a_-;\-* #,##0.00\ _p_t_a_-;_-* &quot;-&quot;??\ _p_t_a_-;_-@_-"/>
    <numFmt numFmtId="207" formatCode="mmmm"/>
    <numFmt numFmtId="208" formatCode="_-* #,##0.00\ _B_s_-;\-* #,##0.00\ _B_s_-;_-* &quot;-&quot;??\ _B_s_-;_-@_-"/>
    <numFmt numFmtId="209" formatCode="_(&quot;S/.&quot;\ * #,##0.00_);_(&quot;S/.&quot;\ * \(#,##0.00\);_(&quot;S/.&quot;\ * &quot;-&quot;??_);_(@_)"/>
    <numFmt numFmtId="210" formatCode="0.000"/>
    <numFmt numFmtId="211" formatCode="%#,#00"/>
    <numFmt numFmtId="212" formatCode="%#.00"/>
    <numFmt numFmtId="213" formatCode="_-* ###0.00_-;\(###0.00\);_-* &quot;–&quot;_-;_-@_-"/>
    <numFmt numFmtId="214" formatCode="_-* ###0.0_-;\(###0.0\);_-* &quot;–&quot;_-;_-@_-"/>
    <numFmt numFmtId="215" formatCode="#,##0.00000000"/>
  </numFmts>
  <fonts count="1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sz val="14"/>
      <color theme="0"/>
      <name val="Arial"/>
      <family val="2"/>
    </font>
    <font>
      <b/>
      <sz val="14"/>
      <color theme="1"/>
      <name val="Book Antiqua"/>
      <family val="1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color theme="1"/>
      <name val="Niagara Solid"/>
      <family val="5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Niagara Solid"/>
      <family val="5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sz val="14"/>
      <color theme="1"/>
      <name val="Niagara Solid"/>
      <family val="5"/>
    </font>
    <font>
      <b/>
      <sz val="14"/>
      <name val="Arial Narrow"/>
      <family val="2"/>
    </font>
    <font>
      <sz val="14"/>
      <name val="Arial Narrow"/>
      <family val="2"/>
    </font>
    <font>
      <b/>
      <sz val="14"/>
      <color rgb="FFFF0000"/>
      <name val="Arial"/>
      <family val="2"/>
    </font>
    <font>
      <b/>
      <sz val="14"/>
      <color rgb="FFFF0000"/>
      <name val="Arial Narrow"/>
      <family val="2"/>
    </font>
    <font>
      <sz val="14"/>
      <color rgb="FFFF0000"/>
      <name val="Arial Narrow"/>
      <family val="2"/>
    </font>
  </fonts>
  <fills count="8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013">
    <xf numFmtId="0" fontId="0" fillId="0" borderId="0"/>
    <xf numFmtId="0" fontId="9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2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19" applyNumberFormat="0" applyAlignment="0" applyProtection="0"/>
    <xf numFmtId="0" fontId="17" fillId="7" borderId="20" applyNumberFormat="0" applyAlignment="0" applyProtection="0"/>
    <xf numFmtId="0" fontId="18" fillId="7" borderId="19" applyNumberFormat="0" applyAlignment="0" applyProtection="0"/>
    <xf numFmtId="0" fontId="19" fillId="0" borderId="21" applyNumberFormat="0" applyFill="0" applyAlignment="0" applyProtection="0"/>
    <xf numFmtId="0" fontId="20" fillId="8" borderId="2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4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4" fillId="3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9" borderId="2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25" fillId="0" borderId="0"/>
    <xf numFmtId="0" fontId="8" fillId="0" borderId="0"/>
    <xf numFmtId="0" fontId="8" fillId="9" borderId="23" applyNumberFormat="0" applyFont="0" applyAlignment="0" applyProtection="0"/>
    <xf numFmtId="0" fontId="8" fillId="0" borderId="0"/>
    <xf numFmtId="0" fontId="25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25" fillId="0" borderId="0"/>
    <xf numFmtId="0" fontId="8" fillId="0" borderId="0"/>
    <xf numFmtId="0" fontId="8" fillId="0" borderId="0"/>
    <xf numFmtId="0" fontId="25" fillId="0" borderId="0"/>
    <xf numFmtId="0" fontId="25" fillId="0" borderId="0"/>
    <xf numFmtId="0" fontId="8" fillId="9" borderId="23" applyNumberFormat="0" applyFont="0" applyAlignment="0" applyProtection="0"/>
    <xf numFmtId="0" fontId="8" fillId="9" borderId="23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5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5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25" fillId="0" borderId="0"/>
    <xf numFmtId="0" fontId="7" fillId="0" borderId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0" borderId="0"/>
    <xf numFmtId="0" fontId="7" fillId="9" borderId="23" applyNumberFormat="0" applyFont="0" applyAlignment="0" applyProtection="0"/>
    <xf numFmtId="0" fontId="7" fillId="9" borderId="23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5" fillId="0" borderId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5" fillId="0" borderId="0"/>
    <xf numFmtId="0" fontId="7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5" fillId="0" borderId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25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25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25" fillId="0" borderId="0"/>
    <xf numFmtId="0" fontId="6" fillId="28" borderId="0" applyNumberFormat="0" applyBorder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11" borderId="0" applyNumberFormat="0" applyBorder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25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24" borderId="0" applyNumberFormat="0" applyBorder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25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19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25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12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25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24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25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25" fillId="0" borderId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24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16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12" borderId="0" applyNumberFormat="0" applyBorder="0" applyAlignment="0" applyProtection="0"/>
    <xf numFmtId="0" fontId="25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9" borderId="23" applyNumberFormat="0" applyFont="0" applyAlignment="0" applyProtection="0"/>
    <xf numFmtId="0" fontId="25" fillId="0" borderId="0"/>
    <xf numFmtId="0" fontId="25" fillId="0" borderId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25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25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12" borderId="0" applyNumberFormat="0" applyBorder="0" applyAlignment="0" applyProtection="0"/>
    <xf numFmtId="0" fontId="6" fillId="32" borderId="0" applyNumberFormat="0" applyBorder="0" applyAlignment="0" applyProtection="0"/>
    <xf numFmtId="0" fontId="25" fillId="0" borderId="0"/>
    <xf numFmtId="0" fontId="6" fillId="0" borderId="0"/>
    <xf numFmtId="0" fontId="6" fillId="23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9" borderId="23" applyNumberFormat="0" applyFont="0" applyAlignment="0" applyProtection="0"/>
    <xf numFmtId="0" fontId="6" fillId="27" borderId="0" applyNumberFormat="0" applyBorder="0" applyAlignment="0" applyProtection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25" fillId="0" borderId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15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6" fillId="27" borderId="0" applyNumberFormat="0" applyBorder="0" applyAlignment="0" applyProtection="0"/>
    <xf numFmtId="0" fontId="25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25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5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12" borderId="0" applyNumberFormat="0" applyBorder="0" applyAlignment="0" applyProtection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23" borderId="0" applyNumberFormat="0" applyBorder="0" applyAlignment="0" applyProtection="0"/>
    <xf numFmtId="0" fontId="25" fillId="0" borderId="0"/>
    <xf numFmtId="0" fontId="25" fillId="0" borderId="0"/>
    <xf numFmtId="0" fontId="6" fillId="20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5" fillId="0" borderId="0"/>
    <xf numFmtId="0" fontId="6" fillId="0" borderId="0"/>
    <xf numFmtId="0" fontId="6" fillId="12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8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31" borderId="0" applyNumberFormat="0" applyBorder="0" applyAlignment="0" applyProtection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3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5" fillId="0" borderId="0"/>
    <xf numFmtId="0" fontId="6" fillId="9" borderId="23" applyNumberFormat="0" applyFont="0" applyAlignment="0" applyProtection="0"/>
    <xf numFmtId="0" fontId="6" fillId="23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28" borderId="0" applyNumberFormat="0" applyBorder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6" fillId="28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24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1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7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15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27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12" borderId="0" applyNumberFormat="0" applyBorder="0" applyAlignment="0" applyProtection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23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28" borderId="0" applyNumberFormat="0" applyBorder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3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9" fontId="2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9" fontId="3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62" fillId="26" borderId="0" applyNumberFormat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63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64" fillId="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5" fillId="0" borderId="0"/>
    <xf numFmtId="0" fontId="65" fillId="0" borderId="0"/>
    <xf numFmtId="0" fontId="65" fillId="0" borderId="0"/>
    <xf numFmtId="43" fontId="25" fillId="0" borderId="0" applyFont="0" applyFill="0" applyBorder="0" applyAlignment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5" fillId="0" borderId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172" fontId="68" fillId="0" borderId="0">
      <protection locked="0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37" fontId="69" fillId="0" borderId="0"/>
    <xf numFmtId="37" fontId="69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71" fillId="4" borderId="0" applyNumberFormat="0" applyBorder="0" applyAlignment="0" applyProtection="0"/>
    <xf numFmtId="43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61" fillId="0" borderId="0" applyFill="0" applyProtection="0"/>
    <xf numFmtId="0" fontId="65" fillId="0" borderId="0"/>
    <xf numFmtId="43" fontId="63" fillId="0" borderId="0" applyFont="0" applyFill="0" applyBorder="0" applyAlignment="0" applyProtection="0"/>
    <xf numFmtId="0" fontId="3" fillId="0" borderId="0"/>
    <xf numFmtId="0" fontId="65" fillId="0" borderId="0"/>
    <xf numFmtId="0" fontId="65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Fill="0" applyProtection="0"/>
    <xf numFmtId="0" fontId="61" fillId="0" borderId="0" applyFill="0" applyProtection="0"/>
    <xf numFmtId="43" fontId="3" fillId="0" borderId="0" applyFont="0" applyFill="0" applyBorder="0" applyAlignment="0" applyProtection="0"/>
    <xf numFmtId="0" fontId="3" fillId="0" borderId="0"/>
    <xf numFmtId="175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61" fillId="40" borderId="0" applyNumberFormat="0" applyBorder="0" applyAlignment="0" applyProtection="0"/>
    <xf numFmtId="0" fontId="25" fillId="0" borderId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1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74" fillId="45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5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24" fillId="13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24" fillId="17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2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24" fillId="21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3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24" fillId="25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24" fillId="29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24" fillId="3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4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5" fillId="57" borderId="0" applyNumberFormat="0" applyBorder="0" applyAlignment="0" applyProtection="0"/>
    <xf numFmtId="0" fontId="74" fillId="58" borderId="0" applyNumberFormat="0" applyBorder="0" applyAlignment="0" applyProtection="0"/>
    <xf numFmtId="0" fontId="66" fillId="54" borderId="0" applyNumberFormat="0" applyBorder="0" applyAlignment="0" applyProtection="0"/>
    <xf numFmtId="0" fontId="66" fillId="59" borderId="0" applyNumberFormat="0" applyBorder="0" applyAlignment="0" applyProtection="0"/>
    <xf numFmtId="0" fontId="75" fillId="55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5" fillId="56" borderId="0" applyNumberFormat="0" applyBorder="0" applyAlignment="0" applyProtection="0"/>
    <xf numFmtId="0" fontId="74" fillId="46" borderId="0" applyNumberFormat="0" applyBorder="0" applyAlignment="0" applyProtection="0"/>
    <xf numFmtId="0" fontId="66" fillId="50" borderId="0" applyNumberFormat="0" applyBorder="0" applyAlignment="0" applyProtection="0"/>
    <xf numFmtId="0" fontId="66" fillId="55" borderId="0" applyNumberFormat="0" applyBorder="0" applyAlignment="0" applyProtection="0"/>
    <xf numFmtId="0" fontId="75" fillId="55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5" fillId="52" borderId="0" applyNumberFormat="0" applyBorder="0" applyAlignment="0" applyProtection="0"/>
    <xf numFmtId="0" fontId="74" fillId="47" borderId="0" applyNumberFormat="0" applyBorder="0" applyAlignment="0" applyProtection="0"/>
    <xf numFmtId="0" fontId="66" fillId="60" borderId="0" applyNumberFormat="0" applyBorder="0" applyAlignment="0" applyProtection="0"/>
    <xf numFmtId="0" fontId="66" fillId="50" borderId="0" applyNumberFormat="0" applyBorder="0" applyAlignment="0" applyProtection="0"/>
    <xf numFmtId="0" fontId="75" fillId="5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5" fillId="61" borderId="0" applyNumberFormat="0" applyBorder="0" applyAlignment="0" applyProtection="0"/>
    <xf numFmtId="0" fontId="74" fillId="62" borderId="0" applyNumberFormat="0" applyBorder="0" applyAlignment="0" applyProtection="0"/>
    <xf numFmtId="0" fontId="66" fillId="54" borderId="0" applyNumberFormat="0" applyBorder="0" applyAlignment="0" applyProtection="0"/>
    <xf numFmtId="0" fontId="66" fillId="63" borderId="0" applyNumberFormat="0" applyBorder="0" applyAlignment="0" applyProtection="0"/>
    <xf numFmtId="0" fontId="75" fillId="63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5" fillId="64" borderId="0" applyNumberFormat="0" applyBorder="0" applyAlignment="0" applyProtection="0"/>
    <xf numFmtId="0" fontId="74" fillId="49" borderId="0" applyNumberFormat="0" applyBorder="0" applyAlignment="0" applyProtection="0"/>
    <xf numFmtId="0" fontId="74" fillId="53" borderId="0" applyNumberFormat="0" applyBorder="0" applyAlignment="0" applyProtection="0"/>
    <xf numFmtId="0" fontId="74" fillId="58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62" borderId="0" applyNumberFormat="0" applyBorder="0" applyAlignment="0" applyProtection="0"/>
    <xf numFmtId="0" fontId="25" fillId="0" borderId="0" applyNumberFormat="0" applyFill="0" applyBorder="0" applyAlignment="0" applyProtection="0"/>
    <xf numFmtId="0" fontId="76" fillId="65" borderId="26" applyNumberFormat="0" applyAlignment="0" applyProtection="0"/>
    <xf numFmtId="0" fontId="77" fillId="36" borderId="0" applyNumberFormat="0" applyBorder="0" applyAlignment="0" applyProtection="0"/>
    <xf numFmtId="0" fontId="78" fillId="66" borderId="0" applyNumberFormat="0" applyBorder="0" applyAlignment="0" applyProtection="0"/>
    <xf numFmtId="0" fontId="79" fillId="65" borderId="27" applyNumberFormat="0" applyAlignment="0" applyProtection="0"/>
    <xf numFmtId="164" fontId="25" fillId="0" borderId="0" applyNumberFormat="0"/>
    <xf numFmtId="0" fontId="25" fillId="0" borderId="0" applyNumberFormat="0" applyFill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13" fillId="3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0" fillId="37" borderId="0" applyNumberFormat="0" applyBorder="0" applyAlignment="0" applyProtection="0"/>
    <xf numFmtId="0" fontId="81" fillId="0" borderId="0">
      <alignment horizontal="left"/>
    </xf>
    <xf numFmtId="176" fontId="82" fillId="0" borderId="0">
      <alignment horizontal="right" vertical="center"/>
    </xf>
    <xf numFmtId="177" fontId="82" fillId="0" borderId="0">
      <alignment horizontal="right" vertical="center"/>
    </xf>
    <xf numFmtId="176" fontId="81" fillId="67" borderId="0">
      <alignment horizontal="right" vertical="center"/>
    </xf>
    <xf numFmtId="176" fontId="83" fillId="0" borderId="0">
      <alignment horizontal="right" vertical="center"/>
    </xf>
    <xf numFmtId="176" fontId="81" fillId="0" borderId="0">
      <alignment horizontal="right" vertical="center"/>
    </xf>
    <xf numFmtId="176" fontId="84" fillId="0" borderId="0">
      <alignment horizontal="right" vertical="center"/>
    </xf>
    <xf numFmtId="176" fontId="81" fillId="0" borderId="0">
      <alignment horizontal="right" vertical="center"/>
    </xf>
    <xf numFmtId="176" fontId="84" fillId="0" borderId="0">
      <alignment horizontal="right" vertical="center"/>
    </xf>
    <xf numFmtId="0" fontId="85" fillId="0" borderId="0">
      <alignment vertical="center"/>
    </xf>
    <xf numFmtId="0" fontId="59" fillId="0" borderId="0">
      <alignment vertical="center"/>
    </xf>
    <xf numFmtId="0" fontId="86" fillId="0" borderId="0">
      <alignment horizontal="left"/>
    </xf>
    <xf numFmtId="0" fontId="87" fillId="0" borderId="0">
      <alignment horizontal="left"/>
    </xf>
    <xf numFmtId="0" fontId="85" fillId="0" borderId="0"/>
    <xf numFmtId="0" fontId="88" fillId="0" borderId="0">
      <alignment horizontal="right" vertical="center"/>
    </xf>
    <xf numFmtId="178" fontId="89" fillId="0" borderId="0">
      <alignment horizontal="right" vertical="center"/>
    </xf>
    <xf numFmtId="179" fontId="89" fillId="0" borderId="0">
      <alignment horizontal="right" vertical="center"/>
    </xf>
    <xf numFmtId="180" fontId="89" fillId="0" borderId="0">
      <alignment horizontal="right"/>
    </xf>
    <xf numFmtId="9" fontId="90" fillId="67" borderId="0">
      <alignment horizontal="right" vertical="center"/>
    </xf>
    <xf numFmtId="181" fontId="90" fillId="67" borderId="0">
      <alignment horizontal="right" vertical="center"/>
    </xf>
    <xf numFmtId="182" fontId="90" fillId="0" borderId="28" applyBorder="0">
      <alignment horizontal="right"/>
    </xf>
    <xf numFmtId="183" fontId="85" fillId="0" borderId="0">
      <alignment horizontal="right" vertical="center"/>
    </xf>
    <xf numFmtId="184" fontId="90" fillId="0" borderId="0">
      <alignment horizontal="right"/>
    </xf>
    <xf numFmtId="180" fontId="90" fillId="0" borderId="0">
      <alignment horizontal="right"/>
    </xf>
    <xf numFmtId="174" fontId="90" fillId="0" borderId="0">
      <alignment horizontal="right" vertical="center"/>
    </xf>
    <xf numFmtId="185" fontId="90" fillId="0" borderId="0">
      <alignment horizontal="right" vertical="center"/>
    </xf>
    <xf numFmtId="182" fontId="91" fillId="0" borderId="0">
      <alignment horizontal="right"/>
    </xf>
    <xf numFmtId="178" fontId="90" fillId="0" borderId="0">
      <alignment horizontal="right" vertical="center"/>
    </xf>
    <xf numFmtId="178" fontId="92" fillId="67" borderId="0">
      <alignment horizontal="right" vertical="center"/>
    </xf>
    <xf numFmtId="178" fontId="92" fillId="0" borderId="0" applyFill="0" applyBorder="0">
      <alignment horizontal="right" vertical="center"/>
    </xf>
    <xf numFmtId="178" fontId="90" fillId="0" borderId="0">
      <alignment horizontal="right" vertical="center"/>
    </xf>
    <xf numFmtId="0" fontId="87" fillId="0" borderId="29"/>
    <xf numFmtId="186" fontId="59" fillId="0" borderId="30">
      <alignment horizontal="right"/>
    </xf>
    <xf numFmtId="0" fontId="93" fillId="0" borderId="0">
      <alignment horizontal="center"/>
    </xf>
    <xf numFmtId="0" fontId="92" fillId="0" borderId="0">
      <alignment horizontal="center"/>
    </xf>
    <xf numFmtId="0" fontId="79" fillId="65" borderId="27" applyNumberFormat="0" applyAlignment="0" applyProtection="0"/>
    <xf numFmtId="0" fontId="94" fillId="68" borderId="27" applyNumberFormat="0" applyAlignment="0" applyProtection="0"/>
    <xf numFmtId="0" fontId="94" fillId="68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18" fillId="7" borderId="19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79" fillId="65" borderId="27" applyNumberFormat="0" applyAlignment="0" applyProtection="0"/>
    <xf numFmtId="0" fontId="25" fillId="0" borderId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20" fillId="8" borderId="22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5" fillId="69" borderId="31" applyNumberFormat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19" fillId="0" borderId="21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6" fillId="0" borderId="32" applyNumberFormat="0" applyFill="0" applyAlignment="0" applyProtection="0"/>
    <xf numFmtId="0" fontId="95" fillId="69" borderId="31" applyNumberFormat="0" applyAlignment="0" applyProtection="0"/>
    <xf numFmtId="0" fontId="97" fillId="56" borderId="31" applyNumberFormat="0" applyAlignment="0" applyProtection="0"/>
    <xf numFmtId="0" fontId="97" fillId="56" borderId="31" applyNumberFormat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170" fontId="98" fillId="0" borderId="0" applyFont="0" applyFill="0" applyBorder="0" applyAlignment="0" applyProtection="0"/>
    <xf numFmtId="0" fontId="99" fillId="0" borderId="0">
      <protection locked="0"/>
    </xf>
    <xf numFmtId="187" fontId="100" fillId="0" borderId="0">
      <protection locked="0"/>
    </xf>
    <xf numFmtId="188" fontId="101" fillId="0" borderId="0" applyBorder="0">
      <protection locked="0"/>
    </xf>
    <xf numFmtId="4" fontId="102" fillId="0" borderId="0" applyBorder="0">
      <protection locked="0"/>
    </xf>
    <xf numFmtId="4" fontId="68" fillId="0" borderId="0">
      <protection locked="0"/>
    </xf>
    <xf numFmtId="170" fontId="25" fillId="0" borderId="0" applyFont="0" applyFill="0" applyBorder="0" applyAlignment="0" applyProtection="0"/>
    <xf numFmtId="189" fontId="103" fillId="0" borderId="0"/>
    <xf numFmtId="189" fontId="104" fillId="0" borderId="0"/>
    <xf numFmtId="0" fontId="99" fillId="0" borderId="0">
      <protection locked="0"/>
    </xf>
    <xf numFmtId="190" fontId="100" fillId="0" borderId="0">
      <protection locked="0"/>
    </xf>
    <xf numFmtId="191" fontId="101" fillId="0" borderId="0" applyBorder="0">
      <protection locked="0"/>
    </xf>
    <xf numFmtId="190" fontId="100" fillId="0" borderId="0">
      <protection locked="0"/>
    </xf>
    <xf numFmtId="192" fontId="100" fillId="0" borderId="0">
      <protection locked="0"/>
    </xf>
    <xf numFmtId="193" fontId="102" fillId="0" borderId="0" applyBorder="0">
      <protection locked="0"/>
    </xf>
    <xf numFmtId="190" fontId="100" fillId="0" borderId="0">
      <protection locked="0"/>
    </xf>
    <xf numFmtId="194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0" fontId="101" fillId="0" borderId="0" applyNumberFormat="0" applyBorder="0">
      <protection locked="0"/>
    </xf>
    <xf numFmtId="0" fontId="102" fillId="0" borderId="0" applyNumberFormat="0" applyBorder="0">
      <protection locked="0"/>
    </xf>
    <xf numFmtId="0" fontId="68" fillId="0" borderId="0">
      <protection locked="0"/>
    </xf>
    <xf numFmtId="0" fontId="105" fillId="0" borderId="33"/>
    <xf numFmtId="0" fontId="25" fillId="0" borderId="0"/>
    <xf numFmtId="0" fontId="25" fillId="0" borderId="33"/>
    <xf numFmtId="0" fontId="105" fillId="0" borderId="33"/>
    <xf numFmtId="0" fontId="106" fillId="40" borderId="27" applyNumberFormat="0" applyAlignment="0" applyProtection="0"/>
    <xf numFmtId="0" fontId="73" fillId="70" borderId="0" applyNumberFormat="0" applyBorder="0" applyAlignment="0" applyProtection="0"/>
    <xf numFmtId="0" fontId="73" fillId="71" borderId="0" applyNumberFormat="0" applyBorder="0" applyAlignment="0" applyProtection="0"/>
    <xf numFmtId="0" fontId="73" fillId="72" borderId="0" applyNumberFormat="0" applyBorder="0" applyAlignment="0" applyProtection="0"/>
    <xf numFmtId="0" fontId="10" fillId="0" borderId="1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24" fillId="10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49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24" fillId="14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3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24" fillId="1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58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24" fillId="22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24" fillId="26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47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24" fillId="30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74" fillId="62" borderId="0" applyNumberFormat="0" applyBorder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6" fillId="6" borderId="19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6" fillId="40" borderId="27" applyNumberFormat="0" applyAlignment="0" applyProtection="0"/>
    <xf numFmtId="0" fontId="108" fillId="0" borderId="34" applyNumberFormat="0" applyFill="0" applyAlignment="0" applyProtection="0"/>
    <xf numFmtId="0" fontId="109" fillId="0" borderId="0" applyNumberFormat="0" applyFill="0" applyBorder="0" applyAlignment="0" applyProtection="0"/>
    <xf numFmtId="0" fontId="25" fillId="0" borderId="0"/>
    <xf numFmtId="195" fontId="69" fillId="0" borderId="0" applyFont="0" applyFill="0" applyBorder="0" applyAlignment="0" applyProtection="0"/>
    <xf numFmtId="196" fontId="25" fillId="0" borderId="0" applyFont="0" applyFill="0" applyBorder="0" applyAlignment="0" applyProtection="0"/>
    <xf numFmtId="197" fontId="25" fillId="0" borderId="0" applyFont="0" applyFill="0" applyBorder="0" applyAlignment="0" applyProtection="0"/>
    <xf numFmtId="198" fontId="25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164" fontId="110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2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68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99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110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99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68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2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68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3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110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4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164" fontId="115" fillId="0" borderId="0">
      <protection locked="0"/>
    </xf>
    <xf numFmtId="0" fontId="99" fillId="0" borderId="0">
      <protection locked="0"/>
    </xf>
    <xf numFmtId="0" fontId="111" fillId="0" borderId="0" applyNumberFormat="0" applyBorder="0">
      <protection locked="0"/>
    </xf>
    <xf numFmtId="0" fontId="68" fillId="0" borderId="0">
      <protection locked="0"/>
    </xf>
    <xf numFmtId="196" fontId="112" fillId="0" borderId="0">
      <protection locked="0"/>
    </xf>
    <xf numFmtId="0" fontId="68" fillId="0" borderId="0">
      <protection locked="0"/>
    </xf>
    <xf numFmtId="172" fontId="68" fillId="0" borderId="0">
      <protection locked="0"/>
    </xf>
    <xf numFmtId="0" fontId="99" fillId="0" borderId="0">
      <protection locked="0"/>
    </xf>
    <xf numFmtId="0" fontId="100" fillId="0" borderId="0">
      <protection locked="0"/>
    </xf>
    <xf numFmtId="0" fontId="99" fillId="0" borderId="0">
      <protection locked="0"/>
    </xf>
    <xf numFmtId="199" fontId="100" fillId="0" borderId="0">
      <protection locked="0"/>
    </xf>
    <xf numFmtId="199" fontId="101" fillId="0" borderId="0" applyBorder="0">
      <protection locked="0"/>
    </xf>
    <xf numFmtId="200" fontId="102" fillId="0" borderId="0" applyBorder="0">
      <protection locked="0"/>
    </xf>
    <xf numFmtId="200" fontId="68" fillId="0" borderId="0">
      <protection locked="0"/>
    </xf>
    <xf numFmtId="0" fontId="93" fillId="0" borderId="0">
      <alignment vertical="center"/>
    </xf>
    <xf numFmtId="0" fontId="80" fillId="37" borderId="0" applyNumberFormat="0" applyBorder="0" applyAlignment="0" applyProtection="0"/>
    <xf numFmtId="0" fontId="116" fillId="59" borderId="0" applyNumberFormat="0" applyBorder="0" applyAlignment="0" applyProtection="0"/>
    <xf numFmtId="0" fontId="80" fillId="37" borderId="0" applyNumberFormat="0" applyBorder="0" applyAlignment="0" applyProtection="0"/>
    <xf numFmtId="0" fontId="117" fillId="0" borderId="35" applyNumberFormat="0" applyFill="0" applyAlignment="0" applyProtection="0"/>
    <xf numFmtId="0" fontId="118" fillId="0" borderId="36" applyNumberFormat="0" applyFill="0" applyAlignment="0" applyProtection="0"/>
    <xf numFmtId="0" fontId="119" fillId="0" borderId="37" applyNumberFormat="0" applyFill="0" applyAlignment="0" applyProtection="0"/>
    <xf numFmtId="0" fontId="120" fillId="0" borderId="37" applyNumberFormat="0" applyFill="0" applyAlignment="0" applyProtection="0"/>
    <xf numFmtId="0" fontId="107" fillId="0" borderId="38" applyNumberFormat="0" applyFill="0" applyAlignment="0" applyProtection="0"/>
    <xf numFmtId="0" fontId="121" fillId="0" borderId="39" applyNumberFormat="0" applyFill="0" applyAlignment="0" applyProtection="0"/>
    <xf numFmtId="0" fontId="121" fillId="0" borderId="39" applyNumberFormat="0" applyFill="0" applyAlignment="0" applyProtection="0"/>
    <xf numFmtId="0" fontId="10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3" fillId="0" borderId="0">
      <protection locked="0"/>
    </xf>
    <xf numFmtId="0" fontId="122" fillId="0" borderId="0">
      <protection locked="0"/>
    </xf>
    <xf numFmtId="0" fontId="123" fillId="0" borderId="0" applyNumberFormat="0" applyBorder="0">
      <protection locked="0"/>
    </xf>
    <xf numFmtId="0" fontId="124" fillId="0" borderId="0" applyNumberFormat="0" applyBorder="0">
      <protection locked="0"/>
    </xf>
    <xf numFmtId="0" fontId="110" fillId="0" borderId="0">
      <protection locked="0"/>
    </xf>
    <xf numFmtId="0" fontId="113" fillId="0" borderId="0">
      <protection locked="0"/>
    </xf>
    <xf numFmtId="0" fontId="125" fillId="0" borderId="0">
      <protection locked="0"/>
    </xf>
    <xf numFmtId="0" fontId="126" fillId="0" borderId="0" applyNumberFormat="0" applyBorder="0">
      <protection locked="0"/>
    </xf>
    <xf numFmtId="0" fontId="124" fillId="0" borderId="0" applyNumberFormat="0" applyBorder="0">
      <protection locked="0"/>
    </xf>
    <xf numFmtId="0" fontId="110" fillId="0" borderId="0">
      <protection locked="0"/>
    </xf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5" fillId="41" borderId="40"/>
    <xf numFmtId="0" fontId="25" fillId="0" borderId="40"/>
    <xf numFmtId="0" fontId="25" fillId="0" borderId="40"/>
    <xf numFmtId="0" fontId="59" fillId="0" borderId="40"/>
    <xf numFmtId="0" fontId="59" fillId="0" borderId="40"/>
    <xf numFmtId="0" fontId="25" fillId="41" borderId="40"/>
    <xf numFmtId="0" fontId="128" fillId="65" borderId="40"/>
    <xf numFmtId="0" fontId="43" fillId="65" borderId="40"/>
    <xf numFmtId="0" fontId="128" fillId="65" borderId="40"/>
    <xf numFmtId="0" fontId="43" fillId="65" borderId="4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14" fillId="4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77" fillId="36" borderId="0" applyNumberFormat="0" applyBorder="0" applyAlignment="0" applyProtection="0"/>
    <xf numFmtId="0" fontId="106" fillId="40" borderId="27" applyNumberFormat="0" applyAlignment="0" applyProtection="0"/>
    <xf numFmtId="0" fontId="129" fillId="63" borderId="27" applyNumberFormat="0" applyAlignment="0" applyProtection="0"/>
    <xf numFmtId="0" fontId="129" fillId="63" borderId="27" applyNumberFormat="0" applyAlignment="0" applyProtection="0"/>
    <xf numFmtId="0" fontId="96" fillId="0" borderId="32" applyNumberFormat="0" applyFill="0" applyAlignment="0" applyProtection="0"/>
    <xf numFmtId="0" fontId="130" fillId="0" borderId="32" applyNumberFormat="0" applyFill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2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04" fontId="25" fillId="0" borderId="0" applyFill="0" applyBorder="0" applyAlignment="0" applyProtection="0"/>
    <xf numFmtId="205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1" fontId="3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203" fontId="25" fillId="0" borderId="0" applyFont="0" applyFill="0" applyBorder="0" applyAlignment="0" applyProtection="0"/>
    <xf numFmtId="201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206" fontId="25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207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1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8" fontId="3" fillId="0" borderId="0" applyFont="0" applyFill="0" applyBorder="0" applyAlignment="0" applyProtection="0"/>
    <xf numFmtId="208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0" fontId="25" fillId="0" borderId="0" applyFont="0" applyFill="0" applyBorder="0" applyAlignment="0" applyProtection="0"/>
    <xf numFmtId="199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1" fillId="0" borderId="0" applyFont="0" applyFill="0" applyBorder="0" applyAlignment="0" applyProtection="0"/>
    <xf numFmtId="170" fontId="13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0" fontId="25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98" fillId="0" borderId="0" applyFont="0" applyFill="0" applyBorder="0" applyAlignment="0" applyProtection="0"/>
    <xf numFmtId="206" fontId="2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170" fontId="61" fillId="0" borderId="0" applyFont="0" applyFill="0" applyBorder="0" applyAlignment="0" applyProtection="0"/>
    <xf numFmtId="206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209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3" fillId="74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2" fillId="73" borderId="0" applyNumberFormat="0" applyBorder="0" applyAlignment="0" applyProtection="0"/>
    <xf numFmtId="0" fontId="134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66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37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69" fillId="0" borderId="0"/>
    <xf numFmtId="0" fontId="3" fillId="0" borderId="0"/>
    <xf numFmtId="0" fontId="1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66" fillId="0" borderId="0"/>
    <xf numFmtId="0" fontId="25" fillId="0" borderId="0"/>
    <xf numFmtId="0" fontId="66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66" fillId="0" borderId="0"/>
    <xf numFmtId="0" fontId="25" fillId="0" borderId="0"/>
    <xf numFmtId="0" fontId="25" fillId="0" borderId="0"/>
    <xf numFmtId="0" fontId="3" fillId="0" borderId="0"/>
    <xf numFmtId="0" fontId="6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6" fillId="0" borderId="0" applyNumberFormat="0" applyFont="0" applyBorder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13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38" fillId="0" borderId="0" applyBorder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3" fillId="0" borderId="0"/>
    <xf numFmtId="0" fontId="25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8" fillId="0" borderId="0"/>
    <xf numFmtId="0" fontId="25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98" fillId="0" borderId="0"/>
    <xf numFmtId="0" fontId="98" fillId="0" borderId="0"/>
    <xf numFmtId="0" fontId="98" fillId="0" borderId="0"/>
    <xf numFmtId="0" fontId="98" fillId="0" borderId="0"/>
    <xf numFmtId="2" fontId="134" fillId="0" borderId="0" applyFont="0">
      <alignment vertical="justify"/>
    </xf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 applyNumberFormat="0" applyFill="0" applyBorder="0" applyAlignment="0" applyProtection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98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210" fontId="139" fillId="0" borderId="0"/>
    <xf numFmtId="0" fontId="25" fillId="0" borderId="0"/>
    <xf numFmtId="210" fontId="139" fillId="0" borderId="0"/>
    <xf numFmtId="0" fontId="3" fillId="0" borderId="0"/>
    <xf numFmtId="0" fontId="98" fillId="0" borderId="0"/>
    <xf numFmtId="0" fontId="3" fillId="0" borderId="0"/>
    <xf numFmtId="0" fontId="25" fillId="0" borderId="0"/>
    <xf numFmtId="0" fontId="3" fillId="0" borderId="0"/>
    <xf numFmtId="0" fontId="72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2" fontId="134" fillId="0" borderId="0" applyFont="0">
      <alignment vertical="justify"/>
    </xf>
    <xf numFmtId="2" fontId="134" fillId="0" borderId="0" applyFont="0">
      <alignment vertical="justify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8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6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7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140" fillId="0" borderId="0"/>
    <xf numFmtId="0" fontId="3" fillId="0" borderId="0"/>
    <xf numFmtId="0" fontId="3" fillId="0" borderId="0"/>
    <xf numFmtId="0" fontId="140" fillId="0" borderId="0"/>
    <xf numFmtId="0" fontId="3" fillId="0" borderId="0"/>
    <xf numFmtId="0" fontId="25" fillId="0" borderId="0"/>
    <xf numFmtId="0" fontId="25" fillId="0" borderId="0"/>
    <xf numFmtId="0" fontId="66" fillId="0" borderId="0"/>
    <xf numFmtId="0" fontId="27" fillId="0" borderId="0"/>
    <xf numFmtId="0" fontId="25" fillId="0" borderId="0"/>
    <xf numFmtId="0" fontId="59" fillId="0" borderId="0"/>
    <xf numFmtId="0" fontId="140" fillId="0" borderId="0"/>
    <xf numFmtId="0" fontId="141" fillId="0" borderId="0"/>
    <xf numFmtId="0" fontId="1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59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25" fillId="0" borderId="0"/>
    <xf numFmtId="0" fontId="61" fillId="0" borderId="0"/>
    <xf numFmtId="0" fontId="3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142" fillId="0" borderId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75" borderId="41" applyNumberFormat="0" applyFont="0" applyAlignment="0" applyProtection="0"/>
    <xf numFmtId="0" fontId="25" fillId="54" borderId="41" applyNumberFormat="0" applyFont="0" applyAlignment="0" applyProtection="0"/>
    <xf numFmtId="0" fontId="25" fillId="54" borderId="41" applyNumberFormat="0" applyFont="0" applyAlignment="0" applyProtection="0"/>
    <xf numFmtId="0" fontId="25" fillId="54" borderId="41" applyNumberFormat="0" applyFont="0" applyAlignment="0" applyProtection="0"/>
    <xf numFmtId="0" fontId="25" fillId="54" borderId="41" applyNumberFormat="0" applyFont="0" applyAlignment="0" applyProtection="0"/>
    <xf numFmtId="0" fontId="25" fillId="75" borderId="41" applyNumberFormat="0" applyFont="0" applyAlignment="0" applyProtection="0"/>
    <xf numFmtId="0" fontId="85" fillId="0" borderId="0">
      <alignment vertical="center"/>
    </xf>
    <xf numFmtId="183" fontId="85" fillId="0" borderId="0">
      <alignment horizontal="right" vertical="center"/>
    </xf>
    <xf numFmtId="0" fontId="76" fillId="65" borderId="26" applyNumberFormat="0" applyAlignment="0" applyProtection="0"/>
    <xf numFmtId="0" fontId="143" fillId="68" borderId="26" applyNumberFormat="0" applyAlignment="0" applyProtection="0"/>
    <xf numFmtId="0" fontId="143" fillId="68" borderId="26" applyNumberFormat="0" applyAlignment="0" applyProtection="0"/>
    <xf numFmtId="0" fontId="99" fillId="0" borderId="0">
      <protection locked="0"/>
    </xf>
    <xf numFmtId="211" fontId="100" fillId="0" borderId="0">
      <protection locked="0"/>
    </xf>
    <xf numFmtId="211" fontId="101" fillId="0" borderId="0" applyBorder="0">
      <protection locked="0"/>
    </xf>
    <xf numFmtId="212" fontId="102" fillId="0" borderId="0" applyBorder="0">
      <protection locked="0"/>
    </xf>
    <xf numFmtId="212" fontId="68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ill="0" applyBorder="0" applyAlignment="0" applyProtection="0"/>
    <xf numFmtId="9" fontId="3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1" fillId="0" borderId="0" applyFont="0" applyFill="0" applyBorder="0" applyAlignment="0" applyProtection="0"/>
    <xf numFmtId="189" fontId="145" fillId="76" borderId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17" fillId="7" borderId="20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6" fillId="65" borderId="26" applyNumberFormat="0" applyAlignment="0" applyProtection="0"/>
    <xf numFmtId="0" fontId="77" fillId="36" borderId="0" applyNumberFormat="0" applyBorder="0" applyAlignment="0" applyProtection="0"/>
    <xf numFmtId="170" fontId="25" fillId="0" borderId="0" applyFon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89" fontId="149" fillId="0" borderId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17" fillId="0" borderId="35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" fillId="0" borderId="1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19" fillId="0" borderId="37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2" fillId="0" borderId="1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07" fillId="0" borderId="38" applyNumberFormat="0" applyFill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0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102" fillId="0" borderId="43" applyNumberFormat="0">
      <protection locked="0"/>
    </xf>
    <xf numFmtId="0" fontId="99" fillId="0" borderId="42">
      <protection locked="0"/>
    </xf>
    <xf numFmtId="0" fontId="100" fillId="0" borderId="42">
      <protection locked="0"/>
    </xf>
    <xf numFmtId="0" fontId="99" fillId="0" borderId="42">
      <protection locked="0"/>
    </xf>
    <xf numFmtId="0" fontId="68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23" fillId="0" borderId="2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101" fillId="0" borderId="43" applyNumberFormat="0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0" fillId="0" borderId="42">
      <protection locked="0"/>
    </xf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73" fillId="0" borderId="44" applyNumberFormat="0" applyFill="0" applyAlignment="0" applyProtection="0"/>
    <xf numFmtId="0" fontId="73" fillId="0" borderId="4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0" fillId="0" borderId="42">
      <protection locked="0"/>
    </xf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0" fillId="0" borderId="42">
      <protection locked="0"/>
    </xf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108" fillId="0" borderId="34" applyNumberFormat="0" applyFill="0" applyAlignment="0" applyProtection="0"/>
    <xf numFmtId="0" fontId="99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99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99" fillId="0" borderId="42">
      <protection locked="0"/>
    </xf>
    <xf numFmtId="0" fontId="108" fillId="0" borderId="34" applyNumberFormat="0" applyFill="0" applyAlignment="0" applyProtection="0"/>
    <xf numFmtId="0" fontId="99" fillId="0" borderId="42">
      <protection locked="0"/>
    </xf>
    <xf numFmtId="0" fontId="148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119" fillId="0" borderId="37" applyNumberFormat="0" applyFill="0" applyAlignment="0" applyProtection="0"/>
    <xf numFmtId="0" fontId="107" fillId="0" borderId="38" applyNumberFormat="0" applyFill="0" applyAlignment="0" applyProtection="0"/>
    <xf numFmtId="0" fontId="107" fillId="0" borderId="0" applyNumberFormat="0" applyFill="0" applyBorder="0" applyAlignment="0" applyProtection="0"/>
    <xf numFmtId="0" fontId="96" fillId="0" borderId="32" applyNumberFormat="0" applyFill="0" applyAlignment="0" applyProtection="0"/>
    <xf numFmtId="0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1" fillId="0" borderId="0"/>
    <xf numFmtId="0" fontId="86" fillId="0" borderId="0">
      <alignment horizontal="left"/>
    </xf>
    <xf numFmtId="176" fontId="82" fillId="77" borderId="0">
      <alignment horizontal="right" vertical="center"/>
    </xf>
    <xf numFmtId="0" fontId="86" fillId="0" borderId="0">
      <alignment horizontal="left"/>
    </xf>
    <xf numFmtId="183" fontId="85" fillId="0" borderId="0">
      <alignment horizontal="right" vertical="center"/>
    </xf>
    <xf numFmtId="174" fontId="85" fillId="0" borderId="0">
      <alignment horizontal="right" vertical="center"/>
    </xf>
    <xf numFmtId="0" fontId="82" fillId="0" borderId="0">
      <alignment vertical="center"/>
    </xf>
    <xf numFmtId="0" fontId="152" fillId="0" borderId="45" applyNumberFormat="0">
      <alignment vertical="center"/>
    </xf>
    <xf numFmtId="0" fontId="81" fillId="0" borderId="0">
      <alignment horizontal="left" vertical="center"/>
    </xf>
    <xf numFmtId="213" fontId="85" fillId="0" borderId="0">
      <alignment horizontal="right" vertical="center"/>
    </xf>
    <xf numFmtId="214" fontId="153" fillId="0" borderId="45">
      <alignment horizontal="right" vertical="center"/>
    </xf>
    <xf numFmtId="0" fontId="95" fillId="69" borderId="31" applyNumberFormat="0" applyAlignment="0" applyProtection="0"/>
    <xf numFmtId="0" fontId="25" fillId="0" borderId="0"/>
    <xf numFmtId="0" fontId="2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61" fillId="0" borderId="0" applyFill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61" fillId="0" borderId="0" applyFont="0" applyFill="0" applyBorder="0" applyAlignment="0" applyProtection="0"/>
    <xf numFmtId="175" fontId="61" fillId="0" borderId="0" applyFont="0" applyFill="0" applyBorder="0" applyAlignment="0" applyProtection="0"/>
    <xf numFmtId="0" fontId="66" fillId="0" borderId="0">
      <alignment vertical="top"/>
    </xf>
    <xf numFmtId="0" fontId="66" fillId="0" borderId="0">
      <alignment vertical="top"/>
    </xf>
    <xf numFmtId="175" fontId="61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>
      <alignment vertical="top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61" fillId="0" borderId="0" applyFill="0" applyProtection="0"/>
    <xf numFmtId="43" fontId="3" fillId="0" borderId="0" applyFont="0" applyFill="0" applyBorder="0" applyAlignment="0" applyProtection="0"/>
    <xf numFmtId="0" fontId="3" fillId="0" borderId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43" fontId="3" fillId="0" borderId="0" applyFont="0" applyFill="0" applyBorder="0" applyAlignment="0" applyProtection="0"/>
    <xf numFmtId="0" fontId="61" fillId="0" borderId="0" applyFill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156" fillId="0" borderId="0" applyFont="0" applyFill="0" applyBorder="0" applyAlignment="0" applyProtection="0"/>
  </cellStyleXfs>
  <cellXfs count="392">
    <xf numFmtId="0" fontId="0" fillId="0" borderId="0" xfId="0"/>
    <xf numFmtId="0" fontId="30" fillId="0" borderId="0" xfId="0" applyFont="1" applyBorder="1" applyAlignment="1"/>
    <xf numFmtId="0" fontId="33" fillId="2" borderId="13" xfId="0" applyFont="1" applyFill="1" applyBorder="1" applyAlignment="1"/>
    <xf numFmtId="0" fontId="33" fillId="2" borderId="14" xfId="0" applyFont="1" applyFill="1" applyBorder="1" applyAlignment="1"/>
    <xf numFmtId="0" fontId="34" fillId="2" borderId="9" xfId="0" applyFont="1" applyFill="1" applyBorder="1" applyAlignment="1"/>
    <xf numFmtId="0" fontId="34" fillId="2" borderId="11" xfId="0" applyFont="1" applyFill="1" applyBorder="1" applyAlignment="1"/>
    <xf numFmtId="0" fontId="35" fillId="0" borderId="11" xfId="0" applyFont="1" applyBorder="1" applyAlignment="1"/>
    <xf numFmtId="0" fontId="35" fillId="0" borderId="12" xfId="0" applyFont="1" applyBorder="1" applyAlignment="1"/>
    <xf numFmtId="0" fontId="30" fillId="34" borderId="0" xfId="0" applyFont="1" applyFill="1" applyBorder="1" applyAlignment="1"/>
    <xf numFmtId="0" fontId="31" fillId="0" borderId="5" xfId="0" applyFont="1" applyFill="1" applyBorder="1" applyAlignment="1"/>
    <xf numFmtId="0" fontId="39" fillId="2" borderId="15" xfId="0" applyFont="1" applyFill="1" applyBorder="1" applyAlignment="1"/>
    <xf numFmtId="0" fontId="29" fillId="2" borderId="0" xfId="0" applyFont="1" applyFill="1" applyBorder="1" applyAlignment="1"/>
    <xf numFmtId="0" fontId="29" fillId="2" borderId="5" xfId="0" applyFont="1" applyFill="1" applyBorder="1" applyAlignment="1"/>
    <xf numFmtId="0" fontId="42" fillId="2" borderId="7" xfId="0" applyFont="1" applyFill="1" applyBorder="1" applyAlignment="1"/>
    <xf numFmtId="0" fontId="28" fillId="0" borderId="6" xfId="0" applyFont="1" applyFill="1" applyBorder="1" applyAlignment="1">
      <alignment horizontal="center" vertical="center" wrapText="1"/>
    </xf>
    <xf numFmtId="3" fontId="37" fillId="0" borderId="0" xfId="0" applyNumberFormat="1" applyFont="1" applyFill="1" applyBorder="1" applyAlignment="1">
      <alignment horizontal="right"/>
    </xf>
    <xf numFmtId="0" fontId="34" fillId="0" borderId="11" xfId="0" applyFont="1" applyFill="1" applyBorder="1" applyAlignment="1"/>
    <xf numFmtId="0" fontId="34" fillId="0" borderId="9" xfId="0" applyFont="1" applyFill="1" applyBorder="1" applyAlignment="1"/>
    <xf numFmtId="0" fontId="33" fillId="0" borderId="13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43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3" fontId="45" fillId="0" borderId="15" xfId="0" applyNumberFormat="1" applyFont="1" applyFill="1" applyBorder="1" applyAlignment="1">
      <alignment horizontal="right"/>
    </xf>
    <xf numFmtId="3" fontId="37" fillId="0" borderId="13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right"/>
    </xf>
    <xf numFmtId="0" fontId="32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30" fillId="0" borderId="0" xfId="0" applyFont="1" applyFill="1" applyBorder="1" applyAlignment="1"/>
    <xf numFmtId="2" fontId="47" fillId="0" borderId="9" xfId="0" applyNumberFormat="1" applyFont="1" applyFill="1" applyBorder="1" applyAlignment="1"/>
    <xf numFmtId="2" fontId="34" fillId="0" borderId="11" xfId="0" applyNumberFormat="1" applyFont="1" applyFill="1" applyBorder="1" applyAlignment="1"/>
    <xf numFmtId="0" fontId="35" fillId="0" borderId="0" xfId="0" applyFont="1" applyBorder="1" applyAlignment="1"/>
    <xf numFmtId="0" fontId="25" fillId="34" borderId="0" xfId="0" applyFont="1" applyFill="1" applyBorder="1" applyAlignment="1"/>
    <xf numFmtId="0" fontId="25" fillId="0" borderId="0" xfId="0" applyFont="1" applyFill="1" applyBorder="1" applyAlignment="1"/>
    <xf numFmtId="0" fontId="43" fillId="0" borderId="0" xfId="0" applyFont="1" applyFill="1" applyBorder="1" applyAlignment="1">
      <alignment horizontal="center"/>
    </xf>
    <xf numFmtId="164" fontId="37" fillId="0" borderId="0" xfId="0" applyNumberFormat="1" applyFont="1" applyFill="1" applyBorder="1" applyAlignment="1">
      <alignment horizontal="right"/>
    </xf>
    <xf numFmtId="0" fontId="50" fillId="2" borderId="0" xfId="0" applyFont="1" applyFill="1" applyBorder="1" applyAlignment="1"/>
    <xf numFmtId="0" fontId="51" fillId="0" borderId="0" xfId="0" applyFont="1" applyBorder="1" applyAlignment="1"/>
    <xf numFmtId="0" fontId="34" fillId="0" borderId="12" xfId="0" applyFont="1" applyFill="1" applyBorder="1" applyAlignment="1"/>
    <xf numFmtId="0" fontId="45" fillId="0" borderId="0" xfId="0" applyFont="1" applyFill="1" applyBorder="1" applyAlignment="1">
      <alignment horizontal="right"/>
    </xf>
    <xf numFmtId="9" fontId="45" fillId="0" borderId="0" xfId="11050" applyFont="1" applyFill="1" applyBorder="1" applyAlignment="1">
      <alignment horizontal="right"/>
    </xf>
    <xf numFmtId="0" fontId="41" fillId="0" borderId="0" xfId="0" applyFont="1" applyFill="1" applyAlignment="1"/>
    <xf numFmtId="0" fontId="38" fillId="0" borderId="0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52" fillId="34" borderId="0" xfId="0" applyFont="1" applyFill="1" applyBorder="1" applyAlignment="1">
      <alignment horizontal="left"/>
    </xf>
    <xf numFmtId="0" fontId="53" fillId="2" borderId="0" xfId="0" applyFont="1" applyFill="1" applyBorder="1" applyAlignment="1">
      <alignment horizontal="left"/>
    </xf>
    <xf numFmtId="0" fontId="53" fillId="0" borderId="0" xfId="0" applyFont="1" applyBorder="1" applyAlignment="1">
      <alignment horizontal="left"/>
    </xf>
    <xf numFmtId="0" fontId="54" fillId="0" borderId="5" xfId="0" applyFont="1" applyFill="1" applyBorder="1" applyAlignment="1"/>
    <xf numFmtId="0" fontId="44" fillId="2" borderId="5" xfId="0" applyFont="1" applyFill="1" applyBorder="1" applyAlignment="1"/>
    <xf numFmtId="0" fontId="55" fillId="2" borderId="8" xfId="0" applyFont="1" applyFill="1" applyBorder="1" applyAlignment="1">
      <alignment horizontal="left"/>
    </xf>
    <xf numFmtId="0" fontId="53" fillId="2" borderId="8" xfId="0" applyFont="1" applyFill="1" applyBorder="1" applyAlignment="1">
      <alignment horizontal="left"/>
    </xf>
    <xf numFmtId="0" fontId="53" fillId="2" borderId="10" xfId="0" applyFont="1" applyFill="1" applyBorder="1" applyAlignment="1">
      <alignment horizontal="left"/>
    </xf>
    <xf numFmtId="0" fontId="53" fillId="0" borderId="10" xfId="0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53" fillId="0" borderId="8" xfId="0" applyFont="1" applyFill="1" applyBorder="1" applyAlignment="1">
      <alignment horizontal="left"/>
    </xf>
    <xf numFmtId="0" fontId="55" fillId="2" borderId="4" xfId="0" applyFont="1" applyFill="1" applyBorder="1" applyAlignment="1">
      <alignment horizontal="left"/>
    </xf>
    <xf numFmtId="0" fontId="55" fillId="2" borderId="1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44" fillId="2" borderId="0" xfId="0" applyFont="1" applyFill="1" applyBorder="1" applyAlignment="1"/>
    <xf numFmtId="0" fontId="56" fillId="2" borderId="8" xfId="0" applyFont="1" applyFill="1" applyBorder="1" applyAlignment="1">
      <alignment horizontal="left"/>
    </xf>
    <xf numFmtId="0" fontId="56" fillId="2" borderId="10" xfId="0" applyFont="1" applyFill="1" applyBorder="1" applyAlignment="1">
      <alignment horizontal="left"/>
    </xf>
    <xf numFmtId="0" fontId="56" fillId="0" borderId="10" xfId="0" applyFont="1" applyBorder="1" applyAlignment="1">
      <alignment horizontal="left"/>
    </xf>
    <xf numFmtId="0" fontId="56" fillId="0" borderId="4" xfId="0" applyFont="1" applyBorder="1" applyAlignment="1">
      <alignment horizontal="left"/>
    </xf>
    <xf numFmtId="0" fontId="56" fillId="0" borderId="0" xfId="0" applyFont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2" fontId="56" fillId="0" borderId="8" xfId="0" applyNumberFormat="1" applyFont="1" applyFill="1" applyBorder="1" applyAlignment="1">
      <alignment horizontal="left"/>
    </xf>
    <xf numFmtId="2" fontId="56" fillId="0" borderId="10" xfId="0" applyNumberFormat="1" applyFont="1" applyFill="1" applyBorder="1" applyAlignment="1">
      <alignment horizontal="left"/>
    </xf>
    <xf numFmtId="0" fontId="56" fillId="0" borderId="0" xfId="0" applyFont="1" applyFill="1" applyBorder="1" applyAlignment="1">
      <alignment horizontal="left"/>
    </xf>
    <xf numFmtId="0" fontId="53" fillId="0" borderId="0" xfId="0" applyFont="1" applyFill="1" applyBorder="1" applyAlignment="1">
      <alignment horizontal="left"/>
    </xf>
    <xf numFmtId="167" fontId="40" fillId="34" borderId="0" xfId="0" applyNumberFormat="1" applyFont="1" applyFill="1" applyBorder="1" applyAlignment="1"/>
    <xf numFmtId="2" fontId="57" fillId="0" borderId="11" xfId="0" applyNumberFormat="1" applyFont="1" applyFill="1" applyBorder="1" applyAlignment="1"/>
    <xf numFmtId="3" fontId="37" fillId="0" borderId="11" xfId="0" applyNumberFormat="1" applyFont="1" applyFill="1" applyBorder="1" applyAlignment="1">
      <alignment horizontal="right"/>
    </xf>
    <xf numFmtId="3" fontId="37" fillId="0" borderId="15" xfId="0" applyNumberFormat="1" applyFont="1" applyFill="1" applyBorder="1" applyAlignment="1">
      <alignment horizontal="right"/>
    </xf>
    <xf numFmtId="3" fontId="37" fillId="0" borderId="4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37" fillId="0" borderId="10" xfId="0" applyNumberFormat="1" applyFont="1" applyFill="1" applyBorder="1" applyAlignment="1">
      <alignment horizontal="right"/>
    </xf>
    <xf numFmtId="0" fontId="57" fillId="2" borderId="11" xfId="0" applyFont="1" applyFill="1" applyBorder="1" applyAlignment="1"/>
    <xf numFmtId="0" fontId="56" fillId="0" borderId="8" xfId="0" applyFont="1" applyFill="1" applyBorder="1" applyAlignment="1">
      <alignment horizontal="left"/>
    </xf>
    <xf numFmtId="167" fontId="40" fillId="0" borderId="0" xfId="0" applyNumberFormat="1" applyFont="1" applyFill="1" applyBorder="1" applyAlignment="1"/>
    <xf numFmtId="0" fontId="56" fillId="0" borderId="10" xfId="0" applyFont="1" applyFill="1" applyBorder="1" applyAlignment="1">
      <alignment horizontal="left"/>
    </xf>
    <xf numFmtId="0" fontId="33" fillId="0" borderId="14" xfId="0" applyFont="1" applyFill="1" applyBorder="1" applyAlignment="1"/>
    <xf numFmtId="0" fontId="56" fillId="0" borderId="1" xfId="0" applyFont="1" applyFill="1" applyBorder="1" applyAlignment="1">
      <alignment horizontal="left"/>
    </xf>
    <xf numFmtId="0" fontId="35" fillId="0" borderId="6" xfId="0" applyFont="1" applyFill="1" applyBorder="1" applyAlignment="1"/>
    <xf numFmtId="0" fontId="33" fillId="0" borderId="6" xfId="0" applyFont="1" applyFill="1" applyBorder="1" applyAlignment="1"/>
    <xf numFmtId="0" fontId="57" fillId="0" borderId="0" xfId="0" applyFont="1" applyFill="1" applyBorder="1" applyAlignment="1">
      <alignment horizontal="left"/>
    </xf>
    <xf numFmtId="0" fontId="44" fillId="0" borderId="0" xfId="0" applyFont="1" applyFill="1" applyBorder="1" applyAlignment="1"/>
    <xf numFmtId="0" fontId="35" fillId="0" borderId="0" xfId="0" applyFont="1" applyFill="1" applyBorder="1" applyAlignment="1"/>
    <xf numFmtId="3" fontId="36" fillId="0" borderId="0" xfId="0" applyNumberFormat="1" applyFont="1" applyFill="1" applyBorder="1" applyAlignment="1"/>
    <xf numFmtId="167" fontId="58" fillId="0" borderId="0" xfId="0" applyNumberFormat="1" applyFont="1" applyFill="1" applyBorder="1" applyAlignment="1"/>
    <xf numFmtId="3" fontId="37" fillId="0" borderId="14" xfId="0" applyNumberFormat="1" applyFont="1" applyFill="1" applyBorder="1" applyAlignment="1">
      <alignment horizontal="right"/>
    </xf>
    <xf numFmtId="0" fontId="43" fillId="0" borderId="0" xfId="0" applyFont="1" applyFill="1" applyBorder="1" applyAlignment="1"/>
    <xf numFmtId="3" fontId="45" fillId="0" borderId="14" xfId="0" applyNumberFormat="1" applyFont="1" applyFill="1" applyBorder="1" applyAlignment="1">
      <alignment horizontal="right"/>
    </xf>
    <xf numFmtId="0" fontId="56" fillId="0" borderId="14" xfId="0" applyFont="1" applyFill="1" applyBorder="1" applyAlignment="1"/>
    <xf numFmtId="3" fontId="45" fillId="0" borderId="7" xfId="0" applyNumberFormat="1" applyFont="1" applyFill="1" applyBorder="1" applyAlignment="1">
      <alignment horizontal="right"/>
    </xf>
    <xf numFmtId="14" fontId="37" fillId="0" borderId="14" xfId="0" applyNumberFormat="1" applyFont="1" applyFill="1" applyBorder="1" applyAlignment="1">
      <alignment horizontal="right"/>
    </xf>
    <xf numFmtId="0" fontId="56" fillId="0" borderId="9" xfId="0" applyFont="1" applyFill="1" applyBorder="1" applyAlignment="1"/>
    <xf numFmtId="0" fontId="56" fillId="0" borderId="11" xfId="0" applyFont="1" applyFill="1" applyBorder="1" applyAlignment="1"/>
    <xf numFmtId="0" fontId="56" fillId="0" borderId="4" xfId="0" applyFont="1" applyFill="1" applyBorder="1" applyAlignment="1">
      <alignment horizontal="left"/>
    </xf>
    <xf numFmtId="0" fontId="56" fillId="0" borderId="12" xfId="0" applyFont="1" applyFill="1" applyBorder="1" applyAlignment="1"/>
    <xf numFmtId="0" fontId="56" fillId="0" borderId="0" xfId="0" applyFont="1" applyFill="1" applyBorder="1" applyAlignment="1"/>
    <xf numFmtId="0" fontId="60" fillId="0" borderId="3" xfId="0" applyFont="1" applyFill="1" applyBorder="1" applyAlignment="1"/>
    <xf numFmtId="43" fontId="44" fillId="0" borderId="0" xfId="11051" applyFont="1" applyFill="1" applyBorder="1" applyAlignment="1">
      <alignment horizontal="right"/>
    </xf>
    <xf numFmtId="3" fontId="4" fillId="0" borderId="11" xfId="0" applyNumberFormat="1" applyFont="1" applyFill="1" applyBorder="1" applyAlignment="1">
      <alignment horizontal="center"/>
    </xf>
    <xf numFmtId="3" fontId="26" fillId="0" borderId="9" xfId="0" applyNumberFormat="1" applyFont="1" applyFill="1" applyBorder="1" applyAlignment="1">
      <alignment horizontal="center"/>
    </xf>
    <xf numFmtId="3" fontId="26" fillId="0" borderId="12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12" xfId="0" applyNumberFormat="1" applyFont="1" applyFill="1" applyBorder="1" applyAlignment="1">
      <alignment horizontal="center"/>
    </xf>
    <xf numFmtId="3" fontId="26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37" fillId="0" borderId="11" xfId="0" applyNumberFormat="1" applyFont="1" applyFill="1" applyBorder="1" applyAlignment="1">
      <alignment horizontal="center"/>
    </xf>
    <xf numFmtId="3" fontId="37" fillId="0" borderId="9" xfId="0" applyNumberFormat="1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center"/>
    </xf>
    <xf numFmtId="3" fontId="37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3" fontId="45" fillId="0" borderId="11" xfId="0" applyNumberFormat="1" applyFont="1" applyFill="1" applyBorder="1" applyAlignment="1">
      <alignment horizontal="center"/>
    </xf>
    <xf numFmtId="3" fontId="26" fillId="0" borderId="11" xfId="0" applyNumberFormat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0" fontId="45" fillId="0" borderId="1" xfId="0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right"/>
    </xf>
    <xf numFmtId="3" fontId="37" fillId="0" borderId="6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left"/>
    </xf>
    <xf numFmtId="0" fontId="56" fillId="0" borderId="6" xfId="0" applyFont="1" applyFill="1" applyBorder="1" applyAlignment="1"/>
    <xf numFmtId="0" fontId="25" fillId="34" borderId="0" xfId="0" applyFont="1" applyFill="1" applyBorder="1" applyAlignment="1">
      <alignment horizontal="right"/>
    </xf>
    <xf numFmtId="0" fontId="58" fillId="34" borderId="0" xfId="0" applyFont="1" applyFill="1" applyBorder="1" applyAlignment="1"/>
    <xf numFmtId="0" fontId="44" fillId="78" borderId="0" xfId="0" applyFont="1" applyFill="1" applyBorder="1" applyAlignment="1">
      <alignment horizontal="center"/>
    </xf>
    <xf numFmtId="0" fontId="44" fillId="78" borderId="1" xfId="0" applyFont="1" applyFill="1" applyBorder="1" applyAlignment="1"/>
    <xf numFmtId="0" fontId="26" fillId="78" borderId="6" xfId="0" applyFont="1" applyFill="1" applyBorder="1" applyAlignment="1"/>
    <xf numFmtId="167" fontId="58" fillId="78" borderId="0" xfId="0" applyNumberFormat="1" applyFont="1" applyFill="1" applyBorder="1" applyAlignment="1"/>
    <xf numFmtId="167" fontId="40" fillId="78" borderId="0" xfId="0" applyNumberFormat="1" applyFont="1" applyFill="1" applyBorder="1" applyAlignment="1"/>
    <xf numFmtId="0" fontId="32" fillId="78" borderId="0" xfId="0" applyFont="1" applyFill="1" applyBorder="1" applyAlignment="1"/>
    <xf numFmtId="0" fontId="43" fillId="78" borderId="0" xfId="0" applyFont="1" applyFill="1" applyBorder="1" applyAlignment="1">
      <alignment horizontal="center"/>
    </xf>
    <xf numFmtId="0" fontId="53" fillId="78" borderId="1" xfId="0" applyFont="1" applyFill="1" applyBorder="1" applyAlignment="1">
      <alignment horizontal="left"/>
    </xf>
    <xf numFmtId="0" fontId="27" fillId="78" borderId="0" xfId="0" applyFont="1" applyFill="1" applyBorder="1" applyAlignment="1"/>
    <xf numFmtId="0" fontId="45" fillId="78" borderId="1" xfId="0" applyFont="1" applyFill="1" applyBorder="1" applyAlignment="1">
      <alignment horizontal="left"/>
    </xf>
    <xf numFmtId="3" fontId="45" fillId="78" borderId="6" xfId="0" applyNumberFormat="1" applyFont="1" applyFill="1" applyBorder="1" applyAlignment="1">
      <alignment horizontal="right"/>
    </xf>
    <xf numFmtId="0" fontId="29" fillId="78" borderId="0" xfId="0" applyFont="1" applyFill="1" applyBorder="1" applyAlignment="1"/>
    <xf numFmtId="0" fontId="45" fillId="78" borderId="6" xfId="0" applyFont="1" applyFill="1" applyBorder="1" applyAlignment="1"/>
    <xf numFmtId="0" fontId="25" fillId="78" borderId="0" xfId="0" applyFont="1" applyFill="1" applyBorder="1" applyAlignment="1"/>
    <xf numFmtId="0" fontId="44" fillId="78" borderId="0" xfId="0" applyFont="1" applyFill="1" applyBorder="1" applyAlignment="1"/>
    <xf numFmtId="0" fontId="26" fillId="78" borderId="6" xfId="0" applyFont="1" applyFill="1" applyBorder="1" applyAlignment="1">
      <alignment vertical="center" wrapText="1"/>
    </xf>
    <xf numFmtId="0" fontId="45" fillId="78" borderId="1" xfId="0" applyFont="1" applyFill="1" applyBorder="1" applyAlignment="1"/>
    <xf numFmtId="0" fontId="45" fillId="0" borderId="14" xfId="0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0" fontId="26" fillId="78" borderId="3" xfId="0" applyFont="1" applyFill="1" applyBorder="1" applyAlignment="1"/>
    <xf numFmtId="0" fontId="45" fillId="78" borderId="3" xfId="0" applyFont="1" applyFill="1" applyBorder="1" applyAlignment="1"/>
    <xf numFmtId="4" fontId="37" fillId="0" borderId="11" xfId="0" applyNumberFormat="1" applyFont="1" applyFill="1" applyBorder="1" applyAlignment="1">
      <alignment horizontal="right"/>
    </xf>
    <xf numFmtId="3" fontId="4" fillId="0" borderId="48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45" fillId="0" borderId="13" xfId="0" applyNumberFormat="1" applyFont="1" applyFill="1" applyBorder="1" applyAlignment="1">
      <alignment horizontal="center"/>
    </xf>
    <xf numFmtId="3" fontId="37" fillId="0" borderId="14" xfId="0" applyNumberFormat="1" applyFont="1" applyFill="1" applyBorder="1" applyAlignment="1">
      <alignment horizontal="center"/>
    </xf>
    <xf numFmtId="3" fontId="45" fillId="0" borderId="14" xfId="0" applyNumberFormat="1" applyFont="1" applyFill="1" applyBorder="1" applyAlignment="1">
      <alignment horizontal="center"/>
    </xf>
    <xf numFmtId="0" fontId="26" fillId="0" borderId="49" xfId="0" applyFont="1" applyFill="1" applyBorder="1" applyAlignment="1">
      <alignment horizontal="center" vertical="center" wrapText="1"/>
    </xf>
    <xf numFmtId="3" fontId="37" fillId="0" borderId="15" xfId="0" applyNumberFormat="1" applyFont="1" applyFill="1" applyBorder="1" applyAlignment="1">
      <alignment horizontal="center"/>
    </xf>
    <xf numFmtId="0" fontId="56" fillId="0" borderId="8" xfId="0" applyFont="1" applyBorder="1" applyAlignment="1">
      <alignment horizontal="left"/>
    </xf>
    <xf numFmtId="0" fontId="35" fillId="0" borderId="9" xfId="0" applyFont="1" applyBorder="1" applyAlignment="1"/>
    <xf numFmtId="3" fontId="26" fillId="0" borderId="15" xfId="0" applyNumberFormat="1" applyFont="1" applyFill="1" applyBorder="1" applyAlignment="1">
      <alignment horizontal="center"/>
    </xf>
    <xf numFmtId="3" fontId="26" fillId="0" borderId="13" xfId="0" applyNumberFormat="1" applyFont="1" applyFill="1" applyBorder="1" applyAlignment="1">
      <alignment horizontal="center"/>
    </xf>
    <xf numFmtId="3" fontId="26" fillId="0" borderId="7" xfId="0" applyNumberFormat="1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37" fillId="0" borderId="13" xfId="0" applyNumberFormat="1" applyFont="1" applyFill="1" applyBorder="1" applyAlignment="1">
      <alignment horizontal="center"/>
    </xf>
    <xf numFmtId="3" fontId="37" fillId="0" borderId="7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right"/>
    </xf>
    <xf numFmtId="0" fontId="154" fillId="0" borderId="0" xfId="0" applyFont="1" applyFill="1" applyBorder="1" applyAlignment="1">
      <alignment horizontal="right" vertical="center"/>
    </xf>
    <xf numFmtId="0" fontId="155" fillId="0" borderId="0" xfId="0" applyFont="1" applyFill="1" applyBorder="1" applyAlignment="1">
      <alignment horizontal="right" vertical="center"/>
    </xf>
    <xf numFmtId="0" fontId="49" fillId="0" borderId="0" xfId="0" applyFont="1" applyFill="1" applyAlignment="1">
      <alignment horizontal="right"/>
    </xf>
    <xf numFmtId="0" fontId="37" fillId="0" borderId="0" xfId="0" applyFont="1" applyFill="1" applyBorder="1" applyAlignment="1">
      <alignment horizontal="right"/>
    </xf>
    <xf numFmtId="0" fontId="43" fillId="0" borderId="0" xfId="0" applyFont="1" applyFill="1" applyBorder="1" applyAlignment="1">
      <alignment horizontal="right"/>
    </xf>
    <xf numFmtId="166" fontId="25" fillId="0" borderId="0" xfId="11051" applyNumberFormat="1" applyFont="1" applyFill="1" applyAlignment="1">
      <alignment horizontal="right"/>
    </xf>
    <xf numFmtId="215" fontId="25" fillId="0" borderId="0" xfId="0" applyNumberFormat="1" applyFont="1" applyFill="1" applyBorder="1" applyAlignment="1">
      <alignment horizontal="right"/>
    </xf>
    <xf numFmtId="3" fontId="43" fillId="0" borderId="0" xfId="0" applyNumberFormat="1" applyFont="1" applyFill="1" applyBorder="1" applyAlignment="1">
      <alignment horizontal="right"/>
    </xf>
    <xf numFmtId="3" fontId="25" fillId="0" borderId="0" xfId="0" applyNumberFormat="1" applyFont="1" applyFill="1" applyBorder="1" applyAlignment="1">
      <alignment horizontal="right"/>
    </xf>
    <xf numFmtId="166" fontId="37" fillId="0" borderId="11" xfId="11051" applyNumberFormat="1" applyFont="1" applyFill="1" applyBorder="1" applyAlignment="1">
      <alignment horizontal="right"/>
    </xf>
    <xf numFmtId="166" fontId="58" fillId="78" borderId="0" xfId="11051" applyNumberFormat="1" applyFont="1" applyFill="1" applyBorder="1" applyAlignment="1"/>
    <xf numFmtId="166" fontId="58" fillId="0" borderId="0" xfId="11051" applyNumberFormat="1" applyFont="1" applyFill="1" applyBorder="1" applyAlignment="1"/>
    <xf numFmtId="166" fontId="25" fillId="0" borderId="0" xfId="11051" applyNumberFormat="1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0" fontId="56" fillId="0" borderId="12" xfId="0" applyFont="1" applyFill="1" applyBorder="1" applyAlignment="1">
      <alignment horizontal="left"/>
    </xf>
    <xf numFmtId="3" fontId="4" fillId="0" borderId="8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6" fontId="45" fillId="79" borderId="7" xfId="11051" applyNumberFormat="1" applyFont="1" applyFill="1" applyBorder="1" applyAlignment="1">
      <alignment horizontal="right"/>
    </xf>
    <xf numFmtId="3" fontId="26" fillId="79" borderId="7" xfId="0" applyNumberFormat="1" applyFont="1" applyFill="1" applyBorder="1" applyAlignment="1">
      <alignment horizontal="center"/>
    </xf>
    <xf numFmtId="3" fontId="26" fillId="79" borderId="6" xfId="0" applyNumberFormat="1" applyFont="1" applyFill="1" applyBorder="1" applyAlignment="1">
      <alignment horizontal="center"/>
    </xf>
    <xf numFmtId="3" fontId="45" fillId="79" borderId="7" xfId="0" applyNumberFormat="1" applyFont="1" applyFill="1" applyBorder="1" applyAlignment="1">
      <alignment horizontal="right"/>
    </xf>
    <xf numFmtId="3" fontId="45" fillId="79" borderId="6" xfId="0" applyNumberFormat="1" applyFont="1" applyFill="1" applyBorder="1" applyAlignment="1">
      <alignment horizontal="center"/>
    </xf>
    <xf numFmtId="3" fontId="45" fillId="79" borderId="6" xfId="0" applyNumberFormat="1" applyFont="1" applyFill="1" applyBorder="1" applyAlignment="1">
      <alignment horizontal="right"/>
    </xf>
    <xf numFmtId="3" fontId="26" fillId="79" borderId="13" xfId="0" applyNumberFormat="1" applyFont="1" applyFill="1" applyBorder="1" applyAlignment="1">
      <alignment horizontal="center"/>
    </xf>
    <xf numFmtId="3" fontId="26" fillId="79" borderId="13" xfId="0" applyNumberFormat="1" applyFont="1" applyFill="1" applyBorder="1" applyAlignment="1">
      <alignment horizontal="right"/>
    </xf>
    <xf numFmtId="3" fontId="26" fillId="79" borderId="9" xfId="0" applyNumberFormat="1" applyFont="1" applyFill="1" applyBorder="1" applyAlignment="1">
      <alignment horizontal="center"/>
    </xf>
    <xf numFmtId="3" fontId="26" fillId="79" borderId="6" xfId="0" applyNumberFormat="1" applyFont="1" applyFill="1" applyBorder="1" applyAlignment="1">
      <alignment horizontal="right"/>
    </xf>
    <xf numFmtId="3" fontId="26" fillId="79" borderId="15" xfId="0" applyNumberFormat="1" applyFont="1" applyFill="1" applyBorder="1" applyAlignment="1">
      <alignment horizontal="center"/>
    </xf>
    <xf numFmtId="3" fontId="26" fillId="79" borderId="12" xfId="0" applyNumberFormat="1" applyFont="1" applyFill="1" applyBorder="1" applyAlignment="1">
      <alignment horizontal="center"/>
    </xf>
    <xf numFmtId="3" fontId="45" fillId="79" borderId="7" xfId="11050" applyNumberFormat="1" applyFont="1" applyFill="1" applyBorder="1" applyAlignment="1">
      <alignment horizontal="right"/>
    </xf>
    <xf numFmtId="3" fontId="45" fillId="79" borderId="7" xfId="0" applyNumberFormat="1" applyFont="1" applyFill="1" applyBorder="1" applyAlignment="1">
      <alignment horizontal="center"/>
    </xf>
    <xf numFmtId="3" fontId="45" fillId="79" borderId="9" xfId="0" applyNumberFormat="1" applyFont="1" applyFill="1" applyBorder="1" applyAlignment="1">
      <alignment horizontal="center"/>
    </xf>
    <xf numFmtId="3" fontId="45" fillId="79" borderId="1" xfId="0" applyNumberFormat="1" applyFont="1" applyFill="1" applyBorder="1" applyAlignment="1">
      <alignment horizontal="right"/>
    </xf>
    <xf numFmtId="3" fontId="45" fillId="79" borderId="46" xfId="0" applyNumberFormat="1" applyFont="1" applyFill="1" applyBorder="1" applyAlignment="1">
      <alignment horizontal="center"/>
    </xf>
    <xf numFmtId="3" fontId="45" fillId="79" borderId="47" xfId="0" applyNumberFormat="1" applyFont="1" applyFill="1" applyBorder="1" applyAlignment="1">
      <alignment horizontal="center"/>
    </xf>
    <xf numFmtId="3" fontId="45" fillId="79" borderId="15" xfId="0" applyNumberFormat="1" applyFont="1" applyFill="1" applyBorder="1" applyAlignment="1">
      <alignment horizontal="right"/>
    </xf>
    <xf numFmtId="3" fontId="26" fillId="79" borderId="11" xfId="0" applyNumberFormat="1" applyFont="1" applyFill="1" applyBorder="1" applyAlignment="1">
      <alignment horizontal="center"/>
    </xf>
    <xf numFmtId="3" fontId="45" fillId="79" borderId="7" xfId="0" applyNumberFormat="1" applyFont="1" applyFill="1" applyBorder="1" applyAlignment="1">
      <alignment horizontal="right" vertical="center"/>
    </xf>
    <xf numFmtId="3" fontId="45" fillId="79" borderId="7" xfId="0" applyNumberFormat="1" applyFont="1" applyFill="1" applyBorder="1" applyAlignment="1">
      <alignment horizontal="center" vertical="center"/>
    </xf>
    <xf numFmtId="3" fontId="45" fillId="79" borderId="12" xfId="0" applyNumberFormat="1" applyFont="1" applyFill="1" applyBorder="1" applyAlignment="1">
      <alignment horizontal="center" vertical="center"/>
    </xf>
    <xf numFmtId="3" fontId="45" fillId="0" borderId="7" xfId="0" applyNumberFormat="1" applyFont="1" applyFill="1" applyBorder="1" applyAlignment="1">
      <alignment horizontal="center"/>
    </xf>
    <xf numFmtId="3" fontId="45" fillId="0" borderId="15" xfId="0" applyNumberFormat="1" applyFont="1" applyFill="1" applyBorder="1" applyAlignment="1">
      <alignment horizontal="center"/>
    </xf>
    <xf numFmtId="3" fontId="37" fillId="0" borderId="8" xfId="0" applyNumberFormat="1" applyFont="1" applyFill="1" applyBorder="1" applyAlignment="1">
      <alignment horizontal="center"/>
    </xf>
    <xf numFmtId="3" fontId="37" fillId="0" borderId="10" xfId="0" applyNumberFormat="1" applyFont="1" applyFill="1" applyBorder="1" applyAlignment="1">
      <alignment horizontal="center"/>
    </xf>
    <xf numFmtId="3" fontId="37" fillId="0" borderId="4" xfId="0" applyNumberFormat="1" applyFont="1" applyFill="1" applyBorder="1" applyAlignment="1">
      <alignment horizontal="center"/>
    </xf>
    <xf numFmtId="3" fontId="45" fillId="79" borderId="7" xfId="11050" applyNumberFormat="1" applyFont="1" applyFill="1" applyBorder="1" applyAlignment="1">
      <alignment horizontal="center"/>
    </xf>
    <xf numFmtId="3" fontId="45" fillId="79" borderId="1" xfId="0" applyNumberFormat="1" applyFont="1" applyFill="1" applyBorder="1" applyAlignment="1">
      <alignment horizontal="center"/>
    </xf>
    <xf numFmtId="3" fontId="45" fillId="79" borderId="15" xfId="0" applyNumberFormat="1" applyFont="1" applyFill="1" applyBorder="1" applyAlignment="1">
      <alignment horizontal="center"/>
    </xf>
    <xf numFmtId="3" fontId="37" fillId="0" borderId="11" xfId="11051" applyNumberFormat="1" applyFont="1" applyFill="1" applyBorder="1" applyAlignment="1">
      <alignment horizontal="center"/>
    </xf>
    <xf numFmtId="3" fontId="45" fillId="0" borderId="0" xfId="11050" applyNumberFormat="1" applyFont="1" applyFill="1" applyBorder="1" applyAlignment="1">
      <alignment horizontal="center"/>
    </xf>
    <xf numFmtId="3" fontId="45" fillId="79" borderId="7" xfId="11051" applyNumberFormat="1" applyFont="1" applyFill="1" applyBorder="1" applyAlignment="1">
      <alignment horizontal="center"/>
    </xf>
    <xf numFmtId="3" fontId="26" fillId="0" borderId="14" xfId="0" applyNumberFormat="1" applyFont="1" applyFill="1" applyBorder="1" applyAlignment="1">
      <alignment horizontal="center"/>
    </xf>
    <xf numFmtId="0" fontId="34" fillId="0" borderId="4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3" fontId="45" fillId="79" borderId="12" xfId="0" applyNumberFormat="1" applyFont="1" applyFill="1" applyBorder="1" applyAlignment="1">
      <alignment horizontal="center"/>
    </xf>
    <xf numFmtId="3" fontId="45" fillId="0" borderId="2" xfId="0" applyNumberFormat="1" applyFont="1" applyFill="1" applyBorder="1" applyAlignment="1">
      <alignment horizontal="center"/>
    </xf>
    <xf numFmtId="3" fontId="45" fillId="0" borderId="5" xfId="0" applyNumberFormat="1" applyFont="1" applyFill="1" applyBorder="1" applyAlignment="1">
      <alignment horizontal="center"/>
    </xf>
    <xf numFmtId="0" fontId="32" fillId="0" borderId="13" xfId="0" applyFont="1" applyFill="1" applyBorder="1" applyAlignment="1"/>
    <xf numFmtId="0" fontId="32" fillId="0" borderId="2" xfId="0" applyFont="1" applyFill="1" applyBorder="1" applyAlignment="1"/>
    <xf numFmtId="0" fontId="43" fillId="79" borderId="0" xfId="0" applyFont="1" applyFill="1" applyBorder="1" applyAlignment="1">
      <alignment horizontal="center"/>
    </xf>
    <xf numFmtId="0" fontId="45" fillId="79" borderId="4" xfId="0" applyFont="1" applyFill="1" applyBorder="1" applyAlignment="1">
      <alignment horizontal="left"/>
    </xf>
    <xf numFmtId="0" fontId="26" fillId="79" borderId="12" xfId="0" applyFont="1" applyFill="1" applyBorder="1" applyAlignment="1"/>
    <xf numFmtId="167" fontId="58" fillId="79" borderId="0" xfId="0" applyNumberFormat="1" applyFont="1" applyFill="1" applyBorder="1" applyAlignment="1"/>
    <xf numFmtId="167" fontId="40" fillId="79" borderId="0" xfId="0" applyNumberFormat="1" applyFont="1" applyFill="1" applyBorder="1" applyAlignment="1"/>
    <xf numFmtId="0" fontId="27" fillId="79" borderId="0" xfId="0" applyFont="1" applyFill="1" applyBorder="1" applyAlignment="1"/>
    <xf numFmtId="0" fontId="157" fillId="34" borderId="0" xfId="0" applyFont="1" applyFill="1" applyBorder="1" applyAlignment="1">
      <alignment horizontal="center"/>
    </xf>
    <xf numFmtId="167" fontId="158" fillId="78" borderId="0" xfId="0" applyNumberFormat="1" applyFont="1" applyFill="1" applyBorder="1" applyAlignment="1"/>
    <xf numFmtId="167" fontId="158" fillId="34" borderId="0" xfId="0" applyNumberFormat="1" applyFont="1" applyFill="1" applyBorder="1" applyAlignment="1"/>
    <xf numFmtId="0" fontId="46" fillId="0" borderId="0" xfId="0" applyFont="1" applyFill="1" applyBorder="1" applyAlignment="1"/>
    <xf numFmtId="0" fontId="157" fillId="78" borderId="0" xfId="0" applyFont="1" applyFill="1" applyBorder="1" applyAlignment="1">
      <alignment horizontal="center"/>
    </xf>
    <xf numFmtId="0" fontId="46" fillId="78" borderId="0" xfId="0" applyFont="1" applyFill="1" applyBorder="1" applyAlignment="1"/>
    <xf numFmtId="167" fontId="158" fillId="0" borderId="0" xfId="0" applyNumberFormat="1" applyFont="1" applyFill="1" applyBorder="1" applyAlignment="1"/>
    <xf numFmtId="3" fontId="45" fillId="78" borderId="7" xfId="0" applyNumberFormat="1" applyFont="1" applyFill="1" applyBorder="1" applyAlignment="1">
      <alignment horizontal="center"/>
    </xf>
    <xf numFmtId="3" fontId="45" fillId="78" borderId="6" xfId="0" applyNumberFormat="1" applyFont="1" applyFill="1" applyBorder="1" applyAlignment="1">
      <alignment horizontal="center"/>
    </xf>
    <xf numFmtId="0" fontId="57" fillId="2" borderId="10" xfId="0" applyFont="1" applyFill="1" applyBorder="1" applyAlignment="1">
      <alignment horizontal="left"/>
    </xf>
    <xf numFmtId="0" fontId="34" fillId="2" borderId="14" xfId="0" applyFont="1" applyFill="1" applyBorder="1" applyAlignment="1"/>
    <xf numFmtId="3" fontId="37" fillId="80" borderId="11" xfId="0" applyNumberFormat="1" applyFont="1" applyFill="1" applyBorder="1" applyAlignment="1">
      <alignment horizontal="center"/>
    </xf>
    <xf numFmtId="4" fontId="45" fillId="0" borderId="14" xfId="0" applyNumberFormat="1" applyFont="1" applyFill="1" applyBorder="1" applyAlignment="1">
      <alignment horizontal="center"/>
    </xf>
    <xf numFmtId="0" fontId="44" fillId="79" borderId="0" xfId="0" applyFont="1" applyFill="1" applyBorder="1" applyAlignment="1">
      <alignment horizontal="left"/>
    </xf>
    <xf numFmtId="0" fontId="29" fillId="79" borderId="0" xfId="0" applyFont="1" applyFill="1" applyBorder="1" applyAlignment="1">
      <alignment horizontal="center"/>
    </xf>
    <xf numFmtId="0" fontId="159" fillId="79" borderId="0" xfId="0" applyFont="1" applyFill="1" applyBorder="1" applyAlignment="1"/>
    <xf numFmtId="0" fontId="58" fillId="79" borderId="0" xfId="0" applyFont="1" applyFill="1" applyBorder="1" applyAlignment="1">
      <alignment horizontal="right"/>
    </xf>
    <xf numFmtId="3" fontId="58" fillId="79" borderId="0" xfId="0" applyNumberFormat="1" applyFont="1" applyFill="1" applyBorder="1" applyAlignment="1">
      <alignment horizontal="center"/>
    </xf>
    <xf numFmtId="3" fontId="32" fillId="79" borderId="0" xfId="0" applyNumberFormat="1" applyFont="1" applyFill="1" applyBorder="1" applyAlignment="1">
      <alignment horizontal="center"/>
    </xf>
    <xf numFmtId="0" fontId="40" fillId="79" borderId="0" xfId="0" applyFont="1" applyFill="1" applyBorder="1" applyAlignment="1">
      <alignment horizontal="center"/>
    </xf>
    <xf numFmtId="0" fontId="32" fillId="79" borderId="0" xfId="0" applyFont="1" applyFill="1" applyBorder="1" applyAlignment="1"/>
    <xf numFmtId="0" fontId="44" fillId="0" borderId="0" xfId="0" applyFont="1" applyFill="1" applyBorder="1" applyAlignment="1">
      <alignment horizontal="center"/>
    </xf>
    <xf numFmtId="0" fontId="58" fillId="0" borderId="0" xfId="0" applyFont="1" applyFill="1" applyBorder="1" applyAlignment="1"/>
    <xf numFmtId="0" fontId="162" fillId="0" borderId="0" xfId="0" applyFont="1" applyFill="1" applyBorder="1" applyAlignment="1">
      <alignment horizontal="center"/>
    </xf>
    <xf numFmtId="0" fontId="163" fillId="0" borderId="0" xfId="0" applyFont="1" applyFill="1" applyBorder="1" applyAlignment="1">
      <alignment horizontal="left"/>
    </xf>
    <xf numFmtId="0" fontId="164" fillId="0" borderId="0" xfId="0" applyFont="1" applyFill="1" applyBorder="1" applyAlignment="1"/>
    <xf numFmtId="3" fontId="158" fillId="0" borderId="2" xfId="0" applyNumberFormat="1" applyFont="1" applyFill="1" applyBorder="1" applyAlignment="1">
      <alignment horizontal="right"/>
    </xf>
    <xf numFmtId="0" fontId="158" fillId="0" borderId="0" xfId="0" applyFont="1" applyFill="1" applyBorder="1" applyAlignment="1"/>
    <xf numFmtId="0" fontId="160" fillId="0" borderId="0" xfId="0" applyFont="1" applyFill="1" applyBorder="1" applyAlignment="1">
      <alignment horizontal="left"/>
    </xf>
    <xf numFmtId="0" fontId="161" fillId="0" borderId="0" xfId="0" applyFont="1" applyFill="1" applyBorder="1" applyAlignment="1"/>
    <xf numFmtId="3" fontId="58" fillId="0" borderId="0" xfId="0" applyNumberFormat="1" applyFont="1" applyFill="1" applyBorder="1" applyAlignment="1">
      <alignment horizontal="right"/>
    </xf>
    <xf numFmtId="3" fontId="58" fillId="79" borderId="0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167" fontId="25" fillId="78" borderId="0" xfId="0" applyNumberFormat="1" applyFont="1" applyFill="1" applyBorder="1" applyAlignment="1"/>
    <xf numFmtId="167" fontId="36" fillId="0" borderId="0" xfId="0" applyNumberFormat="1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166" fontId="28" fillId="0" borderId="14" xfId="26305" applyNumberFormat="1" applyFont="1" applyFill="1" applyBorder="1" applyAlignment="1">
      <alignment horizontal="right"/>
    </xf>
    <xf numFmtId="166" fontId="25" fillId="0" borderId="14" xfId="26305" applyNumberFormat="1" applyFont="1" applyFill="1" applyBorder="1" applyAlignment="1">
      <alignment horizontal="right"/>
    </xf>
    <xf numFmtId="3" fontId="25" fillId="0" borderId="14" xfId="26305" applyNumberFormat="1" applyFont="1" applyFill="1" applyBorder="1" applyAlignment="1">
      <alignment horizontal="right"/>
    </xf>
    <xf numFmtId="167" fontId="25" fillId="0" borderId="0" xfId="0" applyNumberFormat="1" applyFont="1" applyFill="1" applyBorder="1" applyAlignment="1"/>
    <xf numFmtId="2" fontId="43" fillId="0" borderId="1" xfId="0" applyNumberFormat="1" applyFont="1" applyFill="1" applyBorder="1" applyAlignment="1">
      <alignment horizontal="left"/>
    </xf>
    <xf numFmtId="2" fontId="27" fillId="0" borderId="6" xfId="0" applyNumberFormat="1" applyFont="1" applyFill="1" applyBorder="1" applyAlignment="1"/>
    <xf numFmtId="166" fontId="43" fillId="0" borderId="7" xfId="11051" applyNumberFormat="1" applyFont="1" applyFill="1" applyBorder="1" applyAlignment="1">
      <alignment horizontal="right"/>
    </xf>
    <xf numFmtId="3" fontId="43" fillId="0" borderId="13" xfId="0" applyNumberFormat="1" applyFont="1" applyFill="1" applyBorder="1" applyAlignment="1">
      <alignment horizontal="right"/>
    </xf>
    <xf numFmtId="3" fontId="25" fillId="0" borderId="14" xfId="0" applyNumberFormat="1" applyFont="1" applyFill="1" applyBorder="1" applyAlignment="1">
      <alignment horizontal="right"/>
    </xf>
    <xf numFmtId="3" fontId="43" fillId="0" borderId="14" xfId="0" applyNumberFormat="1" applyFont="1" applyFill="1" applyBorder="1" applyAlignment="1">
      <alignment horizontal="right"/>
    </xf>
    <xf numFmtId="2" fontId="27" fillId="0" borderId="3" xfId="0" applyNumberFormat="1" applyFont="1" applyFill="1" applyBorder="1" applyAlignment="1"/>
    <xf numFmtId="3" fontId="43" fillId="0" borderId="46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0" fontId="43" fillId="0" borderId="1" xfId="0" applyFont="1" applyFill="1" applyBorder="1" applyAlignment="1">
      <alignment horizontal="left"/>
    </xf>
    <xf numFmtId="0" fontId="28" fillId="0" borderId="6" xfId="0" applyFont="1" applyFill="1" applyBorder="1" applyAlignment="1"/>
    <xf numFmtId="0" fontId="43" fillId="0" borderId="8" xfId="0" applyFont="1" applyFill="1" applyBorder="1" applyAlignment="1">
      <alignment horizontal="left"/>
    </xf>
    <xf numFmtId="0" fontId="28" fillId="0" borderId="9" xfId="0" applyFont="1" applyFill="1" applyBorder="1" applyAlignment="1"/>
    <xf numFmtId="0" fontId="28" fillId="0" borderId="13" xfId="0" applyFont="1" applyFill="1" applyBorder="1" applyAlignment="1"/>
    <xf numFmtId="0" fontId="27" fillId="0" borderId="10" xfId="0" applyFont="1" applyFill="1" applyBorder="1" applyAlignment="1">
      <alignment horizontal="left" wrapText="1"/>
    </xf>
    <xf numFmtId="0" fontId="28" fillId="0" borderId="11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157" fillId="0" borderId="14" xfId="0" applyFont="1" applyFill="1" applyBorder="1" applyAlignment="1"/>
    <xf numFmtId="0" fontId="27" fillId="0" borderId="12" xfId="0" applyFont="1" applyFill="1" applyBorder="1" applyAlignment="1">
      <alignment horizontal="left" wrapText="1"/>
    </xf>
    <xf numFmtId="0" fontId="27" fillId="0" borderId="8" xfId="0" applyFont="1" applyFill="1" applyBorder="1" applyAlignment="1">
      <alignment horizontal="left" wrapText="1"/>
    </xf>
    <xf numFmtId="0" fontId="28" fillId="0" borderId="9" xfId="0" applyFont="1" applyFill="1" applyBorder="1" applyAlignment="1">
      <alignment horizontal="left" wrapText="1"/>
    </xf>
    <xf numFmtId="0" fontId="25" fillId="2" borderId="4" xfId="0" applyFont="1" applyFill="1" applyBorder="1"/>
    <xf numFmtId="3" fontId="45" fillId="79" borderId="3" xfId="0" applyNumberFormat="1" applyFont="1" applyFill="1" applyBorder="1" applyAlignment="1">
      <alignment horizontal="center"/>
    </xf>
    <xf numFmtId="3" fontId="28" fillId="0" borderId="7" xfId="0" applyNumberFormat="1" applyFont="1" applyFill="1" applyBorder="1" applyAlignment="1">
      <alignment horizontal="right"/>
    </xf>
    <xf numFmtId="0" fontId="28" fillId="0" borderId="7" xfId="0" applyFont="1" applyFill="1" applyBorder="1" applyAlignment="1">
      <alignment horizontal="center" vertical="center" wrapText="1"/>
    </xf>
    <xf numFmtId="3" fontId="28" fillId="0" borderId="8" xfId="0" applyNumberFormat="1" applyFont="1" applyFill="1" applyBorder="1" applyAlignment="1">
      <alignment horizontal="right"/>
    </xf>
    <xf numFmtId="3" fontId="28" fillId="0" borderId="9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5" fillId="0" borderId="10" xfId="26305" applyNumberFormat="1" applyFont="1" applyFill="1" applyBorder="1" applyAlignment="1">
      <alignment horizontal="right"/>
    </xf>
    <xf numFmtId="3" fontId="25" fillId="0" borderId="11" xfId="26305" applyNumberFormat="1" applyFont="1" applyFill="1" applyBorder="1" applyAlignment="1">
      <alignment horizontal="right"/>
    </xf>
    <xf numFmtId="3" fontId="27" fillId="0" borderId="11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158" fillId="0" borderId="0" xfId="0" applyNumberFormat="1" applyFont="1" applyFill="1" applyBorder="1" applyAlignment="1">
      <alignment horizontal="right"/>
    </xf>
    <xf numFmtId="166" fontId="25" fillId="0" borderId="15" xfId="26305" applyNumberFormat="1" applyFont="1" applyFill="1" applyBorder="1" applyAlignment="1">
      <alignment horizontal="right"/>
    </xf>
    <xf numFmtId="3" fontId="25" fillId="0" borderId="12" xfId="26305" applyNumberFormat="1" applyFont="1" applyFill="1" applyBorder="1" applyAlignment="1">
      <alignment horizontal="right"/>
    </xf>
    <xf numFmtId="0" fontId="33" fillId="2" borderId="10" xfId="0" applyFont="1" applyFill="1" applyBorder="1" applyAlignment="1">
      <alignment horizontal="left" wrapText="1"/>
    </xf>
    <xf numFmtId="0" fontId="33" fillId="2" borderId="11" xfId="0" applyFont="1" applyFill="1" applyBorder="1" applyAlignment="1">
      <alignment horizontal="left" wrapText="1"/>
    </xf>
    <xf numFmtId="0" fontId="26" fillId="78" borderId="1" xfId="0" applyFont="1" applyFill="1" applyBorder="1" applyAlignment="1">
      <alignment horizontal="left" wrapText="1"/>
    </xf>
    <xf numFmtId="0" fontId="26" fillId="78" borderId="6" xfId="0" applyFont="1" applyFill="1" applyBorder="1" applyAlignment="1">
      <alignment horizontal="left" wrapText="1"/>
    </xf>
    <xf numFmtId="0" fontId="44" fillId="0" borderId="8" xfId="0" applyFont="1" applyFill="1" applyBorder="1" applyAlignment="1">
      <alignment horizontal="center"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44" fillId="0" borderId="5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0" fontId="34" fillId="0" borderId="4" xfId="0" applyFont="1" applyFill="1" applyBorder="1" applyAlignment="1">
      <alignment horizontal="left" wrapText="1"/>
    </xf>
    <xf numFmtId="0" fontId="34" fillId="0" borderId="11" xfId="0" applyFont="1" applyFill="1" applyBorder="1" applyAlignment="1">
      <alignment horizontal="left" wrapText="1"/>
    </xf>
    <xf numFmtId="0" fontId="26" fillId="78" borderId="1" xfId="0" applyFont="1" applyFill="1" applyBorder="1" applyAlignment="1">
      <alignment horizontal="left"/>
    </xf>
    <xf numFmtId="0" fontId="26" fillId="78" borderId="6" xfId="0" applyFont="1" applyFill="1" applyBorder="1" applyAlignment="1">
      <alignment horizontal="left"/>
    </xf>
    <xf numFmtId="0" fontId="56" fillId="0" borderId="8" xfId="0" applyFont="1" applyFill="1" applyBorder="1" applyAlignment="1">
      <alignment horizontal="left"/>
    </xf>
    <xf numFmtId="0" fontId="56" fillId="0" borderId="9" xfId="0" applyFont="1" applyFill="1" applyBorder="1" applyAlignment="1">
      <alignment horizontal="left"/>
    </xf>
    <xf numFmtId="0" fontId="34" fillId="2" borderId="10" xfId="0" applyFont="1" applyFill="1" applyBorder="1" applyAlignment="1">
      <alignment horizontal="left" wrapText="1"/>
    </xf>
    <xf numFmtId="0" fontId="34" fillId="2" borderId="11" xfId="0" applyFont="1" applyFill="1" applyBorder="1" applyAlignment="1">
      <alignment horizontal="left" wrapText="1"/>
    </xf>
    <xf numFmtId="0" fontId="57" fillId="0" borderId="10" xfId="0" applyFont="1" applyFill="1" applyBorder="1" applyAlignment="1">
      <alignment horizontal="left" wrapText="1"/>
    </xf>
    <xf numFmtId="0" fontId="57" fillId="0" borderId="11" xfId="0" applyFont="1" applyFill="1" applyBorder="1" applyAlignment="1">
      <alignment horizontal="left" wrapText="1"/>
    </xf>
    <xf numFmtId="0" fontId="57" fillId="0" borderId="4" xfId="0" applyFont="1" applyFill="1" applyBorder="1" applyAlignment="1">
      <alignment horizontal="left" wrapText="1"/>
    </xf>
    <xf numFmtId="0" fontId="57" fillId="0" borderId="12" xfId="0" applyFont="1" applyFill="1" applyBorder="1" applyAlignment="1">
      <alignment horizontal="left" wrapText="1"/>
    </xf>
    <xf numFmtId="0" fontId="34" fillId="2" borderId="4" xfId="0" applyFont="1" applyFill="1" applyBorder="1" applyAlignment="1">
      <alignment horizontal="left" wrapText="1"/>
    </xf>
    <xf numFmtId="0" fontId="34" fillId="2" borderId="12" xfId="0" applyFont="1" applyFill="1" applyBorder="1" applyAlignment="1">
      <alignment horizontal="left" wrapText="1"/>
    </xf>
    <xf numFmtId="0" fontId="33" fillId="0" borderId="10" xfId="0" applyFont="1" applyFill="1" applyBorder="1" applyAlignment="1">
      <alignment horizontal="left" wrapText="1"/>
    </xf>
    <xf numFmtId="0" fontId="33" fillId="0" borderId="11" xfId="0" applyFont="1" applyFill="1" applyBorder="1" applyAlignment="1">
      <alignment horizontal="left" wrapText="1"/>
    </xf>
    <xf numFmtId="0" fontId="34" fillId="0" borderId="12" xfId="0" applyFont="1" applyFill="1" applyBorder="1" applyAlignment="1">
      <alignment horizontal="left" wrapText="1"/>
    </xf>
    <xf numFmtId="0" fontId="27" fillId="0" borderId="4" xfId="0" applyFont="1" applyFill="1" applyBorder="1" applyAlignment="1">
      <alignment horizontal="left" wrapText="1"/>
    </xf>
    <xf numFmtId="0" fontId="27" fillId="0" borderId="12" xfId="0" applyFont="1" applyFill="1" applyBorder="1" applyAlignment="1">
      <alignment horizontal="left" wrapText="1"/>
    </xf>
    <xf numFmtId="0" fontId="53" fillId="0" borderId="0" xfId="0" applyFont="1" applyFill="1" applyBorder="1" applyAlignment="1">
      <alignment horizontal="left" wrapText="1"/>
    </xf>
    <xf numFmtId="0" fontId="27" fillId="0" borderId="10" xfId="0" applyFont="1" applyFill="1" applyBorder="1" applyAlignment="1">
      <alignment horizontal="left" wrapText="1"/>
    </xf>
    <xf numFmtId="0" fontId="27" fillId="0" borderId="1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horizontal="left" wrapText="1"/>
    </xf>
    <xf numFmtId="0" fontId="28" fillId="0" borderId="6" xfId="0" applyFont="1" applyFill="1" applyBorder="1" applyAlignment="1">
      <alignment horizontal="left" wrapText="1"/>
    </xf>
    <xf numFmtId="16" fontId="28" fillId="0" borderId="25" xfId="0" quotePrefix="1" applyNumberFormat="1" applyFont="1" applyFill="1" applyBorder="1" applyAlignment="1">
      <alignment horizontal="center" vertical="center" wrapText="1"/>
    </xf>
    <xf numFmtId="16" fontId="28" fillId="0" borderId="12" xfId="0" quotePrefix="1" applyNumberFormat="1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/>
    </xf>
    <xf numFmtId="0" fontId="29" fillId="2" borderId="2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left" wrapText="1"/>
    </xf>
    <xf numFmtId="0" fontId="33" fillId="0" borderId="12" xfId="0" applyFont="1" applyFill="1" applyBorder="1" applyAlignment="1">
      <alignment horizontal="left" wrapText="1"/>
    </xf>
    <xf numFmtId="0" fontId="29" fillId="2" borderId="8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17" fontId="26" fillId="0" borderId="1" xfId="0" quotePrefix="1" applyNumberFormat="1" applyFont="1" applyFill="1" applyBorder="1" applyAlignment="1">
      <alignment horizontal="center" vertical="center" wrapText="1"/>
    </xf>
    <xf numFmtId="17" fontId="26" fillId="0" borderId="50" xfId="0" quotePrefix="1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left" vertical="center" wrapText="1"/>
    </xf>
    <xf numFmtId="0" fontId="34" fillId="0" borderId="11" xfId="0" applyFont="1" applyFill="1" applyBorder="1" applyAlignment="1">
      <alignment horizontal="left" vertical="center" wrapText="1"/>
    </xf>
    <xf numFmtId="0" fontId="34" fillId="2" borderId="10" xfId="0" applyFont="1" applyFill="1" applyBorder="1" applyAlignment="1">
      <alignment horizontal="left" vertical="center" wrapText="1"/>
    </xf>
    <xf numFmtId="0" fontId="34" fillId="2" borderId="11" xfId="0" applyFont="1" applyFill="1" applyBorder="1" applyAlignment="1">
      <alignment horizontal="left" vertical="center" wrapText="1"/>
    </xf>
    <xf numFmtId="0" fontId="34" fillId="2" borderId="4" xfId="0" applyFont="1" applyFill="1" applyBorder="1" applyAlignment="1">
      <alignment horizontal="left" vertical="center" wrapText="1"/>
    </xf>
    <xf numFmtId="0" fontId="34" fillId="2" borderId="12" xfId="0" applyFont="1" applyFill="1" applyBorder="1" applyAlignment="1">
      <alignment horizontal="left" vertical="center" wrapText="1"/>
    </xf>
    <xf numFmtId="0" fontId="45" fillId="78" borderId="1" xfId="0" applyFont="1" applyFill="1" applyBorder="1" applyAlignment="1">
      <alignment horizontal="left"/>
    </xf>
    <xf numFmtId="0" fontId="45" fillId="78" borderId="6" xfId="0" applyFont="1" applyFill="1" applyBorder="1" applyAlignment="1">
      <alignment horizontal="left"/>
    </xf>
    <xf numFmtId="0" fontId="26" fillId="78" borderId="3" xfId="0" applyFont="1" applyFill="1" applyBorder="1" applyAlignment="1">
      <alignment horizontal="left"/>
    </xf>
    <xf numFmtId="0" fontId="34" fillId="0" borderId="4" xfId="0" applyFont="1" applyFill="1" applyBorder="1" applyAlignment="1">
      <alignment horizontal="left" vertical="center" wrapText="1"/>
    </xf>
    <xf numFmtId="0" fontId="34" fillId="0" borderId="12" xfId="0" applyFont="1" applyFill="1" applyBorder="1" applyAlignment="1">
      <alignment horizontal="left" vertical="center" wrapText="1"/>
    </xf>
    <xf numFmtId="3" fontId="4" fillId="78" borderId="7" xfId="11050" applyNumberFormat="1" applyFont="1" applyFill="1" applyBorder="1" applyAlignment="1">
      <alignment horizontal="center"/>
    </xf>
    <xf numFmtId="3" fontId="4" fillId="0" borderId="11" xfId="11050" applyNumberFormat="1" applyFont="1" applyFill="1" applyBorder="1" applyAlignment="1">
      <alignment horizontal="center"/>
    </xf>
    <xf numFmtId="3" fontId="37" fillId="0" borderId="11" xfId="11050" applyNumberFormat="1" applyFont="1" applyFill="1" applyBorder="1" applyAlignment="1">
      <alignment horizontal="center"/>
    </xf>
    <xf numFmtId="3" fontId="32" fillId="0" borderId="13" xfId="0" applyNumberFormat="1" applyFont="1" applyFill="1" applyBorder="1" applyAlignment="1"/>
    <xf numFmtId="3" fontId="32" fillId="0" borderId="14" xfId="0" applyNumberFormat="1" applyFont="1" applyFill="1" applyBorder="1" applyAlignment="1"/>
    <xf numFmtId="3" fontId="4" fillId="0" borderId="0" xfId="38012" applyNumberFormat="1" applyFont="1" applyFill="1" applyBorder="1" applyAlignment="1">
      <alignment horizontal="center"/>
    </xf>
    <xf numFmtId="3" fontId="28" fillId="0" borderId="10" xfId="26305" applyNumberFormat="1" applyFont="1" applyFill="1" applyBorder="1" applyAlignment="1">
      <alignment horizontal="right"/>
    </xf>
    <xf numFmtId="3" fontId="28" fillId="0" borderId="14" xfId="26305" applyNumberFormat="1" applyFont="1" applyFill="1" applyBorder="1" applyAlignment="1">
      <alignment horizontal="right"/>
    </xf>
    <xf numFmtId="3" fontId="28" fillId="0" borderId="11" xfId="11051" applyNumberFormat="1" applyFont="1" applyFill="1" applyBorder="1" applyAlignment="1">
      <alignment horizontal="right"/>
    </xf>
    <xf numFmtId="3" fontId="25" fillId="0" borderId="4" xfId="26305" applyNumberFormat="1" applyFont="1" applyFill="1" applyBorder="1" applyAlignment="1">
      <alignment horizontal="right"/>
    </xf>
    <xf numFmtId="3" fontId="25" fillId="0" borderId="15" xfId="26305" applyNumberFormat="1" applyFont="1" applyFill="1" applyBorder="1" applyAlignment="1">
      <alignment horizontal="right"/>
    </xf>
    <xf numFmtId="3" fontId="43" fillId="0" borderId="1" xfId="11051" applyNumberFormat="1" applyFont="1" applyFill="1" applyBorder="1" applyAlignment="1">
      <alignment horizontal="right"/>
    </xf>
    <xf numFmtId="3" fontId="43" fillId="0" borderId="7" xfId="11051" applyNumberFormat="1" applyFont="1" applyFill="1" applyBorder="1" applyAlignment="1">
      <alignment horizontal="right"/>
    </xf>
    <xf numFmtId="3" fontId="158" fillId="0" borderId="0" xfId="38012" applyNumberFormat="1" applyFont="1" applyFill="1" applyBorder="1" applyAlignment="1">
      <alignment horizontal="right"/>
    </xf>
  </cellXfs>
  <cellStyles count="38013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75" xfId="38010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52" xfId="38009"/>
    <cellStyle name="Normal 153" xfId="38011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" xfId="38012" builtinId="5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25C60A"/>
      <color rgb="FF66FF33"/>
      <color rgb="FFFFFFFF"/>
      <color rgb="FFD80000"/>
      <color rgb="FFCC0000"/>
      <color rgb="FF3ECA06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36635</xdr:colOff>
      <xdr:row>2</xdr:row>
      <xdr:rowOff>61057</xdr:rowOff>
    </xdr:from>
    <xdr:to>
      <xdr:col>13</xdr:col>
      <xdr:colOff>16572</xdr:colOff>
      <xdr:row>7</xdr:row>
      <xdr:rowOff>61058</xdr:rowOff>
    </xdr:to>
    <xdr:pic>
      <xdr:nvPicPr>
        <xdr:cNvPr id="3" name="Imagen 2" descr="Imagen que contiene Interfaz de usuario gráfica&#10;&#10;Descripción generada automáticament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" y="549519"/>
          <a:ext cx="8309708" cy="1172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1"/>
  <sheetViews>
    <sheetView showGridLines="0" tabSelected="1" view="pageBreakPreview" topLeftCell="B55" zoomScale="73" zoomScaleNormal="80" zoomScaleSheetLayoutView="73" zoomScalePageLayoutView="50" workbookViewId="0">
      <selection activeCell="V216" sqref="V216"/>
    </sheetView>
  </sheetViews>
  <sheetFormatPr baseColWidth="10" defaultColWidth="11.42578125" defaultRowHeight="20.100000000000001" customHeight="1"/>
  <cols>
    <col min="1" max="1" width="0" style="33" hidden="1" customWidth="1"/>
    <col min="2" max="2" width="6.140625" style="75" customWidth="1"/>
    <col min="3" max="3" width="72.7109375" style="34" customWidth="1"/>
    <col min="4" max="5" width="15.85546875" style="173" hidden="1" customWidth="1"/>
    <col min="6" max="6" width="16.28515625" style="173" hidden="1" customWidth="1"/>
    <col min="7" max="9" width="15.28515625" style="173" hidden="1" customWidth="1"/>
    <col min="10" max="10" width="16.28515625" style="173" hidden="1" customWidth="1"/>
    <col min="11" max="15" width="15.28515625" style="173" bestFit="1" customWidth="1"/>
    <col min="16" max="16" width="17.7109375" style="173" customWidth="1"/>
    <col min="17" max="17" width="22.85546875" style="173" customWidth="1"/>
    <col min="18" max="18" width="18.5703125" style="173" customWidth="1"/>
    <col min="19" max="19" width="17.140625" style="173" customWidth="1"/>
    <col min="20" max="20" width="17.7109375" style="173" customWidth="1"/>
    <col min="21" max="21" width="19.28515625" style="173" customWidth="1"/>
    <col min="22" max="22" width="19.140625" style="173" customWidth="1"/>
    <col min="23" max="23" width="19.28515625" style="173" customWidth="1"/>
    <col min="24" max="24" width="19.5703125" style="27" customWidth="1"/>
    <col min="25" max="25" width="18.140625" style="27" customWidth="1"/>
    <col min="26" max="26" width="10.42578125" style="27" customWidth="1"/>
    <col min="27" max="27" width="20.42578125" style="39" customWidth="1"/>
    <col min="28" max="28" width="22.5703125" style="39" customWidth="1"/>
    <col min="29" max="29" width="23.7109375" style="27" customWidth="1"/>
    <col min="30" max="16384" width="11.42578125" style="27"/>
  </cols>
  <sheetData>
    <row r="1" spans="1:29" ht="20.100000000000001" customHeight="1">
      <c r="A1" s="19"/>
      <c r="B1" s="50"/>
      <c r="C1" s="8"/>
      <c r="AA1" s="38"/>
      <c r="AB1" s="38"/>
    </row>
    <row r="2" spans="1:29" ht="20.100000000000001" customHeight="1">
      <c r="A2" s="19"/>
      <c r="B2" s="50"/>
      <c r="C2" s="8"/>
      <c r="AA2" s="38"/>
      <c r="AB2" s="38"/>
    </row>
    <row r="3" spans="1:29" ht="15.75" customHeight="1">
      <c r="A3" s="20"/>
      <c r="B3" s="51"/>
      <c r="C3" s="42"/>
      <c r="AA3" s="38"/>
      <c r="AB3" s="38"/>
    </row>
    <row r="4" spans="1:29" ht="18.75">
      <c r="A4" s="20"/>
      <c r="B4" s="52"/>
      <c r="C4" s="43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47"/>
      <c r="Y4" s="47"/>
      <c r="Z4" s="47"/>
      <c r="AA4" s="38"/>
      <c r="AB4" s="38"/>
    </row>
    <row r="5" spans="1:29" ht="18.75">
      <c r="A5" s="20"/>
      <c r="B5" s="52"/>
      <c r="C5" s="43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47"/>
      <c r="Y5" s="47"/>
      <c r="Z5" s="47"/>
      <c r="AA5" s="38"/>
      <c r="AB5" s="38"/>
    </row>
    <row r="6" spans="1:29" ht="18.75">
      <c r="A6" s="20"/>
      <c r="B6" s="52"/>
      <c r="C6" s="1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47"/>
      <c r="Y6" s="47"/>
      <c r="Z6" s="47"/>
      <c r="AA6" s="38"/>
      <c r="AB6" s="38"/>
    </row>
    <row r="7" spans="1:29" ht="18.75">
      <c r="A7" s="20"/>
      <c r="B7" s="52"/>
      <c r="C7" s="1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47"/>
      <c r="Y7" s="47"/>
      <c r="Z7" s="47"/>
      <c r="AA7" s="38"/>
      <c r="AB7" s="38"/>
    </row>
    <row r="8" spans="1:29" ht="20.100000000000001" customHeight="1">
      <c r="A8" s="20"/>
      <c r="B8" s="52"/>
      <c r="C8" s="1"/>
      <c r="X8" s="48"/>
      <c r="Y8" s="48"/>
      <c r="Z8" s="48"/>
      <c r="AA8" s="38"/>
      <c r="AB8" s="38"/>
    </row>
    <row r="9" spans="1:29" ht="30.75" customHeight="1" thickBot="1">
      <c r="A9" s="20"/>
      <c r="B9" s="53" t="s">
        <v>0</v>
      </c>
      <c r="C9" s="9"/>
      <c r="AA9" s="38"/>
      <c r="AB9" s="38"/>
    </row>
    <row r="10" spans="1:29" ht="29.25" customHeight="1" thickBot="1">
      <c r="A10" s="20"/>
      <c r="B10" s="355" t="s">
        <v>1</v>
      </c>
      <c r="C10" s="356"/>
      <c r="D10" s="319">
        <v>2024</v>
      </c>
      <c r="E10" s="320"/>
      <c r="F10" s="320"/>
      <c r="G10" s="320"/>
      <c r="H10" s="320"/>
      <c r="I10" s="320"/>
      <c r="J10" s="320"/>
      <c r="K10" s="320"/>
      <c r="L10" s="320"/>
      <c r="M10" s="320"/>
      <c r="N10" s="320"/>
      <c r="O10" s="321"/>
      <c r="P10" s="319">
        <v>2025</v>
      </c>
      <c r="Q10" s="320"/>
      <c r="R10" s="320"/>
      <c r="S10" s="320"/>
      <c r="T10" s="320"/>
      <c r="U10" s="320"/>
      <c r="V10" s="320"/>
      <c r="W10" s="321"/>
      <c r="X10" s="365" t="s">
        <v>5</v>
      </c>
      <c r="Y10" s="366"/>
      <c r="Z10" s="161" t="s">
        <v>6</v>
      </c>
      <c r="AA10" s="38"/>
      <c r="AB10" s="38"/>
    </row>
    <row r="11" spans="1:29" ht="25.5" customHeight="1" thickBot="1">
      <c r="A11" s="20"/>
      <c r="B11" s="357"/>
      <c r="C11" s="358"/>
      <c r="D11" s="322"/>
      <c r="E11" s="323"/>
      <c r="F11" s="323"/>
      <c r="G11" s="323"/>
      <c r="H11" s="323"/>
      <c r="I11" s="323"/>
      <c r="J11" s="323"/>
      <c r="K11" s="323"/>
      <c r="L11" s="323"/>
      <c r="M11" s="323"/>
      <c r="N11" s="323"/>
      <c r="O11" s="324"/>
      <c r="P11" s="322"/>
      <c r="Q11" s="323"/>
      <c r="R11" s="323"/>
      <c r="S11" s="323"/>
      <c r="T11" s="323"/>
      <c r="U11" s="323"/>
      <c r="V11" s="323"/>
      <c r="W11" s="324"/>
      <c r="X11" s="363" t="s">
        <v>130</v>
      </c>
      <c r="Y11" s="364"/>
      <c r="Z11" s="349" t="s">
        <v>111</v>
      </c>
      <c r="AA11" s="38"/>
      <c r="AB11" s="38"/>
    </row>
    <row r="12" spans="1:29" s="28" customFormat="1" ht="21" customHeight="1" thickBot="1">
      <c r="A12" s="20"/>
      <c r="B12" s="359"/>
      <c r="C12" s="360"/>
      <c r="D12" s="124" t="s">
        <v>97</v>
      </c>
      <c r="E12" s="124" t="s">
        <v>98</v>
      </c>
      <c r="F12" s="124" t="s">
        <v>99</v>
      </c>
      <c r="G12" s="124" t="s">
        <v>102</v>
      </c>
      <c r="H12" s="124" t="s">
        <v>103</v>
      </c>
      <c r="I12" s="124" t="s">
        <v>104</v>
      </c>
      <c r="J12" s="124" t="s">
        <v>105</v>
      </c>
      <c r="K12" s="124" t="s">
        <v>106</v>
      </c>
      <c r="L12" s="124" t="s">
        <v>107</v>
      </c>
      <c r="M12" s="124" t="s">
        <v>108</v>
      </c>
      <c r="N12" s="124" t="s">
        <v>109</v>
      </c>
      <c r="O12" s="124" t="s">
        <v>110</v>
      </c>
      <c r="P12" s="124" t="s">
        <v>97</v>
      </c>
      <c r="Q12" s="124" t="s">
        <v>98</v>
      </c>
      <c r="R12" s="124" t="s">
        <v>128</v>
      </c>
      <c r="S12" s="124" t="s">
        <v>102</v>
      </c>
      <c r="T12" s="124" t="s">
        <v>103</v>
      </c>
      <c r="U12" s="124" t="s">
        <v>104</v>
      </c>
      <c r="V12" s="124" t="s">
        <v>105</v>
      </c>
      <c r="W12" s="124" t="s">
        <v>106</v>
      </c>
      <c r="X12" s="304">
        <v>2024</v>
      </c>
      <c r="Y12" s="14">
        <v>2025</v>
      </c>
      <c r="Z12" s="350"/>
      <c r="AA12" s="132"/>
      <c r="AB12" s="132"/>
    </row>
    <row r="13" spans="1:29" s="28" customFormat="1" ht="21" customHeight="1">
      <c r="A13" s="20"/>
      <c r="B13" s="352" t="s">
        <v>13</v>
      </c>
      <c r="C13" s="352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25"/>
      <c r="Y13" s="25"/>
      <c r="Z13" s="25"/>
      <c r="AA13" s="132"/>
      <c r="AB13" s="132"/>
    </row>
    <row r="14" spans="1:29" s="29" customFormat="1" ht="19.5" customHeight="1" thickBot="1">
      <c r="A14" s="21"/>
      <c r="B14" s="54" t="s">
        <v>60</v>
      </c>
      <c r="C14" s="12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49"/>
      <c r="Y14" s="49"/>
      <c r="Z14" s="49"/>
      <c r="AA14" s="133"/>
      <c r="AB14" s="133"/>
    </row>
    <row r="15" spans="1:29" s="139" customFormat="1" ht="20.100000000000001" customHeight="1" thickBot="1">
      <c r="A15" s="134"/>
      <c r="B15" s="135"/>
      <c r="C15" s="136" t="s">
        <v>7</v>
      </c>
      <c r="D15" s="191">
        <v>39135.757841070001</v>
      </c>
      <c r="E15" s="191">
        <v>34899.442097424027</v>
      </c>
      <c r="F15" s="191">
        <v>41551.936996677192</v>
      </c>
      <c r="G15" s="191">
        <v>50162.271715888361</v>
      </c>
      <c r="H15" s="191">
        <v>37589.439934652422</v>
      </c>
      <c r="I15" s="191">
        <v>37710.362095880198</v>
      </c>
      <c r="J15" s="191">
        <v>45806.611638648166</v>
      </c>
      <c r="K15" s="191">
        <v>43168.033298753609</v>
      </c>
      <c r="L15" s="191">
        <v>40393.995869606581</v>
      </c>
      <c r="M15" s="224">
        <v>43129.173975689395</v>
      </c>
      <c r="N15" s="224">
        <v>42180.992701694595</v>
      </c>
      <c r="O15" s="224">
        <v>54564.134336270567</v>
      </c>
      <c r="P15" s="224">
        <v>46154.855205373773</v>
      </c>
      <c r="Q15" s="224">
        <v>40435.52564846872</v>
      </c>
      <c r="R15" s="224">
        <v>43764.142180058057</v>
      </c>
      <c r="S15" s="224">
        <f>+S17+S32</f>
        <v>57864.747395161845</v>
      </c>
      <c r="T15" s="224">
        <f>+T17+T32</f>
        <v>50866.912296812836</v>
      </c>
      <c r="U15" s="224">
        <f>+U17+U32</f>
        <v>43816.345337697392</v>
      </c>
      <c r="V15" s="224">
        <f>+V17+V32</f>
        <v>52559.968174044981</v>
      </c>
      <c r="W15" s="224">
        <v>41074.981621784777</v>
      </c>
      <c r="X15" s="192">
        <v>330023.85561899398</v>
      </c>
      <c r="Y15" s="193">
        <v>376537.47785940237</v>
      </c>
      <c r="Z15" s="193">
        <v>14.094018189432777</v>
      </c>
      <c r="AA15" s="184"/>
      <c r="AB15" s="137"/>
      <c r="AC15" s="138"/>
    </row>
    <row r="16" spans="1:29" s="29" customFormat="1" ht="20.100000000000001" customHeight="1">
      <c r="A16" s="21"/>
      <c r="B16" s="55" t="s">
        <v>58</v>
      </c>
      <c r="C16" s="2"/>
      <c r="D16" s="151"/>
      <c r="E16" s="151"/>
      <c r="F16" s="151"/>
      <c r="G16" s="151"/>
      <c r="H16" s="151"/>
      <c r="I16" s="151"/>
      <c r="J16" s="151"/>
      <c r="K16" s="151"/>
      <c r="L16" s="151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225"/>
      <c r="Y16" s="122"/>
      <c r="Z16" s="122"/>
      <c r="AA16" s="184"/>
      <c r="AB16" s="137"/>
      <c r="AC16" s="76"/>
    </row>
    <row r="17" spans="1:29" ht="20.100000000000001" customHeight="1" thickBot="1">
      <c r="A17" s="20"/>
      <c r="B17" s="361" t="s">
        <v>2</v>
      </c>
      <c r="C17" s="362"/>
      <c r="D17" s="22">
        <v>37208.214611989999</v>
      </c>
      <c r="E17" s="22">
        <v>32878.797302010025</v>
      </c>
      <c r="F17" s="22">
        <v>39757.530760959991</v>
      </c>
      <c r="G17" s="22">
        <v>48292.213613379958</v>
      </c>
      <c r="H17" s="22">
        <v>36076.833558160019</v>
      </c>
      <c r="I17" s="22">
        <v>36399.556241769998</v>
      </c>
      <c r="J17" s="22">
        <v>44688.949967419969</v>
      </c>
      <c r="K17" s="22">
        <v>41268.398307480013</v>
      </c>
      <c r="L17" s="22">
        <v>38936.497259039978</v>
      </c>
      <c r="M17" s="215">
        <v>41367.353849714396</v>
      </c>
      <c r="N17" s="215">
        <v>39967.272028349995</v>
      </c>
      <c r="O17" s="215">
        <v>52832.421678420564</v>
      </c>
      <c r="P17" s="215">
        <v>44348.094524206375</v>
      </c>
      <c r="Q17" s="215">
        <v>38731.446367913319</v>
      </c>
      <c r="R17" s="215">
        <v>42676.265379143661</v>
      </c>
      <c r="S17" s="215">
        <f>SUM(S18:S30)</f>
        <v>56593.340537480042</v>
      </c>
      <c r="T17" s="215">
        <f>SUM(T18:T30)</f>
        <v>49654.933853743038</v>
      </c>
      <c r="U17" s="215">
        <f>SUM(U18:U30)</f>
        <v>42793.560891529989</v>
      </c>
      <c r="V17" s="215">
        <f>SUM(V18:V30)</f>
        <v>51468.468626269983</v>
      </c>
      <c r="W17" s="215">
        <v>40240.748346409979</v>
      </c>
      <c r="X17" s="165">
        <v>316570.49436317</v>
      </c>
      <c r="Y17" s="111">
        <v>366506.85852669645</v>
      </c>
      <c r="Z17" s="111">
        <v>15.774168803691287</v>
      </c>
      <c r="AA17" s="184"/>
      <c r="AB17" s="137"/>
      <c r="AC17" s="76"/>
    </row>
    <row r="18" spans="1:29" ht="18.75" customHeight="1">
      <c r="A18" s="20"/>
      <c r="B18" s="56"/>
      <c r="C18" s="4" t="s">
        <v>9</v>
      </c>
      <c r="D18" s="96">
        <v>47.632399230000004</v>
      </c>
      <c r="E18" s="96">
        <v>52.297379210000003</v>
      </c>
      <c r="F18" s="96">
        <v>72.765081979999991</v>
      </c>
      <c r="G18" s="96">
        <v>616.43566150999993</v>
      </c>
      <c r="H18" s="96">
        <v>143.13310382</v>
      </c>
      <c r="I18" s="96">
        <v>73.051544549999988</v>
      </c>
      <c r="J18" s="96">
        <v>70.112555950000001</v>
      </c>
      <c r="K18" s="96">
        <v>59.632607450000002</v>
      </c>
      <c r="L18" s="96">
        <v>483.76630243999995</v>
      </c>
      <c r="M18" s="159">
        <v>377.22630238901587</v>
      </c>
      <c r="N18" s="159">
        <v>346.55411705</v>
      </c>
      <c r="O18" s="159">
        <v>443.94193196999987</v>
      </c>
      <c r="P18" s="159">
        <v>65.360827809093706</v>
      </c>
      <c r="Q18" s="159">
        <v>91.49517637999999</v>
      </c>
      <c r="R18" s="159">
        <v>41.317963509999998</v>
      </c>
      <c r="S18" s="159">
        <v>58.347255769999997</v>
      </c>
      <c r="T18" s="159">
        <v>681.11297295999987</v>
      </c>
      <c r="U18" s="159">
        <v>50.524656360000009</v>
      </c>
      <c r="V18" s="159">
        <v>63.990142309999996</v>
      </c>
      <c r="W18" s="159">
        <v>125.03851849</v>
      </c>
      <c r="X18" s="126">
        <v>1135.0603337</v>
      </c>
      <c r="Y18" s="109">
        <v>1177.1875135890937</v>
      </c>
      <c r="Z18" s="109">
        <v>3.7114485140864781</v>
      </c>
      <c r="AA18" s="184"/>
      <c r="AB18" s="137"/>
      <c r="AC18" s="76"/>
    </row>
    <row r="19" spans="1:29" ht="20.100000000000001" customHeight="1">
      <c r="A19" s="20"/>
      <c r="B19" s="57"/>
      <c r="C19" s="5" t="s">
        <v>84</v>
      </c>
      <c r="D19" s="96">
        <v>56.027439970000003</v>
      </c>
      <c r="E19" s="96">
        <v>26.002058330000001</v>
      </c>
      <c r="F19" s="96">
        <v>29.502058330000001</v>
      </c>
      <c r="G19" s="96">
        <v>63.468882970000003</v>
      </c>
      <c r="H19" s="96">
        <v>74.309340280000001</v>
      </c>
      <c r="I19" s="96">
        <v>111.28511846999999</v>
      </c>
      <c r="J19" s="96">
        <v>69.908931600000003</v>
      </c>
      <c r="K19" s="96">
        <v>210.8866553</v>
      </c>
      <c r="L19" s="96">
        <v>149.74604495000003</v>
      </c>
      <c r="M19" s="159">
        <v>163.44765328999998</v>
      </c>
      <c r="N19" s="159">
        <v>128.60369029</v>
      </c>
      <c r="O19" s="159">
        <v>125.06035516</v>
      </c>
      <c r="P19" s="159">
        <v>167.69988569</v>
      </c>
      <c r="Q19" s="159">
        <v>90.640924330000004</v>
      </c>
      <c r="R19" s="159">
        <v>49.912712499999998</v>
      </c>
      <c r="S19" s="159">
        <v>68.630101870000004</v>
      </c>
      <c r="T19" s="159">
        <v>65.416297740000005</v>
      </c>
      <c r="U19" s="159">
        <v>110.83305528</v>
      </c>
      <c r="V19" s="159">
        <v>241.61172875</v>
      </c>
      <c r="W19" s="159">
        <v>101.03665586</v>
      </c>
      <c r="X19" s="126">
        <v>641.39048524999998</v>
      </c>
      <c r="Y19" s="109">
        <v>895.78136201999996</v>
      </c>
      <c r="Z19" s="109">
        <v>39.66240264241587</v>
      </c>
      <c r="AA19" s="184"/>
      <c r="AB19" s="137"/>
      <c r="AC19" s="76"/>
    </row>
    <row r="20" spans="1:29" ht="20.100000000000001" customHeight="1">
      <c r="A20" s="20"/>
      <c r="B20" s="57"/>
      <c r="C20" s="83" t="s">
        <v>10</v>
      </c>
      <c r="D20" s="96">
        <v>0</v>
      </c>
      <c r="E20" s="96">
        <v>0.90500000000000003</v>
      </c>
      <c r="F20" s="96">
        <v>0</v>
      </c>
      <c r="G20" s="96">
        <v>0.62197499999999994</v>
      </c>
      <c r="H20" s="96">
        <v>0.12482500000000002</v>
      </c>
      <c r="I20" s="96">
        <v>0</v>
      </c>
      <c r="J20" s="96">
        <v>8.7962699999999998</v>
      </c>
      <c r="K20" s="96">
        <v>6.0417639999999997</v>
      </c>
      <c r="L20" s="96">
        <v>0</v>
      </c>
      <c r="M20" s="159">
        <v>2.4999999953934</v>
      </c>
      <c r="N20" s="159">
        <v>0</v>
      </c>
      <c r="O20" s="159">
        <v>242.48309404057198</v>
      </c>
      <c r="P20" s="159">
        <v>132.67399769729201</v>
      </c>
      <c r="Q20" s="159">
        <v>77.531372363322504</v>
      </c>
      <c r="R20" s="159">
        <v>203.2156304336882</v>
      </c>
      <c r="S20" s="159">
        <v>14.005000000000001</v>
      </c>
      <c r="T20" s="159">
        <v>81.430000003021206</v>
      </c>
      <c r="U20" s="159">
        <v>123.20139322999999</v>
      </c>
      <c r="V20" s="159">
        <v>191.79577372</v>
      </c>
      <c r="W20" s="159">
        <v>86.949907800000005</v>
      </c>
      <c r="X20" s="126">
        <v>16.489833999999998</v>
      </c>
      <c r="Y20" s="109">
        <v>910.80307524732382</v>
      </c>
      <c r="Z20" s="109">
        <v>5423.4217351570915</v>
      </c>
      <c r="AA20" s="184"/>
      <c r="AB20" s="137"/>
      <c r="AC20" s="76"/>
    </row>
    <row r="21" spans="1:29" ht="20.100000000000001" customHeight="1">
      <c r="A21" s="20"/>
      <c r="B21" s="57"/>
      <c r="C21" s="5" t="s">
        <v>89</v>
      </c>
      <c r="D21" s="96">
        <v>3698.9762140400007</v>
      </c>
      <c r="E21" s="96">
        <v>3182.4705332799999</v>
      </c>
      <c r="F21" s="96">
        <v>3416.9546640499993</v>
      </c>
      <c r="G21" s="96">
        <v>6085.9612542600007</v>
      </c>
      <c r="H21" s="96">
        <v>3290.89608877</v>
      </c>
      <c r="I21" s="96">
        <v>3330.4866806700006</v>
      </c>
      <c r="J21" s="96">
        <v>4085.5914144999997</v>
      </c>
      <c r="K21" s="96">
        <v>3090.4115685799993</v>
      </c>
      <c r="L21" s="96">
        <v>2961.0223968300002</v>
      </c>
      <c r="M21" s="159">
        <v>3297.094132629999</v>
      </c>
      <c r="N21" s="159">
        <v>3108.0740886999997</v>
      </c>
      <c r="O21" s="159">
        <v>4734.5694080499989</v>
      </c>
      <c r="P21" s="159">
        <v>4128.0862465699993</v>
      </c>
      <c r="Q21" s="159">
        <v>3459.5930061599997</v>
      </c>
      <c r="R21" s="159">
        <v>4040.9551418499991</v>
      </c>
      <c r="S21" s="159">
        <v>6906.9336999200004</v>
      </c>
      <c r="T21" s="159">
        <v>4535.7045108599996</v>
      </c>
      <c r="U21" s="159">
        <v>3347.0175777399995</v>
      </c>
      <c r="V21" s="159">
        <v>4605.39051535</v>
      </c>
      <c r="W21" s="159">
        <v>3390.6471388499995</v>
      </c>
      <c r="X21" s="126">
        <v>30181.74841815</v>
      </c>
      <c r="Y21" s="109">
        <v>34414.327837299999</v>
      </c>
      <c r="Z21" s="109">
        <v>14.023638924127763</v>
      </c>
      <c r="AA21" s="184"/>
      <c r="AB21" s="137"/>
      <c r="AC21" s="76"/>
    </row>
    <row r="22" spans="1:29" ht="20.100000000000001" customHeight="1">
      <c r="A22" s="20"/>
      <c r="B22" s="57"/>
      <c r="C22" s="5" t="s">
        <v>11</v>
      </c>
      <c r="D22" s="96">
        <v>2931.08</v>
      </c>
      <c r="E22" s="96">
        <v>2807.5699999999997</v>
      </c>
      <c r="F22" s="96">
        <v>2766.6567500000001</v>
      </c>
      <c r="G22" s="96">
        <v>2781.08</v>
      </c>
      <c r="H22" s="96">
        <v>2449.67</v>
      </c>
      <c r="I22" s="96">
        <v>2206.6299999999997</v>
      </c>
      <c r="J22" s="96">
        <v>2488.31</v>
      </c>
      <c r="K22" s="96">
        <v>2328.0600000000004</v>
      </c>
      <c r="L22" s="96">
        <v>1694.27</v>
      </c>
      <c r="M22" s="159">
        <v>2158.44</v>
      </c>
      <c r="N22" s="159">
        <v>1436.6399999999999</v>
      </c>
      <c r="O22" s="159">
        <v>1559.41</v>
      </c>
      <c r="P22" s="159">
        <v>1819.64</v>
      </c>
      <c r="Q22" s="159">
        <v>2227.48</v>
      </c>
      <c r="R22" s="159">
        <v>1752</v>
      </c>
      <c r="S22" s="159">
        <v>1335.37</v>
      </c>
      <c r="T22" s="159">
        <v>729.18000000000006</v>
      </c>
      <c r="U22" s="159">
        <v>485.55</v>
      </c>
      <c r="V22" s="159">
        <v>962.24</v>
      </c>
      <c r="W22" s="159">
        <v>1207.05</v>
      </c>
      <c r="X22" s="126">
        <v>20759.05675</v>
      </c>
      <c r="Y22" s="109">
        <v>10518.509999999998</v>
      </c>
      <c r="Z22" s="109">
        <v>-49.330501252182387</v>
      </c>
      <c r="AA22" s="184"/>
      <c r="AB22" s="137"/>
      <c r="AC22" s="76"/>
    </row>
    <row r="23" spans="1:29" ht="20.100000000000001" customHeight="1">
      <c r="A23" s="20"/>
      <c r="B23" s="57"/>
      <c r="C23" s="5" t="s">
        <v>12</v>
      </c>
      <c r="D23" s="96">
        <v>12155.332284209997</v>
      </c>
      <c r="E23" s="96">
        <v>10872.357741920006</v>
      </c>
      <c r="F23" s="96">
        <v>13703.454408230007</v>
      </c>
      <c r="G23" s="96">
        <v>16488.294047789979</v>
      </c>
      <c r="H23" s="96">
        <v>12075.473878420016</v>
      </c>
      <c r="I23" s="96">
        <v>11997.559973289997</v>
      </c>
      <c r="J23" s="96">
        <v>16056.371953989978</v>
      </c>
      <c r="K23" s="96">
        <v>15458.490742369995</v>
      </c>
      <c r="L23" s="96">
        <v>14837.654139479986</v>
      </c>
      <c r="M23" s="159">
        <v>15912.034231439986</v>
      </c>
      <c r="N23" s="159">
        <v>13697.465676700005</v>
      </c>
      <c r="O23" s="159">
        <v>17058.399128499994</v>
      </c>
      <c r="P23" s="159">
        <v>16411.946258730019</v>
      </c>
      <c r="Q23" s="159">
        <v>14196.116596139995</v>
      </c>
      <c r="R23" s="159">
        <v>15593.792531469986</v>
      </c>
      <c r="S23" s="159">
        <v>18855.873198070021</v>
      </c>
      <c r="T23" s="159">
        <v>17467.710459000013</v>
      </c>
      <c r="U23" s="159">
        <v>15002.304553569997</v>
      </c>
      <c r="V23" s="159">
        <v>16354.189572409994</v>
      </c>
      <c r="W23" s="159">
        <v>14582.301296099993</v>
      </c>
      <c r="X23" s="126">
        <v>108807.33503021997</v>
      </c>
      <c r="Y23" s="109">
        <v>128464.23446549001</v>
      </c>
      <c r="Z23" s="109">
        <v>18.06578520631037</v>
      </c>
      <c r="AA23" s="184"/>
      <c r="AB23" s="137"/>
      <c r="AC23" s="76"/>
    </row>
    <row r="24" spans="1:29" ht="20.100000000000001" customHeight="1">
      <c r="A24" s="20"/>
      <c r="B24" s="57"/>
      <c r="C24" s="5" t="s">
        <v>85</v>
      </c>
      <c r="D24" s="96">
        <v>14705.887550520001</v>
      </c>
      <c r="E24" s="96">
        <v>13090.401286570013</v>
      </c>
      <c r="F24" s="96">
        <v>15313.922784799986</v>
      </c>
      <c r="G24" s="96">
        <v>18461.638518449981</v>
      </c>
      <c r="H24" s="96">
        <v>14420.814018639996</v>
      </c>
      <c r="I24" s="96">
        <v>14740.33323842</v>
      </c>
      <c r="J24" s="96">
        <v>17349.640972009991</v>
      </c>
      <c r="K24" s="96">
        <v>15854.653871570015</v>
      </c>
      <c r="L24" s="96">
        <v>14410.96350351</v>
      </c>
      <c r="M24" s="159">
        <v>14173.572838760003</v>
      </c>
      <c r="N24" s="159">
        <v>17497.676271579996</v>
      </c>
      <c r="O24" s="159">
        <v>24011.987729840002</v>
      </c>
      <c r="P24" s="159">
        <v>16503.678877069982</v>
      </c>
      <c r="Q24" s="159">
        <v>13645.758978450009</v>
      </c>
      <c r="R24" s="159">
        <v>16020.900315589981</v>
      </c>
      <c r="S24" s="159">
        <v>23315.55579316002</v>
      </c>
      <c r="T24" s="159">
        <v>19486.882827640002</v>
      </c>
      <c r="U24" s="159">
        <v>18131.210845049995</v>
      </c>
      <c r="V24" s="159">
        <v>23817.887645899988</v>
      </c>
      <c r="W24" s="159">
        <v>15640.770759959989</v>
      </c>
      <c r="X24" s="126">
        <v>123937.29224097999</v>
      </c>
      <c r="Y24" s="109">
        <v>146562.64604281995</v>
      </c>
      <c r="Z24" s="109">
        <v>18.255485005955986</v>
      </c>
      <c r="AA24" s="184"/>
      <c r="AB24" s="137"/>
      <c r="AC24" s="76"/>
    </row>
    <row r="25" spans="1:29" ht="20.100000000000001" customHeight="1">
      <c r="A25" s="20"/>
      <c r="B25" s="57"/>
      <c r="C25" s="5" t="s">
        <v>88</v>
      </c>
      <c r="D25" s="96">
        <v>141.72783169000002</v>
      </c>
      <c r="E25" s="96">
        <v>185.64510421999989</v>
      </c>
      <c r="F25" s="96">
        <v>171.20410555999996</v>
      </c>
      <c r="G25" s="96">
        <v>217.84212340000013</v>
      </c>
      <c r="H25" s="96">
        <v>183.23915950000003</v>
      </c>
      <c r="I25" s="96">
        <v>184.76790449999999</v>
      </c>
      <c r="J25" s="96">
        <v>244.58364644</v>
      </c>
      <c r="K25" s="96">
        <v>265.98025695000001</v>
      </c>
      <c r="L25" s="96">
        <v>261.70719915000001</v>
      </c>
      <c r="M25" s="159">
        <v>278.77465508999978</v>
      </c>
      <c r="N25" s="159">
        <v>250.25322922999987</v>
      </c>
      <c r="O25" s="159">
        <v>276.00236035000023</v>
      </c>
      <c r="P25" s="159">
        <v>200.52244213999995</v>
      </c>
      <c r="Q25" s="159">
        <v>226.45539091000006</v>
      </c>
      <c r="R25" s="159">
        <v>237.03924989999999</v>
      </c>
      <c r="S25" s="159">
        <v>454.99396158999991</v>
      </c>
      <c r="T25" s="159">
        <v>440.66682876999977</v>
      </c>
      <c r="U25" s="159">
        <v>526.40436214999954</v>
      </c>
      <c r="V25" s="159">
        <v>670.56994472000042</v>
      </c>
      <c r="W25" s="159">
        <v>568.50263506999988</v>
      </c>
      <c r="X25" s="126">
        <v>1594.9901322600001</v>
      </c>
      <c r="Y25" s="109">
        <v>3325.15481525</v>
      </c>
      <c r="Z25" s="109">
        <v>108.4749458943966</v>
      </c>
      <c r="AA25" s="184"/>
      <c r="AB25" s="137"/>
      <c r="AC25" s="76"/>
    </row>
    <row r="26" spans="1:29" ht="20.100000000000001" customHeight="1">
      <c r="A26" s="20"/>
      <c r="B26" s="57"/>
      <c r="C26" s="5" t="s">
        <v>87</v>
      </c>
      <c r="D26" s="96">
        <v>2.5351363</v>
      </c>
      <c r="E26" s="96">
        <v>2.4337870200000005</v>
      </c>
      <c r="F26" s="96">
        <v>2.3564323700000003</v>
      </c>
      <c r="G26" s="96">
        <v>2.2901387399999997</v>
      </c>
      <c r="H26" s="96">
        <v>2.48270743</v>
      </c>
      <c r="I26" s="96">
        <v>3.6678582500000001</v>
      </c>
      <c r="J26" s="96">
        <v>5.4911510999999997</v>
      </c>
      <c r="K26" s="96">
        <v>6.7476736000000006</v>
      </c>
      <c r="L26" s="96">
        <v>5.6541466700000012</v>
      </c>
      <c r="M26" s="159">
        <v>5.6833732999999995</v>
      </c>
      <c r="N26" s="159">
        <v>6.36100888</v>
      </c>
      <c r="O26" s="159">
        <v>11.6603271</v>
      </c>
      <c r="P26" s="159">
        <v>5.9127300200000006</v>
      </c>
      <c r="Q26" s="159">
        <v>7.4060378100000008</v>
      </c>
      <c r="R26" s="159">
        <v>6.5615064800000003</v>
      </c>
      <c r="S26" s="159">
        <v>11.293430010000002</v>
      </c>
      <c r="T26" s="159">
        <v>67.436370489999987</v>
      </c>
      <c r="U26" s="159">
        <v>62.704646869999998</v>
      </c>
      <c r="V26" s="159">
        <v>68.106818689999997</v>
      </c>
      <c r="W26" s="159">
        <v>68.871264440000004</v>
      </c>
      <c r="X26" s="126">
        <v>28.00488481</v>
      </c>
      <c r="Y26" s="109">
        <v>298.29280481000001</v>
      </c>
      <c r="Z26" s="109">
        <v>965.14562310745669</v>
      </c>
      <c r="AA26" s="184"/>
      <c r="AB26" s="137"/>
      <c r="AC26" s="76"/>
    </row>
    <row r="27" spans="1:29" ht="20.100000000000001" customHeight="1">
      <c r="A27" s="20"/>
      <c r="B27" s="57"/>
      <c r="C27" s="5" t="s">
        <v>86</v>
      </c>
      <c r="D27" s="96">
        <v>1374.7132364499998</v>
      </c>
      <c r="E27" s="96">
        <v>1163.7697396200003</v>
      </c>
      <c r="F27" s="96">
        <v>1081.7894045899995</v>
      </c>
      <c r="G27" s="96">
        <v>1217.42927444</v>
      </c>
      <c r="H27" s="96">
        <v>1191.7534127499998</v>
      </c>
      <c r="I27" s="96">
        <v>1090.3267522100002</v>
      </c>
      <c r="J27" s="96">
        <v>1311.8729723399999</v>
      </c>
      <c r="K27" s="96">
        <v>1229.2538889000004</v>
      </c>
      <c r="L27" s="96">
        <v>1296.9048519299997</v>
      </c>
      <c r="M27" s="159">
        <v>1320.6272028699998</v>
      </c>
      <c r="N27" s="159">
        <v>1275.2168451300001</v>
      </c>
      <c r="O27" s="159">
        <v>1782.4383476600005</v>
      </c>
      <c r="P27" s="159">
        <v>1427.1150707199995</v>
      </c>
      <c r="Q27" s="159">
        <v>1274.6333910199999</v>
      </c>
      <c r="R27" s="159">
        <v>1342.2440193600003</v>
      </c>
      <c r="S27" s="159">
        <v>1309.7278832399998</v>
      </c>
      <c r="T27" s="159">
        <v>1507.4191060900002</v>
      </c>
      <c r="U27" s="159">
        <v>1478.6801647199998</v>
      </c>
      <c r="V27" s="159">
        <v>1546.8310482999998</v>
      </c>
      <c r="W27" s="159">
        <v>1380.6913922400001</v>
      </c>
      <c r="X27" s="126">
        <v>9660.9086813000013</v>
      </c>
      <c r="Y27" s="109">
        <v>11267.34207569</v>
      </c>
      <c r="Z27" s="109">
        <v>16.628181130616294</v>
      </c>
      <c r="AA27" s="184"/>
      <c r="AB27" s="137"/>
      <c r="AC27" s="76"/>
    </row>
    <row r="28" spans="1:29" ht="20.100000000000001" customHeight="1">
      <c r="A28" s="20"/>
      <c r="B28" s="57"/>
      <c r="C28" s="5" t="s">
        <v>51</v>
      </c>
      <c r="D28" s="96">
        <v>0</v>
      </c>
      <c r="E28" s="96">
        <v>0</v>
      </c>
      <c r="F28" s="96">
        <v>0</v>
      </c>
      <c r="G28" s="96">
        <v>0</v>
      </c>
      <c r="H28" s="96">
        <v>0</v>
      </c>
      <c r="I28" s="96">
        <v>0</v>
      </c>
      <c r="J28" s="96">
        <v>0</v>
      </c>
      <c r="K28" s="96">
        <v>0</v>
      </c>
      <c r="L28" s="96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26">
        <v>0</v>
      </c>
      <c r="Y28" s="109">
        <v>0</v>
      </c>
      <c r="Z28" s="109"/>
      <c r="AA28" s="184"/>
      <c r="AB28" s="137"/>
      <c r="AC28" s="76"/>
    </row>
    <row r="29" spans="1:29" ht="20.100000000000001" customHeight="1">
      <c r="A29" s="20"/>
      <c r="B29" s="57"/>
      <c r="C29" s="5" t="s">
        <v>82</v>
      </c>
      <c r="D29" s="96">
        <v>1334.7023194999997</v>
      </c>
      <c r="E29" s="96">
        <v>1037.10892945</v>
      </c>
      <c r="F29" s="96">
        <v>2371.1142955199998</v>
      </c>
      <c r="G29" s="96">
        <v>1622.6541677400005</v>
      </c>
      <c r="H29" s="96">
        <v>1629.7126254299997</v>
      </c>
      <c r="I29" s="96">
        <v>2004.9510016300001</v>
      </c>
      <c r="J29" s="96">
        <v>2307.0032172799997</v>
      </c>
      <c r="K29" s="96">
        <v>1756.3643800500001</v>
      </c>
      <c r="L29" s="96">
        <v>1990.0829511399998</v>
      </c>
      <c r="M29" s="159">
        <v>3001.2550047600007</v>
      </c>
      <c r="N29" s="159">
        <v>1723.4388356799998</v>
      </c>
      <c r="O29" s="159">
        <v>2207.4314711100001</v>
      </c>
      <c r="P29" s="159">
        <v>2935.0201977199999</v>
      </c>
      <c r="Q29" s="159">
        <v>2706.0748059800003</v>
      </c>
      <c r="R29" s="159">
        <v>2885.8655969300007</v>
      </c>
      <c r="S29" s="159">
        <v>3402.7308116400013</v>
      </c>
      <c r="T29" s="159">
        <v>3776.3135329299994</v>
      </c>
      <c r="U29" s="159">
        <v>2703.2017432000002</v>
      </c>
      <c r="V29" s="159">
        <v>2060.8671666400001</v>
      </c>
      <c r="W29" s="159">
        <v>2236.3544250399996</v>
      </c>
      <c r="X29" s="126">
        <v>14063.6109366</v>
      </c>
      <c r="Y29" s="109">
        <v>22706.428280080003</v>
      </c>
      <c r="Z29" s="109">
        <v>61.455179487278102</v>
      </c>
      <c r="AA29" s="184"/>
      <c r="AB29" s="137"/>
      <c r="AC29" s="76"/>
    </row>
    <row r="30" spans="1:29" ht="20.100000000000001" customHeight="1" thickBot="1">
      <c r="A30" s="20"/>
      <c r="B30" s="58"/>
      <c r="C30" s="16" t="s">
        <v>61</v>
      </c>
      <c r="D30" s="96">
        <v>759.60020007999992</v>
      </c>
      <c r="E30" s="96">
        <v>457.83574238999995</v>
      </c>
      <c r="F30" s="96">
        <v>827.81077552999989</v>
      </c>
      <c r="G30" s="96">
        <v>734.49756907999949</v>
      </c>
      <c r="H30" s="96">
        <v>615.22439812000005</v>
      </c>
      <c r="I30" s="96">
        <v>656.49616978000006</v>
      </c>
      <c r="J30" s="96">
        <v>691.26688220999984</v>
      </c>
      <c r="K30" s="96">
        <v>1001.87489871</v>
      </c>
      <c r="L30" s="96">
        <v>844.7257229400002</v>
      </c>
      <c r="M30" s="159">
        <v>676.69845519</v>
      </c>
      <c r="N30" s="159">
        <v>496.98826510999993</v>
      </c>
      <c r="O30" s="159">
        <v>379.03752463999996</v>
      </c>
      <c r="P30" s="159">
        <v>550.43799004000005</v>
      </c>
      <c r="Q30" s="159">
        <v>728.26068837000003</v>
      </c>
      <c r="R30" s="159">
        <v>502.46071111999998</v>
      </c>
      <c r="S30" s="159">
        <v>859.87940220999974</v>
      </c>
      <c r="T30" s="159">
        <v>815.6609472600004</v>
      </c>
      <c r="U30" s="159">
        <v>771.92789336000021</v>
      </c>
      <c r="V30" s="159">
        <v>884.98826947999976</v>
      </c>
      <c r="W30" s="159">
        <v>852.53435256000012</v>
      </c>
      <c r="X30" s="126">
        <v>5744.6066358999988</v>
      </c>
      <c r="Y30" s="109">
        <v>5966.1502544000004</v>
      </c>
      <c r="Z30" s="109">
        <v>3.8565498482611558</v>
      </c>
      <c r="AA30" s="184"/>
      <c r="AB30" s="137"/>
      <c r="AC30" s="76"/>
    </row>
    <row r="31" spans="1:29" ht="20.100000000000001" customHeight="1">
      <c r="A31" s="20"/>
      <c r="B31" s="59" t="s">
        <v>59</v>
      </c>
      <c r="C31" s="18"/>
      <c r="D31" s="152"/>
      <c r="E31" s="152"/>
      <c r="F31" s="152"/>
      <c r="G31" s="152"/>
      <c r="H31" s="152"/>
      <c r="I31" s="152"/>
      <c r="J31" s="152"/>
      <c r="K31" s="152"/>
      <c r="L31" s="152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66"/>
      <c r="Y31" s="110"/>
      <c r="Z31" s="110"/>
      <c r="AA31" s="184"/>
      <c r="AB31" s="137"/>
      <c r="AC31" s="76"/>
    </row>
    <row r="32" spans="1:29" ht="20.100000000000001" customHeight="1" thickBot="1">
      <c r="A32" s="20"/>
      <c r="B32" s="353" t="s">
        <v>2</v>
      </c>
      <c r="C32" s="354"/>
      <c r="D32" s="22">
        <v>1927.5432290799999</v>
      </c>
      <c r="E32" s="22">
        <v>2020.6447954140006</v>
      </c>
      <c r="F32" s="22">
        <v>1794.4062357171999</v>
      </c>
      <c r="G32" s="22">
        <v>1870.0581025084</v>
      </c>
      <c r="H32" s="22">
        <v>1512.6063764924006</v>
      </c>
      <c r="I32" s="22">
        <v>1310.8058541102</v>
      </c>
      <c r="J32" s="22">
        <v>1117.6616712282002</v>
      </c>
      <c r="K32" s="22">
        <v>1899.6349912735998</v>
      </c>
      <c r="L32" s="22">
        <v>1457.4986105665998</v>
      </c>
      <c r="M32" s="215">
        <v>1761.8201259750001</v>
      </c>
      <c r="N32" s="215">
        <v>2213.7206733445996</v>
      </c>
      <c r="O32" s="215">
        <v>1731.7126578499997</v>
      </c>
      <c r="P32" s="215">
        <v>1806.7606811674</v>
      </c>
      <c r="Q32" s="215">
        <v>1704.0792805554001</v>
      </c>
      <c r="R32" s="215">
        <v>1087.8768009144001</v>
      </c>
      <c r="S32" s="215">
        <f>SUM(S33:S44)</f>
        <v>1271.4068576818001</v>
      </c>
      <c r="T32" s="215">
        <f>SUM(T33:T44)</f>
        <v>1211.9784430697996</v>
      </c>
      <c r="U32" s="215">
        <f>SUM(U33:U44)</f>
        <v>1022.7844461674</v>
      </c>
      <c r="V32" s="215">
        <f>SUM(V33:V44)</f>
        <v>1091.4995477750001</v>
      </c>
      <c r="W32" s="215">
        <v>834.23327537479986</v>
      </c>
      <c r="X32" s="165">
        <v>13453.361255824002</v>
      </c>
      <c r="Y32" s="111">
        <v>10030.619332706001</v>
      </c>
      <c r="Z32" s="111">
        <v>-25.441537308278889</v>
      </c>
      <c r="AA32" s="184"/>
      <c r="AB32" s="137"/>
      <c r="AC32" s="76"/>
    </row>
    <row r="33" spans="1:29" ht="20.100000000000001" customHeight="1">
      <c r="A33" s="20"/>
      <c r="B33" s="60"/>
      <c r="C33" s="17" t="s">
        <v>9</v>
      </c>
      <c r="D33" s="96">
        <v>0.9816702531999999</v>
      </c>
      <c r="E33" s="96">
        <v>0.92437031959999971</v>
      </c>
      <c r="F33" s="96">
        <v>0.63518571620000019</v>
      </c>
      <c r="G33" s="96">
        <v>24.434308698800002</v>
      </c>
      <c r="H33" s="96">
        <v>0.57763923419999985</v>
      </c>
      <c r="I33" s="96">
        <v>0.75302055359999975</v>
      </c>
      <c r="J33" s="96">
        <v>0.52595386759999996</v>
      </c>
      <c r="K33" s="96">
        <v>0.72110563839999997</v>
      </c>
      <c r="L33" s="96">
        <v>1.4629635999999999</v>
      </c>
      <c r="M33" s="159">
        <v>1.4657425173999998</v>
      </c>
      <c r="N33" s="159">
        <v>0.75797450259999999</v>
      </c>
      <c r="O33" s="159">
        <v>0.63622404579999969</v>
      </c>
      <c r="P33" s="159">
        <v>0.79714366200000009</v>
      </c>
      <c r="Q33" s="159">
        <v>0.66811419640000014</v>
      </c>
      <c r="R33" s="159">
        <v>0.46106327540000003</v>
      </c>
      <c r="S33" s="159">
        <v>1.1266770018000003</v>
      </c>
      <c r="T33" s="159">
        <v>0.70578540620000008</v>
      </c>
      <c r="U33" s="159">
        <v>0.71672580279999987</v>
      </c>
      <c r="V33" s="159">
        <v>0.71521049739999998</v>
      </c>
      <c r="W33" s="159">
        <v>0.74804815120000023</v>
      </c>
      <c r="X33" s="126">
        <v>29.553254281600001</v>
      </c>
      <c r="Y33" s="109">
        <v>5.9387679931999999</v>
      </c>
      <c r="Z33" s="109">
        <v>-79.904859422207508</v>
      </c>
      <c r="AA33" s="184"/>
      <c r="AB33" s="137"/>
      <c r="AC33" s="76"/>
    </row>
    <row r="34" spans="1:29" ht="20.100000000000001" customHeight="1">
      <c r="A34" s="20"/>
      <c r="B34" s="58"/>
      <c r="C34" s="5" t="s">
        <v>84</v>
      </c>
      <c r="D34" s="96">
        <v>27.337776876200003</v>
      </c>
      <c r="E34" s="96">
        <v>32.144460815599999</v>
      </c>
      <c r="F34" s="96">
        <v>16.474976205800001</v>
      </c>
      <c r="G34" s="96">
        <v>0</v>
      </c>
      <c r="H34" s="96">
        <v>6.4534152774000013</v>
      </c>
      <c r="I34" s="96">
        <v>22.213771426000001</v>
      </c>
      <c r="J34" s="96">
        <v>29.974285066600004</v>
      </c>
      <c r="K34" s="96">
        <v>31.470033635600004</v>
      </c>
      <c r="L34" s="96">
        <v>24.982965530599998</v>
      </c>
      <c r="M34" s="159">
        <v>29.727728914800004</v>
      </c>
      <c r="N34" s="159">
        <v>27.6332377622</v>
      </c>
      <c r="O34" s="159">
        <v>22.915822042400002</v>
      </c>
      <c r="P34" s="159">
        <v>24.969982637600001</v>
      </c>
      <c r="Q34" s="159">
        <v>16.982778170400003</v>
      </c>
      <c r="R34" s="159">
        <v>16.991489684400001</v>
      </c>
      <c r="S34" s="159">
        <v>25.604470966200001</v>
      </c>
      <c r="T34" s="159">
        <v>21.831767318200001</v>
      </c>
      <c r="U34" s="159">
        <v>26.115936513800001</v>
      </c>
      <c r="V34" s="159">
        <v>33.640449278799998</v>
      </c>
      <c r="W34" s="159">
        <v>28.208833471000002</v>
      </c>
      <c r="X34" s="126">
        <v>166.0687193032</v>
      </c>
      <c r="Y34" s="109">
        <v>194.34570804039998</v>
      </c>
      <c r="Z34" s="109">
        <v>17.027281751702599</v>
      </c>
      <c r="AA34" s="184"/>
      <c r="AB34" s="137"/>
      <c r="AC34" s="76"/>
    </row>
    <row r="35" spans="1:29" ht="20.100000000000001" customHeight="1">
      <c r="A35" s="20"/>
      <c r="B35" s="58"/>
      <c r="C35" s="16" t="s">
        <v>10</v>
      </c>
      <c r="D35" s="96">
        <v>0</v>
      </c>
      <c r="E35" s="96">
        <v>0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26">
        <v>0</v>
      </c>
      <c r="Y35" s="109">
        <v>0</v>
      </c>
      <c r="Z35" s="109"/>
      <c r="AA35" s="184"/>
      <c r="AB35" s="137"/>
      <c r="AC35" s="76"/>
    </row>
    <row r="36" spans="1:29" ht="20.100000000000001" customHeight="1">
      <c r="A36" s="20"/>
      <c r="B36" s="58"/>
      <c r="C36" s="16" t="s">
        <v>89</v>
      </c>
      <c r="D36" s="96">
        <v>425.68277052000002</v>
      </c>
      <c r="E36" s="96">
        <v>392.14298886</v>
      </c>
      <c r="F36" s="96">
        <v>424.14429890000002</v>
      </c>
      <c r="G36" s="96">
        <v>396.43634043999998</v>
      </c>
      <c r="H36" s="96">
        <v>347.30477347999999</v>
      </c>
      <c r="I36" s="96">
        <v>411.13339652000002</v>
      </c>
      <c r="J36" s="96">
        <v>382.75501026000001</v>
      </c>
      <c r="K36" s="96">
        <v>377.66272249999997</v>
      </c>
      <c r="L36" s="96">
        <v>365.24490828</v>
      </c>
      <c r="M36" s="159">
        <v>376.75204378000001</v>
      </c>
      <c r="N36" s="159">
        <v>365.28824290000006</v>
      </c>
      <c r="O36" s="159">
        <v>295.81215230000004</v>
      </c>
      <c r="P36" s="159">
        <v>287.23654862000001</v>
      </c>
      <c r="Q36" s="159">
        <v>311.85332934000002</v>
      </c>
      <c r="R36" s="159">
        <v>293.42544168000001</v>
      </c>
      <c r="S36" s="159">
        <v>259.45219034000002</v>
      </c>
      <c r="T36" s="159">
        <v>247.67348802000001</v>
      </c>
      <c r="U36" s="159">
        <v>298.99043832000001</v>
      </c>
      <c r="V36" s="159">
        <v>234.96173302140002</v>
      </c>
      <c r="W36" s="159">
        <v>245.39364275440002</v>
      </c>
      <c r="X36" s="126">
        <v>3157.2623014800001</v>
      </c>
      <c r="Y36" s="109">
        <v>2178.9868120957999</v>
      </c>
      <c r="Z36" s="109">
        <v>-30.984929219394385</v>
      </c>
      <c r="AA36" s="184"/>
      <c r="AB36" s="137"/>
      <c r="AC36" s="76"/>
    </row>
    <row r="37" spans="1:29" ht="20.100000000000001" customHeight="1">
      <c r="A37" s="20"/>
      <c r="B37" s="58"/>
      <c r="C37" s="16" t="s">
        <v>11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159">
        <v>0</v>
      </c>
      <c r="N37" s="159">
        <v>0</v>
      </c>
      <c r="O37" s="159">
        <v>0</v>
      </c>
      <c r="P37" s="159">
        <v>0</v>
      </c>
      <c r="Q37" s="159">
        <v>0</v>
      </c>
      <c r="R37" s="159">
        <v>0</v>
      </c>
      <c r="S37" s="159">
        <v>0</v>
      </c>
      <c r="T37" s="159">
        <v>0</v>
      </c>
      <c r="U37" s="159">
        <v>0</v>
      </c>
      <c r="V37" s="159">
        <v>0</v>
      </c>
      <c r="W37" s="159">
        <v>0</v>
      </c>
      <c r="X37" s="126">
        <v>0</v>
      </c>
      <c r="Y37" s="109">
        <v>0</v>
      </c>
      <c r="Z37" s="109"/>
      <c r="AA37" s="184"/>
      <c r="AB37" s="137"/>
      <c r="AC37" s="76"/>
    </row>
    <row r="38" spans="1:29" ht="20.100000000000001" customHeight="1">
      <c r="A38" s="20"/>
      <c r="B38" s="58"/>
      <c r="C38" s="16" t="s">
        <v>12</v>
      </c>
      <c r="D38" s="96">
        <v>596.06143066680011</v>
      </c>
      <c r="E38" s="96">
        <v>748.94015082600015</v>
      </c>
      <c r="F38" s="96">
        <v>685.71586895279972</v>
      </c>
      <c r="G38" s="96">
        <v>762.57810831300026</v>
      </c>
      <c r="H38" s="96">
        <v>560.11604107620064</v>
      </c>
      <c r="I38" s="96">
        <v>400.94766131699998</v>
      </c>
      <c r="J38" s="96">
        <v>384.47137711500011</v>
      </c>
      <c r="K38" s="96">
        <v>1032.6255696819997</v>
      </c>
      <c r="L38" s="96">
        <v>792.99950904019977</v>
      </c>
      <c r="M38" s="159">
        <v>1028.7651883054002</v>
      </c>
      <c r="N38" s="159">
        <v>1333.1359731255998</v>
      </c>
      <c r="O38" s="159">
        <v>1168.3316068395993</v>
      </c>
      <c r="P38" s="159">
        <v>1265.7690385060002</v>
      </c>
      <c r="Q38" s="159">
        <v>1002.4509999182002</v>
      </c>
      <c r="R38" s="159">
        <v>588.52604246939995</v>
      </c>
      <c r="S38" s="159">
        <v>781.43398904059984</v>
      </c>
      <c r="T38" s="159">
        <v>560.05319798819949</v>
      </c>
      <c r="U38" s="159">
        <v>457.15097555400001</v>
      </c>
      <c r="V38" s="159">
        <v>492.53663030460001</v>
      </c>
      <c r="W38" s="159">
        <v>324.19592235659991</v>
      </c>
      <c r="X38" s="126">
        <v>5171.4562079488005</v>
      </c>
      <c r="Y38" s="109">
        <v>5472.1167961376004</v>
      </c>
      <c r="Z38" s="109">
        <v>5.81384770747297</v>
      </c>
      <c r="AA38" s="184"/>
      <c r="AB38" s="137"/>
      <c r="AC38" s="76"/>
    </row>
    <row r="39" spans="1:29" ht="20.100000000000001" customHeight="1">
      <c r="A39" s="20"/>
      <c r="B39" s="58"/>
      <c r="C39" s="5" t="s">
        <v>85</v>
      </c>
      <c r="D39" s="96">
        <v>706.25904975499952</v>
      </c>
      <c r="E39" s="96">
        <v>660.20841684000015</v>
      </c>
      <c r="F39" s="96">
        <v>382.36273014660009</v>
      </c>
      <c r="G39" s="96">
        <v>418.34945830299989</v>
      </c>
      <c r="H39" s="96">
        <v>360.91156989720002</v>
      </c>
      <c r="I39" s="96">
        <v>282.51229766480009</v>
      </c>
      <c r="J39" s="96">
        <v>170.33069104800001</v>
      </c>
      <c r="K39" s="96">
        <v>247.6978578955999</v>
      </c>
      <c r="L39" s="96">
        <v>95.950610495599989</v>
      </c>
      <c r="M39" s="159">
        <v>125.35720442559995</v>
      </c>
      <c r="N39" s="159">
        <v>199.64853441399998</v>
      </c>
      <c r="O39" s="159">
        <v>118.13497351320005</v>
      </c>
      <c r="P39" s="159">
        <v>123.542526499</v>
      </c>
      <c r="Q39" s="159">
        <v>180.49217903219989</v>
      </c>
      <c r="R39" s="159">
        <v>80.359399514799975</v>
      </c>
      <c r="S39" s="159">
        <v>103.5883273922</v>
      </c>
      <c r="T39" s="159">
        <v>178.40604363399999</v>
      </c>
      <c r="U39" s="159">
        <v>95.181097884599978</v>
      </c>
      <c r="V39" s="159">
        <v>100.03496161119995</v>
      </c>
      <c r="W39" s="159">
        <v>74.121588137799989</v>
      </c>
      <c r="X39" s="126">
        <v>3228.6320715501997</v>
      </c>
      <c r="Y39" s="109">
        <v>935.72612370579975</v>
      </c>
      <c r="Z39" s="109">
        <v>-71.017876829287673</v>
      </c>
      <c r="AA39" s="184"/>
      <c r="AB39" s="137"/>
      <c r="AC39" s="76"/>
    </row>
    <row r="40" spans="1:29" ht="20.100000000000001" customHeight="1">
      <c r="A40" s="20"/>
      <c r="B40" s="58"/>
      <c r="C40" s="5" t="s">
        <v>88</v>
      </c>
      <c r="D40" s="96">
        <v>0.76452072619999989</v>
      </c>
      <c r="E40" s="96">
        <v>1.6661688050000001</v>
      </c>
      <c r="F40" s="96">
        <v>0.34639281879999995</v>
      </c>
      <c r="G40" s="96">
        <v>0.60122412000000003</v>
      </c>
      <c r="H40" s="96">
        <v>5.1735787599999999E-2</v>
      </c>
      <c r="I40" s="96">
        <v>0.2601391576</v>
      </c>
      <c r="J40" s="96">
        <v>1.4357294000000003E-2</v>
      </c>
      <c r="K40" s="96">
        <v>0.23817837680000001</v>
      </c>
      <c r="L40" s="96">
        <v>0.27484727200000003</v>
      </c>
      <c r="M40" s="159">
        <v>0.4058941264</v>
      </c>
      <c r="N40" s="159">
        <v>5.96247876E-2</v>
      </c>
      <c r="O40" s="159">
        <v>7.6830765199999998E-2</v>
      </c>
      <c r="P40" s="159">
        <v>0.11805840479999999</v>
      </c>
      <c r="Q40" s="159">
        <v>2.83984792E-2</v>
      </c>
      <c r="R40" s="159">
        <v>1.1156829600000001E-2</v>
      </c>
      <c r="S40" s="159">
        <v>0.56967950760000008</v>
      </c>
      <c r="T40" s="159">
        <v>0.26847981999999998</v>
      </c>
      <c r="U40" s="159">
        <v>0.22336304060000001</v>
      </c>
      <c r="V40" s="159">
        <v>0.47213058200000002</v>
      </c>
      <c r="W40" s="159">
        <v>0.75735785720000004</v>
      </c>
      <c r="X40" s="126">
        <v>3.942717086</v>
      </c>
      <c r="Y40" s="109">
        <v>2.4486245210000002</v>
      </c>
      <c r="Z40" s="109">
        <v>-37.89499810436056</v>
      </c>
      <c r="AA40" s="184"/>
      <c r="AB40" s="137"/>
      <c r="AC40" s="76"/>
    </row>
    <row r="41" spans="1:29" ht="20.100000000000001" customHeight="1">
      <c r="A41" s="20"/>
      <c r="B41" s="58"/>
      <c r="C41" s="5" t="s">
        <v>87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159">
        <v>0</v>
      </c>
      <c r="N41" s="159">
        <v>0</v>
      </c>
      <c r="O41" s="159">
        <v>0</v>
      </c>
      <c r="P41" s="159">
        <v>0</v>
      </c>
      <c r="Q41" s="159">
        <v>0</v>
      </c>
      <c r="R41" s="159">
        <v>0</v>
      </c>
      <c r="S41" s="159">
        <v>0.21559628580000001</v>
      </c>
      <c r="T41" s="159">
        <v>0.2618553924</v>
      </c>
      <c r="U41" s="159">
        <v>0.21187940059999999</v>
      </c>
      <c r="V41" s="159">
        <v>0.29006041960000001</v>
      </c>
      <c r="W41" s="159">
        <v>0.37410495500000002</v>
      </c>
      <c r="X41" s="126">
        <v>0</v>
      </c>
      <c r="Y41" s="109">
        <v>1.3534964534</v>
      </c>
      <c r="Z41" s="109"/>
      <c r="AA41" s="184"/>
      <c r="AB41" s="137"/>
      <c r="AC41" s="76"/>
    </row>
    <row r="42" spans="1:29" ht="20.100000000000001" customHeight="1">
      <c r="A42" s="20"/>
      <c r="B42" s="58"/>
      <c r="C42" s="5" t="s">
        <v>86</v>
      </c>
      <c r="D42" s="96">
        <v>89.787227580400014</v>
      </c>
      <c r="E42" s="96">
        <v>97.49130770539999</v>
      </c>
      <c r="F42" s="96">
        <v>107.28854066559997</v>
      </c>
      <c r="G42" s="96">
        <v>120.79515933660001</v>
      </c>
      <c r="H42" s="96">
        <v>151.71933666680005</v>
      </c>
      <c r="I42" s="96">
        <v>102.47074414359997</v>
      </c>
      <c r="J42" s="96">
        <v>90.339525219999999</v>
      </c>
      <c r="K42" s="96">
        <v>83.842363859800017</v>
      </c>
      <c r="L42" s="96">
        <v>64.272119844800002</v>
      </c>
      <c r="M42" s="159">
        <v>71.663335126599989</v>
      </c>
      <c r="N42" s="159">
        <v>69.75097601360001</v>
      </c>
      <c r="O42" s="159">
        <v>63.926767139200024</v>
      </c>
      <c r="P42" s="159">
        <v>66.213551774999971</v>
      </c>
      <c r="Q42" s="159">
        <v>60.977922668600016</v>
      </c>
      <c r="R42" s="159">
        <v>64.353513744800011</v>
      </c>
      <c r="S42" s="159">
        <v>48.377636838999997</v>
      </c>
      <c r="T42" s="159">
        <v>42.4986094988</v>
      </c>
      <c r="U42" s="159">
        <v>37.542000808199994</v>
      </c>
      <c r="V42" s="159">
        <v>39.802251650000009</v>
      </c>
      <c r="W42" s="159">
        <v>23.88181417720001</v>
      </c>
      <c r="X42" s="126">
        <v>843.7342051782</v>
      </c>
      <c r="Y42" s="109">
        <v>383.64730116160001</v>
      </c>
      <c r="Z42" s="109">
        <v>-54.529839040889406</v>
      </c>
      <c r="AA42" s="184"/>
      <c r="AB42" s="137"/>
      <c r="AC42" s="76"/>
    </row>
    <row r="43" spans="1:29" ht="20.100000000000001" customHeight="1">
      <c r="A43" s="20"/>
      <c r="B43" s="58"/>
      <c r="C43" s="5" t="s">
        <v>82</v>
      </c>
      <c r="D43" s="96">
        <v>60.274942727999999</v>
      </c>
      <c r="E43" s="96">
        <v>81.501498276800021</v>
      </c>
      <c r="F43" s="96">
        <v>82.67020560680001</v>
      </c>
      <c r="G43" s="96">
        <v>146.82548991039999</v>
      </c>
      <c r="H43" s="96">
        <v>70.291391310000009</v>
      </c>
      <c r="I43" s="96">
        <v>82.389988463999984</v>
      </c>
      <c r="J43" s="96">
        <v>47.159369096000006</v>
      </c>
      <c r="K43" s="96">
        <v>105.46130351959999</v>
      </c>
      <c r="L43" s="96">
        <v>93.478454185199993</v>
      </c>
      <c r="M43" s="159">
        <v>18.386551220800001</v>
      </c>
      <c r="N43" s="159">
        <v>217.43835495200003</v>
      </c>
      <c r="O43" s="159">
        <v>61.871776895600007</v>
      </c>
      <c r="P43" s="159">
        <v>31.296560973999998</v>
      </c>
      <c r="Q43" s="159">
        <v>125.20704616</v>
      </c>
      <c r="R43" s="159">
        <v>43.744658663999999</v>
      </c>
      <c r="S43" s="159">
        <v>36.222807784800011</v>
      </c>
      <c r="T43" s="159">
        <v>160.27834243960001</v>
      </c>
      <c r="U43" s="159">
        <v>106.6244766132</v>
      </c>
      <c r="V43" s="159">
        <v>176.90904510440001</v>
      </c>
      <c r="W43" s="159">
        <v>131.24565459320002</v>
      </c>
      <c r="X43" s="126">
        <v>676.5741889116</v>
      </c>
      <c r="Y43" s="109">
        <v>811.52859233319998</v>
      </c>
      <c r="Z43" s="109">
        <v>19.946726557615232</v>
      </c>
      <c r="AA43" s="184"/>
      <c r="AB43" s="137"/>
      <c r="AC43" s="76"/>
    </row>
    <row r="44" spans="1:29" ht="20.100000000000001" customHeight="1" thickBot="1">
      <c r="A44" s="20"/>
      <c r="B44" s="58"/>
      <c r="C44" s="16" t="s">
        <v>61</v>
      </c>
      <c r="D44" s="96">
        <v>20.393839974200002</v>
      </c>
      <c r="E44" s="96">
        <v>5.6254329655999999</v>
      </c>
      <c r="F44" s="96">
        <v>94.768036704599993</v>
      </c>
      <c r="G44" s="96">
        <v>3.8013386600000004E-2</v>
      </c>
      <c r="H44" s="96">
        <v>15.180473763000002</v>
      </c>
      <c r="I44" s="96">
        <v>8.1248348636000003</v>
      </c>
      <c r="J44" s="96">
        <v>12.091102261000001</v>
      </c>
      <c r="K44" s="96">
        <v>19.915856165800001</v>
      </c>
      <c r="L44" s="96">
        <v>18.832232318200003</v>
      </c>
      <c r="M44" s="159">
        <v>109.29643755800001</v>
      </c>
      <c r="N44" s="159">
        <v>7.7548870000000011E-3</v>
      </c>
      <c r="O44" s="159">
        <v>6.5043089999999998E-3</v>
      </c>
      <c r="P44" s="159">
        <v>6.817270089</v>
      </c>
      <c r="Q44" s="159">
        <v>5.4185125903999998</v>
      </c>
      <c r="R44" s="159">
        <v>4.0350520000000008E-3</v>
      </c>
      <c r="S44" s="159">
        <v>14.8154825238</v>
      </c>
      <c r="T44" s="159">
        <v>8.7355240000000012E-4</v>
      </c>
      <c r="U44" s="159">
        <v>2.7552229600000002E-2</v>
      </c>
      <c r="V44" s="159">
        <v>12.137075305599998</v>
      </c>
      <c r="W44" s="159">
        <v>5.3063089211999994</v>
      </c>
      <c r="X44" s="126">
        <v>176.13759008439999</v>
      </c>
      <c r="Y44" s="109">
        <v>44.527110264000001</v>
      </c>
      <c r="Z44" s="109">
        <v>-74.720268261497196</v>
      </c>
      <c r="AA44" s="184"/>
      <c r="AB44" s="137"/>
      <c r="AC44" s="76"/>
    </row>
    <row r="45" spans="1:29" s="142" customFormat="1" ht="20.100000000000001" customHeight="1" thickBot="1">
      <c r="A45" s="140"/>
      <c r="B45" s="141"/>
      <c r="C45" s="136" t="s">
        <v>8</v>
      </c>
      <c r="D45" s="194">
        <v>15947</v>
      </c>
      <c r="E45" s="194">
        <v>15228</v>
      </c>
      <c r="F45" s="194">
        <v>16421</v>
      </c>
      <c r="G45" s="194">
        <v>18496</v>
      </c>
      <c r="H45" s="194">
        <v>17651</v>
      </c>
      <c r="I45" s="194">
        <v>15677</v>
      </c>
      <c r="J45" s="194">
        <v>18909</v>
      </c>
      <c r="K45" s="194">
        <v>17314</v>
      </c>
      <c r="L45" s="194">
        <v>17391</v>
      </c>
      <c r="M45" s="204">
        <v>18941</v>
      </c>
      <c r="N45" s="204">
        <v>16943</v>
      </c>
      <c r="O45" s="204">
        <v>17937</v>
      </c>
      <c r="P45" s="204">
        <v>16924</v>
      </c>
      <c r="Q45" s="204">
        <v>15881</v>
      </c>
      <c r="R45" s="204">
        <v>15877</v>
      </c>
      <c r="S45" s="204">
        <f>+S46+S60</f>
        <v>17162</v>
      </c>
      <c r="T45" s="204">
        <f>+T46+T60</f>
        <v>17022</v>
      </c>
      <c r="U45" s="204">
        <f>+U46+U60</f>
        <v>16320</v>
      </c>
      <c r="V45" s="204">
        <f>+V46+V60</f>
        <v>18097</v>
      </c>
      <c r="W45" s="204">
        <v>15658</v>
      </c>
      <c r="X45" s="192">
        <v>135643</v>
      </c>
      <c r="Y45" s="193">
        <v>132941</v>
      </c>
      <c r="Z45" s="193">
        <v>-1.9919936893168093</v>
      </c>
      <c r="AA45" s="184"/>
      <c r="AB45" s="137"/>
      <c r="AC45" s="138"/>
    </row>
    <row r="46" spans="1:29" s="30" customFormat="1" ht="20.100000000000001" customHeight="1" thickBot="1">
      <c r="A46" s="20"/>
      <c r="B46" s="61" t="s">
        <v>3</v>
      </c>
      <c r="C46" s="10"/>
      <c r="D46" s="100">
        <v>13857</v>
      </c>
      <c r="E46" s="100">
        <v>13330</v>
      </c>
      <c r="F46" s="100">
        <v>14453</v>
      </c>
      <c r="G46" s="100">
        <v>16501</v>
      </c>
      <c r="H46" s="100">
        <v>15644</v>
      </c>
      <c r="I46" s="100">
        <v>13997</v>
      </c>
      <c r="J46" s="100">
        <v>16996</v>
      </c>
      <c r="K46" s="100">
        <v>15508</v>
      </c>
      <c r="L46" s="100">
        <v>15659</v>
      </c>
      <c r="M46" s="214">
        <v>17147</v>
      </c>
      <c r="N46" s="214">
        <v>15289</v>
      </c>
      <c r="O46" s="214">
        <v>16277</v>
      </c>
      <c r="P46" s="214">
        <v>15371</v>
      </c>
      <c r="Q46" s="214">
        <v>14435</v>
      </c>
      <c r="R46" s="214">
        <v>14524</v>
      </c>
      <c r="S46" s="214">
        <f>SUM(S47:S59)</f>
        <v>15722</v>
      </c>
      <c r="T46" s="214">
        <f>SUM(T47:T59)</f>
        <v>15606</v>
      </c>
      <c r="U46" s="214">
        <f>SUM(U47:U59)</f>
        <v>15052</v>
      </c>
      <c r="V46" s="214">
        <f>SUM(V47:V59)</f>
        <v>16682</v>
      </c>
      <c r="W46" s="214">
        <v>14443</v>
      </c>
      <c r="X46" s="167">
        <v>120286</v>
      </c>
      <c r="Y46" s="111">
        <v>121835</v>
      </c>
      <c r="Z46" s="111">
        <v>1.287764162080375</v>
      </c>
      <c r="AA46" s="184"/>
      <c r="AB46" s="137"/>
      <c r="AC46" s="76"/>
    </row>
    <row r="47" spans="1:29" ht="20.100000000000001" customHeight="1">
      <c r="A47" s="20"/>
      <c r="B47" s="57"/>
      <c r="C47" s="4" t="s">
        <v>9</v>
      </c>
      <c r="D47" s="96">
        <v>79</v>
      </c>
      <c r="E47" s="96">
        <v>99</v>
      </c>
      <c r="F47" s="96">
        <v>114</v>
      </c>
      <c r="G47" s="96">
        <v>113</v>
      </c>
      <c r="H47" s="96">
        <v>107</v>
      </c>
      <c r="I47" s="96">
        <v>99</v>
      </c>
      <c r="J47" s="96">
        <v>126</v>
      </c>
      <c r="K47" s="96">
        <v>109</v>
      </c>
      <c r="L47" s="96">
        <v>116</v>
      </c>
      <c r="M47" s="159">
        <v>122</v>
      </c>
      <c r="N47" s="159">
        <v>112</v>
      </c>
      <c r="O47" s="159">
        <v>124</v>
      </c>
      <c r="P47" s="159">
        <v>112</v>
      </c>
      <c r="Q47" s="159">
        <v>108</v>
      </c>
      <c r="R47" s="159">
        <v>118</v>
      </c>
      <c r="S47" s="159">
        <v>116</v>
      </c>
      <c r="T47" s="159">
        <v>132</v>
      </c>
      <c r="U47" s="159">
        <v>110</v>
      </c>
      <c r="V47" s="159">
        <v>115</v>
      </c>
      <c r="W47" s="159">
        <v>125</v>
      </c>
      <c r="X47" s="126">
        <v>846</v>
      </c>
      <c r="Y47" s="109">
        <v>936</v>
      </c>
      <c r="Z47" s="109">
        <v>10.638297872340425</v>
      </c>
      <c r="AA47" s="184"/>
      <c r="AB47" s="137"/>
      <c r="AC47" s="76"/>
    </row>
    <row r="48" spans="1:29" ht="20.100000000000001" customHeight="1">
      <c r="A48" s="20"/>
      <c r="B48" s="57"/>
      <c r="C48" s="5" t="s">
        <v>84</v>
      </c>
      <c r="D48" s="96">
        <v>10</v>
      </c>
      <c r="E48" s="96">
        <v>2</v>
      </c>
      <c r="F48" s="96">
        <v>3</v>
      </c>
      <c r="G48" s="96">
        <v>14</v>
      </c>
      <c r="H48" s="96">
        <v>15</v>
      </c>
      <c r="I48" s="96">
        <v>14</v>
      </c>
      <c r="J48" s="96">
        <v>14</v>
      </c>
      <c r="K48" s="96">
        <v>25</v>
      </c>
      <c r="L48" s="96">
        <v>20</v>
      </c>
      <c r="M48" s="159">
        <v>23</v>
      </c>
      <c r="N48" s="159">
        <v>24</v>
      </c>
      <c r="O48" s="159">
        <v>22</v>
      </c>
      <c r="P48" s="159">
        <v>22</v>
      </c>
      <c r="Q48" s="159">
        <v>13</v>
      </c>
      <c r="R48" s="159">
        <v>5</v>
      </c>
      <c r="S48" s="159">
        <v>13</v>
      </c>
      <c r="T48" s="159">
        <v>13</v>
      </c>
      <c r="U48" s="159">
        <v>18</v>
      </c>
      <c r="V48" s="159">
        <v>30</v>
      </c>
      <c r="W48" s="159">
        <v>16</v>
      </c>
      <c r="X48" s="126">
        <v>97</v>
      </c>
      <c r="Y48" s="109">
        <v>130</v>
      </c>
      <c r="Z48" s="109">
        <v>34.020618556701031</v>
      </c>
      <c r="AA48" s="184"/>
      <c r="AB48" s="137"/>
      <c r="AC48" s="76"/>
    </row>
    <row r="49" spans="1:29" ht="20.100000000000001" customHeight="1">
      <c r="A49" s="20"/>
      <c r="B49" s="57"/>
      <c r="C49" s="5" t="s">
        <v>10</v>
      </c>
      <c r="D49" s="96">
        <v>0</v>
      </c>
      <c r="E49" s="96">
        <v>3</v>
      </c>
      <c r="F49" s="96">
        <v>0</v>
      </c>
      <c r="G49" s="96">
        <v>1</v>
      </c>
      <c r="H49" s="96">
        <v>1</v>
      </c>
      <c r="I49" s="96">
        <v>0</v>
      </c>
      <c r="J49" s="96">
        <v>1</v>
      </c>
      <c r="K49" s="96">
        <v>2</v>
      </c>
      <c r="L49" s="96">
        <v>0</v>
      </c>
      <c r="M49" s="159">
        <v>2</v>
      </c>
      <c r="N49" s="159">
        <v>0</v>
      </c>
      <c r="O49" s="159">
        <v>8</v>
      </c>
      <c r="P49" s="159">
        <v>5</v>
      </c>
      <c r="Q49" s="159">
        <v>10</v>
      </c>
      <c r="R49" s="159">
        <v>8</v>
      </c>
      <c r="S49" s="159">
        <v>2</v>
      </c>
      <c r="T49" s="159">
        <v>10</v>
      </c>
      <c r="U49" s="159">
        <v>8</v>
      </c>
      <c r="V49" s="159">
        <v>15</v>
      </c>
      <c r="W49" s="159">
        <v>10</v>
      </c>
      <c r="X49" s="126">
        <v>8</v>
      </c>
      <c r="Y49" s="109">
        <v>68</v>
      </c>
      <c r="Z49" s="109">
        <v>750</v>
      </c>
      <c r="AA49" s="184"/>
      <c r="AB49" s="137"/>
      <c r="AC49" s="76"/>
    </row>
    <row r="50" spans="1:29" ht="20.100000000000001" customHeight="1">
      <c r="A50" s="20"/>
      <c r="B50" s="57"/>
      <c r="C50" s="5" t="s">
        <v>89</v>
      </c>
      <c r="D50" s="96">
        <v>44</v>
      </c>
      <c r="E50" s="96">
        <v>42</v>
      </c>
      <c r="F50" s="96">
        <v>43</v>
      </c>
      <c r="G50" s="96">
        <v>46</v>
      </c>
      <c r="H50" s="96">
        <v>44</v>
      </c>
      <c r="I50" s="96">
        <v>41</v>
      </c>
      <c r="J50" s="96">
        <v>47</v>
      </c>
      <c r="K50" s="96">
        <v>44</v>
      </c>
      <c r="L50" s="96">
        <v>45</v>
      </c>
      <c r="M50" s="159">
        <v>48</v>
      </c>
      <c r="N50" s="159">
        <v>49</v>
      </c>
      <c r="O50" s="159">
        <v>48</v>
      </c>
      <c r="P50" s="159">
        <v>45</v>
      </c>
      <c r="Q50" s="159">
        <v>43</v>
      </c>
      <c r="R50" s="159">
        <v>43</v>
      </c>
      <c r="S50" s="159">
        <v>52</v>
      </c>
      <c r="T50" s="159">
        <v>44</v>
      </c>
      <c r="U50" s="159">
        <v>41</v>
      </c>
      <c r="V50" s="159">
        <v>48</v>
      </c>
      <c r="W50" s="159">
        <v>51</v>
      </c>
      <c r="X50" s="126">
        <v>351</v>
      </c>
      <c r="Y50" s="109">
        <v>367</v>
      </c>
      <c r="Z50" s="109">
        <v>4.5584045584045585</v>
      </c>
      <c r="AA50" s="184"/>
      <c r="AB50" s="137"/>
      <c r="AC50" s="76"/>
    </row>
    <row r="51" spans="1:29" ht="20.100000000000001" customHeight="1">
      <c r="A51" s="20"/>
      <c r="B51" s="57"/>
      <c r="C51" s="5" t="s">
        <v>11</v>
      </c>
      <c r="D51" s="96">
        <v>548</v>
      </c>
      <c r="E51" s="96">
        <v>481</v>
      </c>
      <c r="F51" s="96">
        <v>512</v>
      </c>
      <c r="G51" s="96">
        <v>579</v>
      </c>
      <c r="H51" s="96">
        <v>521</v>
      </c>
      <c r="I51" s="96">
        <v>437</v>
      </c>
      <c r="J51" s="96">
        <v>518</v>
      </c>
      <c r="K51" s="96">
        <v>499</v>
      </c>
      <c r="L51" s="96">
        <v>414</v>
      </c>
      <c r="M51" s="159">
        <v>487</v>
      </c>
      <c r="N51" s="159">
        <v>421</v>
      </c>
      <c r="O51" s="159">
        <v>419</v>
      </c>
      <c r="P51" s="159">
        <v>464</v>
      </c>
      <c r="Q51" s="159">
        <v>419</v>
      </c>
      <c r="R51" s="159">
        <v>382</v>
      </c>
      <c r="S51" s="159">
        <v>301</v>
      </c>
      <c r="T51" s="159">
        <v>189</v>
      </c>
      <c r="U51" s="159">
        <v>162</v>
      </c>
      <c r="V51" s="159">
        <v>263</v>
      </c>
      <c r="W51" s="159">
        <v>270</v>
      </c>
      <c r="X51" s="126">
        <v>4095</v>
      </c>
      <c r="Y51" s="109">
        <v>2450</v>
      </c>
      <c r="Z51" s="109">
        <v>-40.17094017094017</v>
      </c>
      <c r="AA51" s="184"/>
      <c r="AB51" s="137"/>
      <c r="AC51" s="76"/>
    </row>
    <row r="52" spans="1:29" ht="20.100000000000001" customHeight="1">
      <c r="A52" s="20"/>
      <c r="B52" s="58"/>
      <c r="C52" s="5" t="s">
        <v>12</v>
      </c>
      <c r="D52" s="96">
        <v>8251</v>
      </c>
      <c r="E52" s="96">
        <v>7902</v>
      </c>
      <c r="F52" s="96">
        <v>8746</v>
      </c>
      <c r="G52" s="96">
        <v>10057</v>
      </c>
      <c r="H52" s="96">
        <v>9453</v>
      </c>
      <c r="I52" s="96">
        <v>8368</v>
      </c>
      <c r="J52" s="96">
        <v>10092</v>
      </c>
      <c r="K52" s="96">
        <v>9201</v>
      </c>
      <c r="L52" s="96">
        <v>9280</v>
      </c>
      <c r="M52" s="159">
        <v>10169</v>
      </c>
      <c r="N52" s="159">
        <v>8934</v>
      </c>
      <c r="O52" s="159">
        <v>9725</v>
      </c>
      <c r="P52" s="159">
        <v>8952</v>
      </c>
      <c r="Q52" s="159">
        <v>8286</v>
      </c>
      <c r="R52" s="159">
        <v>8513</v>
      </c>
      <c r="S52" s="159">
        <v>9100</v>
      </c>
      <c r="T52" s="159">
        <v>8947</v>
      </c>
      <c r="U52" s="159">
        <v>8675</v>
      </c>
      <c r="V52" s="159">
        <v>9475</v>
      </c>
      <c r="W52" s="159">
        <v>8096</v>
      </c>
      <c r="X52" s="126">
        <v>72070</v>
      </c>
      <c r="Y52" s="109">
        <v>70044</v>
      </c>
      <c r="Z52" s="109">
        <v>-2.8111558207298462</v>
      </c>
      <c r="AA52" s="184"/>
      <c r="AB52" s="137"/>
      <c r="AC52" s="76"/>
    </row>
    <row r="53" spans="1:29" ht="20.100000000000001" customHeight="1">
      <c r="A53" s="20"/>
      <c r="B53" s="57"/>
      <c r="C53" s="5" t="s">
        <v>85</v>
      </c>
      <c r="D53" s="96">
        <v>1911</v>
      </c>
      <c r="E53" s="96">
        <v>1743</v>
      </c>
      <c r="F53" s="96">
        <v>1823</v>
      </c>
      <c r="G53" s="96">
        <v>2005</v>
      </c>
      <c r="H53" s="96">
        <v>1920</v>
      </c>
      <c r="I53" s="96">
        <v>1729</v>
      </c>
      <c r="J53" s="96">
        <v>2110</v>
      </c>
      <c r="K53" s="96">
        <v>1908</v>
      </c>
      <c r="L53" s="96">
        <v>1958</v>
      </c>
      <c r="M53" s="159">
        <v>2095</v>
      </c>
      <c r="N53" s="159">
        <v>1917</v>
      </c>
      <c r="O53" s="159">
        <v>1978</v>
      </c>
      <c r="P53" s="159">
        <v>1934</v>
      </c>
      <c r="Q53" s="159">
        <v>1834</v>
      </c>
      <c r="R53" s="159">
        <v>1811</v>
      </c>
      <c r="S53" s="159">
        <v>2041</v>
      </c>
      <c r="T53" s="159">
        <v>2063</v>
      </c>
      <c r="U53" s="159">
        <v>1987</v>
      </c>
      <c r="V53" s="159">
        <v>2433</v>
      </c>
      <c r="W53" s="159">
        <v>1956</v>
      </c>
      <c r="X53" s="126">
        <v>15149</v>
      </c>
      <c r="Y53" s="109">
        <v>16059</v>
      </c>
      <c r="Z53" s="109">
        <v>6.0069971615288136</v>
      </c>
      <c r="AA53" s="184"/>
      <c r="AB53" s="137"/>
      <c r="AC53" s="76"/>
    </row>
    <row r="54" spans="1:29" ht="20.100000000000001" customHeight="1">
      <c r="A54" s="20"/>
      <c r="B54" s="57"/>
      <c r="C54" s="5" t="s">
        <v>88</v>
      </c>
      <c r="D54" s="96">
        <v>1741</v>
      </c>
      <c r="E54" s="96">
        <v>1856</v>
      </c>
      <c r="F54" s="96">
        <v>1958</v>
      </c>
      <c r="G54" s="96">
        <v>2229</v>
      </c>
      <c r="H54" s="96">
        <v>2236</v>
      </c>
      <c r="I54" s="96">
        <v>2119</v>
      </c>
      <c r="J54" s="96">
        <v>2706</v>
      </c>
      <c r="K54" s="96">
        <v>2399</v>
      </c>
      <c r="L54" s="96">
        <v>2467</v>
      </c>
      <c r="M54" s="159">
        <v>2789</v>
      </c>
      <c r="N54" s="159">
        <v>2599</v>
      </c>
      <c r="O54" s="159">
        <v>2644</v>
      </c>
      <c r="P54" s="159">
        <v>2565</v>
      </c>
      <c r="Q54" s="159">
        <v>2391</v>
      </c>
      <c r="R54" s="159">
        <v>2366</v>
      </c>
      <c r="S54" s="159">
        <v>2727</v>
      </c>
      <c r="T54" s="159">
        <v>2813</v>
      </c>
      <c r="U54" s="159">
        <v>2775</v>
      </c>
      <c r="V54" s="159">
        <v>2921</v>
      </c>
      <c r="W54" s="159">
        <v>2647</v>
      </c>
      <c r="X54" s="126">
        <v>17244</v>
      </c>
      <c r="Y54" s="109">
        <v>21205</v>
      </c>
      <c r="Z54" s="109">
        <v>22.970308513106009</v>
      </c>
      <c r="AA54" s="184"/>
      <c r="AB54" s="137"/>
      <c r="AC54" s="76"/>
    </row>
    <row r="55" spans="1:29" ht="20.100000000000001" customHeight="1">
      <c r="A55" s="20"/>
      <c r="B55" s="57"/>
      <c r="C55" s="5" t="s">
        <v>87</v>
      </c>
      <c r="D55" s="96">
        <v>86</v>
      </c>
      <c r="E55" s="96">
        <v>88</v>
      </c>
      <c r="F55" s="96">
        <v>93</v>
      </c>
      <c r="G55" s="96">
        <v>96</v>
      </c>
      <c r="H55" s="96">
        <v>105</v>
      </c>
      <c r="I55" s="96">
        <v>92</v>
      </c>
      <c r="J55" s="96">
        <v>109</v>
      </c>
      <c r="K55" s="96">
        <v>112</v>
      </c>
      <c r="L55" s="96">
        <v>113</v>
      </c>
      <c r="M55" s="159">
        <v>122</v>
      </c>
      <c r="N55" s="159">
        <v>110</v>
      </c>
      <c r="O55" s="159">
        <v>105</v>
      </c>
      <c r="P55" s="159">
        <v>104</v>
      </c>
      <c r="Q55" s="159">
        <v>102</v>
      </c>
      <c r="R55" s="159">
        <v>100</v>
      </c>
      <c r="S55" s="159">
        <v>108</v>
      </c>
      <c r="T55" s="159">
        <v>137</v>
      </c>
      <c r="U55" s="159">
        <v>106</v>
      </c>
      <c r="V55" s="159">
        <v>103</v>
      </c>
      <c r="W55" s="159">
        <v>81</v>
      </c>
      <c r="X55" s="126">
        <v>781</v>
      </c>
      <c r="Y55" s="109">
        <v>841</v>
      </c>
      <c r="Z55" s="109">
        <v>7.6824583866837379</v>
      </c>
      <c r="AA55" s="184"/>
      <c r="AB55" s="137"/>
      <c r="AC55" s="76"/>
    </row>
    <row r="56" spans="1:29" ht="20.100000000000001" customHeight="1">
      <c r="A56" s="20"/>
      <c r="B56" s="57"/>
      <c r="C56" s="5" t="s">
        <v>86</v>
      </c>
      <c r="D56" s="96">
        <v>715</v>
      </c>
      <c r="E56" s="96">
        <v>648</v>
      </c>
      <c r="F56" s="96">
        <v>684</v>
      </c>
      <c r="G56" s="96">
        <v>741</v>
      </c>
      <c r="H56" s="96">
        <v>720</v>
      </c>
      <c r="I56" s="96">
        <v>604</v>
      </c>
      <c r="J56" s="96">
        <v>707</v>
      </c>
      <c r="K56" s="96">
        <v>678</v>
      </c>
      <c r="L56" s="96">
        <v>650</v>
      </c>
      <c r="M56" s="159">
        <v>722</v>
      </c>
      <c r="N56" s="159">
        <v>640</v>
      </c>
      <c r="O56" s="159">
        <v>699</v>
      </c>
      <c r="P56" s="159">
        <v>677</v>
      </c>
      <c r="Q56" s="159">
        <v>634</v>
      </c>
      <c r="R56" s="159">
        <v>604</v>
      </c>
      <c r="S56" s="159">
        <v>673</v>
      </c>
      <c r="T56" s="159">
        <v>692</v>
      </c>
      <c r="U56" s="159">
        <v>632</v>
      </c>
      <c r="V56" s="159">
        <v>707</v>
      </c>
      <c r="W56" s="159">
        <v>619</v>
      </c>
      <c r="X56" s="126">
        <v>5497</v>
      </c>
      <c r="Y56" s="109">
        <v>5238</v>
      </c>
      <c r="Z56" s="109">
        <v>-4.7116609059486994</v>
      </c>
      <c r="AA56" s="184"/>
      <c r="AB56" s="137"/>
      <c r="AC56" s="76"/>
    </row>
    <row r="57" spans="1:29" ht="20.100000000000001" customHeight="1">
      <c r="A57" s="20"/>
      <c r="B57" s="57"/>
      <c r="C57" s="5" t="s">
        <v>51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159">
        <v>0</v>
      </c>
      <c r="N57" s="159">
        <v>0</v>
      </c>
      <c r="O57" s="159">
        <v>0</v>
      </c>
      <c r="P57" s="159">
        <v>0</v>
      </c>
      <c r="Q57" s="159">
        <v>0</v>
      </c>
      <c r="R57" s="159">
        <v>0</v>
      </c>
      <c r="S57" s="159">
        <v>0</v>
      </c>
      <c r="T57" s="159">
        <v>0</v>
      </c>
      <c r="U57" s="159">
        <v>0</v>
      </c>
      <c r="V57" s="159">
        <v>0</v>
      </c>
      <c r="W57" s="159">
        <v>0</v>
      </c>
      <c r="X57" s="126">
        <v>0</v>
      </c>
      <c r="Y57" s="109">
        <v>0</v>
      </c>
      <c r="Z57" s="109"/>
      <c r="AA57" s="184"/>
      <c r="AB57" s="137"/>
      <c r="AC57" s="76"/>
    </row>
    <row r="58" spans="1:29" ht="20.100000000000001" customHeight="1">
      <c r="A58" s="20"/>
      <c r="B58" s="57"/>
      <c r="C58" s="5" t="s">
        <v>82</v>
      </c>
      <c r="D58" s="96">
        <v>166</v>
      </c>
      <c r="E58" s="96">
        <v>157</v>
      </c>
      <c r="F58" s="96">
        <v>171</v>
      </c>
      <c r="G58" s="96">
        <v>167</v>
      </c>
      <c r="H58" s="96">
        <v>163</v>
      </c>
      <c r="I58" s="96">
        <v>140</v>
      </c>
      <c r="J58" s="96">
        <v>168</v>
      </c>
      <c r="K58" s="96">
        <v>156</v>
      </c>
      <c r="L58" s="96">
        <v>171</v>
      </c>
      <c r="M58" s="159">
        <v>183</v>
      </c>
      <c r="N58" s="159">
        <v>148</v>
      </c>
      <c r="O58" s="159">
        <v>183</v>
      </c>
      <c r="P58" s="159">
        <v>169</v>
      </c>
      <c r="Q58" s="159">
        <v>170</v>
      </c>
      <c r="R58" s="159">
        <v>168</v>
      </c>
      <c r="S58" s="159">
        <v>180</v>
      </c>
      <c r="T58" s="159">
        <v>176</v>
      </c>
      <c r="U58" s="159">
        <v>165</v>
      </c>
      <c r="V58" s="159">
        <v>189</v>
      </c>
      <c r="W58" s="159">
        <v>162</v>
      </c>
      <c r="X58" s="126">
        <v>1288</v>
      </c>
      <c r="Y58" s="109">
        <v>1379</v>
      </c>
      <c r="Z58" s="109">
        <v>7.0652173913043477</v>
      </c>
      <c r="AA58" s="184"/>
      <c r="AB58" s="137"/>
      <c r="AC58" s="76"/>
    </row>
    <row r="59" spans="1:29" ht="20.100000000000001" customHeight="1" thickBot="1">
      <c r="A59" s="20"/>
      <c r="B59" s="57"/>
      <c r="C59" s="16" t="s">
        <v>61</v>
      </c>
      <c r="D59" s="96">
        <v>306</v>
      </c>
      <c r="E59" s="96">
        <v>309</v>
      </c>
      <c r="F59" s="96">
        <v>306</v>
      </c>
      <c r="G59" s="96">
        <v>453</v>
      </c>
      <c r="H59" s="96">
        <v>359</v>
      </c>
      <c r="I59" s="96">
        <v>354</v>
      </c>
      <c r="J59" s="96">
        <v>398</v>
      </c>
      <c r="K59" s="96">
        <v>375</v>
      </c>
      <c r="L59" s="96">
        <v>425</v>
      </c>
      <c r="M59" s="159">
        <v>385</v>
      </c>
      <c r="N59" s="159">
        <v>335</v>
      </c>
      <c r="O59" s="159">
        <v>322</v>
      </c>
      <c r="P59" s="159">
        <v>322</v>
      </c>
      <c r="Q59" s="159">
        <v>425</v>
      </c>
      <c r="R59" s="159">
        <v>406</v>
      </c>
      <c r="S59" s="159">
        <v>409</v>
      </c>
      <c r="T59" s="159">
        <v>390</v>
      </c>
      <c r="U59" s="159">
        <v>373</v>
      </c>
      <c r="V59" s="159">
        <v>383</v>
      </c>
      <c r="W59" s="159">
        <v>410</v>
      </c>
      <c r="X59" s="126">
        <v>2860</v>
      </c>
      <c r="Y59" s="109">
        <v>3118</v>
      </c>
      <c r="Z59" s="109">
        <v>9.0209790209790217</v>
      </c>
      <c r="AA59" s="184"/>
      <c r="AB59" s="137"/>
      <c r="AC59" s="76"/>
    </row>
    <row r="60" spans="1:29" s="31" customFormat="1" ht="20.100000000000001" customHeight="1" thickBot="1">
      <c r="A60" s="20"/>
      <c r="B60" s="62" t="s">
        <v>4</v>
      </c>
      <c r="C60" s="13"/>
      <c r="D60" s="152">
        <v>2090</v>
      </c>
      <c r="E60" s="152">
        <v>1898</v>
      </c>
      <c r="F60" s="152">
        <v>1968</v>
      </c>
      <c r="G60" s="152">
        <v>1995</v>
      </c>
      <c r="H60" s="152">
        <v>2007</v>
      </c>
      <c r="I60" s="152">
        <v>1680</v>
      </c>
      <c r="J60" s="152">
        <v>1913</v>
      </c>
      <c r="K60" s="152">
        <v>1806</v>
      </c>
      <c r="L60" s="152">
        <v>1732</v>
      </c>
      <c r="M60" s="158">
        <v>1794</v>
      </c>
      <c r="N60" s="158">
        <v>1654</v>
      </c>
      <c r="O60" s="158">
        <v>1660</v>
      </c>
      <c r="P60" s="158">
        <v>1553</v>
      </c>
      <c r="Q60" s="158">
        <v>1446</v>
      </c>
      <c r="R60" s="158">
        <v>1353</v>
      </c>
      <c r="S60" s="158">
        <f>SUM(S61:S72)</f>
        <v>1440</v>
      </c>
      <c r="T60" s="158">
        <f>SUM(T61:T72)</f>
        <v>1416</v>
      </c>
      <c r="U60" s="158">
        <f>SUM(U61:U72)</f>
        <v>1268</v>
      </c>
      <c r="V60" s="158">
        <f>SUM(V61:V72)</f>
        <v>1415</v>
      </c>
      <c r="W60" s="158">
        <v>1215</v>
      </c>
      <c r="X60" s="166">
        <v>15357</v>
      </c>
      <c r="Y60" s="110">
        <v>11106</v>
      </c>
      <c r="Z60" s="110">
        <v>-27.681187731978902</v>
      </c>
      <c r="AA60" s="184"/>
      <c r="AB60" s="137"/>
      <c r="AC60" s="76"/>
    </row>
    <row r="61" spans="1:29" ht="20.100000000000001" customHeight="1">
      <c r="A61" s="20"/>
      <c r="B61" s="56"/>
      <c r="C61" s="17" t="s">
        <v>9</v>
      </c>
      <c r="D61" s="81">
        <v>47</v>
      </c>
      <c r="E61" s="81">
        <v>53</v>
      </c>
      <c r="F61" s="81">
        <v>48</v>
      </c>
      <c r="G61" s="81">
        <v>50</v>
      </c>
      <c r="H61" s="81">
        <v>48</v>
      </c>
      <c r="I61" s="81">
        <v>48</v>
      </c>
      <c r="J61" s="81">
        <v>51</v>
      </c>
      <c r="K61" s="81">
        <v>46</v>
      </c>
      <c r="L61" s="81">
        <v>55</v>
      </c>
      <c r="M61" s="216">
        <v>49</v>
      </c>
      <c r="N61" s="216">
        <v>50</v>
      </c>
      <c r="O61" s="216">
        <v>50</v>
      </c>
      <c r="P61" s="216">
        <v>45</v>
      </c>
      <c r="Q61" s="216">
        <v>47</v>
      </c>
      <c r="R61" s="216">
        <v>50</v>
      </c>
      <c r="S61" s="216">
        <v>46</v>
      </c>
      <c r="T61" s="216">
        <v>48</v>
      </c>
      <c r="U61" s="216">
        <v>48</v>
      </c>
      <c r="V61" s="216">
        <v>49</v>
      </c>
      <c r="W61" s="216">
        <v>53</v>
      </c>
      <c r="X61" s="168">
        <v>391</v>
      </c>
      <c r="Y61" s="168">
        <v>386</v>
      </c>
      <c r="Z61" s="125">
        <v>-1.2787723785166241</v>
      </c>
      <c r="AA61" s="184"/>
      <c r="AB61" s="137"/>
      <c r="AC61" s="76"/>
    </row>
    <row r="62" spans="1:29" ht="20.100000000000001" customHeight="1">
      <c r="A62" s="20"/>
      <c r="B62" s="57"/>
      <c r="C62" s="5" t="s">
        <v>84</v>
      </c>
      <c r="D62" s="82">
        <v>8</v>
      </c>
      <c r="E62" s="82">
        <v>10</v>
      </c>
      <c r="F62" s="82">
        <v>5</v>
      </c>
      <c r="G62" s="82">
        <v>0</v>
      </c>
      <c r="H62" s="82">
        <v>2</v>
      </c>
      <c r="I62" s="82">
        <v>7</v>
      </c>
      <c r="J62" s="82">
        <v>10</v>
      </c>
      <c r="K62" s="82">
        <v>10</v>
      </c>
      <c r="L62" s="82">
        <v>8</v>
      </c>
      <c r="M62" s="217">
        <v>10</v>
      </c>
      <c r="N62" s="217">
        <v>10</v>
      </c>
      <c r="O62" s="217">
        <v>8</v>
      </c>
      <c r="P62" s="217">
        <v>10</v>
      </c>
      <c r="Q62" s="217">
        <v>8</v>
      </c>
      <c r="R62" s="217">
        <v>8</v>
      </c>
      <c r="S62" s="217">
        <v>10</v>
      </c>
      <c r="T62" s="217">
        <v>8</v>
      </c>
      <c r="U62" s="217">
        <v>10</v>
      </c>
      <c r="V62" s="217">
        <v>13</v>
      </c>
      <c r="W62" s="217">
        <v>11</v>
      </c>
      <c r="X62" s="169">
        <v>52</v>
      </c>
      <c r="Y62" s="169">
        <v>78</v>
      </c>
      <c r="Z62" s="126">
        <v>50</v>
      </c>
      <c r="AA62" s="184"/>
      <c r="AB62" s="137"/>
      <c r="AC62" s="76"/>
    </row>
    <row r="63" spans="1:29" ht="20.100000000000001" customHeight="1">
      <c r="A63" s="20"/>
      <c r="B63" s="57"/>
      <c r="C63" s="16" t="s">
        <v>10</v>
      </c>
      <c r="D63" s="82">
        <v>0</v>
      </c>
      <c r="E63" s="82">
        <v>0</v>
      </c>
      <c r="F63" s="82">
        <v>0</v>
      </c>
      <c r="G63" s="82">
        <v>0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  <c r="M63" s="217">
        <v>0</v>
      </c>
      <c r="N63" s="217">
        <v>0</v>
      </c>
      <c r="O63" s="217">
        <v>0</v>
      </c>
      <c r="P63" s="217">
        <v>0</v>
      </c>
      <c r="Q63" s="217">
        <v>0</v>
      </c>
      <c r="R63" s="217">
        <v>0</v>
      </c>
      <c r="S63" s="217">
        <v>0</v>
      </c>
      <c r="T63" s="217">
        <v>0</v>
      </c>
      <c r="U63" s="217">
        <v>0</v>
      </c>
      <c r="V63" s="217">
        <v>0</v>
      </c>
      <c r="W63" s="217">
        <v>0</v>
      </c>
      <c r="X63" s="169">
        <v>0</v>
      </c>
      <c r="Y63" s="169">
        <v>0</v>
      </c>
      <c r="Z63" s="126"/>
      <c r="AA63" s="184"/>
      <c r="AB63" s="137"/>
      <c r="AC63" s="76"/>
    </row>
    <row r="64" spans="1:29" ht="20.100000000000001" customHeight="1">
      <c r="A64" s="20"/>
      <c r="B64" s="57"/>
      <c r="C64" s="16" t="s">
        <v>89</v>
      </c>
      <c r="D64" s="82">
        <v>1</v>
      </c>
      <c r="E64" s="82">
        <v>1</v>
      </c>
      <c r="F64" s="82">
        <v>1</v>
      </c>
      <c r="G64" s="82">
        <v>1</v>
      </c>
      <c r="H64" s="82">
        <v>2</v>
      </c>
      <c r="I64" s="82">
        <v>1</v>
      </c>
      <c r="J64" s="82">
        <v>2</v>
      </c>
      <c r="K64" s="82">
        <v>1</v>
      </c>
      <c r="L64" s="82">
        <v>1</v>
      </c>
      <c r="M64" s="217">
        <v>1</v>
      </c>
      <c r="N64" s="217">
        <v>1</v>
      </c>
      <c r="O64" s="217">
        <v>1</v>
      </c>
      <c r="P64" s="217">
        <v>1</v>
      </c>
      <c r="Q64" s="217">
        <v>1</v>
      </c>
      <c r="R64" s="217">
        <v>1</v>
      </c>
      <c r="S64" s="217">
        <v>1</v>
      </c>
      <c r="T64" s="217">
        <v>1</v>
      </c>
      <c r="U64" s="217">
        <v>1</v>
      </c>
      <c r="V64" s="217">
        <v>1</v>
      </c>
      <c r="W64" s="217">
        <v>1</v>
      </c>
      <c r="X64" s="169">
        <v>10</v>
      </c>
      <c r="Y64" s="169">
        <v>8</v>
      </c>
      <c r="Z64" s="126">
        <v>-20</v>
      </c>
      <c r="AA64" s="184"/>
      <c r="AB64" s="137"/>
      <c r="AC64" s="76"/>
    </row>
    <row r="65" spans="1:29" ht="20.100000000000001" customHeight="1">
      <c r="A65" s="20"/>
      <c r="B65" s="57"/>
      <c r="C65" s="16" t="s">
        <v>11</v>
      </c>
      <c r="D65" s="82">
        <v>0</v>
      </c>
      <c r="E65" s="82">
        <v>0</v>
      </c>
      <c r="F65" s="82">
        <v>0</v>
      </c>
      <c r="G65" s="82">
        <v>0</v>
      </c>
      <c r="H65" s="82">
        <v>0</v>
      </c>
      <c r="I65" s="82">
        <v>0</v>
      </c>
      <c r="J65" s="82">
        <v>0</v>
      </c>
      <c r="K65" s="82">
        <v>0</v>
      </c>
      <c r="L65" s="82">
        <v>0</v>
      </c>
      <c r="M65" s="217">
        <v>0</v>
      </c>
      <c r="N65" s="217">
        <v>0</v>
      </c>
      <c r="O65" s="217">
        <v>0</v>
      </c>
      <c r="P65" s="217">
        <v>0</v>
      </c>
      <c r="Q65" s="217">
        <v>0</v>
      </c>
      <c r="R65" s="217">
        <v>0</v>
      </c>
      <c r="S65" s="217">
        <v>0</v>
      </c>
      <c r="T65" s="217">
        <v>0</v>
      </c>
      <c r="U65" s="217">
        <v>0</v>
      </c>
      <c r="V65" s="217">
        <v>0</v>
      </c>
      <c r="W65" s="217">
        <v>0</v>
      </c>
      <c r="X65" s="169">
        <v>0</v>
      </c>
      <c r="Y65" s="169">
        <v>0</v>
      </c>
      <c r="Z65" s="126"/>
      <c r="AA65" s="184"/>
      <c r="AB65" s="137"/>
      <c r="AC65" s="76"/>
    </row>
    <row r="66" spans="1:29" ht="20.100000000000001" customHeight="1">
      <c r="A66" s="20"/>
      <c r="B66" s="57"/>
      <c r="C66" s="16" t="s">
        <v>12</v>
      </c>
      <c r="D66" s="82">
        <v>496</v>
      </c>
      <c r="E66" s="82">
        <v>531</v>
      </c>
      <c r="F66" s="82">
        <v>613</v>
      </c>
      <c r="G66" s="82">
        <v>523</v>
      </c>
      <c r="H66" s="82">
        <v>715</v>
      </c>
      <c r="I66" s="82">
        <v>493</v>
      </c>
      <c r="J66" s="82">
        <v>526</v>
      </c>
      <c r="K66" s="82">
        <v>555</v>
      </c>
      <c r="L66" s="82">
        <v>526</v>
      </c>
      <c r="M66" s="217">
        <v>487</v>
      </c>
      <c r="N66" s="217">
        <v>455</v>
      </c>
      <c r="O66" s="217">
        <v>479</v>
      </c>
      <c r="P66" s="217">
        <v>399</v>
      </c>
      <c r="Q66" s="217">
        <v>358</v>
      </c>
      <c r="R66" s="217">
        <v>340</v>
      </c>
      <c r="S66" s="217">
        <v>363</v>
      </c>
      <c r="T66" s="217">
        <v>411</v>
      </c>
      <c r="U66" s="217">
        <v>342</v>
      </c>
      <c r="V66" s="217">
        <v>426</v>
      </c>
      <c r="W66" s="217">
        <v>356</v>
      </c>
      <c r="X66" s="169">
        <v>4452</v>
      </c>
      <c r="Y66" s="169">
        <v>2995</v>
      </c>
      <c r="Z66" s="126">
        <v>-32.726864330637916</v>
      </c>
      <c r="AA66" s="184"/>
      <c r="AB66" s="137"/>
      <c r="AC66" s="76"/>
    </row>
    <row r="67" spans="1:29" ht="20.100000000000001" customHeight="1">
      <c r="A67" s="20"/>
      <c r="B67" s="57"/>
      <c r="C67" s="5" t="s">
        <v>85</v>
      </c>
      <c r="D67" s="82">
        <v>878</v>
      </c>
      <c r="E67" s="82">
        <v>724</v>
      </c>
      <c r="F67" s="82">
        <v>736</v>
      </c>
      <c r="G67" s="82">
        <v>774</v>
      </c>
      <c r="H67" s="82">
        <v>665</v>
      </c>
      <c r="I67" s="82">
        <v>607</v>
      </c>
      <c r="J67" s="82">
        <v>702</v>
      </c>
      <c r="K67" s="82">
        <v>622</v>
      </c>
      <c r="L67" s="82">
        <v>580</v>
      </c>
      <c r="M67" s="217">
        <v>629</v>
      </c>
      <c r="N67" s="217">
        <v>568</v>
      </c>
      <c r="O67" s="217">
        <v>556</v>
      </c>
      <c r="P67" s="217">
        <v>537</v>
      </c>
      <c r="Q67" s="217">
        <v>511</v>
      </c>
      <c r="R67" s="217">
        <v>471</v>
      </c>
      <c r="S67" s="217">
        <v>493</v>
      </c>
      <c r="T67" s="217">
        <v>455</v>
      </c>
      <c r="U67" s="217">
        <v>421</v>
      </c>
      <c r="V67" s="217">
        <v>475</v>
      </c>
      <c r="W67" s="217">
        <v>358</v>
      </c>
      <c r="X67" s="169">
        <v>5708</v>
      </c>
      <c r="Y67" s="169">
        <v>3721</v>
      </c>
      <c r="Z67" s="126">
        <v>-34.810791871058164</v>
      </c>
      <c r="AA67" s="184"/>
      <c r="AB67" s="137"/>
      <c r="AC67" s="76"/>
    </row>
    <row r="68" spans="1:29" ht="20.100000000000001" customHeight="1">
      <c r="A68" s="20"/>
      <c r="B68" s="57"/>
      <c r="C68" s="5" t="s">
        <v>88</v>
      </c>
      <c r="D68" s="82">
        <v>145</v>
      </c>
      <c r="E68" s="82">
        <v>89</v>
      </c>
      <c r="F68" s="82">
        <v>64</v>
      </c>
      <c r="G68" s="82">
        <v>70</v>
      </c>
      <c r="H68" s="82">
        <v>46</v>
      </c>
      <c r="I68" s="82">
        <v>40</v>
      </c>
      <c r="J68" s="82">
        <v>48</v>
      </c>
      <c r="K68" s="82">
        <v>23</v>
      </c>
      <c r="L68" s="82">
        <v>56</v>
      </c>
      <c r="M68" s="217">
        <v>32</v>
      </c>
      <c r="N68" s="217">
        <v>37</v>
      </c>
      <c r="O68" s="217">
        <v>38</v>
      </c>
      <c r="P68" s="217">
        <v>28</v>
      </c>
      <c r="Q68" s="217">
        <v>30</v>
      </c>
      <c r="R68" s="217">
        <v>21</v>
      </c>
      <c r="S68" s="217">
        <v>31</v>
      </c>
      <c r="T68" s="217">
        <v>13</v>
      </c>
      <c r="U68" s="217">
        <v>13</v>
      </c>
      <c r="V68" s="217">
        <v>16</v>
      </c>
      <c r="W68" s="217">
        <v>28</v>
      </c>
      <c r="X68" s="169">
        <v>525</v>
      </c>
      <c r="Y68" s="169">
        <v>180</v>
      </c>
      <c r="Z68" s="126">
        <v>-65.714285714285708</v>
      </c>
      <c r="AA68" s="184"/>
      <c r="AB68" s="137"/>
      <c r="AC68" s="76"/>
    </row>
    <row r="69" spans="1:29" ht="20.100000000000001" customHeight="1">
      <c r="A69" s="20"/>
      <c r="B69" s="57"/>
      <c r="C69" s="5" t="s">
        <v>87</v>
      </c>
      <c r="D69" s="82">
        <v>0</v>
      </c>
      <c r="E69" s="82">
        <v>0</v>
      </c>
      <c r="F69" s="82">
        <v>0</v>
      </c>
      <c r="G69" s="82">
        <v>0</v>
      </c>
      <c r="H69" s="82">
        <v>0</v>
      </c>
      <c r="I69" s="82">
        <v>0</v>
      </c>
      <c r="J69" s="82">
        <v>0</v>
      </c>
      <c r="K69" s="82">
        <v>0</v>
      </c>
      <c r="L69" s="82">
        <v>0</v>
      </c>
      <c r="M69" s="217">
        <v>0</v>
      </c>
      <c r="N69" s="217">
        <v>0</v>
      </c>
      <c r="O69" s="217">
        <v>0</v>
      </c>
      <c r="P69" s="217">
        <v>0</v>
      </c>
      <c r="Q69" s="217">
        <v>0</v>
      </c>
      <c r="R69" s="217">
        <v>0</v>
      </c>
      <c r="S69" s="217">
        <v>1</v>
      </c>
      <c r="T69" s="217">
        <v>1</v>
      </c>
      <c r="U69" s="217">
        <v>1</v>
      </c>
      <c r="V69" s="217">
        <v>2</v>
      </c>
      <c r="W69" s="217">
        <v>2</v>
      </c>
      <c r="X69" s="169">
        <v>0</v>
      </c>
      <c r="Y69" s="169">
        <v>7</v>
      </c>
      <c r="Z69" s="126"/>
      <c r="AA69" s="184"/>
      <c r="AB69" s="137"/>
      <c r="AC69" s="76"/>
    </row>
    <row r="70" spans="1:29" ht="20.100000000000001" customHeight="1">
      <c r="A70" s="20"/>
      <c r="B70" s="57"/>
      <c r="C70" s="5" t="s">
        <v>86</v>
      </c>
      <c r="D70" s="82">
        <v>465</v>
      </c>
      <c r="E70" s="82">
        <v>436</v>
      </c>
      <c r="F70" s="82">
        <v>448</v>
      </c>
      <c r="G70" s="82">
        <v>516</v>
      </c>
      <c r="H70" s="82">
        <v>472</v>
      </c>
      <c r="I70" s="82">
        <v>429</v>
      </c>
      <c r="J70" s="82">
        <v>511</v>
      </c>
      <c r="K70" s="82">
        <v>481</v>
      </c>
      <c r="L70" s="82">
        <v>449</v>
      </c>
      <c r="M70" s="217">
        <v>523</v>
      </c>
      <c r="N70" s="217">
        <v>471</v>
      </c>
      <c r="O70" s="217">
        <v>469</v>
      </c>
      <c r="P70" s="217">
        <v>487</v>
      </c>
      <c r="Q70" s="217">
        <v>437</v>
      </c>
      <c r="R70" s="217">
        <v>415</v>
      </c>
      <c r="S70" s="217">
        <v>452</v>
      </c>
      <c r="T70" s="217">
        <v>426</v>
      </c>
      <c r="U70" s="217">
        <v>395</v>
      </c>
      <c r="V70" s="217">
        <v>385</v>
      </c>
      <c r="W70" s="217">
        <v>364</v>
      </c>
      <c r="X70" s="169">
        <v>3758</v>
      </c>
      <c r="Y70" s="169">
        <v>3361</v>
      </c>
      <c r="Z70" s="126">
        <v>-10.564129856306547</v>
      </c>
      <c r="AA70" s="184"/>
      <c r="AB70" s="137"/>
      <c r="AC70" s="76"/>
    </row>
    <row r="71" spans="1:29" ht="20.100000000000001" customHeight="1">
      <c r="A71" s="20"/>
      <c r="B71" s="57"/>
      <c r="C71" s="5" t="s">
        <v>82</v>
      </c>
      <c r="D71" s="82">
        <v>23</v>
      </c>
      <c r="E71" s="82">
        <v>24</v>
      </c>
      <c r="F71" s="82">
        <v>25</v>
      </c>
      <c r="G71" s="82">
        <v>29</v>
      </c>
      <c r="H71" s="82">
        <v>31</v>
      </c>
      <c r="I71" s="82">
        <v>25</v>
      </c>
      <c r="J71" s="82">
        <v>28</v>
      </c>
      <c r="K71" s="82">
        <v>32</v>
      </c>
      <c r="L71" s="82">
        <v>33</v>
      </c>
      <c r="M71" s="217">
        <v>29</v>
      </c>
      <c r="N71" s="217">
        <v>35</v>
      </c>
      <c r="O71" s="217">
        <v>27</v>
      </c>
      <c r="P71" s="217">
        <v>22</v>
      </c>
      <c r="Q71" s="217">
        <v>29</v>
      </c>
      <c r="R71" s="217">
        <v>24</v>
      </c>
      <c r="S71" s="217">
        <v>27</v>
      </c>
      <c r="T71" s="217">
        <v>32</v>
      </c>
      <c r="U71" s="217">
        <v>24</v>
      </c>
      <c r="V71" s="217">
        <v>29</v>
      </c>
      <c r="W71" s="217">
        <v>30</v>
      </c>
      <c r="X71" s="169">
        <v>217</v>
      </c>
      <c r="Y71" s="169">
        <v>217</v>
      </c>
      <c r="Z71" s="126">
        <v>0</v>
      </c>
      <c r="AA71" s="184"/>
      <c r="AB71" s="137"/>
      <c r="AC71" s="76"/>
    </row>
    <row r="72" spans="1:29" ht="18.75" thickBot="1">
      <c r="A72" s="20"/>
      <c r="B72" s="63"/>
      <c r="C72" s="44" t="s">
        <v>61</v>
      </c>
      <c r="D72" s="80">
        <v>27</v>
      </c>
      <c r="E72" s="80">
        <v>30</v>
      </c>
      <c r="F72" s="80">
        <v>28</v>
      </c>
      <c r="G72" s="80">
        <v>32</v>
      </c>
      <c r="H72" s="80">
        <v>26</v>
      </c>
      <c r="I72" s="80">
        <v>30</v>
      </c>
      <c r="J72" s="80">
        <v>35</v>
      </c>
      <c r="K72" s="80">
        <v>36</v>
      </c>
      <c r="L72" s="80">
        <v>24</v>
      </c>
      <c r="M72" s="218">
        <v>34</v>
      </c>
      <c r="N72" s="218">
        <v>27</v>
      </c>
      <c r="O72" s="218">
        <v>32</v>
      </c>
      <c r="P72" s="218">
        <v>24</v>
      </c>
      <c r="Q72" s="218">
        <v>25</v>
      </c>
      <c r="R72" s="218">
        <v>23</v>
      </c>
      <c r="S72" s="218">
        <v>16</v>
      </c>
      <c r="T72" s="218">
        <v>21</v>
      </c>
      <c r="U72" s="218">
        <v>13</v>
      </c>
      <c r="V72" s="218">
        <v>19</v>
      </c>
      <c r="W72" s="218">
        <v>12</v>
      </c>
      <c r="X72" s="170">
        <v>244</v>
      </c>
      <c r="Y72" s="170">
        <v>153</v>
      </c>
      <c r="Z72" s="127">
        <v>-37.295081967213115</v>
      </c>
      <c r="AA72" s="184"/>
      <c r="AB72" s="137"/>
      <c r="AC72" s="76"/>
    </row>
    <row r="73" spans="1:29" ht="20.100000000000001" customHeight="1">
      <c r="A73" s="20"/>
      <c r="B73" s="64" t="s">
        <v>83</v>
      </c>
      <c r="C73" s="26"/>
      <c r="D73" s="41"/>
      <c r="E73" s="41"/>
      <c r="F73" s="41"/>
      <c r="G73" s="41"/>
      <c r="H73" s="41"/>
      <c r="I73" s="41"/>
      <c r="J73" s="41"/>
      <c r="K73" s="41"/>
      <c r="L73" s="41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4"/>
      <c r="Y73" s="114"/>
      <c r="Z73" s="114"/>
      <c r="AA73" s="184"/>
      <c r="AB73" s="137"/>
      <c r="AC73" s="76"/>
    </row>
    <row r="74" spans="1:29" ht="20.100000000000001" customHeight="1">
      <c r="A74" s="20"/>
      <c r="B74" s="351" t="s">
        <v>14</v>
      </c>
      <c r="C74" s="35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119"/>
      <c r="Q74" s="119"/>
      <c r="R74" s="119"/>
      <c r="S74" s="119"/>
      <c r="T74" s="119"/>
      <c r="U74" s="119"/>
      <c r="V74" s="119"/>
      <c r="W74" s="119"/>
      <c r="X74" s="114"/>
      <c r="Y74" s="114"/>
      <c r="Z74" s="114"/>
      <c r="AA74" s="184"/>
      <c r="AB74" s="137"/>
      <c r="AC74" s="76"/>
    </row>
    <row r="75" spans="1:29" ht="18.75" thickBot="1">
      <c r="A75" s="20"/>
      <c r="B75" s="65" t="s">
        <v>19</v>
      </c>
      <c r="C75" s="11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120"/>
      <c r="Q75" s="120"/>
      <c r="R75" s="120"/>
      <c r="S75" s="120"/>
      <c r="T75" s="120"/>
      <c r="U75" s="120"/>
      <c r="V75" s="120"/>
      <c r="W75" s="120"/>
      <c r="X75" s="114"/>
      <c r="Y75" s="114"/>
      <c r="Z75" s="114"/>
      <c r="AA75" s="184"/>
      <c r="AB75" s="137"/>
      <c r="AC75" s="76"/>
    </row>
    <row r="76" spans="1:29" s="244" customFormat="1" ht="18.75" thickBot="1">
      <c r="A76" s="243"/>
      <c r="B76" s="373" t="s">
        <v>120</v>
      </c>
      <c r="C76" s="374"/>
      <c r="D76" s="246">
        <v>40758.6346795688</v>
      </c>
      <c r="E76" s="247">
        <v>40117.779687389004</v>
      </c>
      <c r="F76" s="247">
        <v>41787.028024834399</v>
      </c>
      <c r="G76" s="247">
        <v>49567.117918595395</v>
      </c>
      <c r="H76" s="247">
        <v>47739.535149767806</v>
      </c>
      <c r="I76" s="247">
        <v>47339.179596879017</v>
      </c>
      <c r="J76" s="247">
        <v>52369.388810490396</v>
      </c>
      <c r="K76" s="247">
        <v>53427.901928975196</v>
      </c>
      <c r="L76" s="247">
        <v>50595.608204437798</v>
      </c>
      <c r="M76" s="247">
        <v>54040.935856978991</v>
      </c>
      <c r="N76" s="247">
        <v>55936.967904013196</v>
      </c>
      <c r="O76" s="247">
        <v>67385.721057184608</v>
      </c>
      <c r="P76" s="247">
        <v>55044.767407079606</v>
      </c>
      <c r="Q76" s="247">
        <v>54078.315524054393</v>
      </c>
      <c r="R76" s="247">
        <v>59737.429162866603</v>
      </c>
      <c r="S76" s="247">
        <f>+S78+S80</f>
        <v>71568.197749658633</v>
      </c>
      <c r="T76" s="247">
        <f>+T78+T80</f>
        <v>79446.154840470801</v>
      </c>
      <c r="U76" s="247">
        <f>+U78+U80</f>
        <v>72328.068344182422</v>
      </c>
      <c r="V76" s="247">
        <f>+V78+V80</f>
        <v>78966.330363890607</v>
      </c>
      <c r="W76" s="247">
        <v>70603.90150259604</v>
      </c>
      <c r="X76" s="247">
        <v>373106.56579649996</v>
      </c>
      <c r="Y76" s="247">
        <v>541773.16489479924</v>
      </c>
      <c r="Z76" s="192">
        <v>45.206012051338043</v>
      </c>
      <c r="AA76" s="184"/>
      <c r="AB76" s="240"/>
      <c r="AC76" s="240"/>
    </row>
    <row r="77" spans="1:29" s="242" customFormat="1" ht="18">
      <c r="A77" s="239"/>
      <c r="B77" s="66" t="s">
        <v>126</v>
      </c>
      <c r="C77" s="2"/>
      <c r="D77" s="78"/>
      <c r="E77" s="78"/>
      <c r="F77" s="78"/>
      <c r="G77" s="78"/>
      <c r="H77" s="78"/>
      <c r="I77" s="78"/>
      <c r="J77" s="78"/>
      <c r="K77" s="78"/>
      <c r="L77" s="78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59"/>
      <c r="Y77" s="116"/>
      <c r="Z77" s="116"/>
      <c r="AA77" s="184"/>
      <c r="AB77" s="240"/>
      <c r="AC77" s="241"/>
    </row>
    <row r="78" spans="1:29" s="242" customFormat="1" ht="18">
      <c r="A78" s="239"/>
      <c r="B78" s="248" t="s">
        <v>2</v>
      </c>
      <c r="C78" s="249"/>
      <c r="D78" s="183">
        <v>40275.884930209992</v>
      </c>
      <c r="E78" s="183">
        <v>39656.362644190005</v>
      </c>
      <c r="F78" s="183">
        <v>41607.265736287998</v>
      </c>
      <c r="G78" s="183">
        <v>49346.774544419997</v>
      </c>
      <c r="H78" s="183">
        <v>47565.443690580003</v>
      </c>
      <c r="I78" s="183">
        <v>47186.092587020015</v>
      </c>
      <c r="J78" s="183">
        <v>52281.840799756996</v>
      </c>
      <c r="K78" s="183">
        <v>53308.921095509999</v>
      </c>
      <c r="L78" s="183">
        <v>50540.979323449996</v>
      </c>
      <c r="M78" s="222">
        <v>53968.15276171999</v>
      </c>
      <c r="N78" s="222">
        <v>55838.047149089994</v>
      </c>
      <c r="O78" s="222">
        <v>67328.810328360007</v>
      </c>
      <c r="P78" s="222">
        <v>54983.617247990005</v>
      </c>
      <c r="Q78" s="222">
        <v>53985.980983649992</v>
      </c>
      <c r="R78" s="116">
        <v>59695.47454979</v>
      </c>
      <c r="S78" s="116">
        <v>71518.657477550034</v>
      </c>
      <c r="T78" s="116">
        <v>79356.579496749997</v>
      </c>
      <c r="U78" s="116">
        <v>72280.130576100026</v>
      </c>
      <c r="V78" s="116">
        <v>78921.964372320013</v>
      </c>
      <c r="W78" s="116">
        <v>70565.583335800038</v>
      </c>
      <c r="X78" s="159">
        <v>371228.58602797502</v>
      </c>
      <c r="Y78" s="116">
        <v>541307.98803995014</v>
      </c>
      <c r="Z78" s="116">
        <v>45.815276197280319</v>
      </c>
      <c r="AA78" s="184"/>
      <c r="AB78" s="240"/>
      <c r="AC78" s="241"/>
    </row>
    <row r="79" spans="1:29" ht="18">
      <c r="A79" s="20"/>
      <c r="B79" s="67" t="s">
        <v>20</v>
      </c>
      <c r="C79" s="3"/>
      <c r="D79" s="155"/>
      <c r="E79" s="155"/>
      <c r="F79" s="155"/>
      <c r="G79" s="155"/>
      <c r="H79" s="155"/>
      <c r="I79" s="155"/>
      <c r="J79" s="155"/>
      <c r="K79" s="155"/>
      <c r="L79" s="155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59"/>
      <c r="Y79" s="109"/>
      <c r="Z79" s="109"/>
      <c r="AA79" s="184"/>
      <c r="AB79" s="137"/>
      <c r="AC79" s="76"/>
    </row>
    <row r="80" spans="1:29" ht="18.75" thickBot="1">
      <c r="A80" s="20"/>
      <c r="B80" s="331" t="s">
        <v>2</v>
      </c>
      <c r="C80" s="332"/>
      <c r="D80" s="183">
        <v>482.74974935880005</v>
      </c>
      <c r="E80" s="183">
        <v>461.41704319899998</v>
      </c>
      <c r="F80" s="183">
        <v>179.76228854640001</v>
      </c>
      <c r="G80" s="183">
        <v>220.34337417539999</v>
      </c>
      <c r="H80" s="183">
        <v>174.09145918780001</v>
      </c>
      <c r="I80" s="183">
        <v>153.08700985900001</v>
      </c>
      <c r="J80" s="183">
        <v>87.548010733400005</v>
      </c>
      <c r="K80" s="183">
        <v>118.98083346519999</v>
      </c>
      <c r="L80" s="183">
        <v>54.628880987800009</v>
      </c>
      <c r="M80" s="222">
        <v>72.783095258999992</v>
      </c>
      <c r="N80" s="222">
        <v>98.920754923199993</v>
      </c>
      <c r="O80" s="222">
        <v>56.9107288246</v>
      </c>
      <c r="P80" s="222">
        <v>61.150159089600002</v>
      </c>
      <c r="Q80" s="222">
        <v>92.334540404400002</v>
      </c>
      <c r="R80" s="116">
        <v>41.954613076599998</v>
      </c>
      <c r="S80" s="116">
        <v>49.540272108600007</v>
      </c>
      <c r="T80" s="116">
        <v>89.575343720799992</v>
      </c>
      <c r="U80" s="116">
        <v>47.937768082399998</v>
      </c>
      <c r="V80" s="116">
        <v>44.365991570599995</v>
      </c>
      <c r="W80" s="116">
        <v>38.318166796000007</v>
      </c>
      <c r="X80" s="159">
        <v>1877.9797685250001</v>
      </c>
      <c r="Y80" s="159">
        <v>465.17685484899999</v>
      </c>
      <c r="Z80" s="116">
        <v>-75.229932577263142</v>
      </c>
      <c r="AA80" s="184"/>
      <c r="AB80" s="137"/>
      <c r="AC80" s="76"/>
    </row>
    <row r="81" spans="1:29" s="142" customFormat="1" ht="18.75" thickBot="1">
      <c r="A81" s="140"/>
      <c r="B81" s="327" t="s">
        <v>96</v>
      </c>
      <c r="C81" s="375"/>
      <c r="D81" s="196">
        <v>8650.4881281767885</v>
      </c>
      <c r="E81" s="196">
        <v>8742.7925952428013</v>
      </c>
      <c r="F81" s="196">
        <v>9322.2735643938049</v>
      </c>
      <c r="G81" s="196">
        <v>10244.114949968762</v>
      </c>
      <c r="H81" s="196">
        <v>10971.673726388652</v>
      </c>
      <c r="I81" s="196">
        <v>11516.886802850067</v>
      </c>
      <c r="J81" s="196">
        <v>13413.302544407443</v>
      </c>
      <c r="K81" s="196">
        <v>14506.701975968585</v>
      </c>
      <c r="L81" s="196">
        <v>14651.188864037775</v>
      </c>
      <c r="M81" s="195">
        <v>16328.9380296708</v>
      </c>
      <c r="N81" s="195">
        <v>17342.715321615146</v>
      </c>
      <c r="O81" s="195">
        <v>21234.580663118384</v>
      </c>
      <c r="P81" s="195">
        <v>19939.078282509228</v>
      </c>
      <c r="Q81" s="195">
        <v>20234.834917160373</v>
      </c>
      <c r="R81" s="195">
        <v>22086.383938215051</v>
      </c>
      <c r="S81" s="195">
        <f>SUM(S83:S85)</f>
        <v>24899.692962714846</v>
      </c>
      <c r="T81" s="195">
        <f>SUM(T83:T85)</f>
        <v>30432.630346342801</v>
      </c>
      <c r="U81" s="195">
        <f>SUM(U83:U85)</f>
        <v>29199.803275009031</v>
      </c>
      <c r="V81" s="195">
        <f>SUM(V83:V85)</f>
        <v>32724.861910758118</v>
      </c>
      <c r="W81" s="195">
        <v>31555.219671744446</v>
      </c>
      <c r="X81" s="192">
        <v>87368.234287396888</v>
      </c>
      <c r="Y81" s="192">
        <v>211072.50530445389</v>
      </c>
      <c r="Z81" s="193">
        <v>141.58952853520321</v>
      </c>
      <c r="AA81" s="184"/>
      <c r="AB81" s="137"/>
      <c r="AC81" s="138"/>
    </row>
    <row r="82" spans="1:29" ht="18">
      <c r="A82" s="40"/>
      <c r="B82" s="86" t="s">
        <v>92</v>
      </c>
      <c r="C82" s="87"/>
      <c r="D82" s="78"/>
      <c r="E82" s="78"/>
      <c r="F82" s="78"/>
      <c r="G82" s="78"/>
      <c r="H82" s="78"/>
      <c r="I82" s="78"/>
      <c r="J82" s="78"/>
      <c r="K82" s="78"/>
      <c r="L82" s="78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09"/>
      <c r="Y82" s="109"/>
      <c r="Z82" s="109"/>
      <c r="AA82" s="184"/>
      <c r="AB82" s="137"/>
      <c r="AC82" s="85"/>
    </row>
    <row r="83" spans="1:29" ht="18">
      <c r="A83" s="40"/>
      <c r="B83" s="367" t="s">
        <v>90</v>
      </c>
      <c r="C83" s="368"/>
      <c r="D83" s="183">
        <v>8635.8604480999893</v>
      </c>
      <c r="E83" s="183">
        <v>8734.3257021200006</v>
      </c>
      <c r="F83" s="183">
        <v>9317.7214547800049</v>
      </c>
      <c r="G83" s="183">
        <v>10239.959634759962</v>
      </c>
      <c r="H83" s="183">
        <v>10969.961350270052</v>
      </c>
      <c r="I83" s="183">
        <v>11515.115993320067</v>
      </c>
      <c r="J83" s="183">
        <v>13411.734076820043</v>
      </c>
      <c r="K83" s="183">
        <v>14504.669200119984</v>
      </c>
      <c r="L83" s="183">
        <v>14650.570217369976</v>
      </c>
      <c r="M83" s="222">
        <v>16328.72560442</v>
      </c>
      <c r="N83" s="222">
        <v>17342.552950079946</v>
      </c>
      <c r="O83" s="222">
        <v>21234.424430459985</v>
      </c>
      <c r="P83" s="222">
        <v>19938.809691420029</v>
      </c>
      <c r="Q83" s="222">
        <v>20234.598705819972</v>
      </c>
      <c r="R83" s="222">
        <v>22086.162200720049</v>
      </c>
      <c r="S83" s="222">
        <v>24899.489973599844</v>
      </c>
      <c r="T83" s="222">
        <v>30432.453821049799</v>
      </c>
      <c r="U83" s="222">
        <v>29199.701344670033</v>
      </c>
      <c r="V83" s="222">
        <v>32724.708168759917</v>
      </c>
      <c r="W83" s="222">
        <v>31555.139120869844</v>
      </c>
      <c r="X83" s="109">
        <v>87329.347860290101</v>
      </c>
      <c r="Y83" s="109">
        <v>211071.06302690948</v>
      </c>
      <c r="Z83" s="109">
        <v>141.69545313058097</v>
      </c>
      <c r="AA83" s="184"/>
      <c r="AB83" s="137"/>
      <c r="AC83" s="85"/>
    </row>
    <row r="84" spans="1:29" ht="18">
      <c r="A84" s="40"/>
      <c r="B84" s="86" t="s">
        <v>93</v>
      </c>
      <c r="C84" s="87"/>
      <c r="D84" s="155"/>
      <c r="E84" s="155"/>
      <c r="F84" s="155"/>
      <c r="G84" s="155"/>
      <c r="H84" s="155"/>
      <c r="I84" s="155"/>
      <c r="J84" s="155"/>
      <c r="K84" s="155"/>
      <c r="L84" s="155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09"/>
      <c r="Y84" s="109"/>
      <c r="Z84" s="109"/>
      <c r="AA84" s="184"/>
      <c r="AB84" s="137"/>
      <c r="AC84" s="85"/>
    </row>
    <row r="85" spans="1:29" ht="18.75" thickBot="1">
      <c r="A85" s="40"/>
      <c r="B85" s="376" t="s">
        <v>91</v>
      </c>
      <c r="C85" s="377"/>
      <c r="D85" s="183">
        <v>14.627680076799987</v>
      </c>
      <c r="E85" s="183">
        <v>8.4668931227999895</v>
      </c>
      <c r="F85" s="183">
        <v>4.5521096137999972</v>
      </c>
      <c r="G85" s="183">
        <v>4.1553152087999976</v>
      </c>
      <c r="H85" s="183">
        <v>1.7123761185999999</v>
      </c>
      <c r="I85" s="183">
        <v>1.7708095300000002</v>
      </c>
      <c r="J85" s="183">
        <v>1.5684675874</v>
      </c>
      <c r="K85" s="183">
        <v>2.0327758486000009</v>
      </c>
      <c r="L85" s="183">
        <v>0.61864666779999922</v>
      </c>
      <c r="M85" s="222">
        <v>0.2124252508000001</v>
      </c>
      <c r="N85" s="222">
        <v>0.16237153519999997</v>
      </c>
      <c r="O85" s="222">
        <v>0.1562326584</v>
      </c>
      <c r="P85" s="222">
        <v>0.26859108920000008</v>
      </c>
      <c r="Q85" s="222">
        <v>0.23621134039999994</v>
      </c>
      <c r="R85" s="222">
        <v>0.22173749500000003</v>
      </c>
      <c r="S85" s="222">
        <v>0.202989115</v>
      </c>
      <c r="T85" s="222">
        <v>0.17652529299999994</v>
      </c>
      <c r="U85" s="222">
        <v>0.10193033899999999</v>
      </c>
      <c r="V85" s="222">
        <v>0.1537419981999999</v>
      </c>
      <c r="W85" s="222">
        <v>8.0550874600000003E-2</v>
      </c>
      <c r="X85" s="109">
        <v>38.886427106799978</v>
      </c>
      <c r="Y85" s="109">
        <v>1.4422775443999998</v>
      </c>
      <c r="Z85" s="109">
        <v>-96.291051526953495</v>
      </c>
      <c r="AA85" s="184"/>
      <c r="AB85" s="137"/>
      <c r="AC85" s="85"/>
    </row>
    <row r="86" spans="1:29" s="142" customFormat="1" ht="18.75" thickBot="1">
      <c r="A86" s="140"/>
      <c r="B86" s="327" t="s">
        <v>78</v>
      </c>
      <c r="C86" s="328"/>
      <c r="D86" s="196">
        <v>14505.61282211521</v>
      </c>
      <c r="E86" s="196">
        <v>13597.159228366407</v>
      </c>
      <c r="F86" s="196">
        <v>14538.777360145456</v>
      </c>
      <c r="G86" s="196">
        <v>15633.876661988192</v>
      </c>
      <c r="H86" s="196">
        <v>15167.936057607754</v>
      </c>
      <c r="I86" s="196">
        <v>14679.62436493186</v>
      </c>
      <c r="J86" s="196">
        <v>15706.950297502799</v>
      </c>
      <c r="K86" s="196">
        <v>16318.063031459784</v>
      </c>
      <c r="L86" s="196">
        <v>16025.601169921863</v>
      </c>
      <c r="M86" s="195">
        <v>16128.157365890616</v>
      </c>
      <c r="N86" s="195">
        <v>15863.577067657659</v>
      </c>
      <c r="O86" s="195">
        <v>18963.106665433013</v>
      </c>
      <c r="P86" s="195">
        <v>16606.15681669558</v>
      </c>
      <c r="Q86" s="195">
        <v>16184.515251152992</v>
      </c>
      <c r="R86" s="195">
        <v>17692.587581275409</v>
      </c>
      <c r="S86" s="195">
        <f t="shared" ref="S86:U86" si="0">+S88+S90</f>
        <v>18968.701960412771</v>
      </c>
      <c r="T86" s="195">
        <f t="shared" si="0"/>
        <v>20430.787165586687</v>
      </c>
      <c r="U86" s="195">
        <f t="shared" si="0"/>
        <v>28726.970806608595</v>
      </c>
      <c r="V86" s="195">
        <f>+V88+V90</f>
        <v>19384.82734399079</v>
      </c>
      <c r="W86" s="195">
        <v>17964.877986696465</v>
      </c>
      <c r="X86" s="192">
        <v>120147.99982411746</v>
      </c>
      <c r="Y86" s="192">
        <v>155959.42491241929</v>
      </c>
      <c r="Z86" s="193">
        <v>29.806093435367664</v>
      </c>
      <c r="AA86" s="184"/>
      <c r="AB86" s="137"/>
      <c r="AC86" s="138"/>
    </row>
    <row r="87" spans="1:29" ht="18">
      <c r="A87" s="20"/>
      <c r="B87" s="67" t="s">
        <v>21</v>
      </c>
      <c r="C87" s="3"/>
      <c r="D87" s="78"/>
      <c r="E87" s="78"/>
      <c r="F87" s="78"/>
      <c r="G87" s="78"/>
      <c r="H87" s="78"/>
      <c r="I87" s="78"/>
      <c r="J87" s="78"/>
      <c r="K87" s="78"/>
      <c r="L87" s="78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09"/>
      <c r="Y87" s="109"/>
      <c r="Z87" s="109"/>
      <c r="AA87" s="184"/>
      <c r="AB87" s="137"/>
      <c r="AC87" s="76"/>
    </row>
    <row r="88" spans="1:29" ht="18">
      <c r="A88" s="20"/>
      <c r="B88" s="369" t="s">
        <v>2</v>
      </c>
      <c r="C88" s="370"/>
      <c r="D88" s="78">
        <v>14165.042529020011</v>
      </c>
      <c r="E88" s="78">
        <v>13245.106781010007</v>
      </c>
      <c r="F88" s="78">
        <v>14281.278905420055</v>
      </c>
      <c r="G88" s="78">
        <v>15296.906729789993</v>
      </c>
      <c r="H88" s="78">
        <v>14926.907205169953</v>
      </c>
      <c r="I88" s="78">
        <v>14437.15104757006</v>
      </c>
      <c r="J88" s="78">
        <v>15391.445568659999</v>
      </c>
      <c r="K88" s="78">
        <v>16024.573346359984</v>
      </c>
      <c r="L88" s="78">
        <v>15753.056095880063</v>
      </c>
      <c r="M88" s="116">
        <v>15974.903712500016</v>
      </c>
      <c r="N88" s="116">
        <v>15692.98828722006</v>
      </c>
      <c r="O88" s="116">
        <v>18810.092241920014</v>
      </c>
      <c r="P88" s="116">
        <v>16460.081294089981</v>
      </c>
      <c r="Q88" s="116">
        <v>15966.078702059991</v>
      </c>
      <c r="R88" s="116">
        <v>17526.883757240008</v>
      </c>
      <c r="S88" s="116">
        <v>18737.916406809971</v>
      </c>
      <c r="T88" s="116">
        <v>20220.372163630087</v>
      </c>
      <c r="U88" s="116">
        <v>28564.707048799995</v>
      </c>
      <c r="V88" s="116">
        <v>18996.936949529991</v>
      </c>
      <c r="W88" s="116">
        <v>17765.708432300064</v>
      </c>
      <c r="X88" s="109">
        <v>117768.41211300006</v>
      </c>
      <c r="Y88" s="109">
        <v>154238.68475446012</v>
      </c>
      <c r="Z88" s="109">
        <v>30.967788379847089</v>
      </c>
      <c r="AA88" s="184"/>
      <c r="AB88" s="137"/>
      <c r="AC88" s="76"/>
    </row>
    <row r="89" spans="1:29" ht="18">
      <c r="A89" s="20"/>
      <c r="B89" s="67" t="s">
        <v>22</v>
      </c>
      <c r="C89" s="3"/>
      <c r="D89" s="155"/>
      <c r="E89" s="155"/>
      <c r="F89" s="155"/>
      <c r="G89" s="155"/>
      <c r="H89" s="155"/>
      <c r="I89" s="155"/>
      <c r="J89" s="155"/>
      <c r="K89" s="155"/>
      <c r="L89" s="155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09"/>
      <c r="Y89" s="109"/>
      <c r="Z89" s="109"/>
      <c r="AA89" s="184"/>
      <c r="AB89" s="137"/>
      <c r="AC89" s="76"/>
    </row>
    <row r="90" spans="1:29" ht="18.75" thickBot="1">
      <c r="A90" s="20"/>
      <c r="B90" s="369" t="s">
        <v>2</v>
      </c>
      <c r="C90" s="370"/>
      <c r="D90" s="78">
        <v>340.57029309519982</v>
      </c>
      <c r="E90" s="78">
        <v>352.05244735640048</v>
      </c>
      <c r="F90" s="78">
        <v>257.49845472539988</v>
      </c>
      <c r="G90" s="78">
        <v>336.9699321981995</v>
      </c>
      <c r="H90" s="78">
        <v>241.02885243780045</v>
      </c>
      <c r="I90" s="78">
        <v>242.4733173618003</v>
      </c>
      <c r="J90" s="78">
        <v>315.50472884280009</v>
      </c>
      <c r="K90" s="78">
        <v>293.48968509979971</v>
      </c>
      <c r="L90" s="78">
        <v>272.54507404179992</v>
      </c>
      <c r="M90" s="116">
        <v>153.25365339060031</v>
      </c>
      <c r="N90" s="116">
        <v>170.58878043760029</v>
      </c>
      <c r="O90" s="116">
        <v>153.01442351300031</v>
      </c>
      <c r="P90" s="116">
        <v>146.07552260560027</v>
      </c>
      <c r="Q90" s="116">
        <v>218.43654909300059</v>
      </c>
      <c r="R90" s="116">
        <v>165.70382403539995</v>
      </c>
      <c r="S90" s="116">
        <v>230.78555360280015</v>
      </c>
      <c r="T90" s="116">
        <v>210.41500195660018</v>
      </c>
      <c r="U90" s="116">
        <v>162.26375780860019</v>
      </c>
      <c r="V90" s="116">
        <v>387.89039446079977</v>
      </c>
      <c r="W90" s="116">
        <v>199.16955439640012</v>
      </c>
      <c r="X90" s="109">
        <v>2379.5877111174004</v>
      </c>
      <c r="Y90" s="109">
        <v>1720.7401579592013</v>
      </c>
      <c r="Z90" s="109">
        <v>-27.68746661785454</v>
      </c>
      <c r="AA90" s="184"/>
      <c r="AB90" s="137"/>
      <c r="AC90" s="76"/>
    </row>
    <row r="91" spans="1:29" s="142" customFormat="1" ht="20.100000000000001" customHeight="1" thickBot="1">
      <c r="A91" s="140"/>
      <c r="B91" s="327" t="s">
        <v>79</v>
      </c>
      <c r="C91" s="328"/>
      <c r="D91" s="196">
        <v>2044.224016634003</v>
      </c>
      <c r="E91" s="196">
        <v>1902.9944067914025</v>
      </c>
      <c r="F91" s="196">
        <v>2032.118837626394</v>
      </c>
      <c r="G91" s="196">
        <v>2313.1362167189986</v>
      </c>
      <c r="H91" s="196">
        <v>1912.4392073028055</v>
      </c>
      <c r="I91" s="196">
        <v>1830.0815020765999</v>
      </c>
      <c r="J91" s="196">
        <v>2017.252825349402</v>
      </c>
      <c r="K91" s="196">
        <v>1944.9650593302013</v>
      </c>
      <c r="L91" s="196">
        <v>1883.4794010961996</v>
      </c>
      <c r="M91" s="195">
        <v>1858.4120256090023</v>
      </c>
      <c r="N91" s="195">
        <v>1940.6913363047936</v>
      </c>
      <c r="O91" s="195">
        <v>2155.1454361285996</v>
      </c>
      <c r="P91" s="195">
        <v>2149.1490247499987</v>
      </c>
      <c r="Q91" s="195">
        <v>1953.308677623799</v>
      </c>
      <c r="R91" s="195">
        <v>1964.5588587947975</v>
      </c>
      <c r="S91" s="195">
        <f t="shared" ref="S91:T91" si="1">+S93+S95</f>
        <v>2591.0079331733982</v>
      </c>
      <c r="T91" s="195">
        <f t="shared" si="1"/>
        <v>1844.9156743656019</v>
      </c>
      <c r="U91" s="195">
        <f>+U93+U95</f>
        <v>1721.100564891598</v>
      </c>
      <c r="V91" s="195">
        <f>+V93+V95</f>
        <v>1945.1838621760016</v>
      </c>
      <c r="W91" s="195">
        <v>1726.1301365711988</v>
      </c>
      <c r="X91" s="192">
        <v>15997.212071829807</v>
      </c>
      <c r="Y91" s="192">
        <v>15895.354732346394</v>
      </c>
      <c r="Z91" s="193">
        <v>-0.6367193172538983</v>
      </c>
      <c r="AA91" s="184"/>
      <c r="AB91" s="137"/>
      <c r="AC91" s="138"/>
    </row>
    <row r="92" spans="1:29" ht="20.100000000000001" customHeight="1">
      <c r="A92" s="20"/>
      <c r="B92" s="67" t="s">
        <v>15</v>
      </c>
      <c r="C92" s="3"/>
      <c r="D92" s="78"/>
      <c r="E92" s="78"/>
      <c r="F92" s="78"/>
      <c r="G92" s="78"/>
      <c r="H92" s="78"/>
      <c r="I92" s="78"/>
      <c r="J92" s="78"/>
      <c r="K92" s="78"/>
      <c r="L92" s="78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26"/>
      <c r="Y92" s="126"/>
      <c r="Z92" s="109"/>
      <c r="AA92" s="184"/>
      <c r="AB92" s="137"/>
      <c r="AC92" s="76"/>
    </row>
    <row r="93" spans="1:29" ht="25.5" customHeight="1">
      <c r="A93" s="20"/>
      <c r="B93" s="369" t="s">
        <v>2</v>
      </c>
      <c r="C93" s="370"/>
      <c r="D93" s="78">
        <v>2043.4471703400029</v>
      </c>
      <c r="E93" s="78">
        <v>1902.3299678400026</v>
      </c>
      <c r="F93" s="78">
        <v>2031.635720479994</v>
      </c>
      <c r="G93" s="78">
        <v>2312.7242178099987</v>
      </c>
      <c r="H93" s="78">
        <v>1912.1537697000056</v>
      </c>
      <c r="I93" s="78">
        <v>1829.8222708399999</v>
      </c>
      <c r="J93" s="78">
        <v>2016.645126830002</v>
      </c>
      <c r="K93" s="78">
        <v>1944.6812469300012</v>
      </c>
      <c r="L93" s="78">
        <v>1873.7734843399996</v>
      </c>
      <c r="M93" s="116">
        <v>1858.1429376500023</v>
      </c>
      <c r="N93" s="116">
        <v>1940.5578188899935</v>
      </c>
      <c r="O93" s="116">
        <v>2154.9911889599998</v>
      </c>
      <c r="P93" s="116">
        <v>2149.0159441799988</v>
      </c>
      <c r="Q93" s="116">
        <v>1953.1794432499989</v>
      </c>
      <c r="R93" s="116">
        <v>1964.4256809499975</v>
      </c>
      <c r="S93" s="116">
        <v>2590.8315955699982</v>
      </c>
      <c r="T93" s="116">
        <v>1844.877203760002</v>
      </c>
      <c r="U93" s="116">
        <v>1721.057974169998</v>
      </c>
      <c r="V93" s="116">
        <v>1945.1310429200016</v>
      </c>
      <c r="W93" s="116">
        <v>1726.0957479399988</v>
      </c>
      <c r="X93" s="126">
        <v>15993.439490770008</v>
      </c>
      <c r="Y93" s="126">
        <v>15894.614632739995</v>
      </c>
      <c r="Z93" s="109">
        <v>-0.61790872493090809</v>
      </c>
      <c r="AA93" s="184"/>
      <c r="AB93" s="137"/>
      <c r="AC93" s="76"/>
    </row>
    <row r="94" spans="1:29" ht="20.100000000000001" customHeight="1">
      <c r="A94" s="20"/>
      <c r="B94" s="67" t="s">
        <v>16</v>
      </c>
      <c r="C94" s="3"/>
      <c r="D94" s="155"/>
      <c r="E94" s="155"/>
      <c r="F94" s="155"/>
      <c r="G94" s="155"/>
      <c r="H94" s="155"/>
      <c r="I94" s="155"/>
      <c r="J94" s="155"/>
      <c r="K94" s="155"/>
      <c r="L94" s="155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26"/>
      <c r="Y94" s="126"/>
      <c r="Z94" s="109"/>
      <c r="AA94" s="184"/>
      <c r="AB94" s="137"/>
      <c r="AC94" s="76"/>
    </row>
    <row r="95" spans="1:29" ht="19.5" customHeight="1" thickBot="1">
      <c r="A95" s="20"/>
      <c r="B95" s="371" t="s">
        <v>2</v>
      </c>
      <c r="C95" s="372"/>
      <c r="D95" s="78">
        <v>0.77684629400000016</v>
      </c>
      <c r="E95" s="78">
        <v>0.66443895140000031</v>
      </c>
      <c r="F95" s="78">
        <v>0.48311714640000036</v>
      </c>
      <c r="G95" s="78">
        <v>0.41199890900000008</v>
      </c>
      <c r="H95" s="78">
        <v>0.28543760279999975</v>
      </c>
      <c r="I95" s="78">
        <v>0.25923123660000008</v>
      </c>
      <c r="J95" s="78">
        <v>0.60769851939999975</v>
      </c>
      <c r="K95" s="78">
        <v>0.28381240020000026</v>
      </c>
      <c r="L95" s="78">
        <v>9.7059167561999953</v>
      </c>
      <c r="M95" s="116">
        <v>0.26908795900000004</v>
      </c>
      <c r="N95" s="116">
        <v>0.13351741479999998</v>
      </c>
      <c r="O95" s="116">
        <v>0.15424716859999993</v>
      </c>
      <c r="P95" s="116">
        <v>0.13308057000000004</v>
      </c>
      <c r="Q95" s="116">
        <v>0.12923437380000002</v>
      </c>
      <c r="R95" s="116">
        <v>0.1331778448</v>
      </c>
      <c r="S95" s="116">
        <v>0.17633760340000001</v>
      </c>
      <c r="T95" s="116">
        <v>3.8470605600000013E-2</v>
      </c>
      <c r="U95" s="116">
        <v>4.2590721600000006E-2</v>
      </c>
      <c r="V95" s="116">
        <v>5.2819255999999981E-2</v>
      </c>
      <c r="W95" s="116">
        <v>3.4388631200000019E-2</v>
      </c>
      <c r="X95" s="126">
        <v>3.7725810598000011</v>
      </c>
      <c r="Y95" s="126">
        <v>0.74009960640000017</v>
      </c>
      <c r="Z95" s="109">
        <v>-80.38214170435252</v>
      </c>
      <c r="AA95" s="184"/>
      <c r="AB95" s="137"/>
      <c r="AC95" s="76"/>
    </row>
    <row r="96" spans="1:29" s="142" customFormat="1" ht="35.25" customHeight="1" thickBot="1">
      <c r="A96" s="140"/>
      <c r="B96" s="317" t="s">
        <v>121</v>
      </c>
      <c r="C96" s="318"/>
      <c r="D96" s="144">
        <v>23205310</v>
      </c>
      <c r="E96" s="144">
        <v>24155224</v>
      </c>
      <c r="F96" s="144">
        <v>27648980</v>
      </c>
      <c r="G96" s="144">
        <v>30190535</v>
      </c>
      <c r="H96" s="144">
        <v>32977409</v>
      </c>
      <c r="I96" s="144">
        <v>34390734</v>
      </c>
      <c r="J96" s="144">
        <v>36954917</v>
      </c>
      <c r="K96" s="144">
        <v>40899244</v>
      </c>
      <c r="L96" s="144">
        <v>43540964</v>
      </c>
      <c r="M96" s="247">
        <v>49028153</v>
      </c>
      <c r="N96" s="247">
        <v>50369374</v>
      </c>
      <c r="O96" s="247">
        <v>56315944</v>
      </c>
      <c r="P96" s="247">
        <v>52918668</v>
      </c>
      <c r="Q96" s="247">
        <v>55968038</v>
      </c>
      <c r="R96" s="247">
        <v>62783348</v>
      </c>
      <c r="S96" s="247">
        <f>+S97+S98</f>
        <v>67334876</v>
      </c>
      <c r="T96" s="247">
        <f>+T97+T98</f>
        <v>75721974</v>
      </c>
      <c r="U96" s="247">
        <f>+U97+U98</f>
        <v>74157726</v>
      </c>
      <c r="V96" s="247">
        <f>+V97+V98</f>
        <v>80638538</v>
      </c>
      <c r="W96" s="247">
        <v>85702473</v>
      </c>
      <c r="X96" s="247">
        <v>250422353</v>
      </c>
      <c r="Y96" s="247">
        <v>555225641</v>
      </c>
      <c r="Z96" s="378">
        <v>121.71568725735918</v>
      </c>
      <c r="AA96" s="184"/>
      <c r="AB96" s="137"/>
      <c r="AC96" s="138"/>
    </row>
    <row r="97" spans="1:29" ht="20.100000000000001" customHeight="1">
      <c r="A97" s="20"/>
      <c r="B97" s="315" t="s">
        <v>124</v>
      </c>
      <c r="C97" s="316"/>
      <c r="D97" s="78">
        <v>23187282</v>
      </c>
      <c r="E97" s="78">
        <v>24144911</v>
      </c>
      <c r="F97" s="78">
        <v>27642418</v>
      </c>
      <c r="G97" s="78">
        <v>30184423</v>
      </c>
      <c r="H97" s="78">
        <v>32973969</v>
      </c>
      <c r="I97" s="78">
        <v>34387731</v>
      </c>
      <c r="J97" s="78">
        <v>36951960</v>
      </c>
      <c r="K97" s="78">
        <v>40896854</v>
      </c>
      <c r="L97" s="78">
        <v>43539143</v>
      </c>
      <c r="M97" s="116">
        <v>49026311</v>
      </c>
      <c r="N97" s="116">
        <v>50367677</v>
      </c>
      <c r="O97" s="116">
        <v>56314285</v>
      </c>
      <c r="P97" s="116">
        <v>52917239</v>
      </c>
      <c r="Q97" s="116">
        <v>55966718</v>
      </c>
      <c r="R97" s="116">
        <v>62782161</v>
      </c>
      <c r="S97" s="116">
        <v>67333672</v>
      </c>
      <c r="T97" s="116">
        <v>75720891</v>
      </c>
      <c r="U97" s="116">
        <v>74156758</v>
      </c>
      <c r="V97" s="116">
        <v>80637556</v>
      </c>
      <c r="W97" s="116">
        <v>85701750</v>
      </c>
      <c r="X97" s="109">
        <v>250369548</v>
      </c>
      <c r="Y97" s="109">
        <v>555216745</v>
      </c>
      <c r="Z97" s="379">
        <v>121.75889577433753</v>
      </c>
      <c r="AA97" s="184"/>
      <c r="AB97" s="137"/>
      <c r="AC97" s="76"/>
    </row>
    <row r="98" spans="1:29" ht="20.100000000000001" customHeight="1" thickBot="1">
      <c r="A98" s="20"/>
      <c r="B98" s="315" t="s">
        <v>17</v>
      </c>
      <c r="C98" s="316"/>
      <c r="D98" s="78">
        <v>18028</v>
      </c>
      <c r="E98" s="78">
        <v>10313</v>
      </c>
      <c r="F98" s="78">
        <v>6562</v>
      </c>
      <c r="G98" s="78">
        <v>6112</v>
      </c>
      <c r="H98" s="78">
        <v>3440</v>
      </c>
      <c r="I98" s="78">
        <v>3003</v>
      </c>
      <c r="J98" s="78">
        <v>2957</v>
      </c>
      <c r="K98" s="78">
        <v>2390</v>
      </c>
      <c r="L98" s="78">
        <v>1821</v>
      </c>
      <c r="M98" s="116">
        <v>1842</v>
      </c>
      <c r="N98" s="116">
        <v>1697</v>
      </c>
      <c r="O98" s="116">
        <v>1659</v>
      </c>
      <c r="P98" s="250">
        <v>1429</v>
      </c>
      <c r="Q98" s="250">
        <v>1320</v>
      </c>
      <c r="R98" s="250">
        <v>1187</v>
      </c>
      <c r="S98" s="250">
        <v>1204</v>
      </c>
      <c r="T98" s="250">
        <v>1083</v>
      </c>
      <c r="U98" s="250">
        <v>968</v>
      </c>
      <c r="V98" s="250">
        <v>982</v>
      </c>
      <c r="W98" s="250">
        <v>723</v>
      </c>
      <c r="X98" s="109">
        <v>52805</v>
      </c>
      <c r="Y98" s="109">
        <v>8896</v>
      </c>
      <c r="Z98" s="380">
        <v>-83.153110500899544</v>
      </c>
      <c r="AA98" s="184"/>
      <c r="AB98" s="137"/>
      <c r="AC98" s="76"/>
    </row>
    <row r="99" spans="1:29" s="142" customFormat="1" ht="20.100000000000001" customHeight="1" thickBot="1">
      <c r="A99" s="140"/>
      <c r="B99" s="143"/>
      <c r="C99" s="153" t="s">
        <v>112</v>
      </c>
      <c r="D99" s="197">
        <v>18356410</v>
      </c>
      <c r="E99" s="197">
        <v>19325794</v>
      </c>
      <c r="F99" s="197">
        <v>22512689</v>
      </c>
      <c r="G99" s="197">
        <v>24866005</v>
      </c>
      <c r="H99" s="198">
        <v>27543681</v>
      </c>
      <c r="I99" s="198">
        <v>29077552</v>
      </c>
      <c r="J99" s="198">
        <v>31481753</v>
      </c>
      <c r="K99" s="198">
        <v>35356755</v>
      </c>
      <c r="L99" s="198">
        <v>38125687</v>
      </c>
      <c r="M99" s="197">
        <v>43354672</v>
      </c>
      <c r="N99" s="197">
        <v>44900287</v>
      </c>
      <c r="O99" s="197">
        <v>50496894</v>
      </c>
      <c r="P99" s="197">
        <v>47683388</v>
      </c>
      <c r="Q99" s="197">
        <v>50764837</v>
      </c>
      <c r="R99" s="197">
        <v>57456545</v>
      </c>
      <c r="S99" s="197">
        <f>SUM(S100:S101)</f>
        <v>62026526</v>
      </c>
      <c r="T99" s="197">
        <f>SUM(T100:T101)</f>
        <v>70174201</v>
      </c>
      <c r="U99" s="197">
        <f>SUM(U100:U101)</f>
        <v>68885834</v>
      </c>
      <c r="V99" s="197">
        <f>SUM(V100:V101)</f>
        <v>75089716</v>
      </c>
      <c r="W99" s="197">
        <v>80396163</v>
      </c>
      <c r="X99" s="197">
        <v>208520639</v>
      </c>
      <c r="Y99" s="197">
        <v>512477210</v>
      </c>
      <c r="Z99" s="199">
        <v>145.76809876359528</v>
      </c>
      <c r="AA99" s="184"/>
      <c r="AB99" s="137"/>
      <c r="AC99" s="138"/>
    </row>
    <row r="100" spans="1:29" ht="20.100000000000001" customHeight="1">
      <c r="A100" s="40"/>
      <c r="B100" s="329" t="s">
        <v>100</v>
      </c>
      <c r="C100" s="330"/>
      <c r="D100" s="168">
        <v>18351958</v>
      </c>
      <c r="E100" s="168">
        <v>19323231</v>
      </c>
      <c r="F100" s="168">
        <v>22511274</v>
      </c>
      <c r="G100" s="168">
        <v>24864829</v>
      </c>
      <c r="H100" s="189">
        <v>27543063</v>
      </c>
      <c r="I100" s="189">
        <v>29076960</v>
      </c>
      <c r="J100" s="189">
        <v>31481186</v>
      </c>
      <c r="K100" s="189">
        <v>35356213</v>
      </c>
      <c r="L100" s="189">
        <v>38125421</v>
      </c>
      <c r="M100" s="168">
        <v>43354497</v>
      </c>
      <c r="N100" s="168">
        <v>44900151</v>
      </c>
      <c r="O100" s="168">
        <v>50496746</v>
      </c>
      <c r="P100" s="168">
        <v>47683200</v>
      </c>
      <c r="Q100" s="168">
        <v>50764713</v>
      </c>
      <c r="R100" s="168">
        <v>57456430</v>
      </c>
      <c r="S100" s="168">
        <v>62026435</v>
      </c>
      <c r="T100" s="168">
        <v>70174073</v>
      </c>
      <c r="U100" s="168">
        <v>68885742</v>
      </c>
      <c r="V100" s="168">
        <v>75089613</v>
      </c>
      <c r="W100" s="168">
        <v>80396084</v>
      </c>
      <c r="X100" s="125">
        <v>208508714</v>
      </c>
      <c r="Y100" s="125">
        <v>512476290</v>
      </c>
      <c r="Z100" s="112">
        <v>145.78171346833975</v>
      </c>
      <c r="AA100" s="184"/>
      <c r="AB100" s="137"/>
      <c r="AC100" s="85"/>
    </row>
    <row r="101" spans="1:29" ht="20.100000000000001" customHeight="1" thickBot="1">
      <c r="A101" s="40"/>
      <c r="B101" s="104" t="s">
        <v>101</v>
      </c>
      <c r="C101" s="188"/>
      <c r="D101" s="170">
        <v>4452</v>
      </c>
      <c r="E101" s="170">
        <v>2563</v>
      </c>
      <c r="F101" s="170">
        <v>1415</v>
      </c>
      <c r="G101" s="170">
        <v>1176</v>
      </c>
      <c r="H101" s="190">
        <v>618</v>
      </c>
      <c r="I101" s="190">
        <v>592</v>
      </c>
      <c r="J101" s="190">
        <v>567</v>
      </c>
      <c r="K101" s="190">
        <v>542</v>
      </c>
      <c r="L101" s="190">
        <v>266</v>
      </c>
      <c r="M101" s="170">
        <v>175</v>
      </c>
      <c r="N101" s="170">
        <v>136</v>
      </c>
      <c r="O101" s="170">
        <v>148</v>
      </c>
      <c r="P101" s="170">
        <v>188</v>
      </c>
      <c r="Q101" s="170">
        <v>124</v>
      </c>
      <c r="R101" s="170">
        <v>115</v>
      </c>
      <c r="S101" s="170">
        <v>91</v>
      </c>
      <c r="T101" s="170">
        <v>128</v>
      </c>
      <c r="U101" s="170">
        <v>92</v>
      </c>
      <c r="V101" s="170">
        <v>103</v>
      </c>
      <c r="W101" s="170">
        <v>79</v>
      </c>
      <c r="X101" s="127">
        <v>11925</v>
      </c>
      <c r="Y101" s="127">
        <v>920</v>
      </c>
      <c r="Z101" s="113">
        <v>-92.285115303983233</v>
      </c>
      <c r="AA101" s="184"/>
      <c r="AB101" s="137"/>
      <c r="AC101" s="85"/>
    </row>
    <row r="102" spans="1:29" s="142" customFormat="1" ht="20.100000000000001" customHeight="1" thickBot="1">
      <c r="A102" s="140"/>
      <c r="B102" s="327" t="s">
        <v>77</v>
      </c>
      <c r="C102" s="328"/>
      <c r="D102" s="193">
        <v>5067501</v>
      </c>
      <c r="E102" s="193">
        <v>5056344</v>
      </c>
      <c r="F102" s="193">
        <v>5814883</v>
      </c>
      <c r="G102" s="193">
        <v>6035375</v>
      </c>
      <c r="H102" s="200">
        <v>6425618</v>
      </c>
      <c r="I102" s="200">
        <v>6290028</v>
      </c>
      <c r="J102" s="200">
        <v>5191140</v>
      </c>
      <c r="K102" s="200">
        <v>5374541</v>
      </c>
      <c r="L102" s="200">
        <v>5340341</v>
      </c>
      <c r="M102" s="193">
        <v>5538681</v>
      </c>
      <c r="N102" s="193">
        <v>5509182</v>
      </c>
      <c r="O102" s="193">
        <v>5943008</v>
      </c>
      <c r="P102" s="193">
        <v>5233457</v>
      </c>
      <c r="Q102" s="193">
        <v>5347584</v>
      </c>
      <c r="R102" s="193">
        <v>5680131</v>
      </c>
      <c r="S102" s="193">
        <f t="shared" ref="S102:T102" si="2">+S103+S104</f>
        <v>5941055</v>
      </c>
      <c r="T102" s="193">
        <f t="shared" si="2"/>
        <v>6351967</v>
      </c>
      <c r="U102" s="193">
        <f>+U103+U104</f>
        <v>5703433</v>
      </c>
      <c r="V102" s="193">
        <f>+V103+V104</f>
        <v>5950650</v>
      </c>
      <c r="W102" s="193">
        <v>5968609</v>
      </c>
      <c r="X102" s="192">
        <v>45255430</v>
      </c>
      <c r="Y102" s="192">
        <v>46176886</v>
      </c>
      <c r="Z102" s="193">
        <v>2.036122516126794</v>
      </c>
      <c r="AA102" s="184"/>
      <c r="AB102" s="137"/>
      <c r="AC102" s="138"/>
    </row>
    <row r="103" spans="1:29" ht="20.100000000000001" customHeight="1">
      <c r="A103" s="20"/>
      <c r="B103" s="315" t="s">
        <v>18</v>
      </c>
      <c r="C103" s="316"/>
      <c r="D103" s="109">
        <v>5048647</v>
      </c>
      <c r="E103" s="109">
        <v>5040895</v>
      </c>
      <c r="F103" s="109">
        <v>5800768</v>
      </c>
      <c r="G103" s="109">
        <v>6022613</v>
      </c>
      <c r="H103" s="187">
        <v>6413393</v>
      </c>
      <c r="I103" s="187">
        <v>6279476</v>
      </c>
      <c r="J103" s="187">
        <v>5181082</v>
      </c>
      <c r="K103" s="187">
        <v>5366155</v>
      </c>
      <c r="L103" s="187">
        <v>5333496</v>
      </c>
      <c r="M103" s="109">
        <v>5532169</v>
      </c>
      <c r="N103" s="109">
        <v>5502930</v>
      </c>
      <c r="O103" s="109">
        <v>5937298</v>
      </c>
      <c r="P103" s="109">
        <v>5228248</v>
      </c>
      <c r="Q103" s="109">
        <v>5343004</v>
      </c>
      <c r="R103" s="109">
        <v>5675534</v>
      </c>
      <c r="S103" s="109">
        <v>5937073</v>
      </c>
      <c r="T103" s="109">
        <v>6348280</v>
      </c>
      <c r="U103" s="109">
        <v>5700036</v>
      </c>
      <c r="V103" s="109">
        <v>5947214</v>
      </c>
      <c r="W103" s="109">
        <v>5965754</v>
      </c>
      <c r="X103" s="109">
        <v>45153029</v>
      </c>
      <c r="Y103" s="109">
        <v>46145143</v>
      </c>
      <c r="Z103" s="109">
        <v>2.1972257940879225</v>
      </c>
      <c r="AA103" s="184"/>
      <c r="AB103" s="137"/>
      <c r="AC103" s="76"/>
    </row>
    <row r="104" spans="1:29" ht="20.100000000000001" customHeight="1" thickBot="1">
      <c r="A104" s="20"/>
      <c r="B104" s="68" t="s">
        <v>50</v>
      </c>
      <c r="C104" s="6"/>
      <c r="D104" s="109">
        <v>18854</v>
      </c>
      <c r="E104" s="109">
        <v>15449</v>
      </c>
      <c r="F104" s="109">
        <v>14115</v>
      </c>
      <c r="G104" s="109">
        <v>12762</v>
      </c>
      <c r="H104" s="187">
        <v>12225</v>
      </c>
      <c r="I104" s="187">
        <v>10552</v>
      </c>
      <c r="J104" s="187">
        <v>10058</v>
      </c>
      <c r="K104" s="187">
        <v>8386</v>
      </c>
      <c r="L104" s="187">
        <v>6845</v>
      </c>
      <c r="M104" s="109">
        <v>6512</v>
      </c>
      <c r="N104" s="109">
        <v>6252</v>
      </c>
      <c r="O104" s="109">
        <v>5710</v>
      </c>
      <c r="P104" s="109">
        <v>5209</v>
      </c>
      <c r="Q104" s="109">
        <v>4580</v>
      </c>
      <c r="R104" s="109">
        <v>4597</v>
      </c>
      <c r="S104" s="109">
        <v>3982</v>
      </c>
      <c r="T104" s="109">
        <v>3687</v>
      </c>
      <c r="U104" s="109">
        <v>3397</v>
      </c>
      <c r="V104" s="109">
        <v>3436</v>
      </c>
      <c r="W104" s="109">
        <v>2855</v>
      </c>
      <c r="X104" s="109">
        <v>102401</v>
      </c>
      <c r="Y104" s="109">
        <v>31743</v>
      </c>
      <c r="Z104" s="109">
        <v>-69.001279284381994</v>
      </c>
      <c r="AA104" s="184"/>
      <c r="AB104" s="137"/>
      <c r="AC104" s="76"/>
    </row>
    <row r="105" spans="1:29" s="142" customFormat="1" ht="20.100000000000001" customHeight="1" thickBot="1">
      <c r="A105" s="140"/>
      <c r="B105" s="327" t="s">
        <v>76</v>
      </c>
      <c r="C105" s="328"/>
      <c r="D105" s="197">
        <v>752199</v>
      </c>
      <c r="E105" s="197">
        <v>730764</v>
      </c>
      <c r="F105" s="197">
        <v>773650</v>
      </c>
      <c r="G105" s="197">
        <v>812918</v>
      </c>
      <c r="H105" s="198">
        <v>790025</v>
      </c>
      <c r="I105" s="198">
        <v>783781</v>
      </c>
      <c r="J105" s="198">
        <v>805288</v>
      </c>
      <c r="K105" s="198">
        <v>802746</v>
      </c>
      <c r="L105" s="198">
        <v>805706</v>
      </c>
      <c r="M105" s="197">
        <v>829845</v>
      </c>
      <c r="N105" s="197">
        <v>831079</v>
      </c>
      <c r="O105" s="197">
        <v>896203</v>
      </c>
      <c r="P105" s="197">
        <v>829780</v>
      </c>
      <c r="Q105" s="197">
        <v>780272</v>
      </c>
      <c r="R105" s="197">
        <v>846657</v>
      </c>
      <c r="S105" s="197">
        <f>SUM(S106:S107)</f>
        <v>842485</v>
      </c>
      <c r="T105" s="197">
        <f>SUM(T106:T107)</f>
        <v>853773</v>
      </c>
      <c r="U105" s="197">
        <f>SUM(U106:U107)</f>
        <v>799714</v>
      </c>
      <c r="V105" s="197">
        <f>SUM(V106:V107)</f>
        <v>848560</v>
      </c>
      <c r="W105" s="197">
        <v>867149</v>
      </c>
      <c r="X105" s="197">
        <v>6251371</v>
      </c>
      <c r="Y105" s="197">
        <v>6668390</v>
      </c>
      <c r="Z105" s="199">
        <v>6.670840684387473</v>
      </c>
      <c r="AA105" s="184"/>
      <c r="AB105" s="137"/>
      <c r="AC105" s="138"/>
    </row>
    <row r="106" spans="1:29" ht="20.100000000000001" customHeight="1">
      <c r="A106" s="20"/>
      <c r="B106" s="163" t="s">
        <v>15</v>
      </c>
      <c r="C106" s="164"/>
      <c r="D106" s="168">
        <v>751141</v>
      </c>
      <c r="E106" s="168">
        <v>729812</v>
      </c>
      <c r="F106" s="168">
        <v>772811</v>
      </c>
      <c r="G106" s="168">
        <v>812141</v>
      </c>
      <c r="H106" s="189">
        <v>789464</v>
      </c>
      <c r="I106" s="189">
        <v>783250</v>
      </c>
      <c r="J106" s="189">
        <v>804768</v>
      </c>
      <c r="K106" s="189">
        <v>802293</v>
      </c>
      <c r="L106" s="189">
        <v>805303</v>
      </c>
      <c r="M106" s="168">
        <v>829349</v>
      </c>
      <c r="N106" s="168">
        <v>830742</v>
      </c>
      <c r="O106" s="168">
        <v>895895</v>
      </c>
      <c r="P106" s="168">
        <v>829460</v>
      </c>
      <c r="Q106" s="168">
        <v>779984</v>
      </c>
      <c r="R106" s="168">
        <v>846370</v>
      </c>
      <c r="S106" s="168">
        <v>842237</v>
      </c>
      <c r="T106" s="168">
        <v>853556</v>
      </c>
      <c r="U106" s="168">
        <v>799493</v>
      </c>
      <c r="V106" s="168">
        <v>848345</v>
      </c>
      <c r="W106" s="168">
        <v>866956</v>
      </c>
      <c r="X106" s="125">
        <v>6245680</v>
      </c>
      <c r="Y106" s="125">
        <v>6666401</v>
      </c>
      <c r="Z106" s="112">
        <v>6.736192055949072</v>
      </c>
      <c r="AA106" s="184"/>
      <c r="AB106" s="137"/>
      <c r="AC106" s="76"/>
    </row>
    <row r="107" spans="1:29" ht="20.100000000000001" customHeight="1" thickBot="1">
      <c r="A107" s="20"/>
      <c r="B107" s="69" t="s">
        <v>16</v>
      </c>
      <c r="C107" s="7"/>
      <c r="D107" s="170">
        <v>1058</v>
      </c>
      <c r="E107" s="170">
        <v>952</v>
      </c>
      <c r="F107" s="170">
        <v>839</v>
      </c>
      <c r="G107" s="170">
        <v>777</v>
      </c>
      <c r="H107" s="190">
        <v>561</v>
      </c>
      <c r="I107" s="190">
        <v>531</v>
      </c>
      <c r="J107" s="190">
        <v>520</v>
      </c>
      <c r="K107" s="190">
        <v>453</v>
      </c>
      <c r="L107" s="190">
        <v>403</v>
      </c>
      <c r="M107" s="170">
        <v>496</v>
      </c>
      <c r="N107" s="170">
        <v>337</v>
      </c>
      <c r="O107" s="170">
        <v>308</v>
      </c>
      <c r="P107" s="170">
        <v>320</v>
      </c>
      <c r="Q107" s="170">
        <v>288</v>
      </c>
      <c r="R107" s="170">
        <v>287</v>
      </c>
      <c r="S107" s="170">
        <v>248</v>
      </c>
      <c r="T107" s="170">
        <v>217</v>
      </c>
      <c r="U107" s="170">
        <v>221</v>
      </c>
      <c r="V107" s="170">
        <v>215</v>
      </c>
      <c r="W107" s="170">
        <v>193</v>
      </c>
      <c r="X107" s="127">
        <v>5691</v>
      </c>
      <c r="Y107" s="127">
        <v>1989</v>
      </c>
      <c r="Z107" s="113">
        <v>-65.05007907221929</v>
      </c>
      <c r="AA107" s="184"/>
      <c r="AB107" s="137"/>
      <c r="AC107" s="76"/>
    </row>
    <row r="108" spans="1:29" ht="20.100000000000001" customHeight="1">
      <c r="A108" s="20"/>
      <c r="B108" s="70" t="s">
        <v>94</v>
      </c>
      <c r="C108" s="37"/>
      <c r="D108" s="15"/>
      <c r="E108" s="15"/>
      <c r="F108" s="15"/>
      <c r="G108" s="15"/>
      <c r="H108" s="15"/>
      <c r="I108" s="15"/>
      <c r="J108" s="15"/>
      <c r="K108" s="15"/>
      <c r="L108" s="15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5"/>
      <c r="Y108" s="115"/>
      <c r="Z108" s="115"/>
      <c r="AA108" s="184"/>
      <c r="AB108" s="137"/>
      <c r="AC108" s="76"/>
    </row>
    <row r="109" spans="1:29" ht="20.100000000000001" customHeight="1">
      <c r="A109" s="20"/>
      <c r="B109" s="70" t="s">
        <v>95</v>
      </c>
      <c r="C109" s="37"/>
      <c r="D109" s="15"/>
      <c r="E109" s="15"/>
      <c r="F109" s="15"/>
      <c r="G109" s="15"/>
      <c r="H109" s="15"/>
      <c r="I109" s="15"/>
      <c r="J109" s="15"/>
      <c r="K109" s="15"/>
      <c r="L109" s="15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5"/>
      <c r="Y109" s="115"/>
      <c r="Z109" s="115"/>
      <c r="AA109" s="184"/>
      <c r="AB109" s="137"/>
      <c r="AC109" s="76"/>
    </row>
    <row r="110" spans="1:29" s="32" customFormat="1" ht="20.100000000000001" customHeight="1" thickBot="1">
      <c r="A110" s="20"/>
      <c r="B110" s="54" t="s">
        <v>23</v>
      </c>
      <c r="C110" s="11"/>
      <c r="D110" s="46"/>
      <c r="E110" s="46"/>
      <c r="F110" s="46"/>
      <c r="G110" s="46"/>
      <c r="H110" s="46"/>
      <c r="I110" s="46"/>
      <c r="J110" s="46"/>
      <c r="K110" s="46"/>
      <c r="L110" s="46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114"/>
      <c r="Y110" s="114"/>
      <c r="Z110" s="114"/>
      <c r="AA110" s="184"/>
      <c r="AB110" s="137"/>
      <c r="AC110" s="76"/>
    </row>
    <row r="111" spans="1:29" s="145" customFormat="1" ht="20.100000000000001" customHeight="1" thickBot="1">
      <c r="A111" s="140"/>
      <c r="B111" s="135"/>
      <c r="C111" s="136" t="s">
        <v>40</v>
      </c>
      <c r="D111" s="203">
        <v>2628.2727413603998</v>
      </c>
      <c r="E111" s="203">
        <v>2374.0281086758</v>
      </c>
      <c r="F111" s="203">
        <v>2485.0620696989999</v>
      </c>
      <c r="G111" s="203">
        <v>3451.5906781065996</v>
      </c>
      <c r="H111" s="203">
        <v>2847.5825763884</v>
      </c>
      <c r="I111" s="203">
        <v>2798.9369677606001</v>
      </c>
      <c r="J111" s="203">
        <v>3124.5495188780001</v>
      </c>
      <c r="K111" s="203">
        <v>2780.8927168856003</v>
      </c>
      <c r="L111" s="203">
        <v>2791.4247879178001</v>
      </c>
      <c r="M111" s="219">
        <v>3023.5382771236</v>
      </c>
      <c r="N111" s="219">
        <v>2758.2480315506</v>
      </c>
      <c r="O111" s="219">
        <v>3459.3532150577998</v>
      </c>
      <c r="P111" s="219">
        <v>2546.9071902139999</v>
      </c>
      <c r="Q111" s="219">
        <v>2357.1794190767996</v>
      </c>
      <c r="R111" s="219">
        <v>2438.6898438461999</v>
      </c>
      <c r="S111" s="219">
        <f>SUM(S113:S115)</f>
        <v>3603.1694274062002</v>
      </c>
      <c r="T111" s="219">
        <f>SUM(T113:T115)</f>
        <v>3655.6982445958001</v>
      </c>
      <c r="U111" s="219">
        <f>SUM(U113:U115)</f>
        <v>3113.5933092783998</v>
      </c>
      <c r="V111" s="219">
        <f>SUM(V113:V115)</f>
        <v>3599.9666915103999</v>
      </c>
      <c r="W111" s="219">
        <v>2759.6686949666</v>
      </c>
      <c r="X111" s="192">
        <v>22490.915377754398</v>
      </c>
      <c r="Y111" s="193">
        <v>24074.872820894401</v>
      </c>
      <c r="Z111" s="193">
        <v>7.0426544075066158</v>
      </c>
      <c r="AA111" s="184"/>
      <c r="AB111" s="137"/>
      <c r="AC111" s="138"/>
    </row>
    <row r="112" spans="1:29" ht="20.100000000000001" customHeight="1">
      <c r="A112" s="20"/>
      <c r="B112" s="66" t="s">
        <v>41</v>
      </c>
      <c r="C112" s="2"/>
      <c r="D112" s="101"/>
      <c r="E112" s="101"/>
      <c r="F112" s="101"/>
      <c r="G112" s="101"/>
      <c r="H112" s="101"/>
      <c r="I112" s="101"/>
      <c r="J112" s="101"/>
      <c r="K112" s="101"/>
      <c r="L112" s="101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26"/>
      <c r="Y112" s="109"/>
      <c r="Z112" s="109"/>
      <c r="AA112" s="184"/>
      <c r="AB112" s="137"/>
      <c r="AC112" s="76"/>
    </row>
    <row r="113" spans="1:29" s="31" customFormat="1" ht="20.100000000000001" customHeight="1">
      <c r="A113" s="20"/>
      <c r="B113" s="331" t="s">
        <v>2</v>
      </c>
      <c r="C113" s="332"/>
      <c r="D113" s="96">
        <v>2568.2826818099998</v>
      </c>
      <c r="E113" s="96">
        <v>2324.2372749299998</v>
      </c>
      <c r="F113" s="96">
        <v>2449.1397918600001</v>
      </c>
      <c r="G113" s="96">
        <v>3415.2049444299996</v>
      </c>
      <c r="H113" s="96">
        <v>2821.4460351100001</v>
      </c>
      <c r="I113" s="96">
        <v>2784.4013294699998</v>
      </c>
      <c r="J113" s="96">
        <v>3111.7082039299999</v>
      </c>
      <c r="K113" s="96">
        <v>2763.6739593800003</v>
      </c>
      <c r="L113" s="96">
        <v>2786.0134605600001</v>
      </c>
      <c r="M113" s="159">
        <v>3013.07595214</v>
      </c>
      <c r="N113" s="159">
        <v>2756.0675379499999</v>
      </c>
      <c r="O113" s="159">
        <v>3449.7467953299997</v>
      </c>
      <c r="P113" s="159">
        <v>2541.44206214</v>
      </c>
      <c r="Q113" s="159">
        <v>2355.0244400799997</v>
      </c>
      <c r="R113" s="159">
        <v>2436.4045262899999</v>
      </c>
      <c r="S113" s="159">
        <v>3596.1656543600002</v>
      </c>
      <c r="T113" s="159">
        <v>3653.6785506300002</v>
      </c>
      <c r="U113" s="159">
        <v>3112.56403529</v>
      </c>
      <c r="V113" s="159">
        <v>3592.7614884899999</v>
      </c>
      <c r="W113" s="159">
        <v>2758.6359953000001</v>
      </c>
      <c r="X113" s="126">
        <v>22238.09422092</v>
      </c>
      <c r="Y113" s="109">
        <v>24046.676752579999</v>
      </c>
      <c r="Z113" s="109">
        <v>8.1328126128659619</v>
      </c>
      <c r="AA113" s="184"/>
      <c r="AB113" s="137"/>
      <c r="AC113" s="76"/>
    </row>
    <row r="114" spans="1:29" s="39" customFormat="1" ht="20.100000000000001" customHeight="1">
      <c r="A114" s="40"/>
      <c r="B114" s="86" t="s">
        <v>42</v>
      </c>
      <c r="C114" s="99"/>
      <c r="D114" s="96"/>
      <c r="E114" s="96"/>
      <c r="F114" s="96"/>
      <c r="G114" s="96"/>
      <c r="H114" s="96"/>
      <c r="I114" s="96"/>
      <c r="J114" s="96"/>
      <c r="K114" s="96"/>
      <c r="L114" s="96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26"/>
      <c r="Y114" s="109"/>
      <c r="Z114" s="116"/>
      <c r="AA114" s="184"/>
      <c r="AB114" s="137"/>
      <c r="AC114" s="95"/>
    </row>
    <row r="115" spans="1:29" s="39" customFormat="1" ht="20.100000000000001" customHeight="1" thickBot="1">
      <c r="A115" s="40"/>
      <c r="B115" s="333" t="s">
        <v>2</v>
      </c>
      <c r="C115" s="334"/>
      <c r="D115" s="96">
        <v>59.990059550400005</v>
      </c>
      <c r="E115" s="96">
        <v>49.790833745800008</v>
      </c>
      <c r="F115" s="96">
        <v>35.922277839000003</v>
      </c>
      <c r="G115" s="96">
        <v>36.385733676599997</v>
      </c>
      <c r="H115" s="96">
        <v>26.136541278400003</v>
      </c>
      <c r="I115" s="96">
        <v>14.535638290600001</v>
      </c>
      <c r="J115" s="96">
        <v>12.841314948000001</v>
      </c>
      <c r="K115" s="96">
        <v>17.218757505600003</v>
      </c>
      <c r="L115" s="96">
        <v>5.4113273578000003</v>
      </c>
      <c r="M115" s="159">
        <v>10.4623249836</v>
      </c>
      <c r="N115" s="159">
        <v>2.1804936006000002</v>
      </c>
      <c r="O115" s="159">
        <v>9.6064197278000005</v>
      </c>
      <c r="P115" s="159">
        <v>5.4651280740000008</v>
      </c>
      <c r="Q115" s="159">
        <v>2.1549789968000002</v>
      </c>
      <c r="R115" s="159">
        <v>2.2853175561999999</v>
      </c>
      <c r="S115" s="159">
        <v>7.003773046200001</v>
      </c>
      <c r="T115" s="159">
        <v>2.0196939658000006</v>
      </c>
      <c r="U115" s="159">
        <v>1.0292739884000002</v>
      </c>
      <c r="V115" s="159">
        <v>7.205203020399999</v>
      </c>
      <c r="W115" s="159">
        <v>1.0326996666000001</v>
      </c>
      <c r="X115" s="126">
        <v>252.8211568344</v>
      </c>
      <c r="Y115" s="109">
        <v>28.196068314400005</v>
      </c>
      <c r="Z115" s="116">
        <v>-88.847425323321076</v>
      </c>
      <c r="AA115" s="184"/>
      <c r="AB115" s="137"/>
      <c r="AC115" s="95"/>
    </row>
    <row r="116" spans="1:29" s="148" customFormat="1" ht="20.100000000000001" customHeight="1" thickBot="1">
      <c r="A116" s="140"/>
      <c r="B116" s="135"/>
      <c r="C116" s="154" t="s">
        <v>80</v>
      </c>
      <c r="D116" s="203">
        <v>6451.252113672208</v>
      </c>
      <c r="E116" s="203">
        <v>6445.9877584016131</v>
      </c>
      <c r="F116" s="203">
        <v>7068.4980878667984</v>
      </c>
      <c r="G116" s="203">
        <v>8118.8976152381947</v>
      </c>
      <c r="H116" s="203">
        <v>7212.8355964507846</v>
      </c>
      <c r="I116" s="203">
        <v>6877.3512533986031</v>
      </c>
      <c r="J116" s="203">
        <v>7771.8823049952098</v>
      </c>
      <c r="K116" s="203">
        <v>7380.2430951124115</v>
      </c>
      <c r="L116" s="203">
        <v>7755.2865154352012</v>
      </c>
      <c r="M116" s="219">
        <v>8347.755922999806</v>
      </c>
      <c r="N116" s="219">
        <v>7696.4328924984075</v>
      </c>
      <c r="O116" s="219">
        <v>10281.326521951985</v>
      </c>
      <c r="P116" s="219">
        <v>7457.2320208928013</v>
      </c>
      <c r="Q116" s="219">
        <v>8112.8069780842088</v>
      </c>
      <c r="R116" s="219">
        <v>8909.5067258532017</v>
      </c>
      <c r="S116" s="219">
        <f>SUM(S118:S120)</f>
        <v>10713.984909298795</v>
      </c>
      <c r="T116" s="219">
        <f>SUM(T118:T120)</f>
        <v>12344.621743098216</v>
      </c>
      <c r="U116" s="219">
        <f>SUM(U118:U120)</f>
        <v>34606.419414204225</v>
      </c>
      <c r="V116" s="219">
        <f>SUM(V118:V120)</f>
        <v>14281.20769574881</v>
      </c>
      <c r="W116" s="219">
        <v>12102.962800824987</v>
      </c>
      <c r="X116" s="204">
        <v>57326.94782513583</v>
      </c>
      <c r="Y116" s="195">
        <v>108528.74228800525</v>
      </c>
      <c r="Z116" s="195">
        <v>89.315402974269716</v>
      </c>
      <c r="AA116" s="184"/>
      <c r="AB116" s="137"/>
      <c r="AC116" s="137"/>
    </row>
    <row r="117" spans="1:29" s="39" customFormat="1" ht="20.100000000000001" customHeight="1">
      <c r="A117" s="40"/>
      <c r="B117" s="86" t="s">
        <v>48</v>
      </c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  <c r="Y117" s="116"/>
      <c r="Z117" s="116"/>
      <c r="AA117" s="184"/>
      <c r="AB117" s="137"/>
      <c r="AC117" s="95"/>
    </row>
    <row r="118" spans="1:29" s="97" customFormat="1" ht="20.100000000000001" customHeight="1">
      <c r="A118" s="40"/>
      <c r="B118" s="333" t="s">
        <v>2</v>
      </c>
      <c r="C118" s="334"/>
      <c r="D118" s="96">
        <v>6292.2686345800075</v>
      </c>
      <c r="E118" s="96">
        <v>6303.7429002700128</v>
      </c>
      <c r="F118" s="96">
        <v>6809.5653752799981</v>
      </c>
      <c r="G118" s="96">
        <v>7968.677987829994</v>
      </c>
      <c r="H118" s="96">
        <v>7085.6303401299847</v>
      </c>
      <c r="I118" s="96">
        <v>6650.0272178600026</v>
      </c>
      <c r="J118" s="96">
        <v>7667.4109100400092</v>
      </c>
      <c r="K118" s="96">
        <v>7180.8879393000116</v>
      </c>
      <c r="L118" s="96">
        <v>7569.1556321500011</v>
      </c>
      <c r="M118" s="159">
        <v>8281.6666869100063</v>
      </c>
      <c r="N118" s="159">
        <v>7601.6581581700075</v>
      </c>
      <c r="O118" s="159">
        <v>10213.903322709984</v>
      </c>
      <c r="P118" s="159">
        <v>7420.4207122300013</v>
      </c>
      <c r="Q118" s="159">
        <v>7993.6740436700084</v>
      </c>
      <c r="R118" s="159">
        <v>8867.985209890001</v>
      </c>
      <c r="S118" s="159">
        <v>10655.621383599995</v>
      </c>
      <c r="T118" s="159">
        <v>12197.966266420015</v>
      </c>
      <c r="U118" s="159">
        <v>34498.187983620024</v>
      </c>
      <c r="V118" s="159">
        <v>14070.47177771001</v>
      </c>
      <c r="W118" s="159">
        <v>11907.966335279987</v>
      </c>
      <c r="X118" s="159">
        <v>55958.211305290009</v>
      </c>
      <c r="Y118" s="116">
        <v>107612.29371242004</v>
      </c>
      <c r="Z118" s="116">
        <v>92.308315798948541</v>
      </c>
      <c r="AA118" s="184"/>
      <c r="AB118" s="137"/>
      <c r="AC118" s="95"/>
    </row>
    <row r="119" spans="1:29" s="39" customFormat="1" ht="20.100000000000001" customHeight="1">
      <c r="A119" s="40"/>
      <c r="B119" s="86" t="s">
        <v>49</v>
      </c>
      <c r="C119" s="99"/>
      <c r="D119" s="96"/>
      <c r="E119" s="96"/>
      <c r="F119" s="96"/>
      <c r="G119" s="96"/>
      <c r="H119" s="96"/>
      <c r="I119" s="96"/>
      <c r="J119" s="96"/>
      <c r="K119" s="96"/>
      <c r="L119" s="96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  <c r="Y119" s="116"/>
      <c r="Z119" s="116"/>
      <c r="AA119" s="184"/>
      <c r="AB119" s="137"/>
      <c r="AC119" s="95"/>
    </row>
    <row r="120" spans="1:29" s="39" customFormat="1" ht="20.100000000000001" customHeight="1" thickBot="1">
      <c r="A120" s="40"/>
      <c r="B120" s="335" t="s">
        <v>2</v>
      </c>
      <c r="C120" s="336"/>
      <c r="D120" s="96">
        <v>158.98347909220013</v>
      </c>
      <c r="E120" s="96">
        <v>142.24485813160027</v>
      </c>
      <c r="F120" s="96">
        <v>258.93271258680051</v>
      </c>
      <c r="G120" s="96">
        <v>150.2196274082003</v>
      </c>
      <c r="H120" s="96">
        <v>127.20525632080026</v>
      </c>
      <c r="I120" s="96">
        <v>227.32403553860041</v>
      </c>
      <c r="J120" s="96">
        <v>104.47139495520028</v>
      </c>
      <c r="K120" s="96">
        <v>199.35515581240031</v>
      </c>
      <c r="L120" s="96">
        <v>186.13088328520035</v>
      </c>
      <c r="M120" s="159">
        <v>66.089236089800124</v>
      </c>
      <c r="N120" s="159">
        <v>94.774734328400257</v>
      </c>
      <c r="O120" s="159">
        <v>67.42319924200018</v>
      </c>
      <c r="P120" s="159">
        <v>36.811308662800073</v>
      </c>
      <c r="Q120" s="159">
        <v>119.13293441420011</v>
      </c>
      <c r="R120" s="159">
        <v>41.521515963200081</v>
      </c>
      <c r="S120" s="159">
        <v>58.363525698800117</v>
      </c>
      <c r="T120" s="159">
        <v>146.65547667820044</v>
      </c>
      <c r="U120" s="159">
        <v>108.23143058420027</v>
      </c>
      <c r="V120" s="159">
        <v>210.73591803880021</v>
      </c>
      <c r="W120" s="159">
        <v>194.99646554500032</v>
      </c>
      <c r="X120" s="159">
        <v>1368.7365198458024</v>
      </c>
      <c r="Y120" s="116">
        <v>916.44857558520164</v>
      </c>
      <c r="Z120" s="116">
        <v>-33.044193510052182</v>
      </c>
      <c r="AA120" s="184"/>
      <c r="AB120" s="137"/>
      <c r="AC120" s="95"/>
    </row>
    <row r="121" spans="1:29" s="147" customFormat="1" ht="20.100000000000001" customHeight="1" thickBot="1">
      <c r="A121" s="140"/>
      <c r="B121" s="143"/>
      <c r="C121" s="146" t="s">
        <v>43</v>
      </c>
      <c r="D121" s="194">
        <v>47594</v>
      </c>
      <c r="E121" s="194">
        <v>44729</v>
      </c>
      <c r="F121" s="194">
        <v>46034</v>
      </c>
      <c r="G121" s="194">
        <v>50274</v>
      </c>
      <c r="H121" s="194">
        <v>48717</v>
      </c>
      <c r="I121" s="194">
        <v>46855</v>
      </c>
      <c r="J121" s="194">
        <v>51963</v>
      </c>
      <c r="K121" s="194">
        <v>46865</v>
      </c>
      <c r="L121" s="194">
        <v>46452</v>
      </c>
      <c r="M121" s="204">
        <v>50350</v>
      </c>
      <c r="N121" s="204">
        <v>44138</v>
      </c>
      <c r="O121" s="204">
        <v>50981</v>
      </c>
      <c r="P121" s="204">
        <v>41485</v>
      </c>
      <c r="Q121" s="204">
        <v>41481</v>
      </c>
      <c r="R121" s="204">
        <v>41840</v>
      </c>
      <c r="S121" s="204">
        <f>SUM(S122:S123)</f>
        <v>45567</v>
      </c>
      <c r="T121" s="204">
        <f>SUM(T122:T123)</f>
        <v>47845</v>
      </c>
      <c r="U121" s="204">
        <f>SUM(U122:U123)</f>
        <v>43435</v>
      </c>
      <c r="V121" s="204">
        <f>SUM(V122:V123)</f>
        <v>46904</v>
      </c>
      <c r="W121" s="204">
        <v>40229</v>
      </c>
      <c r="X121" s="204">
        <v>383031</v>
      </c>
      <c r="Y121" s="195">
        <v>348786</v>
      </c>
      <c r="Z121" s="195">
        <v>-8.9405296177071829</v>
      </c>
      <c r="AA121" s="184"/>
      <c r="AB121" s="137"/>
      <c r="AC121" s="137"/>
    </row>
    <row r="122" spans="1:29" s="97" customFormat="1" ht="20.100000000000001" customHeight="1">
      <c r="A122" s="40"/>
      <c r="B122" s="84" t="s">
        <v>45</v>
      </c>
      <c r="C122" s="102"/>
      <c r="D122" s="96">
        <v>46574</v>
      </c>
      <c r="E122" s="96">
        <v>43945</v>
      </c>
      <c r="F122" s="96">
        <v>45550</v>
      </c>
      <c r="G122" s="96">
        <v>49762</v>
      </c>
      <c r="H122" s="96">
        <v>48362</v>
      </c>
      <c r="I122" s="96">
        <v>46644</v>
      </c>
      <c r="J122" s="96">
        <v>51711</v>
      </c>
      <c r="K122" s="96">
        <v>46713</v>
      </c>
      <c r="L122" s="96">
        <v>46320</v>
      </c>
      <c r="M122" s="159">
        <v>50212</v>
      </c>
      <c r="N122" s="159">
        <v>44052</v>
      </c>
      <c r="O122" s="159">
        <v>50881</v>
      </c>
      <c r="P122" s="159">
        <v>41429</v>
      </c>
      <c r="Q122" s="159">
        <v>41435</v>
      </c>
      <c r="R122" s="159">
        <v>41793</v>
      </c>
      <c r="S122" s="159">
        <v>45522</v>
      </c>
      <c r="T122" s="159">
        <v>47817</v>
      </c>
      <c r="U122" s="159">
        <v>43402</v>
      </c>
      <c r="V122" s="159">
        <v>46854</v>
      </c>
      <c r="W122" s="159">
        <v>40204</v>
      </c>
      <c r="X122" s="159">
        <v>379261</v>
      </c>
      <c r="Y122" s="116">
        <v>348456</v>
      </c>
      <c r="Z122" s="116">
        <v>-8.1223748289436557</v>
      </c>
      <c r="AA122" s="184"/>
      <c r="AB122" s="137"/>
      <c r="AC122" s="95"/>
    </row>
    <row r="123" spans="1:29" s="97" customFormat="1" ht="20.100000000000001" customHeight="1" thickBot="1">
      <c r="A123" s="40"/>
      <c r="B123" s="86" t="s">
        <v>44</v>
      </c>
      <c r="C123" s="103"/>
      <c r="D123" s="96">
        <v>1020</v>
      </c>
      <c r="E123" s="96">
        <v>784</v>
      </c>
      <c r="F123" s="96">
        <v>484</v>
      </c>
      <c r="G123" s="96">
        <v>512</v>
      </c>
      <c r="H123" s="96">
        <v>355</v>
      </c>
      <c r="I123" s="96">
        <v>211</v>
      </c>
      <c r="J123" s="96">
        <v>252</v>
      </c>
      <c r="K123" s="96">
        <v>152</v>
      </c>
      <c r="L123" s="96">
        <v>132</v>
      </c>
      <c r="M123" s="159">
        <v>138</v>
      </c>
      <c r="N123" s="159">
        <v>86</v>
      </c>
      <c r="O123" s="159">
        <v>100</v>
      </c>
      <c r="P123" s="159">
        <v>56</v>
      </c>
      <c r="Q123" s="159">
        <v>46</v>
      </c>
      <c r="R123" s="159">
        <v>47</v>
      </c>
      <c r="S123" s="159">
        <v>45</v>
      </c>
      <c r="T123" s="159">
        <v>28</v>
      </c>
      <c r="U123" s="159">
        <v>33</v>
      </c>
      <c r="V123" s="159">
        <v>50</v>
      </c>
      <c r="W123" s="159">
        <v>25</v>
      </c>
      <c r="X123" s="159">
        <v>3770</v>
      </c>
      <c r="Y123" s="116">
        <v>330</v>
      </c>
      <c r="Z123" s="116">
        <v>-91.246684350132625</v>
      </c>
      <c r="AA123" s="184"/>
      <c r="AB123" s="137"/>
      <c r="AC123" s="95"/>
    </row>
    <row r="124" spans="1:29" s="147" customFormat="1" ht="20.100000000000001" customHeight="1" thickBot="1">
      <c r="A124" s="140"/>
      <c r="B124" s="143"/>
      <c r="C124" s="146" t="s">
        <v>81</v>
      </c>
      <c r="D124" s="194">
        <v>143260</v>
      </c>
      <c r="E124" s="194">
        <v>134953</v>
      </c>
      <c r="F124" s="194">
        <v>147574</v>
      </c>
      <c r="G124" s="194">
        <v>159271</v>
      </c>
      <c r="H124" s="194">
        <v>155406</v>
      </c>
      <c r="I124" s="194">
        <v>154346</v>
      </c>
      <c r="J124" s="194">
        <v>160370</v>
      </c>
      <c r="K124" s="194">
        <v>155960</v>
      </c>
      <c r="L124" s="194">
        <v>151009</v>
      </c>
      <c r="M124" s="204">
        <v>157911</v>
      </c>
      <c r="N124" s="204">
        <v>146489</v>
      </c>
      <c r="O124" s="204">
        <v>176677</v>
      </c>
      <c r="P124" s="204">
        <v>128776</v>
      </c>
      <c r="Q124" s="204">
        <v>128798</v>
      </c>
      <c r="R124" s="204">
        <v>131119</v>
      </c>
      <c r="S124" s="204">
        <f>SUM(S125:S126)</f>
        <v>144334</v>
      </c>
      <c r="T124" s="204">
        <f>SUM(T125:T126)</f>
        <v>148957</v>
      </c>
      <c r="U124" s="204">
        <f>SUM(U125:U126)</f>
        <v>134476</v>
      </c>
      <c r="V124" s="204">
        <f>SUM(V125:V126)</f>
        <v>150296</v>
      </c>
      <c r="W124" s="204">
        <v>136685</v>
      </c>
      <c r="X124" s="204">
        <v>1211140</v>
      </c>
      <c r="Y124" s="195">
        <v>1103441</v>
      </c>
      <c r="Z124" s="205">
        <v>-8.8923658701719042</v>
      </c>
      <c r="AA124" s="184"/>
      <c r="AB124" s="137"/>
      <c r="AC124" s="137"/>
    </row>
    <row r="125" spans="1:29" s="97" customFormat="1" ht="20.100000000000001" customHeight="1">
      <c r="A125" s="40"/>
      <c r="B125" s="86" t="s">
        <v>46</v>
      </c>
      <c r="C125" s="103"/>
      <c r="D125" s="96">
        <v>137033</v>
      </c>
      <c r="E125" s="96">
        <v>129844</v>
      </c>
      <c r="F125" s="96">
        <v>143486</v>
      </c>
      <c r="G125" s="96">
        <v>155040</v>
      </c>
      <c r="H125" s="96">
        <v>151678</v>
      </c>
      <c r="I125" s="96">
        <v>151241</v>
      </c>
      <c r="J125" s="96">
        <v>157916</v>
      </c>
      <c r="K125" s="96">
        <v>153495</v>
      </c>
      <c r="L125" s="96">
        <v>148936</v>
      </c>
      <c r="M125" s="159">
        <v>155961</v>
      </c>
      <c r="N125" s="159">
        <v>144532</v>
      </c>
      <c r="O125" s="159">
        <v>174923</v>
      </c>
      <c r="P125" s="159">
        <v>127509</v>
      </c>
      <c r="Q125" s="159">
        <v>127268</v>
      </c>
      <c r="R125" s="159">
        <v>129733</v>
      </c>
      <c r="S125" s="159">
        <v>142642</v>
      </c>
      <c r="T125" s="159">
        <v>147370</v>
      </c>
      <c r="U125" s="159">
        <v>132996</v>
      </c>
      <c r="V125" s="159">
        <v>148633</v>
      </c>
      <c r="W125" s="159">
        <v>135401</v>
      </c>
      <c r="X125" s="171">
        <v>1179733</v>
      </c>
      <c r="Y125" s="171">
        <v>1091552</v>
      </c>
      <c r="Z125" s="117">
        <v>-7.4746574012933431</v>
      </c>
      <c r="AA125" s="184"/>
      <c r="AB125" s="137"/>
      <c r="AC125" s="95"/>
    </row>
    <row r="126" spans="1:29" s="97" customFormat="1" ht="20.100000000000001" customHeight="1" thickBot="1">
      <c r="A126" s="40"/>
      <c r="B126" s="104" t="s">
        <v>47</v>
      </c>
      <c r="C126" s="105"/>
      <c r="D126" s="79">
        <v>6227</v>
      </c>
      <c r="E126" s="79">
        <v>5109</v>
      </c>
      <c r="F126" s="79">
        <v>4088</v>
      </c>
      <c r="G126" s="79">
        <v>4231</v>
      </c>
      <c r="H126" s="79">
        <v>3728</v>
      </c>
      <c r="I126" s="79">
        <v>3105</v>
      </c>
      <c r="J126" s="79">
        <v>2454</v>
      </c>
      <c r="K126" s="79">
        <v>2465</v>
      </c>
      <c r="L126" s="79">
        <v>2073</v>
      </c>
      <c r="M126" s="162">
        <v>1950</v>
      </c>
      <c r="N126" s="162">
        <v>1957</v>
      </c>
      <c r="O126" s="162">
        <v>1754</v>
      </c>
      <c r="P126" s="162">
        <v>1267</v>
      </c>
      <c r="Q126" s="162">
        <v>1530</v>
      </c>
      <c r="R126" s="162">
        <v>1386</v>
      </c>
      <c r="S126" s="162">
        <v>1692</v>
      </c>
      <c r="T126" s="162">
        <v>1587</v>
      </c>
      <c r="U126" s="162">
        <v>1480</v>
      </c>
      <c r="V126" s="162">
        <v>1663</v>
      </c>
      <c r="W126" s="162">
        <v>1284</v>
      </c>
      <c r="X126" s="162">
        <v>31407</v>
      </c>
      <c r="Y126" s="162">
        <v>11889</v>
      </c>
      <c r="Z126" s="118">
        <v>-62.145381602827399</v>
      </c>
      <c r="AA126" s="184"/>
      <c r="AB126" s="137"/>
      <c r="AC126" s="95"/>
    </row>
    <row r="127" spans="1:29" s="97" customFormat="1" ht="20.100000000000001" customHeight="1">
      <c r="A127" s="40"/>
      <c r="B127" s="74"/>
      <c r="C127" s="106"/>
      <c r="D127" s="15"/>
      <c r="E127" s="15"/>
      <c r="F127" s="15"/>
      <c r="G127" s="15"/>
      <c r="H127" s="15"/>
      <c r="I127" s="15"/>
      <c r="J127" s="15"/>
      <c r="K127" s="15"/>
      <c r="L127" s="15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84"/>
      <c r="AB127" s="137"/>
      <c r="AC127" s="95"/>
    </row>
    <row r="128" spans="1:29" s="39" customFormat="1" ht="20.100000000000001" customHeight="1" thickBot="1">
      <c r="A128" s="40"/>
      <c r="B128" s="92" t="s">
        <v>62</v>
      </c>
      <c r="C128" s="92"/>
      <c r="D128" s="24"/>
      <c r="E128" s="24"/>
      <c r="F128" s="24"/>
      <c r="G128" s="24"/>
      <c r="H128" s="24"/>
      <c r="I128" s="24"/>
      <c r="J128" s="24"/>
      <c r="K128" s="24"/>
      <c r="L128" s="24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84"/>
      <c r="AB128" s="137"/>
      <c r="AC128" s="95"/>
    </row>
    <row r="129" spans="1:29" s="147" customFormat="1" ht="19.5" customHeight="1" thickBot="1">
      <c r="A129" s="140"/>
      <c r="B129" s="135"/>
      <c r="C129" s="146" t="s">
        <v>65</v>
      </c>
      <c r="D129" s="206">
        <v>1266.6360453667312</v>
      </c>
      <c r="E129" s="206">
        <v>1128.9402519086691</v>
      </c>
      <c r="F129" s="206">
        <v>1146.6229291723976</v>
      </c>
      <c r="G129" s="206">
        <v>1121.1885909907242</v>
      </c>
      <c r="H129" s="206">
        <v>1058.1279029677723</v>
      </c>
      <c r="I129" s="206">
        <v>1004.4323893456008</v>
      </c>
      <c r="J129" s="206">
        <v>1108.5958809228023</v>
      </c>
      <c r="K129" s="206">
        <v>1038.0406760733049</v>
      </c>
      <c r="L129" s="206">
        <v>940.34898203974637</v>
      </c>
      <c r="M129" s="220">
        <v>906.33003495949379</v>
      </c>
      <c r="N129" s="220">
        <v>869.65561271651359</v>
      </c>
      <c r="O129" s="220">
        <v>1089.5868498704838</v>
      </c>
      <c r="P129" s="220">
        <v>909.13451268765402</v>
      </c>
      <c r="Q129" s="204">
        <v>783.40536685598795</v>
      </c>
      <c r="R129" s="302">
        <v>810.88569536141404</v>
      </c>
      <c r="S129" s="302">
        <f>SUM(S131:S133)</f>
        <v>767.92360734750366</v>
      </c>
      <c r="T129" s="302">
        <f>SUM(T131:T133)</f>
        <v>838.49412332220049</v>
      </c>
      <c r="U129" s="302">
        <f>SUM(U131:U133)</f>
        <v>798.6935928938808</v>
      </c>
      <c r="V129" s="302">
        <f>SUM(V131:V133)</f>
        <v>836.62768855208606</v>
      </c>
      <c r="W129" s="302">
        <v>773.503099579018</v>
      </c>
      <c r="X129" s="207">
        <v>8872.5846667480018</v>
      </c>
      <c r="Y129" s="208">
        <v>6518.6676865997451</v>
      </c>
      <c r="Z129" s="204">
        <v>-26.530228434675724</v>
      </c>
      <c r="AA129" s="184"/>
      <c r="AB129" s="137"/>
      <c r="AC129" s="137"/>
    </row>
    <row r="130" spans="1:29" s="39" customFormat="1" ht="20.100000000000001" customHeight="1">
      <c r="A130" s="40"/>
      <c r="B130" s="86" t="s">
        <v>29</v>
      </c>
      <c r="C130" s="99"/>
      <c r="D130" s="98"/>
      <c r="E130" s="98"/>
      <c r="F130" s="98"/>
      <c r="G130" s="98"/>
      <c r="H130" s="98"/>
      <c r="I130" s="98"/>
      <c r="J130" s="98"/>
      <c r="K130" s="98"/>
      <c r="L130" s="98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21"/>
      <c r="Z130" s="121"/>
      <c r="AA130" s="184"/>
      <c r="AB130" s="137"/>
      <c r="AC130" s="95"/>
    </row>
    <row r="131" spans="1:29" ht="20.100000000000001" customHeight="1" thickBot="1">
      <c r="A131" s="20"/>
      <c r="B131" s="337" t="s">
        <v>2</v>
      </c>
      <c r="C131" s="338"/>
      <c r="D131" s="96">
        <v>765.34330951957725</v>
      </c>
      <c r="E131" s="96">
        <v>698.33975415169766</v>
      </c>
      <c r="F131" s="96">
        <v>711.69778696827325</v>
      </c>
      <c r="G131" s="96">
        <v>645.19779050942861</v>
      </c>
      <c r="H131" s="96">
        <v>593.72439533000784</v>
      </c>
      <c r="I131" s="96">
        <v>598.24710203080008</v>
      </c>
      <c r="J131" s="96">
        <v>628.33663830919966</v>
      </c>
      <c r="K131" s="96">
        <v>580.78108201500538</v>
      </c>
      <c r="L131" s="96">
        <v>543.46794787852582</v>
      </c>
      <c r="M131" s="159">
        <v>532.92940962645582</v>
      </c>
      <c r="N131" s="159">
        <v>499.80507876588797</v>
      </c>
      <c r="O131" s="159">
        <v>658.15141635601196</v>
      </c>
      <c r="P131" s="159">
        <v>522.22600689006197</v>
      </c>
      <c r="Q131" s="159">
        <v>443.95864026863404</v>
      </c>
      <c r="R131" s="159">
        <v>461.2473360092938</v>
      </c>
      <c r="S131" s="159">
        <v>436.86673209366296</v>
      </c>
      <c r="T131" s="159">
        <v>480.98039582279972</v>
      </c>
      <c r="U131" s="159">
        <v>462.19553188189786</v>
      </c>
      <c r="V131" s="159">
        <v>482.78293253489994</v>
      </c>
      <c r="W131" s="159">
        <v>457.02050530420007</v>
      </c>
      <c r="X131" s="127">
        <v>5221.6678588339901</v>
      </c>
      <c r="Y131" s="116">
        <v>3747.2780808054499</v>
      </c>
      <c r="Z131" s="113">
        <v>-28.235993132619019</v>
      </c>
      <c r="AA131" s="184"/>
      <c r="AB131" s="137"/>
      <c r="AC131" s="76"/>
    </row>
    <row r="132" spans="1:29" ht="20.100000000000001" customHeight="1">
      <c r="A132" s="40"/>
      <c r="B132" s="84" t="s">
        <v>30</v>
      </c>
      <c r="C132" s="18"/>
      <c r="D132" s="23"/>
      <c r="E132" s="23"/>
      <c r="F132" s="23"/>
      <c r="G132" s="23"/>
      <c r="H132" s="23"/>
      <c r="I132" s="23"/>
      <c r="J132" s="23"/>
      <c r="K132" s="23"/>
      <c r="L132" s="23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25"/>
      <c r="Y132" s="112"/>
      <c r="Z132" s="112"/>
      <c r="AA132" s="184"/>
      <c r="AB132" s="137"/>
      <c r="AC132" s="85"/>
    </row>
    <row r="133" spans="1:29" ht="20.100000000000001" customHeight="1" thickBot="1">
      <c r="A133" s="40"/>
      <c r="B133" s="325" t="s">
        <v>2</v>
      </c>
      <c r="C133" s="326"/>
      <c r="D133" s="79">
        <v>501.29273584715389</v>
      </c>
      <c r="E133" s="79">
        <v>430.60049775697149</v>
      </c>
      <c r="F133" s="79">
        <v>434.9251422041242</v>
      </c>
      <c r="G133" s="79">
        <v>475.99080048129554</v>
      </c>
      <c r="H133" s="79">
        <v>464.40350763776456</v>
      </c>
      <c r="I133" s="79">
        <v>406.18528731480069</v>
      </c>
      <c r="J133" s="79">
        <v>480.25924261360274</v>
      </c>
      <c r="K133" s="79">
        <v>457.2595940582994</v>
      </c>
      <c r="L133" s="79">
        <v>396.88103416122055</v>
      </c>
      <c r="M133" s="162">
        <v>373.40062533303802</v>
      </c>
      <c r="N133" s="162">
        <v>369.85053395062556</v>
      </c>
      <c r="O133" s="162">
        <v>431.43543351447175</v>
      </c>
      <c r="P133" s="162">
        <v>386.90850579759206</v>
      </c>
      <c r="Q133" s="162">
        <v>339.44672658735396</v>
      </c>
      <c r="R133" s="162">
        <v>349.63835935212029</v>
      </c>
      <c r="S133" s="162">
        <v>331.0568752538407</v>
      </c>
      <c r="T133" s="162">
        <v>357.51372749940072</v>
      </c>
      <c r="U133" s="162">
        <v>336.49806101198288</v>
      </c>
      <c r="V133" s="162">
        <v>353.84475601718606</v>
      </c>
      <c r="W133" s="162">
        <v>316.48259427481793</v>
      </c>
      <c r="X133" s="127">
        <v>3650.9168079140127</v>
      </c>
      <c r="Y133" s="113">
        <v>2771.3896057942948</v>
      </c>
      <c r="Z133" s="113">
        <v>-24.090584595441506</v>
      </c>
      <c r="AA133" s="184"/>
      <c r="AB133" s="137"/>
      <c r="AC133" s="85"/>
    </row>
    <row r="134" spans="1:29" s="142" customFormat="1" ht="20.100000000000001" customHeight="1" thickBot="1">
      <c r="A134" s="140"/>
      <c r="B134" s="135"/>
      <c r="C134" s="136" t="s">
        <v>71</v>
      </c>
      <c r="D134" s="209">
        <v>895.10654891437366</v>
      </c>
      <c r="E134" s="209">
        <v>911.21261444967604</v>
      </c>
      <c r="F134" s="209">
        <v>752.16605039099989</v>
      </c>
      <c r="G134" s="209">
        <v>662.54527107161039</v>
      </c>
      <c r="H134" s="209">
        <v>603.92550655602395</v>
      </c>
      <c r="I134" s="209">
        <v>574.13129437860357</v>
      </c>
      <c r="J134" s="209">
        <v>594.54776678728581</v>
      </c>
      <c r="K134" s="209">
        <v>453.68465216134541</v>
      </c>
      <c r="L134" s="209">
        <v>341.61610875184704</v>
      </c>
      <c r="M134" s="221">
        <v>307.51476574803434</v>
      </c>
      <c r="N134" s="221">
        <v>283.50767492242721</v>
      </c>
      <c r="O134" s="221">
        <v>295.68368507109562</v>
      </c>
      <c r="P134" s="221">
        <v>273.6637988815346</v>
      </c>
      <c r="Q134" s="221">
        <v>210.52535735864711</v>
      </c>
      <c r="R134" s="221">
        <v>194.95713819400834</v>
      </c>
      <c r="S134" s="221">
        <f>SUM(S136:S138)</f>
        <v>126.34540394585547</v>
      </c>
      <c r="T134" s="221">
        <f>SUM(T136:T138)</f>
        <v>126.96375435700949</v>
      </c>
      <c r="U134" s="221">
        <f>SUM(U136:U138)</f>
        <v>113.56210218074756</v>
      </c>
      <c r="V134" s="221">
        <f>SUM(V136:V138)</f>
        <v>114.88299520818781</v>
      </c>
      <c r="W134" s="221">
        <v>102.19318314409767</v>
      </c>
      <c r="X134" s="201">
        <v>5447.3197047099184</v>
      </c>
      <c r="Y134" s="202">
        <v>1263.093733270088</v>
      </c>
      <c r="Z134" s="202">
        <v>-76.812564678772603</v>
      </c>
      <c r="AA134" s="184"/>
      <c r="AB134" s="137"/>
      <c r="AC134" s="138"/>
    </row>
    <row r="135" spans="1:29" ht="20.100000000000001" customHeight="1">
      <c r="A135" s="40"/>
      <c r="B135" s="86" t="s">
        <v>72</v>
      </c>
      <c r="C135" s="87"/>
      <c r="D135" s="152"/>
      <c r="E135" s="152"/>
      <c r="F135" s="152"/>
      <c r="G135" s="152"/>
      <c r="H135" s="152"/>
      <c r="I135" s="152"/>
      <c r="J135" s="152"/>
      <c r="K135" s="152"/>
      <c r="L135" s="152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25"/>
      <c r="Y135" s="112"/>
      <c r="Z135" s="112"/>
      <c r="AA135" s="184"/>
      <c r="AB135" s="137"/>
      <c r="AC135" s="85"/>
    </row>
    <row r="136" spans="1:29" ht="20.100000000000001" customHeight="1" thickBot="1">
      <c r="A136" s="40"/>
      <c r="B136" s="325" t="s">
        <v>2</v>
      </c>
      <c r="C136" s="341"/>
      <c r="D136" s="79">
        <v>577.77096315018377</v>
      </c>
      <c r="E136" s="79">
        <v>638.74629685077161</v>
      </c>
      <c r="F136" s="79">
        <v>504.99311482479993</v>
      </c>
      <c r="G136" s="79">
        <v>401.57285496092896</v>
      </c>
      <c r="H136" s="79">
        <v>337.71247243412603</v>
      </c>
      <c r="I136" s="79">
        <v>344.09963913499405</v>
      </c>
      <c r="J136" s="79">
        <v>341.38889165141103</v>
      </c>
      <c r="K136" s="79">
        <v>231.11239125690091</v>
      </c>
      <c r="L136" s="79">
        <v>175.95073302429552</v>
      </c>
      <c r="M136" s="162">
        <v>159.471654317603</v>
      </c>
      <c r="N136" s="162">
        <v>143.56195161701899</v>
      </c>
      <c r="O136" s="162">
        <v>152.81624016757513</v>
      </c>
      <c r="P136" s="162">
        <v>123.12128609161257</v>
      </c>
      <c r="Q136" s="162">
        <v>82.705229447248598</v>
      </c>
      <c r="R136" s="162">
        <v>78.672110553402121</v>
      </c>
      <c r="S136" s="162">
        <v>63.635283937765003</v>
      </c>
      <c r="T136" s="162">
        <v>72.859821653417313</v>
      </c>
      <c r="U136" s="162">
        <v>69.169988523847522</v>
      </c>
      <c r="V136" s="162">
        <v>69.514446946813436</v>
      </c>
      <c r="W136" s="162">
        <v>63.455184343979887</v>
      </c>
      <c r="X136" s="127">
        <v>3377.3966242641168</v>
      </c>
      <c r="Y136" s="113">
        <v>623.13335149808643</v>
      </c>
      <c r="Z136" s="113">
        <v>-81.549891208473099</v>
      </c>
      <c r="AA136" s="184"/>
      <c r="AB136" s="137"/>
      <c r="AC136" s="85"/>
    </row>
    <row r="137" spans="1:29" ht="20.100000000000001" customHeight="1">
      <c r="A137" s="40"/>
      <c r="B137" s="86" t="s">
        <v>70</v>
      </c>
      <c r="C137" s="87"/>
      <c r="D137" s="96"/>
      <c r="E137" s="96"/>
      <c r="F137" s="96"/>
      <c r="G137" s="96"/>
      <c r="H137" s="96"/>
      <c r="I137" s="96"/>
      <c r="J137" s="96"/>
      <c r="K137" s="96"/>
      <c r="L137" s="96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26"/>
      <c r="Y137" s="109"/>
      <c r="Z137" s="109"/>
      <c r="AA137" s="184"/>
      <c r="AB137" s="137"/>
      <c r="AC137" s="85"/>
    </row>
    <row r="138" spans="1:29" ht="20.100000000000001" customHeight="1" thickBot="1">
      <c r="A138" s="40"/>
      <c r="B138" s="325" t="s">
        <v>2</v>
      </c>
      <c r="C138" s="341"/>
      <c r="D138" s="96">
        <v>317.33558576418994</v>
      </c>
      <c r="E138" s="96">
        <v>272.46631759890437</v>
      </c>
      <c r="F138" s="96">
        <v>247.17293556619998</v>
      </c>
      <c r="G138" s="96">
        <v>260.97241611068148</v>
      </c>
      <c r="H138" s="96">
        <v>266.21303412189798</v>
      </c>
      <c r="I138" s="96">
        <v>230.03165524360946</v>
      </c>
      <c r="J138" s="96">
        <v>253.15887513587481</v>
      </c>
      <c r="K138" s="96">
        <v>222.57226090444451</v>
      </c>
      <c r="L138" s="96">
        <v>165.66537572755149</v>
      </c>
      <c r="M138" s="159">
        <v>148.04311143043134</v>
      </c>
      <c r="N138" s="159">
        <v>139.94572330540819</v>
      </c>
      <c r="O138" s="159">
        <v>142.86744490352052</v>
      </c>
      <c r="P138" s="159">
        <v>150.54251278992206</v>
      </c>
      <c r="Q138" s="159">
        <v>127.8201279113985</v>
      </c>
      <c r="R138" s="159">
        <v>116.28502764060623</v>
      </c>
      <c r="S138" s="159">
        <v>62.710120008090463</v>
      </c>
      <c r="T138" s="159">
        <v>54.103932703592179</v>
      </c>
      <c r="U138" s="159">
        <v>44.392113656900037</v>
      </c>
      <c r="V138" s="159">
        <v>45.368548261374372</v>
      </c>
      <c r="W138" s="159">
        <v>38.737998800117779</v>
      </c>
      <c r="X138" s="126">
        <v>2069.9230804458025</v>
      </c>
      <c r="Y138" s="109">
        <v>639.96038177200171</v>
      </c>
      <c r="Z138" s="113">
        <v>-69.082890672721391</v>
      </c>
      <c r="AA138" s="184"/>
      <c r="AB138" s="137"/>
      <c r="AC138" s="85"/>
    </row>
    <row r="139" spans="1:29" s="142" customFormat="1" ht="20.100000000000001" customHeight="1" thickBot="1">
      <c r="A139" s="140"/>
      <c r="B139" s="135"/>
      <c r="C139" s="136" t="s">
        <v>36</v>
      </c>
      <c r="D139" s="194">
        <v>3123.8880596374383</v>
      </c>
      <c r="E139" s="194">
        <v>3088.1871553821552</v>
      </c>
      <c r="F139" s="194">
        <v>3160.5816201298758</v>
      </c>
      <c r="G139" s="194">
        <v>3210.8787092105908</v>
      </c>
      <c r="H139" s="194">
        <v>3831.4828015051412</v>
      </c>
      <c r="I139" s="194">
        <v>3447.2536412691998</v>
      </c>
      <c r="J139" s="194">
        <v>2974.2870326262</v>
      </c>
      <c r="K139" s="194">
        <v>3009.4602071108802</v>
      </c>
      <c r="L139" s="194">
        <v>3484.9340151539482</v>
      </c>
      <c r="M139" s="204">
        <v>3727.4411462032367</v>
      </c>
      <c r="N139" s="204">
        <v>3723.5375817608642</v>
      </c>
      <c r="O139" s="204">
        <v>3329.1572254855078</v>
      </c>
      <c r="P139" s="204">
        <v>2741.5732955077106</v>
      </c>
      <c r="Q139" s="204">
        <v>2575.84912698567</v>
      </c>
      <c r="R139" s="204">
        <v>2716.1542649017979</v>
      </c>
      <c r="S139" s="204">
        <f>SUM(S141:S143)</f>
        <v>2658.3667689300482</v>
      </c>
      <c r="T139" s="204">
        <f>SUM(T141:T143)</f>
        <v>2847.7477152902002</v>
      </c>
      <c r="U139" s="204">
        <f>SUM(U141:U143)</f>
        <v>2697.5780667961762</v>
      </c>
      <c r="V139" s="204">
        <f>SUM(V141:V143)</f>
        <v>2884.4767257779999</v>
      </c>
      <c r="W139" s="204">
        <v>2823.9515431124219</v>
      </c>
      <c r="X139" s="192">
        <v>25846.019226871482</v>
      </c>
      <c r="Y139" s="193">
        <v>21945.697507302022</v>
      </c>
      <c r="Z139" s="193">
        <v>-15.090609061817881</v>
      </c>
      <c r="AA139" s="184"/>
      <c r="AB139" s="137"/>
      <c r="AC139" s="138"/>
    </row>
    <row r="140" spans="1:29" ht="20.100000000000001" customHeight="1">
      <c r="A140" s="40"/>
      <c r="B140" s="86" t="s">
        <v>34</v>
      </c>
      <c r="C140" s="87"/>
      <c r="D140" s="152"/>
      <c r="E140" s="152"/>
      <c r="F140" s="152"/>
      <c r="G140" s="152"/>
      <c r="H140" s="152"/>
      <c r="I140" s="152"/>
      <c r="J140" s="152"/>
      <c r="K140" s="152"/>
      <c r="L140" s="152"/>
      <c r="M140" s="158"/>
      <c r="N140" s="158"/>
      <c r="O140" s="158"/>
      <c r="P140" s="158"/>
      <c r="Q140" s="121"/>
      <c r="R140" s="121"/>
      <c r="S140" s="121"/>
      <c r="T140" s="121"/>
      <c r="U140" s="121"/>
      <c r="V140" s="121"/>
      <c r="W140" s="121"/>
      <c r="X140" s="122"/>
      <c r="Y140" s="122"/>
      <c r="Z140" s="122"/>
      <c r="AA140" s="184"/>
      <c r="AB140" s="137"/>
      <c r="AC140" s="85"/>
    </row>
    <row r="141" spans="1:29" ht="20.100000000000001" customHeight="1" thickBot="1">
      <c r="A141" s="40"/>
      <c r="B141" s="325" t="s">
        <v>2</v>
      </c>
      <c r="C141" s="341"/>
      <c r="D141" s="79">
        <v>34.653519337437928</v>
      </c>
      <c r="E141" s="79">
        <v>41.017308802155185</v>
      </c>
      <c r="F141" s="79">
        <v>41.686639029875863</v>
      </c>
      <c r="G141" s="79">
        <v>41.57397745059081</v>
      </c>
      <c r="H141" s="79">
        <v>46.050675345141379</v>
      </c>
      <c r="I141" s="79">
        <v>41.668656689199999</v>
      </c>
      <c r="J141" s="79">
        <v>46.339244646200001</v>
      </c>
      <c r="K141" s="79">
        <v>39.802820310880001</v>
      </c>
      <c r="L141" s="79">
        <v>30.758569073948003</v>
      </c>
      <c r="M141" s="162">
        <v>30.325608023236001</v>
      </c>
      <c r="N141" s="162">
        <v>29.262397213663998</v>
      </c>
      <c r="O141" s="162">
        <v>27.966639205508002</v>
      </c>
      <c r="P141" s="162">
        <v>26.409082307709998</v>
      </c>
      <c r="Q141" s="118">
        <v>24.754519125670001</v>
      </c>
      <c r="R141" s="118">
        <v>26.054479261797997</v>
      </c>
      <c r="S141" s="118">
        <v>25.458558010048279</v>
      </c>
      <c r="T141" s="118">
        <v>28.216826530200006</v>
      </c>
      <c r="U141" s="118">
        <v>23.466645836175999</v>
      </c>
      <c r="V141" s="118">
        <v>27.209701378000002</v>
      </c>
      <c r="W141" s="118">
        <v>25.212675352422</v>
      </c>
      <c r="X141" s="113">
        <v>332.79284161148115</v>
      </c>
      <c r="Y141" s="113">
        <v>206.78248780202426</v>
      </c>
      <c r="Z141" s="113">
        <v>-37.864502493286082</v>
      </c>
      <c r="AA141" s="184"/>
      <c r="AB141" s="137"/>
      <c r="AC141" s="85"/>
    </row>
    <row r="142" spans="1:29" ht="20.100000000000001" customHeight="1">
      <c r="A142" s="40"/>
      <c r="B142" s="84" t="s">
        <v>35</v>
      </c>
      <c r="C142" s="18"/>
      <c r="D142" s="96"/>
      <c r="E142" s="96"/>
      <c r="F142" s="96"/>
      <c r="G142" s="96"/>
      <c r="H142" s="96"/>
      <c r="I142" s="96"/>
      <c r="J142" s="96"/>
      <c r="K142" s="96"/>
      <c r="L142" s="96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26"/>
      <c r="Y142" s="109"/>
      <c r="Z142" s="109"/>
      <c r="AA142" s="184"/>
      <c r="AB142" s="137"/>
      <c r="AC142" s="85"/>
    </row>
    <row r="143" spans="1:29" ht="20.100000000000001" customHeight="1" thickBot="1">
      <c r="A143" s="40"/>
      <c r="B143" s="325" t="s">
        <v>2</v>
      </c>
      <c r="C143" s="326"/>
      <c r="D143" s="96">
        <v>3089.2345403000004</v>
      </c>
      <c r="E143" s="96">
        <v>3047.16984658</v>
      </c>
      <c r="F143" s="96">
        <v>3118.8949810999998</v>
      </c>
      <c r="G143" s="96">
        <v>3169.3047317599999</v>
      </c>
      <c r="H143" s="96">
        <v>3785.4321261599998</v>
      </c>
      <c r="I143" s="96">
        <v>3405.5849845799999</v>
      </c>
      <c r="J143" s="96">
        <v>2927.9477879800002</v>
      </c>
      <c r="K143" s="96">
        <v>2969.6573868</v>
      </c>
      <c r="L143" s="96">
        <v>3454.1754460800003</v>
      </c>
      <c r="M143" s="159">
        <v>3697.1155381800008</v>
      </c>
      <c r="N143" s="159">
        <v>3694.2751845472003</v>
      </c>
      <c r="O143" s="159">
        <v>3301.1905862799999</v>
      </c>
      <c r="P143" s="159">
        <v>2715.1642132000006</v>
      </c>
      <c r="Q143" s="159">
        <v>2551.09460786</v>
      </c>
      <c r="R143" s="159">
        <v>2690.0997856399999</v>
      </c>
      <c r="S143" s="159">
        <v>2632.9082109199999</v>
      </c>
      <c r="T143" s="159">
        <v>2819.5308887600004</v>
      </c>
      <c r="U143" s="159">
        <v>2674.11142096</v>
      </c>
      <c r="V143" s="159">
        <v>2857.2670244000001</v>
      </c>
      <c r="W143" s="159">
        <v>2798.7388677599997</v>
      </c>
      <c r="X143" s="126">
        <v>25513.226385260001</v>
      </c>
      <c r="Y143" s="109">
        <v>21738.9150195</v>
      </c>
      <c r="Z143" s="113">
        <v>-14.79354789851498</v>
      </c>
      <c r="AA143" s="184"/>
      <c r="AB143" s="137"/>
      <c r="AC143" s="85"/>
    </row>
    <row r="144" spans="1:29" s="142" customFormat="1" ht="20.100000000000001" customHeight="1" thickBot="1">
      <c r="A144" s="140"/>
      <c r="B144" s="143"/>
      <c r="C144" s="136" t="s">
        <v>66</v>
      </c>
      <c r="D144" s="194">
        <v>6541277</v>
      </c>
      <c r="E144" s="194">
        <v>5822928</v>
      </c>
      <c r="F144" s="194">
        <v>6533096</v>
      </c>
      <c r="G144" s="194">
        <v>6675516</v>
      </c>
      <c r="H144" s="194">
        <v>6246993</v>
      </c>
      <c r="I144" s="194">
        <v>5968935</v>
      </c>
      <c r="J144" s="194">
        <v>6407838</v>
      </c>
      <c r="K144" s="194">
        <v>6406619</v>
      </c>
      <c r="L144" s="194">
        <v>6246009</v>
      </c>
      <c r="M144" s="204">
        <v>6219537</v>
      </c>
      <c r="N144" s="204">
        <v>5705841</v>
      </c>
      <c r="O144" s="204">
        <v>6502489</v>
      </c>
      <c r="P144" s="204">
        <v>5712274</v>
      </c>
      <c r="Q144" s="204">
        <v>5053545</v>
      </c>
      <c r="R144" s="204">
        <v>5409409</v>
      </c>
      <c r="S144" s="204">
        <f>SUM(S145:S146)</f>
        <v>5104256</v>
      </c>
      <c r="T144" s="204">
        <f>SUM(T145:T146)</f>
        <v>5299281</v>
      </c>
      <c r="U144" s="204">
        <f>SUM(U145:U146)</f>
        <v>5063158</v>
      </c>
      <c r="V144" s="204">
        <f>SUM(V145:V146)</f>
        <v>5152132</v>
      </c>
      <c r="W144" s="204">
        <v>4936268</v>
      </c>
      <c r="X144" s="192">
        <v>50603202</v>
      </c>
      <c r="Y144" s="199">
        <v>41730323</v>
      </c>
      <c r="Z144" s="199">
        <v>-17.534224415285024</v>
      </c>
      <c r="AA144" s="184"/>
      <c r="AB144" s="137"/>
      <c r="AC144" s="138"/>
    </row>
    <row r="145" spans="1:29" ht="20.100000000000001" customHeight="1" thickBot="1">
      <c r="A145" s="40"/>
      <c r="B145" s="339" t="s">
        <v>31</v>
      </c>
      <c r="C145" s="340"/>
      <c r="D145" s="128">
        <v>4611267</v>
      </c>
      <c r="E145" s="128">
        <v>4175188</v>
      </c>
      <c r="F145" s="128">
        <v>4878030</v>
      </c>
      <c r="G145" s="128">
        <v>4824566</v>
      </c>
      <c r="H145" s="128">
        <v>4596212</v>
      </c>
      <c r="I145" s="128">
        <v>4356171</v>
      </c>
      <c r="J145" s="128">
        <v>4449239</v>
      </c>
      <c r="K145" s="128">
        <v>4492572</v>
      </c>
      <c r="L145" s="128">
        <v>4392071</v>
      </c>
      <c r="M145" s="172">
        <v>4463973</v>
      </c>
      <c r="N145" s="172">
        <v>4059240</v>
      </c>
      <c r="O145" s="172">
        <v>4754735</v>
      </c>
      <c r="P145" s="172">
        <v>4086604</v>
      </c>
      <c r="Q145" s="172">
        <v>3510363</v>
      </c>
      <c r="R145" s="172">
        <v>3750174</v>
      </c>
      <c r="S145" s="172">
        <v>3481498</v>
      </c>
      <c r="T145" s="172">
        <v>3645576</v>
      </c>
      <c r="U145" s="172">
        <v>3463682</v>
      </c>
      <c r="V145" s="172">
        <v>3511778</v>
      </c>
      <c r="W145" s="172">
        <v>3425173</v>
      </c>
      <c r="X145" s="157">
        <v>36383245</v>
      </c>
      <c r="Y145" s="157">
        <v>28874848</v>
      </c>
      <c r="Z145" s="157">
        <v>-20.636963525380985</v>
      </c>
      <c r="AA145" s="184"/>
      <c r="AB145" s="137"/>
      <c r="AC145" s="85"/>
    </row>
    <row r="146" spans="1:29" ht="20.100000000000001" customHeight="1" thickBot="1">
      <c r="A146" s="40"/>
      <c r="B146" s="88" t="s">
        <v>32</v>
      </c>
      <c r="C146" s="89"/>
      <c r="D146" s="79">
        <v>1930010</v>
      </c>
      <c r="E146" s="79">
        <v>1647740</v>
      </c>
      <c r="F146" s="79">
        <v>1655066</v>
      </c>
      <c r="G146" s="79">
        <v>1850950</v>
      </c>
      <c r="H146" s="79">
        <v>1650781</v>
      </c>
      <c r="I146" s="79">
        <v>1612764</v>
      </c>
      <c r="J146" s="79">
        <v>1958599</v>
      </c>
      <c r="K146" s="79">
        <v>1914047</v>
      </c>
      <c r="L146" s="79">
        <v>1853938</v>
      </c>
      <c r="M146" s="162">
        <v>1755564</v>
      </c>
      <c r="N146" s="162">
        <v>1646601</v>
      </c>
      <c r="O146" s="162">
        <v>1747754</v>
      </c>
      <c r="P146" s="162">
        <v>1625670</v>
      </c>
      <c r="Q146" s="162">
        <v>1543182</v>
      </c>
      <c r="R146" s="162">
        <v>1659235</v>
      </c>
      <c r="S146" s="162">
        <v>1622758</v>
      </c>
      <c r="T146" s="162">
        <v>1653705</v>
      </c>
      <c r="U146" s="162">
        <v>1599476</v>
      </c>
      <c r="V146" s="162">
        <v>1640354</v>
      </c>
      <c r="W146" s="162">
        <v>1511095</v>
      </c>
      <c r="X146" s="157">
        <v>14219957</v>
      </c>
      <c r="Y146" s="157">
        <v>12855475</v>
      </c>
      <c r="Z146" s="156">
        <v>-9.5955423775191448</v>
      </c>
      <c r="AA146" s="184"/>
      <c r="AB146" s="137"/>
      <c r="AC146" s="85"/>
    </row>
    <row r="147" spans="1:29" s="142" customFormat="1" ht="35.25" customHeight="1" thickBot="1">
      <c r="A147" s="140"/>
      <c r="B147" s="135"/>
      <c r="C147" s="149" t="s">
        <v>73</v>
      </c>
      <c r="D147" s="194">
        <v>2035119</v>
      </c>
      <c r="E147" s="194">
        <v>1824622</v>
      </c>
      <c r="F147" s="194">
        <v>1993469</v>
      </c>
      <c r="G147" s="194">
        <v>2001899</v>
      </c>
      <c r="H147" s="194">
        <v>1952554</v>
      </c>
      <c r="I147" s="194">
        <v>1956908</v>
      </c>
      <c r="J147" s="194">
        <v>2241087</v>
      </c>
      <c r="K147" s="194">
        <v>2095189</v>
      </c>
      <c r="L147" s="194">
        <v>1999665</v>
      </c>
      <c r="M147" s="204">
        <v>2024122</v>
      </c>
      <c r="N147" s="204">
        <v>1888116</v>
      </c>
      <c r="O147" s="204">
        <v>1998013</v>
      </c>
      <c r="P147" s="204">
        <v>1887243</v>
      </c>
      <c r="Q147" s="204">
        <v>1412351</v>
      </c>
      <c r="R147" s="204">
        <v>1446879</v>
      </c>
      <c r="S147" s="204">
        <f>SUM(S148:S149)</f>
        <v>1131311</v>
      </c>
      <c r="T147" s="204">
        <f>SUM(T148:T149)</f>
        <v>1196685</v>
      </c>
      <c r="U147" s="204">
        <f>SUM(U148:U149)</f>
        <v>1158217</v>
      </c>
      <c r="V147" s="204">
        <f>SUM(V148:V149)</f>
        <v>1155588</v>
      </c>
      <c r="W147" s="204">
        <v>1143447</v>
      </c>
      <c r="X147" s="192">
        <v>16100847</v>
      </c>
      <c r="Y147" s="192">
        <v>10531721</v>
      </c>
      <c r="Z147" s="210">
        <v>-34.589025037005818</v>
      </c>
      <c r="AA147" s="184"/>
      <c r="AB147" s="137"/>
      <c r="AC147" s="138"/>
    </row>
    <row r="148" spans="1:29" ht="20.100000000000001" customHeight="1" thickBot="1">
      <c r="A148" s="40"/>
      <c r="B148" s="84" t="s">
        <v>74</v>
      </c>
      <c r="C148" s="18"/>
      <c r="D148" s="128">
        <v>1607438</v>
      </c>
      <c r="E148" s="128">
        <v>1483985</v>
      </c>
      <c r="F148" s="128">
        <v>1647245</v>
      </c>
      <c r="G148" s="128">
        <v>1634848</v>
      </c>
      <c r="H148" s="128">
        <v>1567654</v>
      </c>
      <c r="I148" s="128">
        <v>1586426</v>
      </c>
      <c r="J148" s="128">
        <v>1799411</v>
      </c>
      <c r="K148" s="128">
        <v>1693921</v>
      </c>
      <c r="L148" s="128">
        <v>1605159</v>
      </c>
      <c r="M148" s="172">
        <v>1635924</v>
      </c>
      <c r="N148" s="172">
        <v>1527665</v>
      </c>
      <c r="O148" s="172">
        <v>1614934</v>
      </c>
      <c r="P148" s="172">
        <v>1472787</v>
      </c>
      <c r="Q148" s="172">
        <v>1068083</v>
      </c>
      <c r="R148" s="172">
        <v>1113736</v>
      </c>
      <c r="S148" s="172">
        <v>866310</v>
      </c>
      <c r="T148" s="172">
        <v>936998</v>
      </c>
      <c r="U148" s="172">
        <v>920363</v>
      </c>
      <c r="V148" s="172">
        <v>912564</v>
      </c>
      <c r="W148" s="172">
        <v>922362</v>
      </c>
      <c r="X148" s="157">
        <v>13020928</v>
      </c>
      <c r="Y148" s="157">
        <v>8213203</v>
      </c>
      <c r="Z148" s="123">
        <v>-36.923059554587816</v>
      </c>
      <c r="AA148" s="184"/>
      <c r="AB148" s="137"/>
      <c r="AC148" s="85"/>
    </row>
    <row r="149" spans="1:29" ht="20.100000000000001" customHeight="1" thickBot="1">
      <c r="A149" s="40"/>
      <c r="B149" s="84" t="s">
        <v>75</v>
      </c>
      <c r="C149" s="18"/>
      <c r="D149" s="96">
        <v>427681</v>
      </c>
      <c r="E149" s="96">
        <v>340637</v>
      </c>
      <c r="F149" s="96">
        <v>346224</v>
      </c>
      <c r="G149" s="96">
        <v>367051</v>
      </c>
      <c r="H149" s="96">
        <v>384900</v>
      </c>
      <c r="I149" s="96">
        <v>370482</v>
      </c>
      <c r="J149" s="96">
        <v>441676</v>
      </c>
      <c r="K149" s="96">
        <v>401268</v>
      </c>
      <c r="L149" s="96">
        <v>394506</v>
      </c>
      <c r="M149" s="159">
        <v>388198</v>
      </c>
      <c r="N149" s="159">
        <v>360451</v>
      </c>
      <c r="O149" s="159">
        <v>383079</v>
      </c>
      <c r="P149" s="159">
        <v>414456</v>
      </c>
      <c r="Q149" s="159">
        <v>344268</v>
      </c>
      <c r="R149" s="159">
        <v>333143</v>
      </c>
      <c r="S149" s="159">
        <v>265001</v>
      </c>
      <c r="T149" s="159">
        <v>259687</v>
      </c>
      <c r="U149" s="159">
        <v>237854</v>
      </c>
      <c r="V149" s="159">
        <v>243024</v>
      </c>
      <c r="W149" s="159">
        <v>221085</v>
      </c>
      <c r="X149" s="157">
        <v>3079919</v>
      </c>
      <c r="Y149" s="157">
        <v>2318518</v>
      </c>
      <c r="Z149" s="157">
        <v>-24.721461830652039</v>
      </c>
      <c r="AA149" s="184"/>
      <c r="AB149" s="137"/>
      <c r="AC149" s="85"/>
    </row>
    <row r="150" spans="1:29" s="142" customFormat="1" ht="38.25" customHeight="1" thickBot="1">
      <c r="A150" s="140"/>
      <c r="B150" s="143"/>
      <c r="C150" s="149" t="s">
        <v>37</v>
      </c>
      <c r="D150" s="211">
        <v>7005108</v>
      </c>
      <c r="E150" s="211">
        <v>7011137</v>
      </c>
      <c r="F150" s="211">
        <v>7528313</v>
      </c>
      <c r="G150" s="211">
        <v>7776279</v>
      </c>
      <c r="H150" s="211">
        <v>8446350</v>
      </c>
      <c r="I150" s="211">
        <v>8112501</v>
      </c>
      <c r="J150" s="211">
        <v>6756912</v>
      </c>
      <c r="K150" s="211">
        <v>7168209</v>
      </c>
      <c r="L150" s="211">
        <v>8329349</v>
      </c>
      <c r="M150" s="212">
        <v>8710347</v>
      </c>
      <c r="N150" s="212">
        <v>8228655</v>
      </c>
      <c r="O150" s="212">
        <v>6709584</v>
      </c>
      <c r="P150" s="212">
        <v>5828449</v>
      </c>
      <c r="Q150" s="212">
        <v>5642269</v>
      </c>
      <c r="R150" s="212">
        <v>6030530</v>
      </c>
      <c r="S150" s="212">
        <f>SUM(S151:S152)</f>
        <v>5996464</v>
      </c>
      <c r="T150" s="212">
        <f>SUM(T151:T152)</f>
        <v>6232878</v>
      </c>
      <c r="U150" s="212">
        <f>SUM(U151:U152)</f>
        <v>5857137</v>
      </c>
      <c r="V150" s="212">
        <f>SUM(V151:V152)</f>
        <v>5916100</v>
      </c>
      <c r="W150" s="212">
        <v>5945977</v>
      </c>
      <c r="X150" s="212">
        <v>59804809</v>
      </c>
      <c r="Y150" s="212">
        <v>47449804</v>
      </c>
      <c r="Z150" s="213">
        <v>-20.65888213103398</v>
      </c>
      <c r="AA150" s="184"/>
      <c r="AB150" s="137"/>
      <c r="AC150" s="138"/>
    </row>
    <row r="151" spans="1:29" ht="20.100000000000001" customHeight="1" thickBot="1">
      <c r="A151" s="40"/>
      <c r="B151" s="339" t="s">
        <v>38</v>
      </c>
      <c r="C151" s="340"/>
      <c r="D151" s="128">
        <v>39899</v>
      </c>
      <c r="E151" s="128">
        <v>42094</v>
      </c>
      <c r="F151" s="128">
        <v>43535</v>
      </c>
      <c r="G151" s="128">
        <v>45642</v>
      </c>
      <c r="H151" s="128">
        <v>47934</v>
      </c>
      <c r="I151" s="128">
        <v>42792</v>
      </c>
      <c r="J151" s="128">
        <v>48749</v>
      </c>
      <c r="K151" s="128">
        <v>49558</v>
      </c>
      <c r="L151" s="128">
        <v>42810</v>
      </c>
      <c r="M151" s="172">
        <v>44375</v>
      </c>
      <c r="N151" s="172">
        <v>42321</v>
      </c>
      <c r="O151" s="172">
        <v>35367</v>
      </c>
      <c r="P151" s="172">
        <v>37259</v>
      </c>
      <c r="Q151" s="172">
        <v>36470</v>
      </c>
      <c r="R151" s="172">
        <v>37923</v>
      </c>
      <c r="S151" s="172">
        <v>36226</v>
      </c>
      <c r="T151" s="172">
        <v>37370</v>
      </c>
      <c r="U151" s="172">
        <v>32219</v>
      </c>
      <c r="V151" s="172">
        <v>34209</v>
      </c>
      <c r="W151" s="172">
        <v>34789</v>
      </c>
      <c r="X151" s="157">
        <v>360203</v>
      </c>
      <c r="Y151" s="157">
        <v>286465</v>
      </c>
      <c r="Z151" s="123">
        <v>-20.47123427622757</v>
      </c>
      <c r="AA151" s="184"/>
      <c r="AB151" s="137"/>
      <c r="AC151" s="85"/>
    </row>
    <row r="152" spans="1:29" ht="20.100000000000001" customHeight="1" thickBot="1">
      <c r="A152" s="40"/>
      <c r="B152" s="88" t="s">
        <v>39</v>
      </c>
      <c r="C152" s="90"/>
      <c r="D152" s="128">
        <v>6965209</v>
      </c>
      <c r="E152" s="128">
        <v>6969043</v>
      </c>
      <c r="F152" s="128">
        <v>7484778</v>
      </c>
      <c r="G152" s="128">
        <v>7730637</v>
      </c>
      <c r="H152" s="128">
        <v>8398416</v>
      </c>
      <c r="I152" s="128">
        <v>8069709</v>
      </c>
      <c r="J152" s="128">
        <v>6708163</v>
      </c>
      <c r="K152" s="128">
        <v>7118651</v>
      </c>
      <c r="L152" s="128">
        <v>8286539</v>
      </c>
      <c r="M152" s="172">
        <v>8665972</v>
      </c>
      <c r="N152" s="172">
        <v>8186334</v>
      </c>
      <c r="O152" s="172">
        <v>6674217</v>
      </c>
      <c r="P152" s="172">
        <v>5791190</v>
      </c>
      <c r="Q152" s="172">
        <v>5605799</v>
      </c>
      <c r="R152" s="172">
        <v>5992607</v>
      </c>
      <c r="S152" s="172">
        <v>5960238</v>
      </c>
      <c r="T152" s="172">
        <v>6195508</v>
      </c>
      <c r="U152" s="172">
        <v>5824918</v>
      </c>
      <c r="V152" s="172">
        <v>5881891</v>
      </c>
      <c r="W152" s="172">
        <v>5911188</v>
      </c>
      <c r="X152" s="157">
        <v>59444606</v>
      </c>
      <c r="Y152" s="157">
        <v>47163339</v>
      </c>
      <c r="Z152" s="113">
        <v>-20.660019178190868</v>
      </c>
      <c r="AA152" s="184"/>
      <c r="AB152" s="137"/>
      <c r="AC152" s="85"/>
    </row>
    <row r="153" spans="1:29" s="39" customFormat="1" ht="20.100000000000001" customHeight="1" thickBot="1">
      <c r="A153" s="40"/>
      <c r="B153" s="84"/>
      <c r="C153" s="107"/>
      <c r="D153" s="96"/>
      <c r="E153" s="96"/>
      <c r="F153" s="96"/>
      <c r="G153" s="96"/>
      <c r="H153" s="96"/>
      <c r="I153" s="96"/>
      <c r="J153" s="96"/>
      <c r="K153" s="96"/>
      <c r="L153" s="96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60"/>
      <c r="Y153" s="160"/>
      <c r="Z153" s="120"/>
      <c r="AA153" s="184"/>
      <c r="AB153" s="137"/>
      <c r="AC153" s="95"/>
    </row>
    <row r="154" spans="1:29" s="39" customFormat="1" ht="20.100000000000001" customHeight="1" thickBot="1">
      <c r="A154" s="40"/>
      <c r="B154" s="130" t="s">
        <v>67</v>
      </c>
      <c r="C154" s="131"/>
      <c r="D154" s="128">
        <v>6239323</v>
      </c>
      <c r="E154" s="128">
        <v>6338923</v>
      </c>
      <c r="F154" s="128">
        <v>6437021</v>
      </c>
      <c r="G154" s="128">
        <v>6513767</v>
      </c>
      <c r="H154" s="128">
        <v>6555978</v>
      </c>
      <c r="I154" s="128">
        <v>6771667</v>
      </c>
      <c r="J154" s="128">
        <v>6766075</v>
      </c>
      <c r="K154" s="128">
        <v>6850879</v>
      </c>
      <c r="L154" s="128">
        <v>7041479</v>
      </c>
      <c r="M154" s="172">
        <v>6982481</v>
      </c>
      <c r="N154" s="172">
        <v>6959864</v>
      </c>
      <c r="O154" s="172">
        <v>7069125</v>
      </c>
      <c r="P154" s="172">
        <v>7184083</v>
      </c>
      <c r="Q154" s="172">
        <v>7270761</v>
      </c>
      <c r="R154" s="172">
        <v>7303756</v>
      </c>
      <c r="S154" s="172">
        <v>7374982</v>
      </c>
      <c r="T154" s="172">
        <v>7437409</v>
      </c>
      <c r="U154" s="172">
        <v>7671103</v>
      </c>
      <c r="V154" s="172">
        <v>7595928</v>
      </c>
      <c r="W154" s="172">
        <v>7663628</v>
      </c>
      <c r="X154" s="172">
        <v>6850879</v>
      </c>
      <c r="Y154" s="129">
        <v>7663628</v>
      </c>
      <c r="Z154" s="129">
        <v>11.863426576356115</v>
      </c>
      <c r="AA154" s="185"/>
      <c r="AB154" s="95"/>
      <c r="AC154" s="95"/>
    </row>
    <row r="155" spans="1:29" s="39" customFormat="1" ht="20.100000000000001" customHeight="1" thickBot="1">
      <c r="A155" s="40"/>
      <c r="B155" s="130" t="s">
        <v>33</v>
      </c>
      <c r="C155" s="131"/>
      <c r="D155" s="128">
        <v>247394</v>
      </c>
      <c r="E155" s="128">
        <v>247433</v>
      </c>
      <c r="F155" s="128">
        <v>247224</v>
      </c>
      <c r="G155" s="128">
        <v>245039</v>
      </c>
      <c r="H155" s="128">
        <v>245644</v>
      </c>
      <c r="I155" s="128">
        <v>246927</v>
      </c>
      <c r="J155" s="128">
        <v>248414</v>
      </c>
      <c r="K155" s="128">
        <v>247545</v>
      </c>
      <c r="L155" s="128">
        <v>248492</v>
      </c>
      <c r="M155" s="172">
        <v>247597</v>
      </c>
      <c r="N155" s="172">
        <v>247785</v>
      </c>
      <c r="O155" s="172">
        <v>245872</v>
      </c>
      <c r="P155" s="172">
        <v>245315</v>
      </c>
      <c r="Q155" s="172">
        <v>244449</v>
      </c>
      <c r="R155" s="172">
        <v>243641</v>
      </c>
      <c r="S155" s="172">
        <v>242298</v>
      </c>
      <c r="T155" s="172">
        <v>240654</v>
      </c>
      <c r="U155" s="172">
        <v>238775</v>
      </c>
      <c r="V155" s="172">
        <v>236836</v>
      </c>
      <c r="W155" s="172">
        <v>234636</v>
      </c>
      <c r="X155" s="172">
        <v>247545</v>
      </c>
      <c r="Y155" s="129">
        <v>234636</v>
      </c>
      <c r="Z155" s="129">
        <v>-5.2148094285887421</v>
      </c>
      <c r="AA155" s="185"/>
      <c r="AB155" s="95"/>
      <c r="AC155" s="95"/>
    </row>
    <row r="156" spans="1:29" s="39" customFormat="1" ht="20.100000000000001" customHeight="1" thickBot="1">
      <c r="A156" s="40"/>
      <c r="B156" s="130" t="s">
        <v>24</v>
      </c>
      <c r="C156" s="131"/>
      <c r="D156" s="128">
        <v>46216</v>
      </c>
      <c r="E156" s="128">
        <v>46509</v>
      </c>
      <c r="F156" s="128">
        <v>46605</v>
      </c>
      <c r="G156" s="128">
        <v>46604</v>
      </c>
      <c r="H156" s="128">
        <v>46510</v>
      </c>
      <c r="I156" s="128">
        <v>46270</v>
      </c>
      <c r="J156" s="128">
        <v>45793</v>
      </c>
      <c r="K156" s="128">
        <v>44925</v>
      </c>
      <c r="L156" s="128">
        <v>45105</v>
      </c>
      <c r="M156" s="172">
        <v>45233</v>
      </c>
      <c r="N156" s="172">
        <v>47382</v>
      </c>
      <c r="O156" s="172">
        <v>45279</v>
      </c>
      <c r="P156" s="172">
        <v>45314</v>
      </c>
      <c r="Q156" s="172">
        <v>45224</v>
      </c>
      <c r="R156" s="172">
        <v>44575</v>
      </c>
      <c r="S156" s="172">
        <v>44970</v>
      </c>
      <c r="T156" s="172">
        <v>44898</v>
      </c>
      <c r="U156" s="172">
        <v>44502</v>
      </c>
      <c r="V156" s="172">
        <v>44430</v>
      </c>
      <c r="W156" s="172">
        <v>44041</v>
      </c>
      <c r="X156" s="172">
        <v>44925</v>
      </c>
      <c r="Y156" s="129">
        <v>44041</v>
      </c>
      <c r="Z156" s="129">
        <v>-1.9677239844184753</v>
      </c>
      <c r="AA156" s="185"/>
      <c r="AB156" s="95"/>
      <c r="AC156" s="95"/>
    </row>
    <row r="157" spans="1:29" s="39" customFormat="1" ht="20.100000000000001" customHeight="1" thickBot="1">
      <c r="A157" s="40"/>
      <c r="B157" s="130" t="s">
        <v>25</v>
      </c>
      <c r="C157" s="131"/>
      <c r="D157" s="128">
        <v>3625</v>
      </c>
      <c r="E157" s="128">
        <v>3627</v>
      </c>
      <c r="F157" s="128">
        <v>3622</v>
      </c>
      <c r="G157" s="128">
        <v>3700</v>
      </c>
      <c r="H157" s="128">
        <v>3672</v>
      </c>
      <c r="I157" s="128">
        <v>3608</v>
      </c>
      <c r="J157" s="128">
        <v>3902</v>
      </c>
      <c r="K157" s="128">
        <v>3712</v>
      </c>
      <c r="L157" s="128">
        <v>3749</v>
      </c>
      <c r="M157" s="172">
        <v>3738</v>
      </c>
      <c r="N157" s="172">
        <v>3805</v>
      </c>
      <c r="O157" s="172">
        <v>3848</v>
      </c>
      <c r="P157" s="172">
        <v>3808</v>
      </c>
      <c r="Q157" s="172">
        <v>3743</v>
      </c>
      <c r="R157" s="172">
        <v>3780</v>
      </c>
      <c r="S157" s="172">
        <v>3776</v>
      </c>
      <c r="T157" s="172">
        <v>3786</v>
      </c>
      <c r="U157" s="172">
        <v>3790</v>
      </c>
      <c r="V157" s="172">
        <v>3788</v>
      </c>
      <c r="W157" s="172">
        <v>3784</v>
      </c>
      <c r="X157" s="172">
        <v>3712</v>
      </c>
      <c r="Y157" s="129">
        <v>3784</v>
      </c>
      <c r="Z157" s="129">
        <v>1.9396551724137931</v>
      </c>
      <c r="AA157" s="185"/>
      <c r="AB157" s="95"/>
      <c r="AC157" s="95"/>
    </row>
    <row r="158" spans="1:29" s="39" customFormat="1" ht="20.100000000000001" customHeight="1">
      <c r="A158" s="40"/>
      <c r="B158" s="91"/>
      <c r="C158" s="106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19"/>
      <c r="Y158" s="119"/>
      <c r="Z158" s="119"/>
      <c r="AA158" s="184"/>
      <c r="AB158" s="137"/>
      <c r="AC158" s="95"/>
    </row>
    <row r="159" spans="1:29" s="29" customFormat="1" ht="20.100000000000001" customHeight="1" thickBot="1">
      <c r="A159" s="40"/>
      <c r="B159" s="92" t="s">
        <v>68</v>
      </c>
      <c r="C159" s="32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184"/>
      <c r="AB159" s="137"/>
      <c r="AC159" s="85"/>
    </row>
    <row r="160" spans="1:29" s="29" customFormat="1" ht="20.100000000000001" customHeight="1" thickBot="1">
      <c r="A160" s="40"/>
      <c r="B160" s="150"/>
      <c r="C160" s="136" t="s">
        <v>7</v>
      </c>
      <c r="D160" s="204">
        <v>1466.9383381570137</v>
      </c>
      <c r="E160" s="204">
        <v>1379.286984787821</v>
      </c>
      <c r="F160" s="204">
        <v>1490.6682606417705</v>
      </c>
      <c r="G160" s="204">
        <v>1764.0393976972932</v>
      </c>
      <c r="H160" s="204">
        <v>1840.5772286335075</v>
      </c>
      <c r="I160" s="204">
        <v>1950.2517229694643</v>
      </c>
      <c r="J160" s="204">
        <v>2170.4408074005773</v>
      </c>
      <c r="K160" s="204">
        <v>2367.7532253717136</v>
      </c>
      <c r="L160" s="204">
        <v>2719.4822025021645</v>
      </c>
      <c r="M160" s="204">
        <v>2953.1740655035851</v>
      </c>
      <c r="N160" s="204">
        <v>3253.8741730556158</v>
      </c>
      <c r="O160" s="204">
        <v>4144.7633045626962</v>
      </c>
      <c r="P160" s="224">
        <v>3942.0339815627258</v>
      </c>
      <c r="Q160" s="224">
        <v>4161.055218355139</v>
      </c>
      <c r="R160" s="224">
        <f>+R162+R166+R168+R172+R174</f>
        <v>4515.8452623676749</v>
      </c>
      <c r="S160" s="224">
        <f>+S162+S166+S168+S172+S174</f>
        <v>4345.1915929466777</v>
      </c>
      <c r="T160" s="224">
        <f>+T162+T166+T168+T172+T174</f>
        <v>5269.3210803507391</v>
      </c>
      <c r="U160" s="224">
        <f>+U162+U166+U168+U172+U174</f>
        <v>5441.6204621416118</v>
      </c>
      <c r="V160" s="224">
        <f>+V162+V166+V168+V172+V174</f>
        <v>6218.809316451373</v>
      </c>
      <c r="W160" s="224">
        <v>6499.4033051898023</v>
      </c>
      <c r="X160" s="204">
        <v>14429.955965659163</v>
      </c>
      <c r="Y160" s="204">
        <v>40393.280219365741</v>
      </c>
      <c r="Z160" s="193">
        <v>179.92656606503076</v>
      </c>
      <c r="AA160" s="184"/>
      <c r="AB160" s="137"/>
      <c r="AC160" s="85"/>
    </row>
    <row r="161" spans="1:29" s="29" customFormat="1" ht="20.100000000000001" customHeight="1">
      <c r="A161" s="40"/>
      <c r="B161" s="291" t="s">
        <v>52</v>
      </c>
      <c r="C161" s="293"/>
      <c r="D161" s="231"/>
      <c r="E161" s="231"/>
      <c r="F161" s="232"/>
      <c r="G161" s="231"/>
      <c r="H161" s="231"/>
      <c r="I161" s="231"/>
      <c r="J161" s="231"/>
      <c r="K161" s="231"/>
      <c r="L161" s="231"/>
      <c r="M161" s="231"/>
      <c r="N161" s="231"/>
      <c r="O161" s="231"/>
      <c r="P161" s="381"/>
      <c r="Q161" s="382"/>
      <c r="R161" s="382"/>
      <c r="S161" s="382"/>
      <c r="T161" s="382"/>
      <c r="U161" s="382"/>
      <c r="V161" s="382"/>
      <c r="W161" s="382"/>
      <c r="X161" s="382"/>
      <c r="Y161" s="382"/>
      <c r="Z161" s="382"/>
      <c r="AA161" s="184"/>
      <c r="AB161" s="137"/>
      <c r="AC161" s="85"/>
    </row>
    <row r="162" spans="1:29" s="29" customFormat="1" ht="20.100000000000001" customHeight="1" thickBot="1">
      <c r="A162" s="40"/>
      <c r="B162" s="342" t="s">
        <v>2</v>
      </c>
      <c r="C162" s="343"/>
      <c r="D162" s="215">
        <v>930.95485596701201</v>
      </c>
      <c r="E162" s="215">
        <v>888.66711900781957</v>
      </c>
      <c r="F162" s="230">
        <v>962.11129652176885</v>
      </c>
      <c r="G162" s="215">
        <v>1172.9361491162922</v>
      </c>
      <c r="H162" s="215">
        <v>1226.0402998435054</v>
      </c>
      <c r="I162" s="215">
        <v>1307.7712697994632</v>
      </c>
      <c r="J162" s="215">
        <v>1487.9851815005761</v>
      </c>
      <c r="K162" s="215">
        <v>1603.1828312161128</v>
      </c>
      <c r="L162" s="215">
        <v>1887.4298588131639</v>
      </c>
      <c r="M162" s="215">
        <v>2088.1637571491842</v>
      </c>
      <c r="N162" s="215">
        <v>2267.3395017580151</v>
      </c>
      <c r="O162" s="215">
        <v>2932.6708925286944</v>
      </c>
      <c r="P162" s="215">
        <v>1147.5044019495263</v>
      </c>
      <c r="Q162" s="215">
        <v>1236.1770205831374</v>
      </c>
      <c r="R162" s="215">
        <v>1316.3514285352737</v>
      </c>
      <c r="S162" s="215">
        <v>1164.5338212626766</v>
      </c>
      <c r="T162" s="215">
        <v>1422.0203300091368</v>
      </c>
      <c r="U162" s="215">
        <v>1485.9790367920111</v>
      </c>
      <c r="V162" s="215">
        <v>1728.0649137501709</v>
      </c>
      <c r="W162" s="215">
        <v>1807.9764674598014</v>
      </c>
      <c r="X162" s="215">
        <v>9579.6490029725501</v>
      </c>
      <c r="Y162" s="215">
        <v>11308.607420341734</v>
      </c>
      <c r="Z162" s="215">
        <v>18.048243905728597</v>
      </c>
      <c r="AA162" s="184"/>
      <c r="AB162" s="137"/>
      <c r="AC162" s="85"/>
    </row>
    <row r="163" spans="1:29" s="29" customFormat="1" ht="20.100000000000001" customHeight="1">
      <c r="A163" s="40"/>
      <c r="B163" s="294"/>
      <c r="C163" s="295" t="s">
        <v>113</v>
      </c>
      <c r="D163" s="158"/>
      <c r="E163" s="158"/>
      <c r="F163" s="229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84"/>
      <c r="AB163" s="137"/>
      <c r="AC163" s="85"/>
    </row>
    <row r="164" spans="1:29" s="29" customFormat="1" ht="20.100000000000001" customHeight="1" thickBot="1">
      <c r="A164" s="40"/>
      <c r="B164" s="294"/>
      <c r="C164" s="296" t="s">
        <v>2</v>
      </c>
      <c r="D164" s="215">
        <v>677.09810517656103</v>
      </c>
      <c r="E164" s="215">
        <v>660.90900824082121</v>
      </c>
      <c r="F164" s="230">
        <v>714.79797766758918</v>
      </c>
      <c r="G164" s="215">
        <v>847.75970672161714</v>
      </c>
      <c r="H164" s="215">
        <v>955.83141817142109</v>
      </c>
      <c r="I164" s="215">
        <v>1040.545023629423</v>
      </c>
      <c r="J164" s="215">
        <v>1224.4474632910374</v>
      </c>
      <c r="K164" s="215">
        <v>1339.5267580998511</v>
      </c>
      <c r="L164" s="215">
        <v>1523.0878671728071</v>
      </c>
      <c r="M164" s="215">
        <v>1787.5998238411196</v>
      </c>
      <c r="N164" s="215">
        <v>1963.7296030346479</v>
      </c>
      <c r="O164" s="215">
        <v>2586.0553628359398</v>
      </c>
      <c r="P164" s="215">
        <v>826.55215958780514</v>
      </c>
      <c r="Q164" s="215">
        <v>895.74298923000003</v>
      </c>
      <c r="R164" s="215">
        <v>917.85301495999977</v>
      </c>
      <c r="S164" s="215">
        <v>861.07042247999925</v>
      </c>
      <c r="T164" s="215">
        <v>1076.3496684799993</v>
      </c>
      <c r="U164" s="215">
        <v>1139.4092996899999</v>
      </c>
      <c r="V164" s="215">
        <v>1348.4264784199991</v>
      </c>
      <c r="W164" s="215">
        <v>1414.4475071799993</v>
      </c>
      <c r="X164" s="215">
        <v>7460.9154609983216</v>
      </c>
      <c r="Y164" s="215">
        <v>8479.8515400278011</v>
      </c>
      <c r="Z164" s="215">
        <v>13.656984646936865</v>
      </c>
      <c r="AA164" s="184"/>
      <c r="AB164" s="137"/>
      <c r="AC164" s="85"/>
    </row>
    <row r="165" spans="1:29" s="29" customFormat="1" ht="20.100000000000001" customHeight="1">
      <c r="A165" s="40"/>
      <c r="B165" s="291" t="s">
        <v>26</v>
      </c>
      <c r="C165" s="293"/>
      <c r="D165" s="160"/>
      <c r="E165" s="160"/>
      <c r="F165" s="12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84"/>
      <c r="AB165" s="137"/>
      <c r="AC165" s="85"/>
    </row>
    <row r="166" spans="1:29" s="29" customFormat="1" ht="20.100000000000001" customHeight="1" thickBot="1">
      <c r="A166" s="40"/>
      <c r="B166" s="342" t="s">
        <v>2</v>
      </c>
      <c r="C166" s="343"/>
      <c r="D166" s="215">
        <v>48.287692480000302</v>
      </c>
      <c r="E166" s="215">
        <v>14.883760970000303</v>
      </c>
      <c r="F166" s="230">
        <v>15.812455890000301</v>
      </c>
      <c r="G166" s="215">
        <v>27.714185662000101</v>
      </c>
      <c r="H166" s="215">
        <v>15.143398620000498</v>
      </c>
      <c r="I166" s="215">
        <v>14.536542029999998</v>
      </c>
      <c r="J166" s="215">
        <v>13.430380536000099</v>
      </c>
      <c r="K166" s="215">
        <v>12.193503769999998</v>
      </c>
      <c r="L166" s="215">
        <v>12.163719680000101</v>
      </c>
      <c r="M166" s="215">
        <v>11.550052482000098</v>
      </c>
      <c r="N166" s="215">
        <v>12.435825820000099</v>
      </c>
      <c r="O166" s="215">
        <v>13.413659359999999</v>
      </c>
      <c r="P166" s="215">
        <v>12.483401550000099</v>
      </c>
      <c r="Q166" s="215">
        <v>11.930729359999999</v>
      </c>
      <c r="R166" s="215">
        <v>13.338571410000004</v>
      </c>
      <c r="S166" s="215">
        <v>13.957101680000099</v>
      </c>
      <c r="T166" s="215">
        <v>15.137573010000098</v>
      </c>
      <c r="U166" s="215">
        <v>14.769244879999999</v>
      </c>
      <c r="V166" s="215">
        <v>15.7210893300003</v>
      </c>
      <c r="W166" s="215">
        <v>16.244019490000099</v>
      </c>
      <c r="X166" s="215">
        <v>162.00191995800159</v>
      </c>
      <c r="Y166" s="215">
        <v>113.5817307100007</v>
      </c>
      <c r="Z166" s="215">
        <v>-29.888651480521744</v>
      </c>
      <c r="AA166" s="184"/>
      <c r="AB166" s="137"/>
      <c r="AC166" s="85"/>
    </row>
    <row r="167" spans="1:29" s="29" customFormat="1" ht="20.100000000000001" customHeight="1">
      <c r="A167" s="40"/>
      <c r="B167" s="291" t="s">
        <v>114</v>
      </c>
      <c r="C167" s="297"/>
      <c r="D167" s="158"/>
      <c r="E167" s="158"/>
      <c r="F167" s="229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84"/>
      <c r="AB167" s="137"/>
      <c r="AC167" s="85"/>
    </row>
    <row r="168" spans="1:29" s="29" customFormat="1" ht="20.100000000000001" customHeight="1" thickBot="1">
      <c r="A168" s="40"/>
      <c r="B168" s="342" t="s">
        <v>2</v>
      </c>
      <c r="C168" s="343"/>
      <c r="D168" s="160">
        <v>390.85790109000146</v>
      </c>
      <c r="E168" s="160">
        <v>382.64184322000108</v>
      </c>
      <c r="F168" s="120">
        <v>417.00022643000119</v>
      </c>
      <c r="G168" s="160">
        <v>462.76702264300093</v>
      </c>
      <c r="H168" s="160">
        <v>496.05646899000141</v>
      </c>
      <c r="I168" s="160">
        <v>524.27471601000082</v>
      </c>
      <c r="J168" s="160">
        <v>556.24303000000123</v>
      </c>
      <c r="K168" s="160">
        <v>637.26088798000103</v>
      </c>
      <c r="L168" s="160">
        <v>698.76265152300016</v>
      </c>
      <c r="M168" s="160">
        <v>724.9048971800006</v>
      </c>
      <c r="N168" s="160">
        <v>841.62430091000033</v>
      </c>
      <c r="O168" s="160">
        <v>1045.6111229100011</v>
      </c>
      <c r="P168" s="160">
        <v>2631.5940584799996</v>
      </c>
      <c r="Q168" s="160">
        <v>2768.3182782500021</v>
      </c>
      <c r="R168" s="160">
        <v>3001.6569494300011</v>
      </c>
      <c r="S168" s="160">
        <v>2968.6453449599999</v>
      </c>
      <c r="T168" s="160">
        <v>3607.6479887000019</v>
      </c>
      <c r="U168" s="160">
        <v>3703.6683578400011</v>
      </c>
      <c r="V168" s="160">
        <v>4204.0957602100016</v>
      </c>
      <c r="W168" s="160">
        <v>4382.6585831600014</v>
      </c>
      <c r="X168" s="160">
        <v>3867.102096363009</v>
      </c>
      <c r="Y168" s="160">
        <v>27268.285321030013</v>
      </c>
      <c r="Z168" s="215">
        <v>605.13486951057484</v>
      </c>
      <c r="AA168" s="184"/>
      <c r="AB168" s="137"/>
      <c r="AC168" s="85"/>
    </row>
    <row r="169" spans="1:29" s="29" customFormat="1" ht="20.100000000000001" customHeight="1">
      <c r="A169" s="40"/>
      <c r="B169" s="294"/>
      <c r="C169" s="295" t="s">
        <v>113</v>
      </c>
      <c r="D169" s="158"/>
      <c r="E169" s="158"/>
      <c r="F169" s="229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60"/>
      <c r="AA169" s="184"/>
      <c r="AB169" s="137"/>
      <c r="AC169" s="85"/>
    </row>
    <row r="170" spans="1:29" s="29" customFormat="1" ht="20.100000000000001" customHeight="1" thickBot="1">
      <c r="A170" s="40"/>
      <c r="B170" s="294"/>
      <c r="C170" s="296" t="s">
        <v>2</v>
      </c>
      <c r="D170" s="160">
        <v>231.1476928205195</v>
      </c>
      <c r="E170" s="160">
        <v>227.18795535707724</v>
      </c>
      <c r="F170" s="120">
        <v>251.45520372244516</v>
      </c>
      <c r="G170" s="160">
        <v>286.13641219574379</v>
      </c>
      <c r="H170" s="160">
        <v>311.09471230502101</v>
      </c>
      <c r="I170" s="160">
        <v>336.21744101872014</v>
      </c>
      <c r="J170" s="160">
        <v>355.80068029452838</v>
      </c>
      <c r="K170" s="160">
        <v>427.43617050458397</v>
      </c>
      <c r="L170" s="160">
        <v>468.50966023599864</v>
      </c>
      <c r="M170" s="160">
        <v>471.12622342214411</v>
      </c>
      <c r="N170" s="160">
        <v>583.28762613952313</v>
      </c>
      <c r="O170" s="160">
        <v>736.10563723216603</v>
      </c>
      <c r="P170" s="160">
        <v>2348.7562494460567</v>
      </c>
      <c r="Q170" s="160">
        <v>2489.1575900900016</v>
      </c>
      <c r="R170" s="160">
        <v>2730.2528867700007</v>
      </c>
      <c r="S170" s="160">
        <v>2760.2741928800001</v>
      </c>
      <c r="T170" s="160">
        <v>3004.8626461000013</v>
      </c>
      <c r="U170" s="160">
        <v>3473.5732479400017</v>
      </c>
      <c r="V170" s="160">
        <v>3853.2021925050012</v>
      </c>
      <c r="W170" s="160">
        <v>3989.2232682850013</v>
      </c>
      <c r="X170" s="160">
        <v>2426.4762682186392</v>
      </c>
      <c r="Y170" s="160">
        <v>24649.302274016067</v>
      </c>
      <c r="Z170" s="215">
        <v>915.84765517249332</v>
      </c>
      <c r="AA170" s="184"/>
      <c r="AB170" s="137"/>
      <c r="AC170" s="85"/>
    </row>
    <row r="171" spans="1:29" s="29" customFormat="1" ht="20.100000000000001" customHeight="1">
      <c r="A171" s="40"/>
      <c r="B171" s="291" t="s">
        <v>27</v>
      </c>
      <c r="C171" s="293"/>
      <c r="D171" s="158"/>
      <c r="E171" s="158"/>
      <c r="F171" s="229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84"/>
      <c r="AB171" s="137"/>
      <c r="AC171" s="85"/>
    </row>
    <row r="172" spans="1:29" s="29" customFormat="1" ht="20.100000000000001" customHeight="1" thickBot="1">
      <c r="A172" s="40"/>
      <c r="B172" s="345" t="s">
        <v>2</v>
      </c>
      <c r="C172" s="346"/>
      <c r="D172" s="160">
        <v>0</v>
      </c>
      <c r="E172" s="160">
        <v>0</v>
      </c>
      <c r="F172" s="120">
        <v>0</v>
      </c>
      <c r="G172" s="160">
        <v>0</v>
      </c>
      <c r="H172" s="160">
        <v>0</v>
      </c>
      <c r="I172" s="160">
        <v>0</v>
      </c>
      <c r="J172" s="160">
        <v>0</v>
      </c>
      <c r="K172" s="160">
        <v>0</v>
      </c>
      <c r="L172" s="251">
        <v>0.21732168999999998</v>
      </c>
      <c r="M172" s="251">
        <v>0.29565098000000001</v>
      </c>
      <c r="N172" s="251">
        <v>0.49028257999999991</v>
      </c>
      <c r="O172" s="251">
        <v>0.86876216000000017</v>
      </c>
      <c r="P172" s="160">
        <v>0.86334889999999975</v>
      </c>
      <c r="Q172" s="160">
        <v>1.0002072500000001</v>
      </c>
      <c r="R172" s="160">
        <v>1.2802969399999999</v>
      </c>
      <c r="S172" s="160">
        <v>2.5765274899999997</v>
      </c>
      <c r="T172" s="160">
        <v>1.5907389299999997</v>
      </c>
      <c r="U172" s="160">
        <v>2.2140739599999995</v>
      </c>
      <c r="V172" s="160">
        <v>4.8271268500000009</v>
      </c>
      <c r="W172" s="160">
        <v>9.143816600000001</v>
      </c>
      <c r="X172" s="160">
        <v>0</v>
      </c>
      <c r="Y172" s="160">
        <v>23.496136919999998</v>
      </c>
      <c r="Z172" s="215"/>
      <c r="AA172" s="184"/>
      <c r="AB172" s="137"/>
      <c r="AC172" s="85"/>
    </row>
    <row r="173" spans="1:29" s="29" customFormat="1" ht="20.100000000000001" customHeight="1">
      <c r="A173" s="40"/>
      <c r="B173" s="291" t="s">
        <v>28</v>
      </c>
      <c r="C173" s="293"/>
      <c r="D173" s="158"/>
      <c r="E173" s="158"/>
      <c r="F173" s="229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60"/>
      <c r="AA173" s="184"/>
      <c r="AB173" s="137"/>
      <c r="AC173" s="85"/>
    </row>
    <row r="174" spans="1:29" s="29" customFormat="1" ht="20.100000000000001" customHeight="1" thickBot="1">
      <c r="A174" s="40"/>
      <c r="B174" s="342" t="s">
        <v>2</v>
      </c>
      <c r="C174" s="343"/>
      <c r="D174" s="215">
        <v>96.83788862000003</v>
      </c>
      <c r="E174" s="215">
        <v>93.094261590000002</v>
      </c>
      <c r="F174" s="230">
        <v>95.744281800000223</v>
      </c>
      <c r="G174" s="215">
        <v>100.62204027600009</v>
      </c>
      <c r="H174" s="215">
        <v>103.33706118000042</v>
      </c>
      <c r="I174" s="215">
        <v>103.66919513000011</v>
      </c>
      <c r="J174" s="215">
        <v>112.78221536400008</v>
      </c>
      <c r="K174" s="215">
        <v>115.1160024056</v>
      </c>
      <c r="L174" s="215">
        <v>120.9086507960002</v>
      </c>
      <c r="M174" s="215">
        <v>128.25970771240011</v>
      </c>
      <c r="N174" s="215">
        <v>131.98426198760012</v>
      </c>
      <c r="O174" s="215">
        <v>152.1988676040003</v>
      </c>
      <c r="P174" s="215">
        <v>149.58877068320007</v>
      </c>
      <c r="Q174" s="215">
        <v>143.628982912</v>
      </c>
      <c r="R174" s="215">
        <v>183.21801605240003</v>
      </c>
      <c r="S174" s="215">
        <v>195.47879755400029</v>
      </c>
      <c r="T174" s="215">
        <v>222.92444970160005</v>
      </c>
      <c r="U174" s="215">
        <v>234.98974866960017</v>
      </c>
      <c r="V174" s="215">
        <v>266.10042631120001</v>
      </c>
      <c r="W174" s="215">
        <v>283.38041847999995</v>
      </c>
      <c r="X174" s="215">
        <v>821.20294636560084</v>
      </c>
      <c r="Y174" s="215">
        <v>1679.3096103640005</v>
      </c>
      <c r="Z174" s="215">
        <v>104.49386084111407</v>
      </c>
      <c r="AA174" s="184"/>
      <c r="AB174" s="137"/>
      <c r="AC174" s="85"/>
    </row>
    <row r="175" spans="1:29" s="29" customFormat="1" ht="20.100000000000001" customHeight="1">
      <c r="A175" s="40"/>
      <c r="B175" s="299"/>
      <c r="C175" s="300" t="s">
        <v>113</v>
      </c>
      <c r="D175" s="158"/>
      <c r="E175" s="158"/>
      <c r="F175" s="229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84"/>
      <c r="AB175" s="137"/>
      <c r="AC175" s="85"/>
    </row>
    <row r="176" spans="1:29" s="29" customFormat="1" ht="20.100000000000001" customHeight="1" thickBot="1">
      <c r="A176" s="40"/>
      <c r="B176" s="301"/>
      <c r="C176" s="298" t="s">
        <v>2</v>
      </c>
      <c r="D176" s="215">
        <v>0</v>
      </c>
      <c r="E176" s="215">
        <v>0</v>
      </c>
      <c r="F176" s="230">
        <v>0</v>
      </c>
      <c r="G176" s="215">
        <v>0</v>
      </c>
      <c r="H176" s="215">
        <v>0</v>
      </c>
      <c r="I176" s="215">
        <v>0</v>
      </c>
      <c r="J176" s="215">
        <v>0</v>
      </c>
      <c r="K176" s="215">
        <v>1.1856999999999999E-2</v>
      </c>
      <c r="L176" s="215">
        <v>1.0716E-2</v>
      </c>
      <c r="M176" s="215">
        <v>3.7928269999999986E-2</v>
      </c>
      <c r="N176" s="215">
        <v>9.0853329999999982E-2</v>
      </c>
      <c r="O176" s="215">
        <v>0.13963322</v>
      </c>
      <c r="P176" s="215">
        <v>0.20337952000000001</v>
      </c>
      <c r="Q176" s="215">
        <v>0.19542226999999998</v>
      </c>
      <c r="R176" s="215">
        <v>35.821200370000007</v>
      </c>
      <c r="S176" s="215">
        <v>47.222442380000004</v>
      </c>
      <c r="T176" s="215">
        <v>62.254412989999992</v>
      </c>
      <c r="U176" s="215">
        <v>68.072563830000007</v>
      </c>
      <c r="V176" s="215">
        <v>84.039287759999993</v>
      </c>
      <c r="W176" s="215">
        <v>97.558255339999974</v>
      </c>
      <c r="X176" s="215">
        <v>1.1856999999999999E-2</v>
      </c>
      <c r="Y176" s="215">
        <v>395.36696445999996</v>
      </c>
      <c r="Z176" s="215"/>
      <c r="AA176" s="184"/>
      <c r="AB176" s="137"/>
      <c r="AC176" s="85"/>
    </row>
    <row r="177" spans="1:31" s="29" customFormat="1" ht="20.100000000000001" customHeight="1" thickBot="1">
      <c r="A177" s="40"/>
      <c r="B177" s="226"/>
      <c r="C177" s="227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160"/>
      <c r="AA177" s="184"/>
      <c r="AB177" s="137"/>
      <c r="AC177" s="85"/>
    </row>
    <row r="178" spans="1:31" s="238" customFormat="1" ht="20.100000000000001" customHeight="1" thickBot="1">
      <c r="A178" s="233"/>
      <c r="B178" s="234"/>
      <c r="C178" s="235" t="s">
        <v>8</v>
      </c>
      <c r="D178" s="228">
        <v>17452868</v>
      </c>
      <c r="E178" s="228">
        <v>18341003.643600002</v>
      </c>
      <c r="F178" s="228">
        <v>20793163</v>
      </c>
      <c r="G178" s="228">
        <v>19214244</v>
      </c>
      <c r="H178" s="228">
        <v>24264319</v>
      </c>
      <c r="I178" s="228">
        <v>25164462</v>
      </c>
      <c r="J178" s="228">
        <v>26720458</v>
      </c>
      <c r="K178" s="228">
        <v>31255000</v>
      </c>
      <c r="L178" s="228">
        <v>33709177</v>
      </c>
      <c r="M178" s="228">
        <v>38552372</v>
      </c>
      <c r="N178" s="228">
        <v>39831668</v>
      </c>
      <c r="O178" s="228">
        <v>42313188</v>
      </c>
      <c r="P178" s="228">
        <v>42281244</v>
      </c>
      <c r="Q178" s="228">
        <v>39872281</v>
      </c>
      <c r="R178" s="228">
        <f>+R179+R181+R182+R184+R185</f>
        <v>44014938</v>
      </c>
      <c r="S178" s="228">
        <f>+S179+S181+S182+S184+S185</f>
        <v>45681308</v>
      </c>
      <c r="T178" s="228">
        <f>+T179+T181+T182+T184+T185</f>
        <v>52358472</v>
      </c>
      <c r="U178" s="228">
        <f>+U179+U181+U182+U184+U185</f>
        <v>51528083</v>
      </c>
      <c r="V178" s="228">
        <f>+V179+V181+V182+V184+V185</f>
        <v>56255675</v>
      </c>
      <c r="W178" s="228">
        <v>62555021</v>
      </c>
      <c r="X178" s="228">
        <v>183205517.64359999</v>
      </c>
      <c r="Y178" s="228">
        <v>394547022</v>
      </c>
      <c r="Z178" s="204">
        <v>115.35760880714005</v>
      </c>
      <c r="AA178" s="184"/>
      <c r="AB178" s="236"/>
      <c r="AC178" s="237"/>
    </row>
    <row r="179" spans="1:31" ht="40.5" customHeight="1" thickBot="1">
      <c r="A179" s="40"/>
      <c r="B179" s="347" t="s">
        <v>115</v>
      </c>
      <c r="C179" s="348"/>
      <c r="D179" s="172">
        <v>14223813.000000002</v>
      </c>
      <c r="E179" s="172">
        <v>15051943.6436</v>
      </c>
      <c r="F179" s="172">
        <v>17105867</v>
      </c>
      <c r="G179" s="172">
        <v>15418572</v>
      </c>
      <c r="H179" s="172">
        <v>20094119</v>
      </c>
      <c r="I179" s="172">
        <v>20703352</v>
      </c>
      <c r="J179" s="172">
        <v>21731623</v>
      </c>
      <c r="K179" s="172">
        <v>24850920</v>
      </c>
      <c r="L179" s="172">
        <v>26658382</v>
      </c>
      <c r="M179" s="172">
        <v>30470617</v>
      </c>
      <c r="N179" s="172">
        <v>31136968</v>
      </c>
      <c r="O179" s="172">
        <v>32585262</v>
      </c>
      <c r="P179" s="172">
        <v>23122163</v>
      </c>
      <c r="Q179" s="172">
        <v>18238740</v>
      </c>
      <c r="R179" s="172">
        <v>19743981</v>
      </c>
      <c r="S179" s="172">
        <v>19631868</v>
      </c>
      <c r="T179" s="172">
        <v>22420213</v>
      </c>
      <c r="U179" s="172">
        <v>20888435</v>
      </c>
      <c r="V179" s="172">
        <v>22663560</v>
      </c>
      <c r="W179" s="172">
        <v>25598523</v>
      </c>
      <c r="X179" s="172">
        <v>149180209.64359999</v>
      </c>
      <c r="Y179" s="172">
        <v>172307483</v>
      </c>
      <c r="Z179" s="172">
        <v>15.50290981065946</v>
      </c>
      <c r="AA179" s="184"/>
      <c r="AB179" s="137"/>
      <c r="AC179" s="85"/>
    </row>
    <row r="180" spans="1:31" ht="20.100000000000001" customHeight="1" thickBot="1">
      <c r="A180" s="40"/>
      <c r="B180" s="287"/>
      <c r="C180" s="288" t="s">
        <v>113</v>
      </c>
      <c r="D180" s="162">
        <v>3673780.6192000001</v>
      </c>
      <c r="E180" s="162">
        <v>3812810.6436000001</v>
      </c>
      <c r="F180" s="162">
        <v>4478287.3271000003</v>
      </c>
      <c r="G180" s="162">
        <v>5514878.1915999996</v>
      </c>
      <c r="H180" s="162">
        <v>6314703.5255000005</v>
      </c>
      <c r="I180" s="162">
        <v>7106340.2015000004</v>
      </c>
      <c r="J180" s="162">
        <v>8134903.2936000004</v>
      </c>
      <c r="K180" s="162">
        <v>9760878.8687999994</v>
      </c>
      <c r="L180" s="162">
        <v>11454843.802999999</v>
      </c>
      <c r="M180" s="162">
        <v>13891683.6873</v>
      </c>
      <c r="N180" s="162">
        <v>15251573.136</v>
      </c>
      <c r="O180" s="162">
        <v>17341352.236099999</v>
      </c>
      <c r="P180" s="162">
        <v>8615410.5527999997</v>
      </c>
      <c r="Q180" s="162">
        <v>8383338</v>
      </c>
      <c r="R180" s="162">
        <v>10086474</v>
      </c>
      <c r="S180" s="162">
        <v>9930712</v>
      </c>
      <c r="T180" s="162">
        <v>12361890</v>
      </c>
      <c r="U180" s="162">
        <v>12930622</v>
      </c>
      <c r="V180" s="162">
        <v>14414750</v>
      </c>
      <c r="W180" s="162">
        <v>17108935</v>
      </c>
      <c r="X180" s="162">
        <v>48796582.670900002</v>
      </c>
      <c r="Y180" s="162">
        <v>93832131.5528</v>
      </c>
      <c r="Z180" s="162">
        <v>92.292423806876727</v>
      </c>
      <c r="AA180" s="184"/>
      <c r="AB180" s="137"/>
      <c r="AC180" s="85"/>
    </row>
    <row r="181" spans="1:31" ht="20.100000000000001" customHeight="1" thickBot="1">
      <c r="A181" s="40"/>
      <c r="B181" s="289" t="s">
        <v>116</v>
      </c>
      <c r="C181" s="290"/>
      <c r="D181" s="162">
        <v>251773</v>
      </c>
      <c r="E181" s="162">
        <v>248487</v>
      </c>
      <c r="F181" s="162">
        <v>262358</v>
      </c>
      <c r="G181" s="162">
        <v>277659</v>
      </c>
      <c r="H181" s="162">
        <v>258460</v>
      </c>
      <c r="I181" s="162">
        <v>243833</v>
      </c>
      <c r="J181" s="162">
        <v>234809</v>
      </c>
      <c r="K181" s="162">
        <v>247519</v>
      </c>
      <c r="L181" s="162">
        <v>247054</v>
      </c>
      <c r="M181" s="162">
        <v>279275</v>
      </c>
      <c r="N181" s="162">
        <v>305558</v>
      </c>
      <c r="O181" s="162">
        <v>329139</v>
      </c>
      <c r="P181" s="162">
        <v>341667</v>
      </c>
      <c r="Q181" s="162">
        <v>1115840</v>
      </c>
      <c r="R181" s="162">
        <v>1268259</v>
      </c>
      <c r="S181" s="162">
        <v>1328449</v>
      </c>
      <c r="T181" s="162">
        <v>1441807</v>
      </c>
      <c r="U181" s="162">
        <v>1389599</v>
      </c>
      <c r="V181" s="162">
        <v>1444476</v>
      </c>
      <c r="W181" s="162">
        <v>1537862</v>
      </c>
      <c r="X181" s="162">
        <v>2024898</v>
      </c>
      <c r="Y181" s="162">
        <v>9867959</v>
      </c>
      <c r="Z181" s="162">
        <v>387.3311643351912</v>
      </c>
      <c r="AA181" s="184"/>
      <c r="AB181" s="137"/>
      <c r="AC181" s="85"/>
    </row>
    <row r="182" spans="1:31" ht="20.100000000000001" customHeight="1" thickBot="1">
      <c r="A182" s="40"/>
      <c r="B182" s="289" t="s">
        <v>119</v>
      </c>
      <c r="C182" s="290"/>
      <c r="D182" s="162">
        <v>1487975</v>
      </c>
      <c r="E182" s="162">
        <v>1518921</v>
      </c>
      <c r="F182" s="162">
        <v>1754503</v>
      </c>
      <c r="G182" s="162">
        <v>1931526</v>
      </c>
      <c r="H182" s="162">
        <v>2181619</v>
      </c>
      <c r="I182" s="162">
        <v>2373084</v>
      </c>
      <c r="J182" s="162">
        <v>2338472</v>
      </c>
      <c r="K182" s="162">
        <v>3045615</v>
      </c>
      <c r="L182" s="162">
        <v>3395253</v>
      </c>
      <c r="M182" s="162">
        <v>3978258</v>
      </c>
      <c r="N182" s="162">
        <v>4251211</v>
      </c>
      <c r="O182" s="162">
        <v>4712824</v>
      </c>
      <c r="P182" s="162">
        <v>13900354</v>
      </c>
      <c r="Q182" s="162">
        <v>15031860</v>
      </c>
      <c r="R182" s="162">
        <v>17131584</v>
      </c>
      <c r="S182" s="162">
        <v>18311228</v>
      </c>
      <c r="T182" s="162">
        <v>21404763</v>
      </c>
      <c r="U182" s="162">
        <v>21511375</v>
      </c>
      <c r="V182" s="162">
        <v>24151564</v>
      </c>
      <c r="W182" s="162">
        <v>26438663</v>
      </c>
      <c r="X182" s="162">
        <v>16631715</v>
      </c>
      <c r="Y182" s="162">
        <v>157881391</v>
      </c>
      <c r="Z182" s="162">
        <v>849.27907915690002</v>
      </c>
      <c r="AA182" s="184"/>
      <c r="AB182" s="137"/>
      <c r="AC182" s="85"/>
    </row>
    <row r="183" spans="1:31" ht="20.100000000000001" customHeight="1" thickBot="1">
      <c r="A183" s="40"/>
      <c r="B183" s="289"/>
      <c r="C183" s="288" t="s">
        <v>113</v>
      </c>
      <c r="D183" s="162">
        <v>1087810.3322999999</v>
      </c>
      <c r="E183" s="162">
        <v>1104954.5739</v>
      </c>
      <c r="F183" s="162">
        <v>1275691.51</v>
      </c>
      <c r="G183" s="162">
        <v>1434221.9669999999</v>
      </c>
      <c r="H183" s="162">
        <v>1657107.7148</v>
      </c>
      <c r="I183" s="162">
        <v>1838228.0674999999</v>
      </c>
      <c r="J183" s="162">
        <v>1787937.743</v>
      </c>
      <c r="K183" s="162">
        <v>2451206.335</v>
      </c>
      <c r="L183" s="162">
        <v>2775540.804</v>
      </c>
      <c r="M183" s="162">
        <v>3260773.4435000001</v>
      </c>
      <c r="N183" s="162">
        <v>3557016.6009999998</v>
      </c>
      <c r="O183" s="162">
        <v>3993696.7549999999</v>
      </c>
      <c r="P183" s="162">
        <v>13217177.333799999</v>
      </c>
      <c r="Q183" s="162">
        <v>14370168</v>
      </c>
      <c r="R183" s="162">
        <v>16471111</v>
      </c>
      <c r="S183" s="162">
        <v>17794045</v>
      </c>
      <c r="T183" s="162">
        <v>17437746</v>
      </c>
      <c r="U183" s="162">
        <v>21030427</v>
      </c>
      <c r="V183" s="162">
        <v>22792593</v>
      </c>
      <c r="W183" s="162">
        <v>24734942</v>
      </c>
      <c r="X183" s="162">
        <v>12637158.243500002</v>
      </c>
      <c r="Y183" s="162">
        <v>147848209.33380002</v>
      </c>
      <c r="Z183" s="162">
        <v>1069.94823112108</v>
      </c>
      <c r="AA183" s="184"/>
      <c r="AB183" s="137"/>
      <c r="AC183" s="85"/>
    </row>
    <row r="184" spans="1:31" ht="20.100000000000001" customHeight="1" thickBot="1">
      <c r="A184" s="40"/>
      <c r="B184" s="347" t="s">
        <v>117</v>
      </c>
      <c r="C184" s="348"/>
      <c r="D184" s="172">
        <v>0</v>
      </c>
      <c r="E184" s="172">
        <v>0</v>
      </c>
      <c r="F184" s="172">
        <v>0</v>
      </c>
      <c r="G184" s="172">
        <v>0</v>
      </c>
      <c r="H184" s="172">
        <v>0</v>
      </c>
      <c r="I184" s="172">
        <v>0</v>
      </c>
      <c r="J184" s="172">
        <v>0</v>
      </c>
      <c r="K184" s="172">
        <v>0</v>
      </c>
      <c r="L184" s="172">
        <v>214</v>
      </c>
      <c r="M184" s="172">
        <v>279</v>
      </c>
      <c r="N184" s="172">
        <v>376</v>
      </c>
      <c r="O184" s="172">
        <v>664</v>
      </c>
      <c r="P184" s="172">
        <v>713</v>
      </c>
      <c r="Q184" s="172">
        <v>913</v>
      </c>
      <c r="R184" s="172">
        <v>1272</v>
      </c>
      <c r="S184" s="172">
        <v>1217</v>
      </c>
      <c r="T184" s="172">
        <v>1316</v>
      </c>
      <c r="U184" s="172">
        <v>1562</v>
      </c>
      <c r="V184" s="172">
        <v>2445</v>
      </c>
      <c r="W184" s="172">
        <v>3536</v>
      </c>
      <c r="X184" s="172">
        <v>0</v>
      </c>
      <c r="Y184" s="162">
        <v>12974</v>
      </c>
      <c r="Z184" s="172"/>
      <c r="AA184" s="184"/>
      <c r="AB184" s="137"/>
      <c r="AC184" s="85"/>
    </row>
    <row r="185" spans="1:31" ht="20.100000000000001" customHeight="1" thickBot="1">
      <c r="A185" s="40"/>
      <c r="B185" s="291" t="s">
        <v>118</v>
      </c>
      <c r="C185" s="292"/>
      <c r="D185" s="171">
        <v>1489307</v>
      </c>
      <c r="E185" s="171">
        <v>1521652</v>
      </c>
      <c r="F185" s="171">
        <v>1670435</v>
      </c>
      <c r="G185" s="171">
        <v>1586487</v>
      </c>
      <c r="H185" s="171">
        <v>1730121</v>
      </c>
      <c r="I185" s="171">
        <v>1844193</v>
      </c>
      <c r="J185" s="171">
        <v>2415554</v>
      </c>
      <c r="K185" s="171">
        <v>3110946</v>
      </c>
      <c r="L185" s="171">
        <v>3408274</v>
      </c>
      <c r="M185" s="171">
        <v>3823943</v>
      </c>
      <c r="N185" s="171">
        <v>4137555</v>
      </c>
      <c r="O185" s="171">
        <v>4685299</v>
      </c>
      <c r="P185" s="171">
        <v>4916347</v>
      </c>
      <c r="Q185" s="171">
        <v>5484928</v>
      </c>
      <c r="R185" s="171">
        <v>5869842</v>
      </c>
      <c r="S185" s="171">
        <v>6408546</v>
      </c>
      <c r="T185" s="171">
        <v>7090373</v>
      </c>
      <c r="U185" s="171">
        <v>7737112</v>
      </c>
      <c r="V185" s="171">
        <v>7993630</v>
      </c>
      <c r="W185" s="171">
        <v>8976437</v>
      </c>
      <c r="X185" s="171">
        <v>15368695</v>
      </c>
      <c r="Y185" s="162">
        <v>54477215</v>
      </c>
      <c r="Z185" s="171">
        <v>254.46871058342947</v>
      </c>
      <c r="AA185" s="184"/>
      <c r="AB185" s="137"/>
      <c r="AC185" s="85"/>
    </row>
    <row r="186" spans="1:31" ht="15.75" customHeight="1" thickBot="1">
      <c r="A186" s="40"/>
      <c r="B186" s="289"/>
      <c r="C186" s="288" t="s">
        <v>113</v>
      </c>
      <c r="D186" s="172">
        <v>0</v>
      </c>
      <c r="E186" s="172">
        <v>0</v>
      </c>
      <c r="F186" s="172">
        <v>0</v>
      </c>
      <c r="G186" s="172">
        <v>0</v>
      </c>
      <c r="H186" s="172">
        <v>0</v>
      </c>
      <c r="I186" s="172">
        <v>0</v>
      </c>
      <c r="J186" s="172">
        <v>0</v>
      </c>
      <c r="K186" s="172">
        <v>408</v>
      </c>
      <c r="L186" s="172">
        <v>344</v>
      </c>
      <c r="M186" s="172">
        <v>1563</v>
      </c>
      <c r="N186" s="172">
        <v>2913</v>
      </c>
      <c r="O186" s="172">
        <v>3563</v>
      </c>
      <c r="P186" s="172">
        <v>5188</v>
      </c>
      <c r="Q186" s="172">
        <v>4924</v>
      </c>
      <c r="R186" s="172">
        <v>183069</v>
      </c>
      <c r="S186" s="172">
        <v>250991</v>
      </c>
      <c r="T186" s="172">
        <v>323276</v>
      </c>
      <c r="U186" s="172">
        <v>348818</v>
      </c>
      <c r="V186" s="172">
        <v>412614</v>
      </c>
      <c r="W186" s="172">
        <v>512116</v>
      </c>
      <c r="X186" s="172">
        <v>408</v>
      </c>
      <c r="Y186" s="162">
        <v>2040996</v>
      </c>
      <c r="Z186" s="172"/>
      <c r="AA186" s="184"/>
      <c r="AB186" s="137"/>
      <c r="AC186" s="85"/>
    </row>
    <row r="187" spans="1:31" ht="20.100000000000001" customHeight="1" thickBot="1">
      <c r="A187" s="40"/>
      <c r="B187" s="71"/>
      <c r="C187" s="31"/>
      <c r="D187" s="119"/>
      <c r="E187" s="119"/>
      <c r="F187" s="119"/>
      <c r="G187" s="119"/>
      <c r="H187" s="119"/>
      <c r="I187" s="119"/>
      <c r="J187" s="119"/>
      <c r="K187" s="119"/>
      <c r="L187" s="119"/>
      <c r="M187" s="119"/>
      <c r="N187" s="119"/>
      <c r="O187" s="119"/>
      <c r="P187" s="119"/>
      <c r="Q187" s="119"/>
      <c r="R187" s="119"/>
      <c r="S187" s="119"/>
      <c r="T187" s="119"/>
      <c r="U187" s="119"/>
      <c r="V187" s="119"/>
      <c r="W187" s="119"/>
      <c r="X187" s="115"/>
      <c r="Y187" s="115"/>
      <c r="Z187" s="115"/>
      <c r="AA187" s="184"/>
      <c r="AB187" s="137"/>
      <c r="AC187" s="85"/>
    </row>
    <row r="188" spans="1:31" ht="20.100000000000001" customHeight="1" thickBot="1">
      <c r="A188" s="40"/>
      <c r="B188" s="289" t="s">
        <v>69</v>
      </c>
      <c r="C188" s="290"/>
      <c r="D188" s="129">
        <v>2833545</v>
      </c>
      <c r="E188" s="129">
        <v>2955510</v>
      </c>
      <c r="F188" s="129">
        <v>2995959</v>
      </c>
      <c r="G188" s="129">
        <v>3116222</v>
      </c>
      <c r="H188" s="129">
        <v>3245704</v>
      </c>
      <c r="I188" s="129">
        <v>3304198</v>
      </c>
      <c r="J188" s="129">
        <v>3430742</v>
      </c>
      <c r="K188" s="129">
        <v>3610338</v>
      </c>
      <c r="L188" s="129">
        <v>3769038</v>
      </c>
      <c r="M188" s="129">
        <v>3959837</v>
      </c>
      <c r="N188" s="129">
        <v>4131889</v>
      </c>
      <c r="O188" s="129">
        <v>4355155</v>
      </c>
      <c r="P188" s="129">
        <v>4575621</v>
      </c>
      <c r="Q188" s="129">
        <v>4773438</v>
      </c>
      <c r="R188" s="129">
        <v>4991960</v>
      </c>
      <c r="S188" s="129">
        <v>5165957</v>
      </c>
      <c r="T188" s="129">
        <v>5358994</v>
      </c>
      <c r="U188" s="129">
        <v>5538567</v>
      </c>
      <c r="V188" s="129">
        <v>5758679</v>
      </c>
      <c r="W188" s="129">
        <v>5969257</v>
      </c>
      <c r="X188" s="157">
        <v>3610338</v>
      </c>
      <c r="Y188" s="157">
        <v>5969257</v>
      </c>
      <c r="Z188" s="157">
        <v>65.337899110831174</v>
      </c>
      <c r="AA188" s="185"/>
      <c r="AB188" s="95"/>
      <c r="AC188" s="85"/>
    </row>
    <row r="189" spans="1:31" ht="20.100000000000001" customHeight="1">
      <c r="A189" s="40"/>
      <c r="B189" s="91"/>
      <c r="C189" s="93"/>
      <c r="D189" s="15"/>
      <c r="E189" s="15"/>
      <c r="F189" s="15"/>
      <c r="G189" s="15"/>
      <c r="H189" s="15"/>
      <c r="I189" s="15"/>
      <c r="J189" s="15"/>
      <c r="K189" s="15"/>
      <c r="L189" s="15"/>
      <c r="M189" s="119"/>
      <c r="N189" s="119"/>
      <c r="O189" s="119"/>
      <c r="P189" s="119"/>
      <c r="Q189" s="119"/>
      <c r="R189" s="119"/>
      <c r="S189" s="119"/>
      <c r="T189" s="119"/>
      <c r="U189" s="119"/>
      <c r="V189" s="119"/>
      <c r="W189" s="119"/>
      <c r="X189" s="115"/>
      <c r="Y189" s="115"/>
      <c r="Z189" s="115"/>
      <c r="AA189" s="184"/>
      <c r="AB189" s="137"/>
      <c r="AC189" s="85"/>
    </row>
    <row r="190" spans="1:31" ht="20.100000000000001" customHeight="1">
      <c r="B190" s="71"/>
      <c r="D190" s="177"/>
      <c r="E190" s="177"/>
      <c r="F190" s="177"/>
      <c r="G190" s="177"/>
      <c r="H190" s="177"/>
      <c r="I190" s="177"/>
      <c r="J190" s="177"/>
      <c r="K190" s="177"/>
      <c r="L190" s="177"/>
      <c r="M190" s="119"/>
      <c r="N190" s="119"/>
      <c r="O190" s="119"/>
      <c r="P190" s="119"/>
      <c r="Q190" s="119"/>
      <c r="R190" s="119"/>
      <c r="S190" s="119"/>
      <c r="T190" s="119"/>
      <c r="U190" s="119"/>
      <c r="V190" s="119"/>
      <c r="W190" s="119"/>
      <c r="X190" s="115"/>
      <c r="Y190" s="115"/>
      <c r="Z190" s="383"/>
      <c r="AA190" s="184"/>
      <c r="AB190" s="137"/>
      <c r="AC190" s="85"/>
    </row>
    <row r="191" spans="1:31" s="259" customFormat="1" ht="20.100000000000001" customHeight="1" thickBot="1">
      <c r="A191" s="253"/>
      <c r="B191" s="252" t="s">
        <v>63</v>
      </c>
      <c r="C191" s="254"/>
      <c r="D191" s="255"/>
      <c r="E191" s="255"/>
      <c r="F191" s="255"/>
      <c r="G191" s="255"/>
      <c r="H191" s="255"/>
      <c r="I191" s="255"/>
      <c r="J191" s="255"/>
      <c r="K191" s="255"/>
      <c r="L191" s="255"/>
      <c r="M191" s="256"/>
      <c r="N191" s="256"/>
      <c r="O191" s="256"/>
      <c r="P191" s="256"/>
      <c r="Q191" s="256"/>
      <c r="R191" s="256"/>
      <c r="S191" s="256"/>
      <c r="T191" s="256"/>
      <c r="U191" s="256"/>
      <c r="V191" s="256"/>
      <c r="W191" s="256"/>
      <c r="X191" s="257"/>
      <c r="Y191" s="257"/>
      <c r="Z191" s="257"/>
      <c r="AA191" s="184"/>
      <c r="AB191" s="236"/>
      <c r="AC191" s="237"/>
      <c r="AD191" s="258"/>
      <c r="AE191" s="258"/>
    </row>
    <row r="192" spans="1:31" ht="20.100000000000001" customHeight="1">
      <c r="B192" s="72" t="s">
        <v>13</v>
      </c>
      <c r="C192" s="35"/>
      <c r="D192" s="271">
        <v>39135.757841070001</v>
      </c>
      <c r="E192" s="271">
        <v>34899.442097424027</v>
      </c>
      <c r="F192" s="271">
        <v>41551.936996677192</v>
      </c>
      <c r="G192" s="271">
        <v>50162.271715888361</v>
      </c>
      <c r="H192" s="271">
        <v>37589.439934652422</v>
      </c>
      <c r="I192" s="271">
        <v>37710.362095880198</v>
      </c>
      <c r="J192" s="271">
        <v>45806.611638648166</v>
      </c>
      <c r="K192" s="271">
        <v>43168.033298753609</v>
      </c>
      <c r="L192" s="271">
        <v>40393.995869606581</v>
      </c>
      <c r="M192" s="271">
        <v>43129.173975689395</v>
      </c>
      <c r="N192" s="271">
        <v>42180.992701694595</v>
      </c>
      <c r="O192" s="271">
        <v>54564.134336270567</v>
      </c>
      <c r="P192" s="305">
        <v>46154.855205373773</v>
      </c>
      <c r="Q192" s="271">
        <v>40435.52564846872</v>
      </c>
      <c r="R192" s="271">
        <f>+R15</f>
        <v>43764.142180058057</v>
      </c>
      <c r="S192" s="271">
        <f>+S15</f>
        <v>57864.747395161845</v>
      </c>
      <c r="T192" s="271">
        <f>+T15</f>
        <v>50866.912296812836</v>
      </c>
      <c r="U192" s="271">
        <f>+U15</f>
        <v>43816.345337697392</v>
      </c>
      <c r="V192" s="271">
        <f>+V15</f>
        <v>52559.968174044981</v>
      </c>
      <c r="W192" s="271">
        <v>41074.981621784777</v>
      </c>
      <c r="X192" s="271">
        <v>330023.85561899398</v>
      </c>
      <c r="Y192" s="271">
        <v>376537.47785940237</v>
      </c>
      <c r="Z192" s="306">
        <v>14.094018189432777</v>
      </c>
      <c r="AA192" s="184"/>
      <c r="AB192" s="272"/>
      <c r="AC192" s="273"/>
      <c r="AD192" s="94"/>
      <c r="AE192" s="94"/>
    </row>
    <row r="193" spans="1:31" ht="20.100000000000001" customHeight="1">
      <c r="B193" s="73"/>
      <c r="C193" s="36" t="s">
        <v>53</v>
      </c>
      <c r="D193" s="274">
        <v>39135.757841070001</v>
      </c>
      <c r="E193" s="274">
        <v>34899.442097424027</v>
      </c>
      <c r="F193" s="274">
        <v>41551.936996677192</v>
      </c>
      <c r="G193" s="274">
        <v>50162.271715888361</v>
      </c>
      <c r="H193" s="274">
        <v>37589.439934652422</v>
      </c>
      <c r="I193" s="274">
        <v>37710.362095880198</v>
      </c>
      <c r="J193" s="274">
        <v>45806.611638648166</v>
      </c>
      <c r="K193" s="274">
        <v>43168.033298753609</v>
      </c>
      <c r="L193" s="274">
        <v>40393.995869606581</v>
      </c>
      <c r="M193" s="274">
        <v>43129.173975689395</v>
      </c>
      <c r="N193" s="274">
        <v>42180.992701694595</v>
      </c>
      <c r="O193" s="274">
        <v>54564.134336270567</v>
      </c>
      <c r="P193" s="307">
        <v>46154.855205373773</v>
      </c>
      <c r="Q193" s="274">
        <v>40435.52564846872</v>
      </c>
      <c r="R193" s="274">
        <f>+R15</f>
        <v>43764.142180058057</v>
      </c>
      <c r="S193" s="274">
        <f>+S15</f>
        <v>57864.747395161845</v>
      </c>
      <c r="T193" s="274">
        <f>+T15</f>
        <v>50866.912296812836</v>
      </c>
      <c r="U193" s="274">
        <f>+U15</f>
        <v>43816.345337697392</v>
      </c>
      <c r="V193" s="274">
        <f>+V15</f>
        <v>52559.968174044981</v>
      </c>
      <c r="W193" s="274">
        <v>41074.981621784777</v>
      </c>
      <c r="X193" s="274">
        <v>330023.85561899398</v>
      </c>
      <c r="Y193" s="274">
        <v>376537.47785940237</v>
      </c>
      <c r="Z193" s="310">
        <v>14.094018189432777</v>
      </c>
      <c r="AA193" s="184"/>
      <c r="AB193" s="272"/>
      <c r="AC193" s="273"/>
    </row>
    <row r="194" spans="1:31" ht="18">
      <c r="B194" s="73" t="s">
        <v>125</v>
      </c>
      <c r="C194" s="36"/>
      <c r="D194" s="275">
        <v>70016.677305788748</v>
      </c>
      <c r="E194" s="275">
        <v>67857.389040770388</v>
      </c>
      <c r="F194" s="275">
        <v>71300.941620377213</v>
      </c>
      <c r="G194" s="275">
        <v>82632.392350407012</v>
      </c>
      <c r="H194" s="275">
        <v>78382.959225674858</v>
      </c>
      <c r="I194" s="275">
        <v>77053.989091740354</v>
      </c>
      <c r="J194" s="275">
        <v>84863.608212326479</v>
      </c>
      <c r="K194" s="275">
        <v>85711.544385369561</v>
      </c>
      <c r="L194" s="275">
        <v>83052.847372102638</v>
      </c>
      <c r="M194" s="275">
        <v>87565.818314813121</v>
      </c>
      <c r="N194" s="275">
        <v>88602.954692719213</v>
      </c>
      <c r="O194" s="275">
        <v>107774.68673526029</v>
      </c>
      <c r="P194" s="384">
        <v>88929.044752763904</v>
      </c>
      <c r="Q194" s="385">
        <v>87841.111792561962</v>
      </c>
      <c r="R194" s="385">
        <f t="shared" ref="R194:T194" si="3">SUM(R195:R198)</f>
        <v>96264.460268559313</v>
      </c>
      <c r="S194" s="385">
        <f t="shared" si="3"/>
        <v>112684.52258418984</v>
      </c>
      <c r="T194" s="385">
        <f t="shared" si="3"/>
        <v>123956.95662614706</v>
      </c>
      <c r="U194" s="385">
        <f>SUM(U195:U198)</f>
        <v>146850.02859638145</v>
      </c>
      <c r="V194" s="385">
        <f>SUM(V195:V198)</f>
        <v>125347.83595752825</v>
      </c>
      <c r="W194" s="385">
        <v>112532.64070956821</v>
      </c>
      <c r="X194" s="385">
        <v>617819.50123245455</v>
      </c>
      <c r="Y194" s="385">
        <v>894406.6012877</v>
      </c>
      <c r="Z194" s="386">
        <v>44.768269616529885</v>
      </c>
      <c r="AA194" s="184"/>
      <c r="AB194" s="272"/>
      <c r="AC194" s="273"/>
      <c r="AD194" s="94"/>
      <c r="AE194" s="94"/>
    </row>
    <row r="195" spans="1:31" ht="18">
      <c r="B195" s="73"/>
      <c r="C195" s="77" t="s">
        <v>127</v>
      </c>
      <c r="D195" s="276">
        <v>57308.471518318001</v>
      </c>
      <c r="E195" s="276">
        <v>55617.933322546814</v>
      </c>
      <c r="F195" s="276">
        <v>58357.924222606249</v>
      </c>
      <c r="G195" s="276">
        <v>67514.130797302583</v>
      </c>
      <c r="H195" s="276">
        <v>64819.910414678365</v>
      </c>
      <c r="I195" s="276">
        <v>63848.885463887476</v>
      </c>
      <c r="J195" s="276">
        <v>70093.591933342599</v>
      </c>
      <c r="K195" s="276">
        <v>71690.93001976519</v>
      </c>
      <c r="L195" s="276">
        <v>68504.68877545587</v>
      </c>
      <c r="M195" s="276">
        <v>72027.505248478599</v>
      </c>
      <c r="N195" s="276">
        <v>73741.236307975647</v>
      </c>
      <c r="O195" s="276">
        <v>88503.97315874623</v>
      </c>
      <c r="P195" s="308">
        <v>73800.073248525194</v>
      </c>
      <c r="Q195" s="277">
        <v>72216.139452831194</v>
      </c>
      <c r="R195" s="277">
        <f>+R76+R86+R91</f>
        <v>79394.57560293682</v>
      </c>
      <c r="S195" s="277">
        <f>+S76+S86+S91</f>
        <v>93127.907643244806</v>
      </c>
      <c r="T195" s="277">
        <f>+T76+T86+T91</f>
        <v>101721.8576804231</v>
      </c>
      <c r="U195" s="277">
        <f>+U76+U86+U91</f>
        <v>102776.13971568261</v>
      </c>
      <c r="V195" s="277">
        <f>+V76+V86+V91</f>
        <v>100296.3415700574</v>
      </c>
      <c r="W195" s="277">
        <v>90294.9096258637</v>
      </c>
      <c r="X195" s="277">
        <v>509251.7776924473</v>
      </c>
      <c r="Y195" s="277">
        <v>713627.94453956478</v>
      </c>
      <c r="Z195" s="309">
        <v>40.132636899806066</v>
      </c>
      <c r="AA195" s="185"/>
      <c r="AB195" s="278"/>
      <c r="AC195" s="273"/>
    </row>
    <row r="196" spans="1:31" s="39" customFormat="1" ht="18">
      <c r="A196" s="40"/>
      <c r="B196" s="73"/>
      <c r="C196" s="77" t="s">
        <v>54</v>
      </c>
      <c r="D196" s="276">
        <v>9079.5248550326105</v>
      </c>
      <c r="E196" s="276">
        <v>8820.0158670774126</v>
      </c>
      <c r="F196" s="276">
        <v>9553.5601575657984</v>
      </c>
      <c r="G196" s="276">
        <v>11570.488293344795</v>
      </c>
      <c r="H196" s="276">
        <v>10060.418172839185</v>
      </c>
      <c r="I196" s="276">
        <v>9676.2882211592041</v>
      </c>
      <c r="J196" s="276">
        <v>10896.43182387321</v>
      </c>
      <c r="K196" s="276">
        <v>10161.135811998012</v>
      </c>
      <c r="L196" s="276">
        <v>10546.711303353</v>
      </c>
      <c r="M196" s="277">
        <v>11371.294200123406</v>
      </c>
      <c r="N196" s="277">
        <v>10454.680924049007</v>
      </c>
      <c r="O196" s="277">
        <v>13740.679737009785</v>
      </c>
      <c r="P196" s="308">
        <v>10004.139211106802</v>
      </c>
      <c r="Q196" s="277">
        <v>10469.986397161008</v>
      </c>
      <c r="R196" s="277">
        <f>+R111+R116</f>
        <v>11348.196569699401</v>
      </c>
      <c r="S196" s="277">
        <f>+S111+S116</f>
        <v>14317.154336704996</v>
      </c>
      <c r="T196" s="277">
        <f>+T111+T116</f>
        <v>16000.319987694016</v>
      </c>
      <c r="U196" s="277">
        <f>+U111+U116</f>
        <v>37720.012723482621</v>
      </c>
      <c r="V196" s="277">
        <f>+V111+V116</f>
        <v>17881.174387259209</v>
      </c>
      <c r="W196" s="277">
        <v>14862.631495791587</v>
      </c>
      <c r="X196" s="277">
        <v>79817.863202890236</v>
      </c>
      <c r="Y196" s="277">
        <v>132603.61510889963</v>
      </c>
      <c r="Z196" s="309">
        <v>66.132754984723775</v>
      </c>
      <c r="AA196" s="185"/>
      <c r="AB196" s="278"/>
      <c r="AC196" s="278"/>
    </row>
    <row r="197" spans="1:31" ht="18">
      <c r="B197" s="73"/>
      <c r="C197" s="36" t="s">
        <v>55</v>
      </c>
      <c r="D197" s="276">
        <v>2161.7425942811101</v>
      </c>
      <c r="E197" s="276">
        <v>2040.1528663583451</v>
      </c>
      <c r="F197" s="276">
        <v>1898.7889795633973</v>
      </c>
      <c r="G197" s="276">
        <v>1783.7338620623345</v>
      </c>
      <c r="H197" s="276">
        <v>1662.0534095237963</v>
      </c>
      <c r="I197" s="276">
        <v>1578.5636837242043</v>
      </c>
      <c r="J197" s="276">
        <v>1703.1436477100881</v>
      </c>
      <c r="K197" s="276">
        <v>1491.7253282346503</v>
      </c>
      <c r="L197" s="276">
        <v>1281.9650907915934</v>
      </c>
      <c r="M197" s="277">
        <v>1213.8448007075281</v>
      </c>
      <c r="N197" s="277">
        <v>1153.1632876389408</v>
      </c>
      <c r="O197" s="277">
        <v>1385.2705349415794</v>
      </c>
      <c r="P197" s="308">
        <v>1182.7983115691886</v>
      </c>
      <c r="Q197" s="277">
        <v>993.93072421463512</v>
      </c>
      <c r="R197" s="277">
        <f>+R129+R134</f>
        <v>1005.8428335554224</v>
      </c>
      <c r="S197" s="277">
        <f>+S129+S134</f>
        <v>894.26901129335909</v>
      </c>
      <c r="T197" s="277">
        <f>+T129+T134</f>
        <v>965.45787767921001</v>
      </c>
      <c r="U197" s="277">
        <f>+U129+U134</f>
        <v>912.25569507462842</v>
      </c>
      <c r="V197" s="277">
        <f>+V129+V134</f>
        <v>951.51068376027388</v>
      </c>
      <c r="W197" s="277">
        <v>875.6962827231157</v>
      </c>
      <c r="X197" s="277">
        <v>14319.904371457926</v>
      </c>
      <c r="Y197" s="277">
        <v>7781.7614198698329</v>
      </c>
      <c r="Z197" s="309">
        <v>-45.657727747258953</v>
      </c>
      <c r="AA197" s="185"/>
      <c r="AB197" s="278"/>
      <c r="AC197" s="273"/>
    </row>
    <row r="198" spans="1:31" ht="18.75" thickBot="1">
      <c r="B198" s="73"/>
      <c r="C198" s="36" t="s">
        <v>56</v>
      </c>
      <c r="D198" s="313">
        <v>1466.9383381570137</v>
      </c>
      <c r="E198" s="313">
        <v>1379.286984787821</v>
      </c>
      <c r="F198" s="313">
        <v>1490.6682606417705</v>
      </c>
      <c r="G198" s="313">
        <v>1764.0393976972932</v>
      </c>
      <c r="H198" s="313">
        <v>1840.5772286335075</v>
      </c>
      <c r="I198" s="313">
        <v>1950.2517229694643</v>
      </c>
      <c r="J198" s="313">
        <v>2170.4408074005773</v>
      </c>
      <c r="K198" s="313">
        <v>2367.7532253717136</v>
      </c>
      <c r="L198" s="313">
        <v>2719.4822025021645</v>
      </c>
      <c r="M198" s="313">
        <v>2953.1740655035851</v>
      </c>
      <c r="N198" s="313">
        <v>3253.8741730556158</v>
      </c>
      <c r="O198" s="313">
        <v>4144.7633045626962</v>
      </c>
      <c r="P198" s="387">
        <v>3942.0339815627258</v>
      </c>
      <c r="Q198" s="388">
        <v>4161.055218355139</v>
      </c>
      <c r="R198" s="388">
        <f>+R160</f>
        <v>4515.8452623676749</v>
      </c>
      <c r="S198" s="388">
        <f>+S160</f>
        <v>4345.1915929466777</v>
      </c>
      <c r="T198" s="388">
        <f>+T160</f>
        <v>5269.3210803507391</v>
      </c>
      <c r="U198" s="388">
        <f>+U160</f>
        <v>5441.6204621416118</v>
      </c>
      <c r="V198" s="388">
        <f>+V160</f>
        <v>6218.809316451373</v>
      </c>
      <c r="W198" s="388">
        <v>6499.4033051898023</v>
      </c>
      <c r="X198" s="277">
        <v>14429.955965659163</v>
      </c>
      <c r="Y198" s="277">
        <v>40393.280219365741</v>
      </c>
      <c r="Z198" s="314">
        <v>179.92656606503076</v>
      </c>
      <c r="AA198" s="185"/>
      <c r="AB198" s="278"/>
      <c r="AC198" s="273"/>
    </row>
    <row r="199" spans="1:31" ht="18.75" thickBot="1">
      <c r="B199" s="279" t="s">
        <v>57</v>
      </c>
      <c r="C199" s="280"/>
      <c r="D199" s="281">
        <v>109152.43514685874</v>
      </c>
      <c r="E199" s="281">
        <v>102756.83113819442</v>
      </c>
      <c r="F199" s="281">
        <v>112852.8786170544</v>
      </c>
      <c r="G199" s="281">
        <v>132794.66406629537</v>
      </c>
      <c r="H199" s="281">
        <v>115972.39916032727</v>
      </c>
      <c r="I199" s="281">
        <v>114764.35118762054</v>
      </c>
      <c r="J199" s="281">
        <v>130670.21985097465</v>
      </c>
      <c r="K199" s="281">
        <v>128879.57768412317</v>
      </c>
      <c r="L199" s="281">
        <v>123446.84324170923</v>
      </c>
      <c r="M199" s="281">
        <v>130694.99229050252</v>
      </c>
      <c r="N199" s="281">
        <v>130783.94739441382</v>
      </c>
      <c r="O199" s="281">
        <v>162338.82107153087</v>
      </c>
      <c r="P199" s="389">
        <v>135083.899958138</v>
      </c>
      <c r="Q199" s="390">
        <f t="shared" ref="Q199:T199" si="4">+Q192+Q194</f>
        <v>128276.63744103067</v>
      </c>
      <c r="R199" s="390">
        <f t="shared" si="4"/>
        <v>140028.60244861737</v>
      </c>
      <c r="S199" s="390">
        <f t="shared" si="4"/>
        <v>170549.26997935167</v>
      </c>
      <c r="T199" s="390">
        <f t="shared" si="4"/>
        <v>174823.8689229599</v>
      </c>
      <c r="U199" s="390">
        <f>+U192+U194</f>
        <v>190666.37393407885</v>
      </c>
      <c r="V199" s="390">
        <f>+V192+V194</f>
        <v>177907.80413157324</v>
      </c>
      <c r="W199" s="390">
        <v>153607.62233135299</v>
      </c>
      <c r="X199" s="390">
        <v>947843.35685144854</v>
      </c>
      <c r="Y199" s="390">
        <v>1270944.0791471023</v>
      </c>
      <c r="Z199" s="311">
        <v>34.087987214356978</v>
      </c>
      <c r="AA199" s="184"/>
      <c r="AB199" s="272"/>
      <c r="AC199" s="273"/>
    </row>
    <row r="200" spans="1:31" s="266" customFormat="1" ht="18">
      <c r="A200" s="262"/>
      <c r="B200" s="263"/>
      <c r="C200" s="264"/>
      <c r="D200" s="265"/>
      <c r="E200" s="265"/>
      <c r="F200" s="265"/>
      <c r="G200" s="265"/>
      <c r="H200" s="265"/>
      <c r="I200" s="265"/>
      <c r="J200" s="265"/>
      <c r="K200" s="265"/>
      <c r="L200" s="265"/>
      <c r="M200" s="265"/>
      <c r="N200" s="265"/>
      <c r="O200" s="265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  <c r="Z200" s="391"/>
      <c r="AA200" s="184"/>
      <c r="AB200" s="240"/>
      <c r="AC200" s="245"/>
    </row>
    <row r="201" spans="1:31" s="261" customFormat="1" ht="20.100000000000001" customHeight="1">
      <c r="A201" s="260"/>
      <c r="B201" s="267"/>
      <c r="C201" s="268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312"/>
      <c r="Q201" s="312"/>
      <c r="R201" s="312"/>
      <c r="S201" s="312"/>
      <c r="T201" s="312"/>
      <c r="U201" s="312"/>
      <c r="V201" s="312"/>
      <c r="W201" s="312"/>
      <c r="X201" s="269"/>
      <c r="Y201" s="269"/>
      <c r="Z201" s="269"/>
      <c r="AA201" s="184"/>
      <c r="AB201" s="137"/>
      <c r="AC201" s="95"/>
    </row>
    <row r="202" spans="1:31" s="259" customFormat="1" ht="20.100000000000001" customHeight="1" thickBot="1">
      <c r="A202" s="253"/>
      <c r="B202" s="252" t="s">
        <v>64</v>
      </c>
      <c r="C202" s="254"/>
      <c r="D202" s="255"/>
      <c r="E202" s="255"/>
      <c r="F202" s="255"/>
      <c r="G202" s="255"/>
      <c r="H202" s="255"/>
      <c r="I202" s="255"/>
      <c r="J202" s="255"/>
      <c r="K202" s="255"/>
      <c r="L202" s="255"/>
      <c r="M202" s="270"/>
      <c r="N202" s="270"/>
      <c r="O202" s="270"/>
      <c r="P202" s="270"/>
      <c r="Q202" s="270"/>
      <c r="R202" s="270"/>
      <c r="S202" s="270"/>
      <c r="T202" s="270"/>
      <c r="U202" s="270"/>
      <c r="V202" s="270"/>
      <c r="W202" s="270"/>
      <c r="X202" s="270"/>
      <c r="Y202" s="270"/>
      <c r="Z202" s="270"/>
      <c r="AA202" s="184"/>
      <c r="AB202" s="236"/>
      <c r="AC202" s="237"/>
      <c r="AD202" s="258"/>
      <c r="AE202" s="258"/>
    </row>
    <row r="203" spans="1:31" ht="20.100000000000001" customHeight="1">
      <c r="B203" s="72" t="s">
        <v>13</v>
      </c>
      <c r="C203" s="35"/>
      <c r="D203" s="282">
        <v>15947</v>
      </c>
      <c r="E203" s="282">
        <v>15228</v>
      </c>
      <c r="F203" s="282">
        <v>16421</v>
      </c>
      <c r="G203" s="282">
        <v>18496</v>
      </c>
      <c r="H203" s="282">
        <v>17651</v>
      </c>
      <c r="I203" s="282">
        <v>15677</v>
      </c>
      <c r="J203" s="282">
        <v>18909</v>
      </c>
      <c r="K203" s="282">
        <v>17314</v>
      </c>
      <c r="L203" s="282">
        <v>17391</v>
      </c>
      <c r="M203" s="282">
        <v>18941</v>
      </c>
      <c r="N203" s="282">
        <v>16943</v>
      </c>
      <c r="O203" s="282">
        <v>17937</v>
      </c>
      <c r="P203" s="282">
        <v>16924</v>
      </c>
      <c r="Q203" s="282">
        <v>15881</v>
      </c>
      <c r="R203" s="282">
        <f>+R204</f>
        <v>15877</v>
      </c>
      <c r="S203" s="282">
        <f>+S204</f>
        <v>17162</v>
      </c>
      <c r="T203" s="282">
        <f>+T204</f>
        <v>17022</v>
      </c>
      <c r="U203" s="282">
        <f>+U204</f>
        <v>16320</v>
      </c>
      <c r="V203" s="282">
        <f>+V204</f>
        <v>18097</v>
      </c>
      <c r="W203" s="282">
        <v>15658</v>
      </c>
      <c r="X203" s="282">
        <v>135643</v>
      </c>
      <c r="Y203" s="282">
        <v>132941</v>
      </c>
      <c r="Z203" s="282">
        <v>-1.9919936893168093</v>
      </c>
      <c r="AA203" s="184"/>
      <c r="AB203" s="272"/>
      <c r="AC203" s="273"/>
      <c r="AD203" s="94"/>
      <c r="AE203" s="94"/>
    </row>
    <row r="204" spans="1:31" ht="20.100000000000001" customHeight="1">
      <c r="B204" s="73"/>
      <c r="C204" s="36" t="s">
        <v>53</v>
      </c>
      <c r="D204" s="283">
        <v>15947</v>
      </c>
      <c r="E204" s="283">
        <v>15228</v>
      </c>
      <c r="F204" s="283">
        <v>16421</v>
      </c>
      <c r="G204" s="283">
        <v>18496</v>
      </c>
      <c r="H204" s="283">
        <v>17651</v>
      </c>
      <c r="I204" s="283">
        <v>15677</v>
      </c>
      <c r="J204" s="283">
        <v>18909</v>
      </c>
      <c r="K204" s="283">
        <v>17314</v>
      </c>
      <c r="L204" s="283">
        <v>17391</v>
      </c>
      <c r="M204" s="283">
        <v>18941</v>
      </c>
      <c r="N204" s="283">
        <v>16943</v>
      </c>
      <c r="O204" s="283">
        <v>17937</v>
      </c>
      <c r="P204" s="283">
        <v>16924</v>
      </c>
      <c r="Q204" s="283">
        <v>15881</v>
      </c>
      <c r="R204" s="283">
        <f>+R45</f>
        <v>15877</v>
      </c>
      <c r="S204" s="283">
        <f>+S45</f>
        <v>17162</v>
      </c>
      <c r="T204" s="283">
        <f>+T45</f>
        <v>17022</v>
      </c>
      <c r="U204" s="283">
        <f>+U45</f>
        <v>16320</v>
      </c>
      <c r="V204" s="283">
        <f>+V45</f>
        <v>18097</v>
      </c>
      <c r="W204" s="283">
        <v>15658</v>
      </c>
      <c r="X204" s="283">
        <v>135643</v>
      </c>
      <c r="Y204" s="283">
        <v>132941</v>
      </c>
      <c r="Z204" s="283">
        <v>-1.9919936893168093</v>
      </c>
      <c r="AA204" s="184"/>
      <c r="AB204" s="272"/>
      <c r="AC204" s="273"/>
    </row>
    <row r="205" spans="1:31" ht="18">
      <c r="B205" s="73" t="s">
        <v>125</v>
      </c>
      <c r="C205" s="36"/>
      <c r="D205" s="284">
        <v>55245128</v>
      </c>
      <c r="E205" s="284">
        <v>56110567.643600002</v>
      </c>
      <c r="F205" s="284">
        <v>63750849</v>
      </c>
      <c r="G205" s="284">
        <v>65140032</v>
      </c>
      <c r="H205" s="284">
        <v>72861041</v>
      </c>
      <c r="I205" s="284">
        <v>74756049</v>
      </c>
      <c r="J205" s="284">
        <v>78533061</v>
      </c>
      <c r="K205" s="284">
        <v>87036164</v>
      </c>
      <c r="L205" s="284">
        <v>91839323</v>
      </c>
      <c r="M205" s="284">
        <v>102400971</v>
      </c>
      <c r="N205" s="284">
        <v>104325887</v>
      </c>
      <c r="O205" s="284">
        <v>114196503</v>
      </c>
      <c r="P205" s="284">
        <v>109032927</v>
      </c>
      <c r="Q205" s="284">
        <v>108604350</v>
      </c>
      <c r="R205" s="284">
        <f t="shared" ref="R205:T205" si="5">SUM(R206:R209)</f>
        <v>120354321</v>
      </c>
      <c r="S205" s="284">
        <f t="shared" si="5"/>
        <v>126225192</v>
      </c>
      <c r="T205" s="284">
        <f t="shared" si="5"/>
        <v>141978954</v>
      </c>
      <c r="U205" s="284">
        <f>SUM(U206:U209)</f>
        <v>138588242</v>
      </c>
      <c r="V205" s="284">
        <f>SUM(V206:V209)</f>
        <v>150198343</v>
      </c>
      <c r="W205" s="284">
        <v>161349881</v>
      </c>
      <c r="X205" s="284">
        <v>553432891.64359999</v>
      </c>
      <c r="Y205" s="284">
        <v>1056332210</v>
      </c>
      <c r="Z205" s="284">
        <v>90.86906939391983</v>
      </c>
      <c r="AA205" s="184"/>
      <c r="AB205" s="272"/>
      <c r="AC205" s="273"/>
      <c r="AD205" s="94"/>
      <c r="AE205" s="94"/>
    </row>
    <row r="206" spans="1:31" ht="20.100000000000001" customHeight="1">
      <c r="B206" s="73"/>
      <c r="C206" s="36" t="s">
        <v>123</v>
      </c>
      <c r="D206" s="283">
        <v>29025010</v>
      </c>
      <c r="E206" s="283">
        <v>29942332</v>
      </c>
      <c r="F206" s="283">
        <v>34237513</v>
      </c>
      <c r="G206" s="283">
        <v>37038828</v>
      </c>
      <c r="H206" s="283">
        <v>40193052</v>
      </c>
      <c r="I206" s="283">
        <v>41464543</v>
      </c>
      <c r="J206" s="283">
        <v>42951345</v>
      </c>
      <c r="K206" s="283">
        <v>47076531</v>
      </c>
      <c r="L206" s="283">
        <v>49687011</v>
      </c>
      <c r="M206" s="283">
        <v>55396679</v>
      </c>
      <c r="N206" s="283">
        <v>56709635</v>
      </c>
      <c r="O206" s="283">
        <v>63155155</v>
      </c>
      <c r="P206" s="283">
        <v>58981905</v>
      </c>
      <c r="Q206" s="283">
        <v>62095894</v>
      </c>
      <c r="R206" s="283">
        <f>+R96+R102+R105</f>
        <v>69310136</v>
      </c>
      <c r="S206" s="283">
        <f>+S96+S102+S105</f>
        <v>74118416</v>
      </c>
      <c r="T206" s="283">
        <f>+T96+T102+T105</f>
        <v>82927714</v>
      </c>
      <c r="U206" s="283">
        <f>+U96+U102+U105</f>
        <v>80660873</v>
      </c>
      <c r="V206" s="283">
        <f>+V96+V102+V105</f>
        <v>87437748</v>
      </c>
      <c r="W206" s="283">
        <v>92538231</v>
      </c>
      <c r="X206" s="283">
        <v>301929154</v>
      </c>
      <c r="Y206" s="283">
        <v>608070917</v>
      </c>
      <c r="Z206" s="283">
        <v>101.39523094878078</v>
      </c>
      <c r="AA206" s="185"/>
      <c r="AB206" s="278"/>
      <c r="AC206" s="273"/>
    </row>
    <row r="207" spans="1:31" s="39" customFormat="1" ht="20.100000000000001" customHeight="1">
      <c r="A207" s="40"/>
      <c r="B207" s="73"/>
      <c r="C207" s="77" t="s">
        <v>54</v>
      </c>
      <c r="D207" s="283">
        <v>190854</v>
      </c>
      <c r="E207" s="283">
        <v>179682</v>
      </c>
      <c r="F207" s="283">
        <v>193608</v>
      </c>
      <c r="G207" s="283">
        <v>209545</v>
      </c>
      <c r="H207" s="283">
        <v>204123</v>
      </c>
      <c r="I207" s="283">
        <v>201201</v>
      </c>
      <c r="J207" s="283">
        <v>212333</v>
      </c>
      <c r="K207" s="283">
        <v>202825</v>
      </c>
      <c r="L207" s="283">
        <v>197461</v>
      </c>
      <c r="M207" s="283">
        <v>208261</v>
      </c>
      <c r="N207" s="283">
        <v>190627</v>
      </c>
      <c r="O207" s="283">
        <v>227658</v>
      </c>
      <c r="P207" s="283">
        <v>170261</v>
      </c>
      <c r="Q207" s="283">
        <v>170279</v>
      </c>
      <c r="R207" s="283">
        <f>+R121+R124</f>
        <v>172959</v>
      </c>
      <c r="S207" s="283">
        <f>+S121+S124</f>
        <v>189901</v>
      </c>
      <c r="T207" s="283">
        <f>+T121+T124</f>
        <v>196802</v>
      </c>
      <c r="U207" s="283">
        <f>+U121+U124</f>
        <v>177911</v>
      </c>
      <c r="V207" s="283">
        <f>+V121+V124</f>
        <v>197200</v>
      </c>
      <c r="W207" s="283">
        <v>176914</v>
      </c>
      <c r="X207" s="283">
        <v>1594171</v>
      </c>
      <c r="Y207" s="283">
        <v>1452227</v>
      </c>
      <c r="Z207" s="283">
        <v>-8.9039381597080869</v>
      </c>
      <c r="AA207" s="185"/>
      <c r="AB207" s="278"/>
      <c r="AC207" s="278"/>
    </row>
    <row r="208" spans="1:31" ht="20.100000000000001" customHeight="1">
      <c r="B208" s="73"/>
      <c r="C208" s="36" t="s">
        <v>55</v>
      </c>
      <c r="D208" s="283">
        <v>8576396</v>
      </c>
      <c r="E208" s="283">
        <v>7647550</v>
      </c>
      <c r="F208" s="283">
        <v>8526565</v>
      </c>
      <c r="G208" s="283">
        <v>8677415</v>
      </c>
      <c r="H208" s="283">
        <v>8199547</v>
      </c>
      <c r="I208" s="283">
        <v>7925843</v>
      </c>
      <c r="J208" s="283">
        <v>8648925</v>
      </c>
      <c r="K208" s="283">
        <v>8501808</v>
      </c>
      <c r="L208" s="283">
        <v>8245674</v>
      </c>
      <c r="M208" s="283">
        <v>8243659</v>
      </c>
      <c r="N208" s="283">
        <v>7593957</v>
      </c>
      <c r="O208" s="283">
        <v>8500502</v>
      </c>
      <c r="P208" s="283">
        <v>7599517</v>
      </c>
      <c r="Q208" s="283">
        <v>6465896</v>
      </c>
      <c r="R208" s="283">
        <f>+R144+R147</f>
        <v>6856288</v>
      </c>
      <c r="S208" s="283">
        <f>+S144+S147</f>
        <v>6235567</v>
      </c>
      <c r="T208" s="283">
        <f>+T144+T147</f>
        <v>6495966</v>
      </c>
      <c r="U208" s="283">
        <f>+U144+U147</f>
        <v>6221375</v>
      </c>
      <c r="V208" s="283">
        <f>+V144+V147</f>
        <v>6307720</v>
      </c>
      <c r="W208" s="283">
        <v>6079715</v>
      </c>
      <c r="X208" s="283">
        <v>66704049</v>
      </c>
      <c r="Y208" s="283">
        <v>52262044</v>
      </c>
      <c r="Z208" s="283">
        <v>-21.650867101036102</v>
      </c>
      <c r="AA208" s="185"/>
      <c r="AB208" s="278"/>
      <c r="AC208" s="273"/>
    </row>
    <row r="209" spans="2:29" ht="20.25" customHeight="1" thickBot="1">
      <c r="B209" s="73"/>
      <c r="C209" s="36" t="s">
        <v>56</v>
      </c>
      <c r="D209" s="283">
        <v>17452868</v>
      </c>
      <c r="E209" s="283">
        <v>18341003.643600002</v>
      </c>
      <c r="F209" s="283">
        <v>20793163</v>
      </c>
      <c r="G209" s="283">
        <v>19214244</v>
      </c>
      <c r="H209" s="283">
        <v>24264319</v>
      </c>
      <c r="I209" s="283">
        <v>25164462</v>
      </c>
      <c r="J209" s="283">
        <v>26720458</v>
      </c>
      <c r="K209" s="283">
        <v>31255000</v>
      </c>
      <c r="L209" s="283">
        <v>33709177</v>
      </c>
      <c r="M209" s="283">
        <v>38552372</v>
      </c>
      <c r="N209" s="283">
        <v>39831668</v>
      </c>
      <c r="O209" s="283">
        <v>42313188</v>
      </c>
      <c r="P209" s="283">
        <v>42281244</v>
      </c>
      <c r="Q209" s="283">
        <v>39872281</v>
      </c>
      <c r="R209" s="283">
        <f>+R178</f>
        <v>44014938</v>
      </c>
      <c r="S209" s="283">
        <f>+S178</f>
        <v>45681308</v>
      </c>
      <c r="T209" s="283">
        <f>+T178</f>
        <v>52358472</v>
      </c>
      <c r="U209" s="283">
        <f>+U178</f>
        <v>51528083</v>
      </c>
      <c r="V209" s="283">
        <f>+V178</f>
        <v>56255675</v>
      </c>
      <c r="W209" s="283">
        <v>62555021</v>
      </c>
      <c r="X209" s="283">
        <v>183205517.64359999</v>
      </c>
      <c r="Y209" s="283">
        <v>394547022</v>
      </c>
      <c r="Z209" s="283">
        <v>115.35760880714005</v>
      </c>
      <c r="AA209" s="185"/>
      <c r="AB209" s="278"/>
      <c r="AC209" s="273"/>
    </row>
    <row r="210" spans="2:29" ht="18.75" thickBot="1">
      <c r="B210" s="279" t="s">
        <v>122</v>
      </c>
      <c r="C210" s="285"/>
      <c r="D210" s="286">
        <v>55261075</v>
      </c>
      <c r="E210" s="286">
        <v>56125795.643600002</v>
      </c>
      <c r="F210" s="286">
        <v>63767270</v>
      </c>
      <c r="G210" s="286">
        <v>65158528</v>
      </c>
      <c r="H210" s="286">
        <v>72878692</v>
      </c>
      <c r="I210" s="286">
        <v>74771726</v>
      </c>
      <c r="J210" s="286">
        <v>78551970</v>
      </c>
      <c r="K210" s="286">
        <v>87053478</v>
      </c>
      <c r="L210" s="286">
        <v>91856714</v>
      </c>
      <c r="M210" s="286">
        <v>102419912</v>
      </c>
      <c r="N210" s="286">
        <v>104342830</v>
      </c>
      <c r="O210" s="286">
        <v>114214440</v>
      </c>
      <c r="P210" s="286">
        <f t="shared" ref="P210:Q210" si="6">+P203+P205</f>
        <v>109049851</v>
      </c>
      <c r="Q210" s="286">
        <f t="shared" si="6"/>
        <v>108620231</v>
      </c>
      <c r="R210" s="286">
        <f t="shared" ref="R210:T210" si="7">+R203+R205</f>
        <v>120370198</v>
      </c>
      <c r="S210" s="286">
        <f t="shared" si="7"/>
        <v>126242354</v>
      </c>
      <c r="T210" s="286">
        <f t="shared" si="7"/>
        <v>141995976</v>
      </c>
      <c r="U210" s="286">
        <f>+U203+U205</f>
        <v>138604562</v>
      </c>
      <c r="V210" s="286">
        <f>+V203+V205</f>
        <v>150216440</v>
      </c>
      <c r="W210" s="286">
        <v>161365539</v>
      </c>
      <c r="X210" s="286">
        <v>553568534.64359999</v>
      </c>
      <c r="Y210" s="286">
        <v>1056465151</v>
      </c>
      <c r="Z210" s="303">
        <v>90.846315295029598</v>
      </c>
      <c r="AA210" s="184"/>
      <c r="AB210" s="272"/>
      <c r="AC210" s="273"/>
    </row>
    <row r="211" spans="2:29" ht="51" customHeight="1">
      <c r="B211" s="344" t="s">
        <v>129</v>
      </c>
      <c r="C211" s="344"/>
      <c r="D211" s="344"/>
      <c r="E211" s="344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  <c r="P211" s="344"/>
      <c r="Q211" s="344"/>
      <c r="R211" s="344"/>
      <c r="S211" s="344"/>
      <c r="T211" s="344"/>
      <c r="U211" s="344"/>
      <c r="V211" s="344"/>
      <c r="W211" s="344"/>
      <c r="X211" s="344"/>
      <c r="Y211" s="344"/>
      <c r="Z211" s="344"/>
      <c r="AA211" s="186"/>
    </row>
    <row r="212" spans="2:29" ht="20.100000000000001" customHeight="1"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</row>
    <row r="213" spans="2:29" ht="20.100000000000001" customHeight="1"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82"/>
    </row>
    <row r="214" spans="2:29" ht="20.100000000000001" customHeight="1"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82"/>
    </row>
    <row r="215" spans="2:29" ht="20.100000000000001" customHeight="1">
      <c r="D215" s="180"/>
      <c r="E215" s="180"/>
      <c r="F215" s="180"/>
      <c r="G215" s="180"/>
      <c r="H215" s="180"/>
      <c r="I215" s="180"/>
      <c r="J215" s="180"/>
      <c r="K215" s="180"/>
      <c r="L215" s="180"/>
      <c r="M215" s="180"/>
      <c r="N215" s="180"/>
      <c r="O215" s="180"/>
      <c r="P215" s="180"/>
      <c r="Q215" s="180"/>
      <c r="R215" s="180"/>
      <c r="S215" s="180"/>
      <c r="T215" s="180"/>
      <c r="U215" s="180"/>
      <c r="V215" s="180"/>
      <c r="W215" s="180"/>
      <c r="X215" s="182"/>
    </row>
    <row r="216" spans="2:29" ht="20.100000000000001" customHeight="1"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181"/>
      <c r="V216" s="181"/>
      <c r="W216" s="181"/>
    </row>
    <row r="218" spans="2:29" ht="20.100000000000001" customHeight="1"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</row>
    <row r="219" spans="2:29" ht="20.100000000000001" customHeight="1"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</row>
    <row r="220" spans="2:29" ht="20.100000000000001" customHeight="1"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</row>
    <row r="221" spans="2:29" ht="20.100000000000001" customHeight="1"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</row>
  </sheetData>
  <mergeCells count="48">
    <mergeCell ref="B97:C97"/>
    <mergeCell ref="B86:C86"/>
    <mergeCell ref="B91:C91"/>
    <mergeCell ref="B76:C76"/>
    <mergeCell ref="B81:C81"/>
    <mergeCell ref="B85:C85"/>
    <mergeCell ref="B80:C80"/>
    <mergeCell ref="B88:C88"/>
    <mergeCell ref="B90:C90"/>
    <mergeCell ref="Z11:Z12"/>
    <mergeCell ref="B74:C74"/>
    <mergeCell ref="B13:C13"/>
    <mergeCell ref="B32:C32"/>
    <mergeCell ref="B10:C12"/>
    <mergeCell ref="B17:C17"/>
    <mergeCell ref="D10:O11"/>
    <mergeCell ref="X11:Y11"/>
    <mergeCell ref="X10:Y10"/>
    <mergeCell ref="B174:C174"/>
    <mergeCell ref="B211:Z211"/>
    <mergeCell ref="B162:C162"/>
    <mergeCell ref="B166:C166"/>
    <mergeCell ref="B168:C168"/>
    <mergeCell ref="B172:C172"/>
    <mergeCell ref="B184:C184"/>
    <mergeCell ref="B179:C179"/>
    <mergeCell ref="B145:C145"/>
    <mergeCell ref="B141:C141"/>
    <mergeCell ref="B143:C143"/>
    <mergeCell ref="B151:C151"/>
    <mergeCell ref="B136:C136"/>
    <mergeCell ref="B138:C138"/>
    <mergeCell ref="B98:C98"/>
    <mergeCell ref="B96:C96"/>
    <mergeCell ref="P10:W11"/>
    <mergeCell ref="B133:C133"/>
    <mergeCell ref="B105:C105"/>
    <mergeCell ref="B100:C100"/>
    <mergeCell ref="B103:C103"/>
    <mergeCell ref="B113:C113"/>
    <mergeCell ref="B118:C118"/>
    <mergeCell ref="B120:C120"/>
    <mergeCell ref="B115:C115"/>
    <mergeCell ref="B131:C131"/>
    <mergeCell ref="B102:C102"/>
    <mergeCell ref="B83:C83"/>
    <mergeCell ref="B93:C93"/>
    <mergeCell ref="B95:C95"/>
  </mergeCells>
  <printOptions horizontalCentered="1"/>
  <pageMargins left="0.19685039370078741" right="0.23622047244094491" top="0.35433070866141736" bottom="0.35433070866141736" header="0.31496062992125984" footer="0.31496062992125984"/>
  <pageSetup scale="29" fitToHeight="0" orientation="portrait" r:id="rId1"/>
  <headerFooter>
    <oddFooter>&amp;LPMMS/erai&amp;C&amp;"Arial,Negrita"&amp;12&amp;P</oddFooter>
  </headerFooter>
  <rowBreaks count="1" manualBreakCount="1">
    <brk id="126" min="1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2025-09-16T18:16:28Z</cp:lastPrinted>
  <dcterms:created xsi:type="dcterms:W3CDTF">2010-02-24T14:16:20Z</dcterms:created>
  <dcterms:modified xsi:type="dcterms:W3CDTF">2025-09-17T14:50:54Z</dcterms:modified>
</cp:coreProperties>
</file>