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'EST-FINAL'!$B$8:$C$198</definedName>
    <definedName name="_xlnm.Print_Area" localSheetId="0">'EST-FINAL'!$B$3:$BC$221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B125" i="2" l="1"/>
  <c r="BB124" i="2"/>
  <c r="BB123" i="2"/>
  <c r="BB122" i="2"/>
  <c r="BA125" i="2"/>
  <c r="BA124" i="2"/>
  <c r="BA123" i="2"/>
  <c r="BA122" i="2"/>
  <c r="AZ125" i="2"/>
  <c r="AZ124" i="2"/>
  <c r="AZ123" i="2"/>
  <c r="AZ122" i="2"/>
  <c r="BB198" i="2" l="1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1" i="2"/>
  <c r="BB170" i="2"/>
  <c r="BB169" i="2"/>
  <c r="BB168" i="2"/>
  <c r="BB167" i="2"/>
  <c r="BB166" i="2"/>
  <c r="BB165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3" i="2"/>
  <c r="BB142" i="2"/>
  <c r="BB141" i="2"/>
  <c r="BB140" i="2"/>
  <c r="BB139" i="2"/>
  <c r="BB138" i="2"/>
  <c r="BB137" i="2"/>
  <c r="BB135" i="2"/>
  <c r="BB133" i="2"/>
  <c r="BB131" i="2"/>
  <c r="BB129" i="2"/>
  <c r="BB120" i="2"/>
  <c r="BB119" i="2"/>
  <c r="BB117" i="2"/>
  <c r="BB116" i="2"/>
  <c r="BB115" i="2"/>
  <c r="BB114" i="2"/>
  <c r="BB112" i="2"/>
  <c r="BB109" i="2"/>
  <c r="BB107" i="2"/>
  <c r="BB103" i="2"/>
  <c r="BB102" i="2"/>
  <c r="BB100" i="2"/>
  <c r="BB99" i="2"/>
  <c r="BB97" i="2"/>
  <c r="BB95" i="2"/>
  <c r="BB92" i="2"/>
  <c r="BB90" i="2"/>
  <c r="BB86" i="2"/>
  <c r="BB85" i="2"/>
  <c r="BB83" i="2"/>
  <c r="BB82" i="2"/>
  <c r="BC82" i="2" s="1"/>
  <c r="BB80" i="2"/>
  <c r="BC80" i="2" s="1"/>
  <c r="BB79" i="2"/>
  <c r="BB77" i="2"/>
  <c r="BC77" i="2" s="1"/>
  <c r="BB75" i="2"/>
  <c r="BB72" i="2"/>
  <c r="BB70" i="2"/>
  <c r="BB67" i="2"/>
  <c r="BB65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C42" i="2" s="1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6" i="2"/>
  <c r="BB25" i="2"/>
  <c r="BB24" i="2"/>
  <c r="BB23" i="2"/>
  <c r="BB22" i="2"/>
  <c r="BB21" i="2"/>
  <c r="BB20" i="2"/>
  <c r="BB19" i="2"/>
  <c r="BB18" i="2"/>
  <c r="BB17" i="2"/>
  <c r="BB16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3" i="2"/>
  <c r="BA142" i="2"/>
  <c r="BA141" i="2"/>
  <c r="BA140" i="2"/>
  <c r="BA139" i="2"/>
  <c r="BA138" i="2"/>
  <c r="BA137" i="2"/>
  <c r="BA135" i="2"/>
  <c r="BA133" i="2"/>
  <c r="BA131" i="2"/>
  <c r="BA129" i="2"/>
  <c r="BA127" i="2"/>
  <c r="BA120" i="2"/>
  <c r="BA119" i="2"/>
  <c r="BA118" i="2"/>
  <c r="BA117" i="2"/>
  <c r="BA116" i="2"/>
  <c r="BA115" i="2"/>
  <c r="BA114" i="2"/>
  <c r="BA112" i="2"/>
  <c r="BA110" i="2"/>
  <c r="BA109" i="2"/>
  <c r="BA107" i="2"/>
  <c r="BA105" i="2"/>
  <c r="BA103" i="2"/>
  <c r="BA102" i="2"/>
  <c r="BA101" i="2"/>
  <c r="BA100" i="2"/>
  <c r="BA99" i="2"/>
  <c r="BA98" i="2"/>
  <c r="BA97" i="2"/>
  <c r="BA95" i="2"/>
  <c r="BA93" i="2"/>
  <c r="BA92" i="2"/>
  <c r="BA90" i="2"/>
  <c r="BA88" i="2"/>
  <c r="BA86" i="2"/>
  <c r="BA85" i="2"/>
  <c r="BA84" i="2"/>
  <c r="BA83" i="2"/>
  <c r="BA82" i="2"/>
  <c r="BA81" i="2"/>
  <c r="BA80" i="2"/>
  <c r="BA79" i="2"/>
  <c r="BA78" i="2"/>
  <c r="BA77" i="2"/>
  <c r="BA75" i="2"/>
  <c r="BA73" i="2"/>
  <c r="BA72" i="2"/>
  <c r="BA70" i="2"/>
  <c r="BA68" i="2"/>
  <c r="BA67" i="2"/>
  <c r="BA65" i="2"/>
  <c r="BA63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6" i="2"/>
  <c r="BA25" i="2"/>
  <c r="BA24" i="2"/>
  <c r="BA23" i="2"/>
  <c r="BA22" i="2"/>
  <c r="BA21" i="2"/>
  <c r="BA20" i="2"/>
  <c r="BA19" i="2"/>
  <c r="BA18" i="2"/>
  <c r="BA17" i="2"/>
  <c r="BA16" i="2"/>
  <c r="AZ198" i="2"/>
  <c r="AZ197" i="2"/>
  <c r="AZ196" i="2"/>
  <c r="AZ195" i="2"/>
  <c r="AZ194" i="2"/>
  <c r="AZ193" i="2"/>
  <c r="AZ192" i="2"/>
  <c r="AZ191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3" i="2"/>
  <c r="AZ172" i="2"/>
  <c r="AZ171" i="2"/>
  <c r="AZ170" i="2"/>
  <c r="AZ169" i="2"/>
  <c r="AZ168" i="2"/>
  <c r="AZ167" i="2"/>
  <c r="AZ166" i="2"/>
  <c r="AZ165" i="2"/>
  <c r="AZ164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6" i="2"/>
  <c r="AZ145" i="2"/>
  <c r="AZ143" i="2"/>
  <c r="AZ142" i="2"/>
  <c r="AZ141" i="2"/>
  <c r="AZ140" i="2"/>
  <c r="AZ139" i="2"/>
  <c r="AZ138" i="2"/>
  <c r="AZ137" i="2"/>
  <c r="AZ135" i="2"/>
  <c r="AZ133" i="2"/>
  <c r="AZ131" i="2"/>
  <c r="AZ129" i="2"/>
  <c r="AZ127" i="2"/>
  <c r="AZ120" i="2"/>
  <c r="AZ119" i="2"/>
  <c r="AZ118" i="2"/>
  <c r="AZ117" i="2"/>
  <c r="AZ116" i="2"/>
  <c r="AZ115" i="2"/>
  <c r="AZ114" i="2"/>
  <c r="AZ112" i="2"/>
  <c r="AZ110" i="2"/>
  <c r="AZ109" i="2"/>
  <c r="AZ107" i="2"/>
  <c r="AZ105" i="2"/>
  <c r="AZ103" i="2"/>
  <c r="AZ102" i="2"/>
  <c r="AZ101" i="2"/>
  <c r="AZ100" i="2"/>
  <c r="AZ99" i="2"/>
  <c r="AZ98" i="2"/>
  <c r="AZ97" i="2"/>
  <c r="AZ95" i="2"/>
  <c r="AZ93" i="2"/>
  <c r="AZ92" i="2"/>
  <c r="AZ90" i="2"/>
  <c r="AZ88" i="2"/>
  <c r="AZ86" i="2"/>
  <c r="AZ85" i="2"/>
  <c r="AZ84" i="2"/>
  <c r="AZ83" i="2"/>
  <c r="AZ82" i="2"/>
  <c r="AZ81" i="2"/>
  <c r="AZ80" i="2"/>
  <c r="AZ79" i="2"/>
  <c r="AZ78" i="2"/>
  <c r="AZ77" i="2"/>
  <c r="AZ75" i="2"/>
  <c r="AZ73" i="2"/>
  <c r="AZ72" i="2"/>
  <c r="AZ70" i="2"/>
  <c r="AZ68" i="2"/>
  <c r="AZ67" i="2"/>
  <c r="AZ65" i="2"/>
  <c r="AZ63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6" i="2"/>
  <c r="AZ25" i="2"/>
  <c r="AZ24" i="2"/>
  <c r="AZ23" i="2"/>
  <c r="AZ22" i="2"/>
  <c r="AZ21" i="2"/>
  <c r="AZ20" i="2"/>
  <c r="AZ19" i="2"/>
  <c r="AZ18" i="2"/>
  <c r="AZ17" i="2"/>
  <c r="AZ16" i="2"/>
  <c r="AY213" i="2"/>
  <c r="AY212" i="2" s="1"/>
  <c r="BB173" i="2"/>
  <c r="BB146" i="2"/>
  <c r="AY218" i="2"/>
  <c r="AY207" i="2"/>
  <c r="BB118" i="2"/>
  <c r="AY217" i="2"/>
  <c r="BB110" i="2"/>
  <c r="BB98" i="2"/>
  <c r="BB93" i="2"/>
  <c r="BB88" i="2"/>
  <c r="BB84" i="2"/>
  <c r="BB81" i="2"/>
  <c r="BB73" i="2"/>
  <c r="BB68" i="2"/>
  <c r="AY14" i="2"/>
  <c r="AY202" i="2" s="1"/>
  <c r="AY201" i="2" s="1"/>
  <c r="BC53" i="2" l="1"/>
  <c r="BC156" i="2"/>
  <c r="BC183" i="2"/>
  <c r="BC19" i="2"/>
  <c r="BC86" i="2"/>
  <c r="BC185" i="2"/>
  <c r="AY206" i="2"/>
  <c r="BB105" i="2"/>
  <c r="BB127" i="2"/>
  <c r="AY208" i="2"/>
  <c r="BB164" i="2"/>
  <c r="BB145" i="2"/>
  <c r="AY216" i="2"/>
  <c r="BB101" i="2"/>
  <c r="AY215" i="2"/>
  <c r="AY214" i="2" s="1"/>
  <c r="AY204" i="2"/>
  <c r="AY205" i="2"/>
  <c r="BB78" i="2"/>
  <c r="BB63" i="2"/>
  <c r="AY219" i="2" l="1"/>
  <c r="BB172" i="2"/>
  <c r="AY203" i="2"/>
  <c r="AY220" i="2" l="1"/>
  <c r="AY209" i="2"/>
  <c r="AX218" i="2" l="1"/>
  <c r="AX207" i="2"/>
  <c r="AX206" i="2" l="1"/>
  <c r="AX14" i="2"/>
  <c r="AX202" i="2" s="1"/>
  <c r="AX201" i="2" s="1"/>
  <c r="AX208" i="2"/>
  <c r="AX216" i="2"/>
  <c r="AX205" i="2"/>
  <c r="AX217" i="2"/>
  <c r="AX215" i="2"/>
  <c r="AX204" i="2"/>
  <c r="AX213" i="2" l="1"/>
  <c r="AX212" i="2" s="1"/>
  <c r="AX219" i="2"/>
  <c r="AX214" i="2"/>
  <c r="AX203" i="2"/>
  <c r="AX220" i="2" l="1"/>
  <c r="AX209" i="2"/>
  <c r="AW218" i="2" l="1"/>
  <c r="AW207" i="2"/>
  <c r="AW217" i="2" l="1"/>
  <c r="AW206" i="2"/>
  <c r="AW216" i="2"/>
  <c r="AW205" i="2"/>
  <c r="AW215" i="2"/>
  <c r="AW204" i="2"/>
  <c r="AW219" i="2"/>
  <c r="AW208" i="2"/>
  <c r="AW203" i="2" l="1"/>
  <c r="AW214" i="2"/>
  <c r="AW213" i="2" l="1"/>
  <c r="AW212" i="2" s="1"/>
  <c r="AW220" i="2" s="1"/>
  <c r="AW14" i="2"/>
  <c r="AW202" i="2" s="1"/>
  <c r="AW201" i="2" s="1"/>
  <c r="AW209" i="2" s="1"/>
  <c r="AV205" i="2" l="1"/>
  <c r="AV208" i="2"/>
  <c r="AV206" i="2"/>
  <c r="AV217" i="2"/>
  <c r="AV216" i="2"/>
  <c r="AV215" i="2"/>
  <c r="AV204" i="2"/>
  <c r="AV218" i="2"/>
  <c r="AV207" i="2"/>
  <c r="AV219" i="2"/>
  <c r="AV214" i="2" l="1"/>
  <c r="AV203" i="2"/>
  <c r="AV14" i="2" l="1"/>
  <c r="AU218" i="2"/>
  <c r="AV213" i="2" l="1"/>
  <c r="AV202" i="2"/>
  <c r="AU217" i="2"/>
  <c r="AU206" i="2"/>
  <c r="AU216" i="2"/>
  <c r="AU215" i="2"/>
  <c r="AU204" i="2"/>
  <c r="AU207" i="2"/>
  <c r="AU205" i="2"/>
  <c r="AU208" i="2"/>
  <c r="AV212" i="2" l="1"/>
  <c r="AV201" i="2"/>
  <c r="AU14" i="2"/>
  <c r="AU202" i="2" s="1"/>
  <c r="AU201" i="2" s="1"/>
  <c r="AU213" i="2"/>
  <c r="AU212" i="2" s="1"/>
  <c r="AU214" i="2"/>
  <c r="AU203" i="2"/>
  <c r="AU219" i="2"/>
  <c r="AV220" i="2" l="1"/>
  <c r="AV209" i="2"/>
  <c r="AU220" i="2"/>
  <c r="AU209" i="2"/>
  <c r="AT219" i="2"/>
  <c r="AT208" i="2"/>
  <c r="AT218" i="2"/>
  <c r="AT207" i="2"/>
  <c r="AT217" i="2" l="1"/>
  <c r="AT206" i="2"/>
  <c r="AT204" i="2"/>
  <c r="AT216" i="2"/>
  <c r="AT205" i="2"/>
  <c r="AT215" i="2"/>
  <c r="AT203" i="2" l="1"/>
  <c r="AT214" i="2"/>
  <c r="AT213" i="2" l="1"/>
  <c r="AT212" i="2" s="1"/>
  <c r="AT220" i="2" s="1"/>
  <c r="AT14" i="2"/>
  <c r="AS217" i="2"/>
  <c r="AS216" i="2"/>
  <c r="AS215" i="2"/>
  <c r="AS206" i="2"/>
  <c r="AS205" i="2"/>
  <c r="AS204" i="2"/>
  <c r="AS218" i="2"/>
  <c r="AT202" i="2" l="1"/>
  <c r="AT201" i="2" s="1"/>
  <c r="AT209" i="2" s="1"/>
  <c r="AS214" i="2"/>
  <c r="AS219" i="2"/>
  <c r="AS208" i="2"/>
  <c r="AS207" i="2"/>
  <c r="AS203" i="2" s="1"/>
  <c r="AS14" i="2" l="1"/>
  <c r="AS202" i="2" s="1"/>
  <c r="AS201" i="2" s="1"/>
  <c r="AS209" i="2" s="1"/>
  <c r="AS213" i="2"/>
  <c r="AS212" i="2" s="1"/>
  <c r="AS220" i="2" s="1"/>
  <c r="AR219" i="2" l="1"/>
  <c r="AR218" i="2"/>
  <c r="AR207" i="2"/>
  <c r="AR217" i="2" l="1"/>
  <c r="AR215" i="2"/>
  <c r="AR205" i="2"/>
  <c r="AR204" i="2"/>
  <c r="AR216" i="2"/>
  <c r="AR206" i="2"/>
  <c r="AR208" i="2"/>
  <c r="AR214" i="2" l="1"/>
  <c r="AR203" i="2"/>
  <c r="AR213" i="2" l="1"/>
  <c r="AR14" i="2"/>
  <c r="AR212" i="2" l="1"/>
  <c r="AR202" i="2"/>
  <c r="AQ207" i="2"/>
  <c r="BB207" i="2" s="1"/>
  <c r="AQ218" i="2"/>
  <c r="BB218" i="2" s="1"/>
  <c r="AQ215" i="2"/>
  <c r="BB215" i="2" s="1"/>
  <c r="AQ217" i="2"/>
  <c r="BB217" i="2" s="1"/>
  <c r="AQ205" i="2"/>
  <c r="BB205" i="2" s="1"/>
  <c r="AQ204" i="2"/>
  <c r="BB204" i="2" s="1"/>
  <c r="AQ216" i="2"/>
  <c r="BB216" i="2" s="1"/>
  <c r="AQ206" i="2"/>
  <c r="BB206" i="2" s="1"/>
  <c r="AR220" i="2" l="1"/>
  <c r="AR201" i="2"/>
  <c r="AQ208" i="2"/>
  <c r="BB208" i="2" s="1"/>
  <c r="AQ203" i="2"/>
  <c r="BB203" i="2" s="1"/>
  <c r="AQ214" i="2"/>
  <c r="BB214" i="2" s="1"/>
  <c r="AQ219" i="2"/>
  <c r="BB219" i="2" s="1"/>
  <c r="AP218" i="2"/>
  <c r="AP207" i="2"/>
  <c r="AP204" i="2" l="1"/>
  <c r="AP205" i="2"/>
  <c r="AR209" i="2"/>
  <c r="AO206" i="2"/>
  <c r="AD207" i="2"/>
  <c r="AP215" i="2"/>
  <c r="AD217" i="2"/>
  <c r="AO217" i="2"/>
  <c r="AP216" i="2"/>
  <c r="BC193" i="2"/>
  <c r="BC182" i="2"/>
  <c r="BC170" i="2"/>
  <c r="BC165" i="2"/>
  <c r="BC162" i="2"/>
  <c r="BC150" i="2"/>
  <c r="BC198" i="2"/>
  <c r="BC197" i="2"/>
  <c r="BC196" i="2"/>
  <c r="BC192" i="2"/>
  <c r="BC190" i="2"/>
  <c r="BC189" i="2"/>
  <c r="BC188" i="2"/>
  <c r="BC186" i="2"/>
  <c r="BC184" i="2"/>
  <c r="BC180" i="2"/>
  <c r="BC177" i="2"/>
  <c r="BC175" i="2"/>
  <c r="BC171" i="2"/>
  <c r="BC169" i="2"/>
  <c r="BC166" i="2"/>
  <c r="BC163" i="2"/>
  <c r="BC161" i="2"/>
  <c r="BC159" i="2"/>
  <c r="BC157" i="2"/>
  <c r="BC155" i="2"/>
  <c r="BC153" i="2"/>
  <c r="BC148" i="2"/>
  <c r="AQ14" i="2" l="1"/>
  <c r="BB14" i="2" s="1"/>
  <c r="AQ213" i="2" l="1"/>
  <c r="BB213" i="2" s="1"/>
  <c r="BC146" i="2"/>
  <c r="AQ202" i="2"/>
  <c r="BB202" i="2" s="1"/>
  <c r="BC173" i="2"/>
  <c r="AL219" i="2"/>
  <c r="AE219" i="2"/>
  <c r="U219" i="2"/>
  <c r="AO219" i="2"/>
  <c r="AN219" i="2"/>
  <c r="AM219" i="2"/>
  <c r="AK219" i="2"/>
  <c r="AJ219" i="2"/>
  <c r="AI219" i="2"/>
  <c r="AH219" i="2"/>
  <c r="AF219" i="2"/>
  <c r="AB219" i="2"/>
  <c r="AA219" i="2"/>
  <c r="Z219" i="2"/>
  <c r="Y219" i="2"/>
  <c r="X219" i="2"/>
  <c r="W219" i="2"/>
  <c r="V219" i="2"/>
  <c r="T219" i="2"/>
  <c r="S219" i="2"/>
  <c r="R219" i="2"/>
  <c r="O219" i="2"/>
  <c r="N219" i="2"/>
  <c r="M219" i="2"/>
  <c r="L219" i="2"/>
  <c r="K219" i="2"/>
  <c r="J219" i="2"/>
  <c r="I219" i="2"/>
  <c r="H219" i="2"/>
  <c r="G219" i="2"/>
  <c r="F219" i="2"/>
  <c r="E219" i="2"/>
  <c r="AQ212" i="2" l="1"/>
  <c r="BB212" i="2" s="1"/>
  <c r="AQ201" i="2"/>
  <c r="BB201" i="2" s="1"/>
  <c r="Q208" i="2"/>
  <c r="AP219" i="2"/>
  <c r="AP208" i="2"/>
  <c r="AD219" i="2"/>
  <c r="BA219" i="2" s="1"/>
  <c r="BC164" i="2"/>
  <c r="BC191" i="2"/>
  <c r="AC219" i="2"/>
  <c r="D219" i="2"/>
  <c r="AG219" i="2"/>
  <c r="AO208" i="2"/>
  <c r="AN208" i="2"/>
  <c r="AM208" i="2"/>
  <c r="AL208" i="2"/>
  <c r="AK208" i="2"/>
  <c r="AJ208" i="2"/>
  <c r="AI208" i="2"/>
  <c r="AH208" i="2"/>
  <c r="AG208" i="2"/>
  <c r="AF208" i="2"/>
  <c r="AE208" i="2"/>
  <c r="AB208" i="2"/>
  <c r="AA208" i="2"/>
  <c r="Z208" i="2"/>
  <c r="Y208" i="2"/>
  <c r="X208" i="2"/>
  <c r="W208" i="2"/>
  <c r="V208" i="2"/>
  <c r="U208" i="2"/>
  <c r="T208" i="2"/>
  <c r="S208" i="2"/>
  <c r="R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AZ208" i="2" l="1"/>
  <c r="AQ209" i="2"/>
  <c r="BB209" i="2" s="1"/>
  <c r="AQ220" i="2"/>
  <c r="BB220" i="2" s="1"/>
  <c r="BC219" i="2"/>
  <c r="AD208" i="2"/>
  <c r="BA208" i="2" s="1"/>
  <c r="Q219" i="2"/>
  <c r="AZ219" i="2" s="1"/>
  <c r="P219" i="2"/>
  <c r="P208" i="2"/>
  <c r="AO218" i="2"/>
  <c r="AN218" i="2"/>
  <c r="AM218" i="2"/>
  <c r="AL218" i="2"/>
  <c r="AK218" i="2"/>
  <c r="AJ218" i="2"/>
  <c r="AI218" i="2"/>
  <c r="AH218" i="2"/>
  <c r="AG218" i="2"/>
  <c r="AF218" i="2"/>
  <c r="AE218" i="2"/>
  <c r="AB218" i="2"/>
  <c r="AA218" i="2"/>
  <c r="Z218" i="2"/>
  <c r="Y218" i="2"/>
  <c r="X218" i="2"/>
  <c r="W218" i="2"/>
  <c r="V218" i="2"/>
  <c r="U218" i="2"/>
  <c r="T218" i="2"/>
  <c r="S218" i="2"/>
  <c r="R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AO207" i="2"/>
  <c r="AN207" i="2"/>
  <c r="AM207" i="2"/>
  <c r="AL207" i="2"/>
  <c r="AK207" i="2"/>
  <c r="AJ207" i="2"/>
  <c r="AI207" i="2"/>
  <c r="AH207" i="2"/>
  <c r="AG207" i="2"/>
  <c r="AF207" i="2"/>
  <c r="AB207" i="2"/>
  <c r="AA207" i="2"/>
  <c r="Z207" i="2"/>
  <c r="Y207" i="2"/>
  <c r="X207" i="2"/>
  <c r="W207" i="2"/>
  <c r="V207" i="2"/>
  <c r="U207" i="2"/>
  <c r="T207" i="2"/>
  <c r="S207" i="2"/>
  <c r="R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BC208" i="2" l="1"/>
  <c r="AE207" i="2"/>
  <c r="BA207" i="2" s="1"/>
  <c r="Q218" i="2"/>
  <c r="AZ218" i="2" s="1"/>
  <c r="AD218" i="2"/>
  <c r="BA218" i="2" s="1"/>
  <c r="Q207" i="2"/>
  <c r="AZ207" i="2" s="1"/>
  <c r="BC143" i="2"/>
  <c r="BC142" i="2"/>
  <c r="BC133" i="2"/>
  <c r="BC141" i="2"/>
  <c r="BC135" i="2"/>
  <c r="BC123" i="2"/>
  <c r="BC125" i="2"/>
  <c r="BC137" i="2"/>
  <c r="BC124" i="2"/>
  <c r="BC122" i="2"/>
  <c r="BC207" i="2" l="1"/>
  <c r="BC218" i="2"/>
  <c r="AI216" i="2" l="1"/>
  <c r="Z216" i="2"/>
  <c r="R216" i="2"/>
  <c r="I216" i="2"/>
  <c r="AO205" i="2"/>
  <c r="AG205" i="2"/>
  <c r="X205" i="2"/>
  <c r="O205" i="2"/>
  <c r="G205" i="2"/>
  <c r="BC84" i="2" l="1"/>
  <c r="BC98" i="2"/>
  <c r="D216" i="2"/>
  <c r="E204" i="2"/>
  <c r="M204" i="2"/>
  <c r="V204" i="2"/>
  <c r="AE204" i="2"/>
  <c r="AM204" i="2"/>
  <c r="I215" i="2"/>
  <c r="R215" i="2"/>
  <c r="Z215" i="2"/>
  <c r="AI215" i="2"/>
  <c r="L205" i="2"/>
  <c r="U205" i="2"/>
  <c r="AL205" i="2"/>
  <c r="F216" i="2"/>
  <c r="N216" i="2"/>
  <c r="W216" i="2"/>
  <c r="AF216" i="2"/>
  <c r="AN216" i="2"/>
  <c r="D215" i="2"/>
  <c r="E205" i="2"/>
  <c r="M205" i="2"/>
  <c r="V205" i="2"/>
  <c r="AE205" i="2"/>
  <c r="AM205" i="2"/>
  <c r="G216" i="2"/>
  <c r="O216" i="2"/>
  <c r="X216" i="2"/>
  <c r="AG216" i="2"/>
  <c r="AO216" i="2"/>
  <c r="F205" i="2"/>
  <c r="N205" i="2"/>
  <c r="W205" i="2"/>
  <c r="AF205" i="2"/>
  <c r="AN205" i="2"/>
  <c r="H216" i="2"/>
  <c r="Y216" i="2"/>
  <c r="AH216" i="2"/>
  <c r="L204" i="2"/>
  <c r="U204" i="2"/>
  <c r="AL204" i="2"/>
  <c r="H215" i="2"/>
  <c r="Y215" i="2"/>
  <c r="AH215" i="2"/>
  <c r="D205" i="2"/>
  <c r="K205" i="2"/>
  <c r="T205" i="2"/>
  <c r="AB205" i="2"/>
  <c r="AK205" i="2"/>
  <c r="E216" i="2"/>
  <c r="M216" i="2"/>
  <c r="V216" i="2"/>
  <c r="AE216" i="2"/>
  <c r="AM216" i="2"/>
  <c r="Q215" i="2"/>
  <c r="AD205" i="2"/>
  <c r="N204" i="2"/>
  <c r="AF204" i="2"/>
  <c r="J215" i="2"/>
  <c r="AJ215" i="2"/>
  <c r="O204" i="2"/>
  <c r="AO204" i="2"/>
  <c r="AO203" i="2" s="1"/>
  <c r="K215" i="2"/>
  <c r="AB215" i="2"/>
  <c r="Q204" i="2"/>
  <c r="U215" i="2"/>
  <c r="I204" i="2"/>
  <c r="R204" i="2"/>
  <c r="Z204" i="2"/>
  <c r="AI204" i="2"/>
  <c r="E215" i="2"/>
  <c r="M215" i="2"/>
  <c r="V215" i="2"/>
  <c r="AE215" i="2"/>
  <c r="AM215" i="2"/>
  <c r="H205" i="2"/>
  <c r="Q205" i="2"/>
  <c r="Y205" i="2"/>
  <c r="AH205" i="2"/>
  <c r="J216" i="2"/>
  <c r="S216" i="2"/>
  <c r="AA216" i="2"/>
  <c r="AJ216" i="2"/>
  <c r="W204" i="2"/>
  <c r="AA215" i="2"/>
  <c r="X204" i="2"/>
  <c r="AK215" i="2"/>
  <c r="Q216" i="2"/>
  <c r="H204" i="2"/>
  <c r="Y204" i="2"/>
  <c r="AD215" i="2"/>
  <c r="D204" i="2"/>
  <c r="J204" i="2"/>
  <c r="S204" i="2"/>
  <c r="AA204" i="2"/>
  <c r="AJ204" i="2"/>
  <c r="F215" i="2"/>
  <c r="N215" i="2"/>
  <c r="W215" i="2"/>
  <c r="AF215" i="2"/>
  <c r="AN215" i="2"/>
  <c r="I205" i="2"/>
  <c r="R205" i="2"/>
  <c r="Z205" i="2"/>
  <c r="AI205" i="2"/>
  <c r="K216" i="2"/>
  <c r="T216" i="2"/>
  <c r="AB216" i="2"/>
  <c r="AK216" i="2"/>
  <c r="AD204" i="2"/>
  <c r="BA204" i="2" s="1"/>
  <c r="F204" i="2"/>
  <c r="AN204" i="2"/>
  <c r="S215" i="2"/>
  <c r="G204" i="2"/>
  <c r="AG204" i="2"/>
  <c r="T215" i="2"/>
  <c r="AH204" i="2"/>
  <c r="L215" i="2"/>
  <c r="AL215" i="2"/>
  <c r="K204" i="2"/>
  <c r="T204" i="2"/>
  <c r="AB204" i="2"/>
  <c r="AK204" i="2"/>
  <c r="G215" i="2"/>
  <c r="O215" i="2"/>
  <c r="X215" i="2"/>
  <c r="AG215" i="2"/>
  <c r="AO215" i="2"/>
  <c r="J205" i="2"/>
  <c r="S205" i="2"/>
  <c r="AA205" i="2"/>
  <c r="AJ205" i="2"/>
  <c r="L216" i="2"/>
  <c r="U216" i="2"/>
  <c r="AD216" i="2"/>
  <c r="AL216" i="2"/>
  <c r="BC112" i="2"/>
  <c r="BC119" i="2"/>
  <c r="BC114" i="2"/>
  <c r="BC120" i="2"/>
  <c r="BA216" i="2" l="1"/>
  <c r="AZ215" i="2"/>
  <c r="AZ205" i="2"/>
  <c r="AZ204" i="2"/>
  <c r="BA215" i="2"/>
  <c r="BC215" i="2" s="1"/>
  <c r="AZ216" i="2"/>
  <c r="BA205" i="2"/>
  <c r="BC205" i="2" s="1"/>
  <c r="BC204" i="2"/>
  <c r="AO214" i="2"/>
  <c r="BC216" i="2"/>
  <c r="AD214" i="2"/>
  <c r="BC93" i="2"/>
  <c r="BC68" i="2"/>
  <c r="BC101" i="2"/>
  <c r="BC73" i="2"/>
  <c r="BC81" i="2"/>
  <c r="BC110" i="2"/>
  <c r="BC118" i="2"/>
  <c r="BC103" i="2"/>
  <c r="BC102" i="2"/>
  <c r="BC97" i="2"/>
  <c r="BC95" i="2"/>
  <c r="BC72" i="2" l="1"/>
  <c r="BC70" i="2"/>
  <c r="AO213" i="2" l="1"/>
  <c r="AO212" i="2" s="1"/>
  <c r="AO220" i="2" s="1"/>
  <c r="AC208" i="2" l="1"/>
  <c r="AN217" i="2"/>
  <c r="AN214" i="2" s="1"/>
  <c r="AM217" i="2"/>
  <c r="AM214" i="2" s="1"/>
  <c r="AL217" i="2"/>
  <c r="AL214" i="2" s="1"/>
  <c r="AK217" i="2"/>
  <c r="AK214" i="2" s="1"/>
  <c r="AJ217" i="2"/>
  <c r="AJ214" i="2" s="1"/>
  <c r="AI217" i="2"/>
  <c r="AI214" i="2" s="1"/>
  <c r="AH217" i="2"/>
  <c r="AH214" i="2" s="1"/>
  <c r="AG217" i="2"/>
  <c r="AG214" i="2" s="1"/>
  <c r="AF217" i="2"/>
  <c r="AF214" i="2" s="1"/>
  <c r="AB217" i="2"/>
  <c r="AB214" i="2" s="1"/>
  <c r="AA217" i="2"/>
  <c r="AA214" i="2" s="1"/>
  <c r="Z217" i="2"/>
  <c r="Z214" i="2" s="1"/>
  <c r="Y217" i="2"/>
  <c r="Y214" i="2" s="1"/>
  <c r="X217" i="2"/>
  <c r="X214" i="2" s="1"/>
  <c r="W217" i="2"/>
  <c r="W214" i="2" s="1"/>
  <c r="V217" i="2"/>
  <c r="V214" i="2" s="1"/>
  <c r="U217" i="2"/>
  <c r="U214" i="2" s="1"/>
  <c r="T217" i="2"/>
  <c r="T214" i="2" s="1"/>
  <c r="S217" i="2"/>
  <c r="S214" i="2" s="1"/>
  <c r="R217" i="2"/>
  <c r="R214" i="2" s="1"/>
  <c r="O217" i="2"/>
  <c r="O214" i="2" s="1"/>
  <c r="N217" i="2"/>
  <c r="N214" i="2" s="1"/>
  <c r="M217" i="2"/>
  <c r="M214" i="2" s="1"/>
  <c r="L217" i="2"/>
  <c r="L214" i="2" s="1"/>
  <c r="K217" i="2"/>
  <c r="K214" i="2" s="1"/>
  <c r="J217" i="2"/>
  <c r="J214" i="2" s="1"/>
  <c r="I217" i="2"/>
  <c r="I214" i="2" s="1"/>
  <c r="H217" i="2"/>
  <c r="H214" i="2" s="1"/>
  <c r="G217" i="2"/>
  <c r="G214" i="2" s="1"/>
  <c r="F217" i="2"/>
  <c r="F214" i="2" s="1"/>
  <c r="E217" i="2"/>
  <c r="E214" i="2" s="1"/>
  <c r="D217" i="2"/>
  <c r="D214" i="2" s="1"/>
  <c r="AN206" i="2"/>
  <c r="AN203" i="2" s="1"/>
  <c r="AM206" i="2"/>
  <c r="AM203" i="2" s="1"/>
  <c r="AL206" i="2"/>
  <c r="AL203" i="2" s="1"/>
  <c r="AK206" i="2"/>
  <c r="AK203" i="2" s="1"/>
  <c r="AJ206" i="2"/>
  <c r="AJ203" i="2" s="1"/>
  <c r="AI206" i="2"/>
  <c r="AI203" i="2" s="1"/>
  <c r="AH206" i="2"/>
  <c r="AH203" i="2" s="1"/>
  <c r="AG206" i="2"/>
  <c r="AG203" i="2" s="1"/>
  <c r="AF206" i="2"/>
  <c r="AF203" i="2" s="1"/>
  <c r="AE206" i="2"/>
  <c r="AE203" i="2" s="1"/>
  <c r="AB206" i="2"/>
  <c r="AB203" i="2" s="1"/>
  <c r="AA206" i="2"/>
  <c r="AA203" i="2" s="1"/>
  <c r="Z206" i="2"/>
  <c r="Z203" i="2" s="1"/>
  <c r="Y206" i="2"/>
  <c r="Y203" i="2" s="1"/>
  <c r="X206" i="2"/>
  <c r="X203" i="2" s="1"/>
  <c r="W206" i="2"/>
  <c r="W203" i="2" s="1"/>
  <c r="V206" i="2"/>
  <c r="V203" i="2" s="1"/>
  <c r="U206" i="2"/>
  <c r="U203" i="2" s="1"/>
  <c r="T206" i="2"/>
  <c r="T203" i="2" s="1"/>
  <c r="S206" i="2"/>
  <c r="S203" i="2" s="1"/>
  <c r="R206" i="2"/>
  <c r="R203" i="2" s="1"/>
  <c r="O206" i="2"/>
  <c r="O203" i="2" s="1"/>
  <c r="N206" i="2"/>
  <c r="N203" i="2" s="1"/>
  <c r="M206" i="2"/>
  <c r="M203" i="2" s="1"/>
  <c r="L206" i="2"/>
  <c r="L203" i="2" s="1"/>
  <c r="K206" i="2"/>
  <c r="K203" i="2" s="1"/>
  <c r="J206" i="2"/>
  <c r="J203" i="2" s="1"/>
  <c r="I206" i="2"/>
  <c r="I203" i="2" s="1"/>
  <c r="H206" i="2"/>
  <c r="H203" i="2" s="1"/>
  <c r="G206" i="2"/>
  <c r="G203" i="2" s="1"/>
  <c r="F206" i="2"/>
  <c r="F203" i="2" s="1"/>
  <c r="E206" i="2"/>
  <c r="E203" i="2" s="1"/>
  <c r="D206" i="2"/>
  <c r="D203" i="2" s="1"/>
  <c r="AO14" i="2" l="1"/>
  <c r="AO202" i="2" s="1"/>
  <c r="AO201" i="2" s="1"/>
  <c r="AO209" i="2" s="1"/>
  <c r="AD206" i="2"/>
  <c r="BA206" i="2" s="1"/>
  <c r="AE217" i="2"/>
  <c r="BA217" i="2" s="1"/>
  <c r="Q217" i="2"/>
  <c r="AZ217" i="2" s="1"/>
  <c r="Q206" i="2"/>
  <c r="AZ206" i="2" s="1"/>
  <c r="AP206" i="2"/>
  <c r="AP203" i="2" s="1"/>
  <c r="BC109" i="2"/>
  <c r="BC117" i="2"/>
  <c r="AC217" i="2"/>
  <c r="BC107" i="2"/>
  <c r="BC116" i="2"/>
  <c r="AC206" i="2"/>
  <c r="P217" i="2"/>
  <c r="P206" i="2"/>
  <c r="BC206" i="2" l="1"/>
  <c r="BC40" i="2"/>
  <c r="BC17" i="2"/>
  <c r="AE214" i="2"/>
  <c r="BA214" i="2" s="1"/>
  <c r="BC217" i="2"/>
  <c r="AD203" i="2"/>
  <c r="BA203" i="2" s="1"/>
  <c r="Q214" i="2"/>
  <c r="AZ214" i="2" s="1"/>
  <c r="Q203" i="2"/>
  <c r="AZ203" i="2" s="1"/>
  <c r="AP217" i="2"/>
  <c r="AP214" i="2" s="1"/>
  <c r="P218" i="2"/>
  <c r="AC207" i="2"/>
  <c r="AC218" i="2"/>
  <c r="P215" i="2"/>
  <c r="AC215" i="2"/>
  <c r="BC172" i="2"/>
  <c r="D213" i="2"/>
  <c r="D212" i="2" s="1"/>
  <c r="D220" i="2" s="1"/>
  <c r="BC115" i="2"/>
  <c r="BC145" i="2"/>
  <c r="BC131" i="2"/>
  <c r="BC46" i="2"/>
  <c r="BC105" i="2"/>
  <c r="BC23" i="2"/>
  <c r="BC41" i="2"/>
  <c r="BC18" i="2"/>
  <c r="BC24" i="2"/>
  <c r="BC56" i="2"/>
  <c r="BC48" i="2"/>
  <c r="BC44" i="2"/>
  <c r="BC52" i="2"/>
  <c r="BC58" i="2"/>
  <c r="BC83" i="2"/>
  <c r="BC20" i="2"/>
  <c r="BC129" i="2"/>
  <c r="BC21" i="2"/>
  <c r="BC22" i="2"/>
  <c r="BC29" i="2"/>
  <c r="BC36" i="2"/>
  <c r="BC67" i="2"/>
  <c r="BC30" i="2"/>
  <c r="BC37" i="2"/>
  <c r="BC43" i="2"/>
  <c r="BC85" i="2"/>
  <c r="BC79" i="2"/>
  <c r="BC139" i="2"/>
  <c r="BC25" i="2"/>
  <c r="BC34" i="2"/>
  <c r="BC51" i="2"/>
  <c r="BC59" i="2"/>
  <c r="BC47" i="2"/>
  <c r="BC57" i="2"/>
  <c r="BC140" i="2"/>
  <c r="BC45" i="2"/>
  <c r="BC65" i="2"/>
  <c r="BC75" i="2"/>
  <c r="BC35" i="2"/>
  <c r="BC214" i="2" l="1"/>
  <c r="BC203" i="2"/>
  <c r="AD213" i="2"/>
  <c r="AC204" i="2"/>
  <c r="AF213" i="2"/>
  <c r="AF212" i="2" s="1"/>
  <c r="AF220" i="2" s="1"/>
  <c r="AG213" i="2"/>
  <c r="AG212" i="2" s="1"/>
  <c r="AG220" i="2" s="1"/>
  <c r="J213" i="2"/>
  <c r="J212" i="2" s="1"/>
  <c r="J220" i="2" s="1"/>
  <c r="H213" i="2"/>
  <c r="H212" i="2" s="1"/>
  <c r="H220" i="2" s="1"/>
  <c r="AE213" i="2"/>
  <c r="AE212" i="2" s="1"/>
  <c r="AE220" i="2" s="1"/>
  <c r="X213" i="2"/>
  <c r="X212" i="2" s="1"/>
  <c r="X220" i="2" s="1"/>
  <c r="P204" i="2"/>
  <c r="Z213" i="2"/>
  <c r="Z212" i="2" s="1"/>
  <c r="Z220" i="2" s="1"/>
  <c r="AH213" i="2"/>
  <c r="AH212" i="2" s="1"/>
  <c r="AH220" i="2" s="1"/>
  <c r="R213" i="2"/>
  <c r="R212" i="2" s="1"/>
  <c r="R220" i="2" s="1"/>
  <c r="G213" i="2"/>
  <c r="G212" i="2" s="1"/>
  <c r="G220" i="2" s="1"/>
  <c r="E213" i="2"/>
  <c r="E212" i="2" s="1"/>
  <c r="E220" i="2" s="1"/>
  <c r="AB213" i="2"/>
  <c r="AB212" i="2" s="1"/>
  <c r="AB220" i="2" s="1"/>
  <c r="AM213" i="2"/>
  <c r="AM212" i="2" s="1"/>
  <c r="AM220" i="2" s="1"/>
  <c r="W213" i="2"/>
  <c r="W212" i="2" s="1"/>
  <c r="W220" i="2" s="1"/>
  <c r="K213" i="2"/>
  <c r="K212" i="2" s="1"/>
  <c r="K220" i="2" s="1"/>
  <c r="V213" i="2"/>
  <c r="V212" i="2" s="1"/>
  <c r="V220" i="2" s="1"/>
  <c r="AK213" i="2"/>
  <c r="AK212" i="2" s="1"/>
  <c r="AK220" i="2" s="1"/>
  <c r="O213" i="2"/>
  <c r="O212" i="2" s="1"/>
  <c r="O220" i="2" s="1"/>
  <c r="P207" i="2"/>
  <c r="AJ213" i="2"/>
  <c r="AJ212" i="2" s="1"/>
  <c r="AJ220" i="2" s="1"/>
  <c r="I213" i="2"/>
  <c r="I212" i="2" s="1"/>
  <c r="I220" i="2" s="1"/>
  <c r="AA213" i="2"/>
  <c r="AA212" i="2" s="1"/>
  <c r="AA220" i="2" s="1"/>
  <c r="T213" i="2"/>
  <c r="T212" i="2" s="1"/>
  <c r="T220" i="2" s="1"/>
  <c r="N213" i="2"/>
  <c r="N212" i="2" s="1"/>
  <c r="N220" i="2" s="1"/>
  <c r="AL213" i="2"/>
  <c r="AL212" i="2" s="1"/>
  <c r="AL220" i="2" s="1"/>
  <c r="F213" i="2"/>
  <c r="F212" i="2" s="1"/>
  <c r="F220" i="2" s="1"/>
  <c r="U213" i="2"/>
  <c r="U212" i="2" s="1"/>
  <c r="U220" i="2" s="1"/>
  <c r="M213" i="2"/>
  <c r="M212" i="2" s="1"/>
  <c r="M220" i="2" s="1"/>
  <c r="L213" i="2"/>
  <c r="L212" i="2" s="1"/>
  <c r="L220" i="2" s="1"/>
  <c r="AN213" i="2"/>
  <c r="AN212" i="2" s="1"/>
  <c r="AN220" i="2" s="1"/>
  <c r="AI213" i="2"/>
  <c r="AI212" i="2" s="1"/>
  <c r="AI220" i="2" s="1"/>
  <c r="Y213" i="2"/>
  <c r="Y212" i="2" s="1"/>
  <c r="Y220" i="2" s="1"/>
  <c r="S213" i="2"/>
  <c r="S212" i="2" s="1"/>
  <c r="S220" i="2" s="1"/>
  <c r="P205" i="2"/>
  <c r="AC205" i="2"/>
  <c r="BC90" i="2"/>
  <c r="BC78" i="2"/>
  <c r="BC100" i="2"/>
  <c r="BC63" i="2"/>
  <c r="BC127" i="2"/>
  <c r="BC28" i="2"/>
  <c r="BC138" i="2"/>
  <c r="BC99" i="2"/>
  <c r="BC39" i="2"/>
  <c r="BC92" i="2"/>
  <c r="BC50" i="2"/>
  <c r="BA213" i="2" l="1"/>
  <c r="BC213" i="2"/>
  <c r="Q213" i="2"/>
  <c r="AZ213" i="2" s="1"/>
  <c r="AD212" i="2"/>
  <c r="BA212" i="2" s="1"/>
  <c r="P203" i="2"/>
  <c r="P213" i="2"/>
  <c r="P212" i="2" s="1"/>
  <c r="P216" i="2"/>
  <c r="P214" i="2" s="1"/>
  <c r="AC213" i="2"/>
  <c r="AC212" i="2" s="1"/>
  <c r="AC216" i="2"/>
  <c r="AC214" i="2" s="1"/>
  <c r="AP213" i="2"/>
  <c r="AP212" i="2" s="1"/>
  <c r="AP220" i="2" s="1"/>
  <c r="AC203" i="2"/>
  <c r="BC38" i="2"/>
  <c r="BC88" i="2"/>
  <c r="Q212" i="2" l="1"/>
  <c r="AZ212" i="2" s="1"/>
  <c r="BC212" i="2"/>
  <c r="AD220" i="2"/>
  <c r="BA220" i="2" s="1"/>
  <c r="AC220" i="2"/>
  <c r="P220" i="2"/>
  <c r="Q220" i="2" l="1"/>
  <c r="AZ220" i="2" s="1"/>
  <c r="BC220" i="2"/>
  <c r="AN14" i="2"/>
  <c r="AN202" i="2" s="1"/>
  <c r="AN201" i="2" s="1"/>
  <c r="AN209" i="2" s="1"/>
  <c r="AM14" i="2" l="1"/>
  <c r="AM202" i="2" s="1"/>
  <c r="AM201" i="2" s="1"/>
  <c r="AM209" i="2" s="1"/>
  <c r="AL14" i="2" l="1"/>
  <c r="AL202" i="2" s="1"/>
  <c r="AL201" i="2" s="1"/>
  <c r="AL209" i="2" s="1"/>
  <c r="AK14" i="2" l="1"/>
  <c r="AK202" i="2" s="1"/>
  <c r="AK201" i="2" s="1"/>
  <c r="AK209" i="2" s="1"/>
  <c r="AJ14" i="2" l="1"/>
  <c r="AJ202" i="2" s="1"/>
  <c r="AJ201" i="2" s="1"/>
  <c r="AJ209" i="2" s="1"/>
  <c r="AI14" i="2" l="1"/>
  <c r="AI202" i="2" s="1"/>
  <c r="AI201" i="2" s="1"/>
  <c r="AI209" i="2" s="1"/>
  <c r="AH14" i="2" l="1"/>
  <c r="AH202" i="2" s="1"/>
  <c r="AH201" i="2" s="1"/>
  <c r="AH209" i="2" s="1"/>
  <c r="O14" i="2" l="1"/>
  <c r="U14" i="2"/>
  <c r="F14" i="2"/>
  <c r="Z14" i="2"/>
  <c r="T14" i="2"/>
  <c r="I14" i="2"/>
  <c r="M14" i="2"/>
  <c r="R14" i="2"/>
  <c r="E14" i="2"/>
  <c r="N14" i="2"/>
  <c r="S14" i="2"/>
  <c r="L14" i="2"/>
  <c r="AB14" i="2"/>
  <c r="X14" i="2"/>
  <c r="Y14" i="2"/>
  <c r="W14" i="2"/>
  <c r="H14" i="2"/>
  <c r="K14" i="2"/>
  <c r="AA14" i="2"/>
  <c r="AG14" i="2"/>
  <c r="AG202" i="2" s="1"/>
  <c r="AG201" i="2" s="1"/>
  <c r="AG209" i="2" s="1"/>
  <c r="V14" i="2" l="1"/>
  <c r="I202" i="2"/>
  <c r="I201" i="2" s="1"/>
  <c r="I209" i="2" s="1"/>
  <c r="R202" i="2"/>
  <c r="R201" i="2" s="1"/>
  <c r="R209" i="2" s="1"/>
  <c r="T202" i="2"/>
  <c r="T201" i="2" s="1"/>
  <c r="T209" i="2" s="1"/>
  <c r="X202" i="2"/>
  <c r="X201" i="2" s="1"/>
  <c r="X209" i="2" s="1"/>
  <c r="AA202" i="2"/>
  <c r="AA201" i="2" s="1"/>
  <c r="AA209" i="2" s="1"/>
  <c r="Z202" i="2"/>
  <c r="Z201" i="2" s="1"/>
  <c r="Z209" i="2" s="1"/>
  <c r="N202" i="2"/>
  <c r="N201" i="2" s="1"/>
  <c r="N209" i="2" s="1"/>
  <c r="AB202" i="2"/>
  <c r="AB201" i="2" s="1"/>
  <c r="AB209" i="2" s="1"/>
  <c r="Y202" i="2"/>
  <c r="Y201" i="2" s="1"/>
  <c r="Y209" i="2" s="1"/>
  <c r="F202" i="2"/>
  <c r="F201" i="2" s="1"/>
  <c r="F209" i="2" s="1"/>
  <c r="L202" i="2"/>
  <c r="L201" i="2" s="1"/>
  <c r="L209" i="2" s="1"/>
  <c r="O202" i="2"/>
  <c r="O201" i="2" s="1"/>
  <c r="O209" i="2" s="1"/>
  <c r="K202" i="2"/>
  <c r="K201" i="2" s="1"/>
  <c r="K209" i="2" s="1"/>
  <c r="U202" i="2"/>
  <c r="U201" i="2" s="1"/>
  <c r="U209" i="2" s="1"/>
  <c r="E202" i="2"/>
  <c r="E201" i="2" s="1"/>
  <c r="E209" i="2" s="1"/>
  <c r="S202" i="2"/>
  <c r="S201" i="2" s="1"/>
  <c r="S209" i="2" s="1"/>
  <c r="M202" i="2"/>
  <c r="M201" i="2" s="1"/>
  <c r="M209" i="2" s="1"/>
  <c r="W202" i="2"/>
  <c r="W201" i="2" s="1"/>
  <c r="W209" i="2" s="1"/>
  <c r="H202" i="2"/>
  <c r="H201" i="2" s="1"/>
  <c r="H209" i="2" s="1"/>
  <c r="D14" i="2"/>
  <c r="D202" i="2" s="1"/>
  <c r="D201" i="2" s="1"/>
  <c r="D209" i="2" s="1"/>
  <c r="Q14" i="2" l="1"/>
  <c r="AZ14" i="2" s="1"/>
  <c r="AF14" i="2"/>
  <c r="AF202" i="2" s="1"/>
  <c r="AF201" i="2" s="1"/>
  <c r="AF209" i="2" s="1"/>
  <c r="AE14" i="2"/>
  <c r="AE202" i="2" s="1"/>
  <c r="AE201" i="2" s="1"/>
  <c r="AE209" i="2" s="1"/>
  <c r="V202" i="2"/>
  <c r="V201" i="2" s="1"/>
  <c r="V209" i="2" s="1"/>
  <c r="J14" i="2"/>
  <c r="AC14" i="2" l="1"/>
  <c r="AC202" i="2" s="1"/>
  <c r="AC201" i="2" s="1"/>
  <c r="AC209" i="2" s="1"/>
  <c r="Q202" i="2"/>
  <c r="AZ202" i="2" s="1"/>
  <c r="BC16" i="2"/>
  <c r="AD14" i="2"/>
  <c r="BA14" i="2" s="1"/>
  <c r="J202" i="2"/>
  <c r="J201" i="2" s="1"/>
  <c r="J209" i="2" s="1"/>
  <c r="Q201" i="2" l="1"/>
  <c r="AZ201" i="2" s="1"/>
  <c r="AP14" i="2"/>
  <c r="AP202" i="2" s="1"/>
  <c r="AP201" i="2" s="1"/>
  <c r="AP209" i="2" s="1"/>
  <c r="BC14" i="2"/>
  <c r="AD202" i="2"/>
  <c r="BA202" i="2" s="1"/>
  <c r="G14" i="2"/>
  <c r="Q209" i="2" l="1"/>
  <c r="AZ209" i="2" s="1"/>
  <c r="AD201" i="2"/>
  <c r="BA201" i="2" s="1"/>
  <c r="BC202" i="2"/>
  <c r="G202" i="2"/>
  <c r="G201" i="2" s="1"/>
  <c r="G209" i="2" s="1"/>
  <c r="P14" i="2"/>
  <c r="AD209" i="2" l="1"/>
  <c r="BA209" i="2" s="1"/>
  <c r="BC201" i="2"/>
  <c r="P202" i="2"/>
  <c r="P201" i="2" s="1"/>
  <c r="P209" i="2" s="1"/>
  <c r="BC209" i="2" l="1"/>
</calcChain>
</file>

<file path=xl/sharedStrings.xml><?xml version="1.0" encoding="utf-8"?>
<sst xmlns="http://schemas.openxmlformats.org/spreadsheetml/2006/main" count="264" uniqueCount="136">
  <si>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</si>
  <si>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</si>
  <si>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</si>
  <si>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</si>
  <si>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</si>
  <si>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</si>
  <si>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</si>
  <si>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</si>
  <si>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</si>
  <si>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</si>
  <si>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</si>
  <si>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</si>
  <si>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</si>
  <si>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</si>
  <si>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</si>
  <si>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</si>
  <si>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</si>
  <si>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</si>
  <si>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</si>
  <si>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</si>
  <si>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</si>
  <si>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</si>
  <si>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</si>
  <si>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</si>
  <si>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</si>
  <si>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</si>
  <si>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</si>
  <si>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</si>
  <si>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</si>
  <si>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</si>
  <si>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</si>
  <si>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</si>
  <si>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</si>
  <si>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</si>
  <si>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</si>
  <si>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</si>
  <si>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</si>
  <si>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</si>
  <si>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</si>
  <si>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</si>
  <si>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</si>
  <si>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</si>
  <si>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</si>
  <si>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</si>
  <si>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</si>
  <si>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</si>
  <si>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</si>
  <si>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</si>
  <si>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</si>
  <si>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</si>
  <si>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</si>
  <si>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</si>
  <si>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</si>
  <si>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</si>
  <si>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</si>
  <si>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</si>
  <si>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</si>
  <si>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</si>
  <si>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</si>
  <si>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</si>
  <si>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</si>
  <si>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</si>
  <si>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</si>
  <si>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</si>
  <si>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</si>
  <si>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</si>
  <si>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</si>
  <si>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</si>
  <si>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</si>
  <si>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</si>
  <si>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</si>
  <si>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</si>
  <si>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</si>
  <si>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</si>
  <si>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</si>
  <si>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</si>
  <si>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</si>
  <si>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</si>
  <si>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</si>
  <si>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</si>
  <si>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</si>
  <si>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</si>
  <si>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</si>
  <si>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</si>
  <si>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</si>
  <si>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</si>
  <si>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</si>
  <si>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</si>
  <si>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</si>
  <si>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</si>
  <si>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</si>
  <si>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</si>
  <si>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</si>
  <si>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</si>
  <si>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</si>
  <si>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</si>
  <si>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</si>
  <si>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</si>
  <si>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</si>
  <si>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</si>
  <si>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</si>
  <si>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</si>
  <si>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</si>
  <si>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</si>
  <si>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</si>
  <si>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</si>
  <si>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</si>
  <si>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</si>
  <si>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</si>
  <si>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</si>
  <si>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</si>
  <si>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</si>
  <si>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</si>
  <si>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</si>
  <si>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</si>
  <si>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</si>
  <si>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</si>
  <si>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</si>
  <si>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</si>
  <si>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</si>
  <si>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</si>
  <si>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</si>
  <si>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</si>
  <si>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</si>
  <si>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</si>
  <si>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</si>
  <si>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</si>
  <si>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</si>
  <si>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</si>
  <si>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</si>
  <si>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(a) La MN incluye UFV y MVDOL.</t>
  </si>
  <si>
    <t>LIQUIDACIÓN DE VALORES (b)</t>
  </si>
  <si>
    <t>(b) La MN incluye UFV y MVDOL.</t>
  </si>
  <si>
    <t>Ene-Sep</t>
  </si>
  <si>
    <t>VALOR DE OPERACIONES (En millones de Bolivianos)</t>
  </si>
  <si>
    <t>VOLUMEN DE OPERACIONES (En número de operaciones)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</si>
</sst>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4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22"/>
  <sheetViews>
    <sheetView showGridLines="0" tabSelected="1" view="pageBreakPreview" zoomScale="80" zoomScaleNormal="80" zoomScaleSheetLayoutView="80" zoomScalePageLayoutView="50" workbookViewId="0">
      <selection activeCell="AQ23" sqref="AQ23"/>
    </sheetView>
  </sheetViews>
  <sheetFormatPr baseColWidth="10" defaultColWidth="11.42578125" defaultRowHeight="20.100000000000001" customHeight="1" x14ac:dyDescent="0.25"/>
  <cols>
    <col min="1" max="1" width="11.42578125" style="224"/>
    <col min="2" max="2" width="6.140625" style="225" customWidth="1"/>
    <col min="3" max="3" width="56.42578125" style="226" customWidth="1"/>
    <col min="4" max="6" width="11.140625" style="218" hidden="1" customWidth="1"/>
    <col min="7" max="12" width="11.7109375" style="218" hidden="1" customWidth="1"/>
    <col min="13" max="15" width="11" style="218" hidden="1" customWidth="1"/>
    <col min="16" max="16" width="12.28515625" style="218" hidden="1" customWidth="1"/>
    <col min="17" max="28" width="11" style="218" hidden="1" customWidth="1"/>
    <col min="29" max="29" width="13" style="218" hidden="1" customWidth="1"/>
    <col min="30" max="38" width="11" style="218" hidden="1" customWidth="1"/>
    <col min="39" max="41" width="11" style="218" customWidth="1"/>
    <col min="42" max="42" width="12.28515625" style="218" customWidth="1"/>
    <col min="43" max="51" width="11" style="218" customWidth="1"/>
    <col min="52" max="52" width="13" style="218" customWidth="1"/>
    <col min="53" max="53" width="13.28515625" style="218" customWidth="1"/>
    <col min="54" max="54" width="14" style="218" customWidth="1"/>
    <col min="55" max="55" width="9.42578125" style="218" customWidth="1"/>
    <col min="56" max="56" width="11.42578125" style="217"/>
    <col min="57" max="57" width="11.5703125" style="217" bestFit="1" customWidth="1"/>
    <col min="58" max="16384" width="11.42578125" style="218"/>
  </cols>
  <sheetData>
    <row r="1" spans="1:57" ht="20.100000000000001" customHeight="1" x14ac:dyDescent="0.25">
      <c r="A1" s="173"/>
      <c r="B1" s="174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9"/>
      <c r="BE1" s="69"/>
    </row>
    <row r="2" spans="1:57" ht="20.100000000000001" customHeight="1" x14ac:dyDescent="0.25">
      <c r="A2" s="173"/>
      <c r="B2" s="174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9"/>
      <c r="BE2" s="69"/>
    </row>
    <row r="3" spans="1:57" ht="15.75" customHeight="1" x14ac:dyDescent="0.25">
      <c r="A3" s="175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69"/>
      <c r="BE3" s="69"/>
    </row>
    <row r="4" spans="1:57" ht="18.75" x14ac:dyDescent="0.3">
      <c r="A4" s="175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27"/>
      <c r="BD4" s="69"/>
      <c r="BE4" s="69"/>
    </row>
    <row r="5" spans="1:57" ht="18.75" x14ac:dyDescent="0.3">
      <c r="A5" s="175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27"/>
      <c r="BD5" s="69"/>
      <c r="BE5" s="69"/>
    </row>
    <row r="6" spans="1:57" ht="18.75" x14ac:dyDescent="0.3">
      <c r="A6" s="175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27"/>
      <c r="BD6" s="69"/>
      <c r="BE6" s="69"/>
    </row>
    <row r="7" spans="1:57" ht="20.100000000000001" customHeight="1" x14ac:dyDescent="0.3">
      <c r="A7" s="175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27"/>
      <c r="BD7" s="69"/>
      <c r="BE7" s="69"/>
    </row>
    <row r="8" spans="1:57" ht="30.75" customHeight="1" thickBot="1" x14ac:dyDescent="0.4">
      <c r="A8" s="175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69"/>
      <c r="BE8" s="69"/>
    </row>
    <row r="9" spans="1:57" ht="29.25" customHeight="1" x14ac:dyDescent="0.2">
      <c r="A9" s="175"/>
      <c r="B9" s="310" t="s">
        <v>1</v>
      </c>
      <c r="C9" s="311"/>
      <c r="D9" s="318">
        <v>2015</v>
      </c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20"/>
      <c r="P9" s="322"/>
      <c r="Q9" s="318">
        <v>2016</v>
      </c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201"/>
      <c r="AD9" s="318">
        <v>2017</v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20"/>
      <c r="AP9" s="250"/>
      <c r="AQ9" s="318">
        <v>2018</v>
      </c>
      <c r="AR9" s="319"/>
      <c r="AS9" s="319"/>
      <c r="AT9" s="319"/>
      <c r="AU9" s="319"/>
      <c r="AV9" s="319"/>
      <c r="AW9" s="319"/>
      <c r="AX9" s="319"/>
      <c r="AY9" s="320"/>
      <c r="AZ9" s="325" t="s">
        <v>19</v>
      </c>
      <c r="BA9" s="326"/>
      <c r="BB9" s="327"/>
      <c r="BC9" s="53" t="s">
        <v>20</v>
      </c>
      <c r="BD9" s="69"/>
      <c r="BE9" s="69"/>
    </row>
    <row r="10" spans="1:57" ht="18.75" customHeight="1" thickBot="1" x14ac:dyDescent="0.25">
      <c r="A10" s="175"/>
      <c r="B10" s="312"/>
      <c r="C10" s="313"/>
      <c r="D10" s="306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21"/>
      <c r="P10" s="323"/>
      <c r="Q10" s="306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202"/>
      <c r="AD10" s="306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21"/>
      <c r="AP10" s="251"/>
      <c r="AQ10" s="306"/>
      <c r="AR10" s="307"/>
      <c r="AS10" s="307"/>
      <c r="AT10" s="307"/>
      <c r="AU10" s="307"/>
      <c r="AV10" s="307"/>
      <c r="AW10" s="307"/>
      <c r="AX10" s="307"/>
      <c r="AY10" s="321"/>
      <c r="AZ10" s="328" t="s">
        <v>133</v>
      </c>
      <c r="BA10" s="329"/>
      <c r="BB10" s="330"/>
      <c r="BC10" s="331" t="s">
        <v>114</v>
      </c>
      <c r="BD10" s="69"/>
      <c r="BE10" s="69"/>
    </row>
    <row r="11" spans="1:57" s="219" customFormat="1" ht="21" customHeight="1" thickBot="1" x14ac:dyDescent="0.3">
      <c r="A11" s="175"/>
      <c r="B11" s="314"/>
      <c r="C11" s="315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8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8" t="s">
        <v>11</v>
      </c>
      <c r="AZ11" s="142">
        <v>2016</v>
      </c>
      <c r="BA11" s="110">
        <v>2017</v>
      </c>
      <c r="BB11" s="110">
        <v>2018</v>
      </c>
      <c r="BC11" s="332"/>
      <c r="BD11" s="70"/>
      <c r="BE11" s="70"/>
    </row>
    <row r="12" spans="1:57" s="219" customFormat="1" ht="21" customHeight="1" x14ac:dyDescent="0.25">
      <c r="A12" s="175"/>
      <c r="B12" s="333" t="s">
        <v>35</v>
      </c>
      <c r="C12" s="33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204"/>
      <c r="BA12" s="204"/>
      <c r="BB12" s="204"/>
      <c r="BC12" s="204"/>
      <c r="BD12" s="70"/>
      <c r="BE12" s="70"/>
    </row>
    <row r="13" spans="1:57" s="220" customFormat="1" ht="20.100000000000001" customHeight="1" thickBot="1" x14ac:dyDescent="0.3">
      <c r="A13" s="176"/>
      <c r="B13" s="102" t="s">
        <v>129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45"/>
      <c r="BD13" s="71"/>
      <c r="BE13" s="71"/>
    </row>
    <row r="14" spans="1:57" s="220" customFormat="1" ht="20.100000000000001" customHeight="1" thickBot="1" x14ac:dyDescent="0.3">
      <c r="A14" s="176"/>
      <c r="B14" s="89"/>
      <c r="C14" s="90" t="s">
        <v>23</v>
      </c>
      <c r="D14" s="91">
        <f t="shared" ref="D14:O14" si="0">+D16+D28</f>
        <v>36189.038018074803</v>
      </c>
      <c r="E14" s="92">
        <f t="shared" si="0"/>
        <v>31308.832963621797</v>
      </c>
      <c r="F14" s="92">
        <f t="shared" si="0"/>
        <v>35093.276307559194</v>
      </c>
      <c r="G14" s="92">
        <f t="shared" si="0"/>
        <v>43525.390188923389</v>
      </c>
      <c r="H14" s="92">
        <f t="shared" si="0"/>
        <v>36292.676447491198</v>
      </c>
      <c r="I14" s="92">
        <f t="shared" si="0"/>
        <v>37984.149288372588</v>
      </c>
      <c r="J14" s="92">
        <f t="shared" si="0"/>
        <v>45451.703443585415</v>
      </c>
      <c r="K14" s="92">
        <f t="shared" si="0"/>
        <v>34264.406158216603</v>
      </c>
      <c r="L14" s="92">
        <f t="shared" si="0"/>
        <v>33214.439597804601</v>
      </c>
      <c r="M14" s="92">
        <f t="shared" si="0"/>
        <v>40435.274017608222</v>
      </c>
      <c r="N14" s="92">
        <f t="shared" si="0"/>
        <v>35014.371481748996</v>
      </c>
      <c r="O14" s="93">
        <f t="shared" si="0"/>
        <v>47942.131000655987</v>
      </c>
      <c r="P14" s="133">
        <f>SUM(D14:O14)</f>
        <v>456715.6889136628</v>
      </c>
      <c r="Q14" s="92">
        <f t="shared" ref="Q14:AB14" si="1">+Q16+Q28</f>
        <v>38234.1204396838</v>
      </c>
      <c r="R14" s="92">
        <f t="shared" si="1"/>
        <v>36399.417257901216</v>
      </c>
      <c r="S14" s="92">
        <f t="shared" si="1"/>
        <v>43273.653410963205</v>
      </c>
      <c r="T14" s="92">
        <f t="shared" si="1"/>
        <v>46224.449205248595</v>
      </c>
      <c r="U14" s="92">
        <f t="shared" si="1"/>
        <v>47008.720544612392</v>
      </c>
      <c r="V14" s="92">
        <f t="shared" si="1"/>
        <v>46621.747673351798</v>
      </c>
      <c r="W14" s="92">
        <f t="shared" si="1"/>
        <v>40009.055095369396</v>
      </c>
      <c r="X14" s="92">
        <f t="shared" si="1"/>
        <v>51039.468868088414</v>
      </c>
      <c r="Y14" s="92">
        <f t="shared" si="1"/>
        <v>50289.153485662209</v>
      </c>
      <c r="Z14" s="92">
        <f t="shared" si="1"/>
        <v>52899.210558305414</v>
      </c>
      <c r="AA14" s="92">
        <f t="shared" si="1"/>
        <v>48205.55716106038</v>
      </c>
      <c r="AB14" s="92">
        <f t="shared" si="1"/>
        <v>57424.930025538015</v>
      </c>
      <c r="AC14" s="133">
        <f>SUM(Q14:AB14)</f>
        <v>557629.48372578481</v>
      </c>
      <c r="AD14" s="91">
        <f t="shared" ref="AD14:AR14" si="2">+AD16+AD28</f>
        <v>44089.490655030408</v>
      </c>
      <c r="AE14" s="92">
        <f t="shared" si="2"/>
        <v>37606.220131665992</v>
      </c>
      <c r="AF14" s="92">
        <f t="shared" si="2"/>
        <v>48205.360680905404</v>
      </c>
      <c r="AG14" s="92">
        <f t="shared" si="2"/>
        <v>52180.44833557502</v>
      </c>
      <c r="AH14" s="92">
        <f t="shared" si="2"/>
        <v>56392.497804898798</v>
      </c>
      <c r="AI14" s="92">
        <f t="shared" si="2"/>
        <v>45726.814884708809</v>
      </c>
      <c r="AJ14" s="92">
        <f t="shared" si="2"/>
        <v>47652.794064765403</v>
      </c>
      <c r="AK14" s="92">
        <f t="shared" si="2"/>
        <v>44217.753119297602</v>
      </c>
      <c r="AL14" s="92">
        <f t="shared" si="2"/>
        <v>45529.03072201836</v>
      </c>
      <c r="AM14" s="92">
        <f t="shared" si="2"/>
        <v>49037.057047930801</v>
      </c>
      <c r="AN14" s="92">
        <f t="shared" si="2"/>
        <v>47916.694351204002</v>
      </c>
      <c r="AO14" s="92">
        <f t="shared" si="2"/>
        <v>54664.162353628009</v>
      </c>
      <c r="AP14" s="133">
        <f>SUM(AD14:AO14)</f>
        <v>573218.32415162853</v>
      </c>
      <c r="AQ14" s="92">
        <f t="shared" si="2"/>
        <v>50423.429560936202</v>
      </c>
      <c r="AR14" s="92">
        <f t="shared" si="2"/>
        <v>39738.834091426383</v>
      </c>
      <c r="AS14" s="92">
        <f t="shared" ref="AS14:AT14" si="3">+AS16+AS28</f>
        <v>51961.211661101574</v>
      </c>
      <c r="AT14" s="92">
        <f t="shared" si="3"/>
        <v>64833.126459393214</v>
      </c>
      <c r="AU14" s="92">
        <f t="shared" ref="AU14" si="4">+AU16+AU28</f>
        <v>56075.627524850759</v>
      </c>
      <c r="AV14" s="92">
        <f t="shared" ref="AV14:AW14" si="5">+AV16+AV28</f>
        <v>51464.15969011261</v>
      </c>
      <c r="AW14" s="92">
        <f t="shared" si="5"/>
        <v>55490.061359212596</v>
      </c>
      <c r="AX14" s="92">
        <f t="shared" ref="AX14:AY14" si="6">+AX16+AX28</f>
        <v>52146.521844141178</v>
      </c>
      <c r="AY14" s="92">
        <f t="shared" si="6"/>
        <v>47902.791112044011</v>
      </c>
      <c r="AZ14" s="186">
        <f>SUM($Q14:$Y14)</f>
        <v>399099.78598088096</v>
      </c>
      <c r="BA14" s="124">
        <f>SUM($AD14:$AL14)</f>
        <v>421600.41039886582</v>
      </c>
      <c r="BB14" s="125">
        <f>SUM($AQ14:$AY14)</f>
        <v>470035.76330321858</v>
      </c>
      <c r="BC14" s="177">
        <f>((BB14/BA14)-1)*100</f>
        <v>11.48845013185098</v>
      </c>
      <c r="BD14" s="71"/>
      <c r="BE14" s="71"/>
    </row>
    <row r="15" spans="1:57" s="220" customFormat="1" ht="20.100000000000001" customHeight="1" x14ac:dyDescent="0.3">
      <c r="A15" s="176"/>
      <c r="B15" s="39" t="s">
        <v>127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2"/>
      <c r="AQ15" s="45"/>
      <c r="AR15" s="45"/>
      <c r="AS15" s="45"/>
      <c r="AT15" s="45"/>
      <c r="AU15" s="45"/>
      <c r="AV15" s="45"/>
      <c r="AW15" s="45"/>
      <c r="AX15" s="45"/>
      <c r="AY15" s="45"/>
      <c r="AZ15" s="197"/>
      <c r="BA15" s="195"/>
      <c r="BB15" s="196"/>
      <c r="BC15" s="112"/>
      <c r="BD15" s="71"/>
      <c r="BE15" s="71"/>
    </row>
    <row r="16" spans="1:57" ht="20.100000000000001" customHeight="1" thickBot="1" x14ac:dyDescent="0.3">
      <c r="A16" s="175"/>
      <c r="B16" s="316" t="s">
        <v>12</v>
      </c>
      <c r="C16" s="317"/>
      <c r="D16" s="31">
        <v>30617.404330270001</v>
      </c>
      <c r="E16" s="11">
        <v>26830.027244069996</v>
      </c>
      <c r="F16" s="11">
        <v>30356.934542539999</v>
      </c>
      <c r="G16" s="11">
        <v>37616.784921559993</v>
      </c>
      <c r="H16" s="11">
        <v>31796.37663178</v>
      </c>
      <c r="I16" s="11">
        <v>32930.025945349989</v>
      </c>
      <c r="J16" s="11">
        <v>41498.098574510012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396013.70047390996</v>
      </c>
      <c r="Q16" s="11">
        <v>33382.208274490004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40167.009622420002</v>
      </c>
      <c r="W16" s="11">
        <v>35053.554186449997</v>
      </c>
      <c r="X16" s="11">
        <v>45461.497210780013</v>
      </c>
      <c r="Y16" s="11">
        <v>44665.718884230009</v>
      </c>
      <c r="Z16" s="11">
        <v>47710.957792580011</v>
      </c>
      <c r="AA16" s="11">
        <v>41351.042299479981</v>
      </c>
      <c r="AB16" s="11">
        <v>52110.480230520014</v>
      </c>
      <c r="AC16" s="10">
        <v>483598.86408479011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45110.137033479994</v>
      </c>
      <c r="AI16" s="11">
        <v>37088.375350030008</v>
      </c>
      <c r="AJ16" s="11">
        <v>39969.438209749998</v>
      </c>
      <c r="AK16" s="11">
        <v>36133.185573089999</v>
      </c>
      <c r="AL16" s="11">
        <v>38044.258015085157</v>
      </c>
      <c r="AM16" s="11">
        <v>42854.761817389997</v>
      </c>
      <c r="AN16" s="11">
        <v>42706.258067270006</v>
      </c>
      <c r="AO16" s="11">
        <v>47509.915469480009</v>
      </c>
      <c r="AP16" s="10">
        <v>490257.37800980516</v>
      </c>
      <c r="AQ16" s="11">
        <v>43574.96740406</v>
      </c>
      <c r="AR16" s="11">
        <v>34610.418829209986</v>
      </c>
      <c r="AS16" s="11">
        <v>47626.631727649976</v>
      </c>
      <c r="AT16" s="11">
        <v>58997.22401445001</v>
      </c>
      <c r="AU16" s="11">
        <v>49519.982392069956</v>
      </c>
      <c r="AV16" s="11">
        <v>45925.21500519001</v>
      </c>
      <c r="AW16" s="11">
        <v>50864.210961499994</v>
      </c>
      <c r="AX16" s="11">
        <v>46428.063554109976</v>
      </c>
      <c r="AY16" s="11">
        <v>42894.351232304209</v>
      </c>
      <c r="AZ16" s="164">
        <f t="shared" ref="AZ16:AZ26" si="7">SUM($Q16:$Y16)</f>
        <v>342426.38376221003</v>
      </c>
      <c r="BA16" s="162">
        <f t="shared" ref="BA16:BA26" si="8">SUM($AD16:$AL16)</f>
        <v>357186.4426556651</v>
      </c>
      <c r="BB16" s="165">
        <f t="shared" ref="BB16:BB26" si="9">SUM($AQ16:$AY16)</f>
        <v>420441.06512054417</v>
      </c>
      <c r="BC16" s="10">
        <f>((BB16/BA16)-1)*100</f>
        <v>17.709133077555748</v>
      </c>
      <c r="BD16" s="69"/>
      <c r="BE16" s="72"/>
    </row>
    <row r="17" spans="1:57" ht="20.100000000000001" customHeight="1" x14ac:dyDescent="0.25">
      <c r="A17" s="175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152">
        <f t="shared" si="7"/>
        <v>680.52076318000002</v>
      </c>
      <c r="BA17" s="20">
        <f t="shared" si="8"/>
        <v>542.31416081999998</v>
      </c>
      <c r="BB17" s="54">
        <f t="shared" si="9"/>
        <v>1935.0067319699999</v>
      </c>
      <c r="BC17" s="149">
        <f t="shared" ref="BC17:BC48" si="10">((BB17/BA17)-1)*100</f>
        <v>256.80549610657317</v>
      </c>
      <c r="BD17" s="69"/>
      <c r="BE17" s="69"/>
    </row>
    <row r="18" spans="1:57" ht="20.100000000000001" customHeight="1" x14ac:dyDescent="0.25">
      <c r="A18" s="175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152">
        <f t="shared" si="7"/>
        <v>1058.1518786900001</v>
      </c>
      <c r="BA18" s="20">
        <f t="shared" si="8"/>
        <v>4444.2042733499993</v>
      </c>
      <c r="BB18" s="54">
        <f t="shared" si="9"/>
        <v>2726.3957677000003</v>
      </c>
      <c r="BC18" s="149">
        <f t="shared" si="10"/>
        <v>-38.652780115238293</v>
      </c>
      <c r="BD18" s="69"/>
      <c r="BE18" s="69"/>
    </row>
    <row r="19" spans="1:57" ht="20.100000000000001" customHeight="1" x14ac:dyDescent="0.25">
      <c r="A19" s="175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5">
        <v>18.554507399977116</v>
      </c>
      <c r="AD19" s="152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5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152">
        <f t="shared" si="7"/>
        <v>17.019274700000004</v>
      </c>
      <c r="BA19" s="20">
        <f t="shared" si="8"/>
        <v>4.5658454051635751</v>
      </c>
      <c r="BB19" s="54">
        <f t="shared" si="9"/>
        <v>8.6516075742013552</v>
      </c>
      <c r="BC19" s="149">
        <f t="shared" si="10"/>
        <v>89.485337467123543</v>
      </c>
      <c r="BD19" s="69"/>
      <c r="BE19" s="69"/>
    </row>
    <row r="20" spans="1:57" ht="20.100000000000001" customHeight="1" x14ac:dyDescent="0.25">
      <c r="A20" s="175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152">
        <f t="shared" si="7"/>
        <v>33349.654776639996</v>
      </c>
      <c r="BA20" s="20">
        <f t="shared" si="8"/>
        <v>34410.897364779994</v>
      </c>
      <c r="BB20" s="54">
        <f t="shared" si="9"/>
        <v>35693.685529980001</v>
      </c>
      <c r="BC20" s="149">
        <f t="shared" si="10"/>
        <v>3.7278544398349656</v>
      </c>
      <c r="BD20" s="69"/>
      <c r="BE20" s="69"/>
    </row>
    <row r="21" spans="1:57" ht="20.100000000000001" customHeight="1" x14ac:dyDescent="0.25">
      <c r="A21" s="175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152">
        <f t="shared" si="7"/>
        <v>25330.809999999998</v>
      </c>
      <c r="BA21" s="20">
        <f t="shared" si="8"/>
        <v>25675.07</v>
      </c>
      <c r="BB21" s="54">
        <f t="shared" si="9"/>
        <v>24528.35</v>
      </c>
      <c r="BC21" s="149">
        <f t="shared" si="10"/>
        <v>-4.4662779887260307</v>
      </c>
      <c r="BD21" s="69"/>
      <c r="BE21" s="69"/>
    </row>
    <row r="22" spans="1:57" ht="20.100000000000001" customHeight="1" x14ac:dyDescent="0.3">
      <c r="A22" s="175"/>
      <c r="B22" s="143"/>
      <c r="C22" s="154" t="s">
        <v>116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20">
        <v>5231.9355820700002</v>
      </c>
      <c r="AW22" s="20">
        <v>6399.3948505399976</v>
      </c>
      <c r="AX22" s="20">
        <v>6868.1289958000007</v>
      </c>
      <c r="AY22" s="20">
        <v>5899.3698103300012</v>
      </c>
      <c r="AZ22" s="152">
        <f t="shared" si="7"/>
        <v>46394.2462227</v>
      </c>
      <c r="BA22" s="20">
        <f t="shared" si="8"/>
        <v>41515.073544630002</v>
      </c>
      <c r="BB22" s="54">
        <f t="shared" si="9"/>
        <v>54229.595668839989</v>
      </c>
      <c r="BC22" s="149">
        <f t="shared" si="10"/>
        <v>30.626278694993701</v>
      </c>
      <c r="BD22" s="69"/>
      <c r="BE22" s="69"/>
    </row>
    <row r="23" spans="1:57" ht="20.100000000000001" customHeight="1" x14ac:dyDescent="0.3">
      <c r="A23" s="175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20">
        <v>20971.063512210003</v>
      </c>
      <c r="AW23" s="20">
        <v>22974.987586859992</v>
      </c>
      <c r="AX23" s="20">
        <v>20214.61873882998</v>
      </c>
      <c r="AY23" s="20">
        <v>19747.108273489997</v>
      </c>
      <c r="AZ23" s="152">
        <f t="shared" si="7"/>
        <v>135035.11847912002</v>
      </c>
      <c r="BA23" s="20">
        <f t="shared" si="8"/>
        <v>153708.37263646</v>
      </c>
      <c r="BB23" s="54">
        <f t="shared" si="9"/>
        <v>189010.9023873799</v>
      </c>
      <c r="BC23" s="149">
        <f t="shared" si="10"/>
        <v>22.967213265873877</v>
      </c>
      <c r="BD23" s="69"/>
      <c r="BE23" s="69"/>
    </row>
    <row r="24" spans="1:57" ht="20.100000000000001" customHeight="1" x14ac:dyDescent="0.25">
      <c r="A24" s="175"/>
      <c r="B24" s="143"/>
      <c r="C24" s="144" t="s">
        <v>117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20">
        <v>12651.979254159995</v>
      </c>
      <c r="AW24" s="20">
        <v>13129.824350220002</v>
      </c>
      <c r="AX24" s="20">
        <v>12764.170624419996</v>
      </c>
      <c r="AY24" s="20">
        <v>11101.131379800005</v>
      </c>
      <c r="AZ24" s="152">
        <f t="shared" si="7"/>
        <v>98066.857204120024</v>
      </c>
      <c r="BA24" s="20">
        <f t="shared" si="8"/>
        <v>94042.581135020009</v>
      </c>
      <c r="BB24" s="54">
        <f t="shared" si="9"/>
        <v>109013.74080451997</v>
      </c>
      <c r="BC24" s="149">
        <f t="shared" si="10"/>
        <v>15.919554194291386</v>
      </c>
      <c r="BD24" s="69"/>
      <c r="BE24" s="69"/>
    </row>
    <row r="25" spans="1:57" ht="20.100000000000001" customHeight="1" x14ac:dyDescent="0.25">
      <c r="A25" s="175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152">
        <f t="shared" si="7"/>
        <v>2494.0051630600001</v>
      </c>
      <c r="BA25" s="20">
        <f t="shared" si="8"/>
        <v>2843.3636952000006</v>
      </c>
      <c r="BB25" s="54">
        <f t="shared" si="9"/>
        <v>3294.6716225799996</v>
      </c>
      <c r="BC25" s="149">
        <f t="shared" si="10"/>
        <v>15.872325026231104</v>
      </c>
      <c r="BD25" s="69"/>
      <c r="BE25" s="69"/>
    </row>
    <row r="26" spans="1:57" ht="20.100000000000001" customHeight="1" thickBot="1" x14ac:dyDescent="0.3">
      <c r="A26" s="175"/>
      <c r="B26" s="143"/>
      <c r="C26" s="144" t="s">
        <v>115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152">
        <f t="shared" si="7"/>
        <v>0</v>
      </c>
      <c r="BA26" s="20">
        <f t="shared" si="8"/>
        <v>0</v>
      </c>
      <c r="BB26" s="54">
        <f t="shared" si="9"/>
        <v>6.5000000000000002E-2</v>
      </c>
      <c r="BC26" s="149"/>
      <c r="BD26" s="69"/>
      <c r="BE26" s="69"/>
    </row>
    <row r="27" spans="1:57" ht="20.100000000000001" customHeight="1" x14ac:dyDescent="0.3">
      <c r="A27" s="175"/>
      <c r="B27" s="156" t="s">
        <v>128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59"/>
      <c r="AV27" s="159"/>
      <c r="AW27" s="159"/>
      <c r="AX27" s="159"/>
      <c r="AY27" s="159"/>
      <c r="AZ27" s="160"/>
      <c r="BA27" s="159"/>
      <c r="BB27" s="161"/>
      <c r="BC27" s="158"/>
      <c r="BD27" s="69"/>
      <c r="BE27" s="69"/>
    </row>
    <row r="28" spans="1:57" ht="20.100000000000001" customHeight="1" thickBot="1" x14ac:dyDescent="0.3">
      <c r="A28" s="175"/>
      <c r="B28" s="308" t="s">
        <v>12</v>
      </c>
      <c r="C28" s="309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2">
        <v>6555.6451327808009</v>
      </c>
      <c r="AV28" s="162">
        <v>5538.9446849225988</v>
      </c>
      <c r="AW28" s="162">
        <v>4625.8503977126011</v>
      </c>
      <c r="AX28" s="162">
        <v>5718.4582900312007</v>
      </c>
      <c r="AY28" s="162">
        <v>5008.4398797398017</v>
      </c>
      <c r="AZ28" s="164">
        <f t="shared" ref="AZ28:AZ59" si="11">SUM($Q28:$Y28)</f>
        <v>56673.402218670992</v>
      </c>
      <c r="BA28" s="162">
        <f t="shared" ref="BA28:BA59" si="12">SUM($AD28:$AL28)</f>
        <v>64413.967743200614</v>
      </c>
      <c r="BB28" s="165">
        <f t="shared" ref="BB28:BB59" si="13">SUM($AQ28:$AY28)</f>
        <v>49594.698182674409</v>
      </c>
      <c r="BC28" s="163">
        <f t="shared" si="10"/>
        <v>-23.006298291709392</v>
      </c>
      <c r="BD28" s="69"/>
      <c r="BE28" s="69"/>
    </row>
    <row r="29" spans="1:57" ht="20.100000000000001" customHeight="1" x14ac:dyDescent="0.25">
      <c r="A29" s="175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20">
        <v>1.1683174762000004</v>
      </c>
      <c r="AV29" s="20">
        <v>3.7390705771999997</v>
      </c>
      <c r="AW29" s="20">
        <v>1.4339613721999993</v>
      </c>
      <c r="AX29" s="20">
        <v>1.3627973100000004</v>
      </c>
      <c r="AY29" s="20">
        <v>0.82696469940000061</v>
      </c>
      <c r="AZ29" s="152">
        <f t="shared" si="11"/>
        <v>9.6433071140000006</v>
      </c>
      <c r="BA29" s="20">
        <f t="shared" si="12"/>
        <v>21.376401272800003</v>
      </c>
      <c r="BB29" s="54">
        <f t="shared" si="13"/>
        <v>43.4742389046</v>
      </c>
      <c r="BC29" s="149">
        <f t="shared" si="10"/>
        <v>103.37491961248864</v>
      </c>
      <c r="BD29" s="69"/>
      <c r="BE29" s="69"/>
    </row>
    <row r="30" spans="1:57" ht="20.100000000000001" customHeight="1" x14ac:dyDescent="0.25">
      <c r="A30" s="175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20">
        <v>446.65870433800001</v>
      </c>
      <c r="AV30" s="20">
        <v>123.5114416438</v>
      </c>
      <c r="AW30" s="20">
        <v>116.70070042259999</v>
      </c>
      <c r="AX30" s="20">
        <v>0</v>
      </c>
      <c r="AY30" s="20">
        <v>34.299999999999997</v>
      </c>
      <c r="AZ30" s="152">
        <f t="shared" si="11"/>
        <v>80.682996142000022</v>
      </c>
      <c r="BA30" s="20">
        <f t="shared" si="12"/>
        <v>1150.4320213624001</v>
      </c>
      <c r="BB30" s="54">
        <f t="shared" si="13"/>
        <v>1768.0130359079999</v>
      </c>
      <c r="BC30" s="149">
        <f t="shared" si="10"/>
        <v>53.682529960721112</v>
      </c>
      <c r="BD30" s="69"/>
      <c r="BE30" s="69"/>
    </row>
    <row r="31" spans="1:57" ht="20.100000000000001" customHeight="1" x14ac:dyDescent="0.25">
      <c r="A31" s="175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152">
        <f t="shared" si="11"/>
        <v>0</v>
      </c>
      <c r="BA31" s="20">
        <f t="shared" si="12"/>
        <v>0.13719999999999999</v>
      </c>
      <c r="BB31" s="54">
        <f t="shared" si="13"/>
        <v>39.101999999999997</v>
      </c>
      <c r="BC31" s="149"/>
      <c r="BD31" s="69"/>
      <c r="BE31" s="69"/>
    </row>
    <row r="32" spans="1:57" ht="20.100000000000001" customHeight="1" x14ac:dyDescent="0.25">
      <c r="A32" s="175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152">
        <f t="shared" si="11"/>
        <v>0</v>
      </c>
      <c r="BA32" s="20">
        <f t="shared" si="12"/>
        <v>0</v>
      </c>
      <c r="BB32" s="54">
        <f t="shared" si="13"/>
        <v>0</v>
      </c>
      <c r="BC32" s="149"/>
      <c r="BD32" s="69"/>
      <c r="BE32" s="69"/>
    </row>
    <row r="33" spans="1:57" ht="20.100000000000001" customHeight="1" x14ac:dyDescent="0.25">
      <c r="A33" s="175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152">
        <f t="shared" si="11"/>
        <v>0</v>
      </c>
      <c r="BA33" s="20">
        <f t="shared" si="12"/>
        <v>0</v>
      </c>
      <c r="BB33" s="54">
        <f t="shared" si="13"/>
        <v>0</v>
      </c>
      <c r="BC33" s="149"/>
      <c r="BD33" s="69"/>
      <c r="BE33" s="69"/>
    </row>
    <row r="34" spans="1:57" ht="20.100000000000001" customHeight="1" x14ac:dyDescent="0.25">
      <c r="A34" s="175"/>
      <c r="B34" s="143"/>
      <c r="C34" s="144" t="s">
        <v>116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20">
        <v>207.69211779120005</v>
      </c>
      <c r="AV34" s="20">
        <v>145.45229558440002</v>
      </c>
      <c r="AW34" s="20">
        <v>215.01812280480002</v>
      </c>
      <c r="AX34" s="20">
        <v>227.94567495000001</v>
      </c>
      <c r="AY34" s="20">
        <v>157.01231276640004</v>
      </c>
      <c r="AZ34" s="152">
        <f t="shared" si="11"/>
        <v>6083.0172611487997</v>
      </c>
      <c r="BA34" s="20">
        <f t="shared" si="12"/>
        <v>3152.0990559380002</v>
      </c>
      <c r="BB34" s="54">
        <f t="shared" si="13"/>
        <v>1586.7827463264002</v>
      </c>
      <c r="BC34" s="149">
        <f t="shared" si="10"/>
        <v>-49.659489814027872</v>
      </c>
      <c r="BD34" s="69"/>
      <c r="BE34" s="69"/>
    </row>
    <row r="35" spans="1:57" ht="20.100000000000001" customHeight="1" x14ac:dyDescent="0.25">
      <c r="A35" s="175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20">
        <v>3298.8082823626005</v>
      </c>
      <c r="AV35" s="20">
        <v>2868.6615596771999</v>
      </c>
      <c r="AW35" s="20">
        <v>2351.6468123022</v>
      </c>
      <c r="AX35" s="20">
        <v>3392.7052358556002</v>
      </c>
      <c r="AY35" s="20">
        <v>2876.5955419320007</v>
      </c>
      <c r="AZ35" s="152">
        <f t="shared" si="11"/>
        <v>25623.802415810198</v>
      </c>
      <c r="BA35" s="20">
        <f t="shared" si="12"/>
        <v>37128.248411513006</v>
      </c>
      <c r="BB35" s="54">
        <f t="shared" si="13"/>
        <v>26888.853933165003</v>
      </c>
      <c r="BC35" s="149">
        <f t="shared" si="10"/>
        <v>-27.57844745289114</v>
      </c>
      <c r="BD35" s="69"/>
      <c r="BE35" s="69"/>
    </row>
    <row r="36" spans="1:57" ht="20.100000000000001" customHeight="1" x14ac:dyDescent="0.25">
      <c r="A36" s="175"/>
      <c r="B36" s="143"/>
      <c r="C36" s="144" t="s">
        <v>117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152">
        <f t="shared" si="11"/>
        <v>24163.374411548397</v>
      </c>
      <c r="BA36" s="20">
        <f t="shared" si="12"/>
        <v>22348.029920563207</v>
      </c>
      <c r="BB36" s="54">
        <f t="shared" si="13"/>
        <v>18630.754182135199</v>
      </c>
      <c r="BC36" s="149">
        <f t="shared" si="10"/>
        <v>-16.633572407237619</v>
      </c>
      <c r="BD36" s="69"/>
      <c r="BE36" s="69"/>
    </row>
    <row r="37" spans="1:57" ht="20.100000000000001" customHeight="1" thickBot="1" x14ac:dyDescent="0.3">
      <c r="A37" s="175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20">
        <v>74.62001687279998</v>
      </c>
      <c r="AV37" s="20">
        <v>70.251459112799992</v>
      </c>
      <c r="AW37" s="20">
        <v>78.455324606399969</v>
      </c>
      <c r="AX37" s="20">
        <v>73.748620159199987</v>
      </c>
      <c r="AY37" s="20">
        <v>67.71744878920002</v>
      </c>
      <c r="AZ37" s="152">
        <f t="shared" si="11"/>
        <v>712.88182690760016</v>
      </c>
      <c r="BA37" s="20">
        <f t="shared" si="12"/>
        <v>613.64473255120004</v>
      </c>
      <c r="BB37" s="54">
        <f t="shared" si="13"/>
        <v>637.71804623519995</v>
      </c>
      <c r="BC37" s="149">
        <f t="shared" si="10"/>
        <v>3.923005023430437</v>
      </c>
      <c r="BD37" s="69"/>
      <c r="BE37" s="69"/>
    </row>
    <row r="38" spans="1:57" ht="20.100000000000001" customHeight="1" thickBot="1" x14ac:dyDescent="0.3">
      <c r="A38" s="175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7619</v>
      </c>
      <c r="H38" s="92">
        <v>7075</v>
      </c>
      <c r="I38" s="92">
        <v>7719</v>
      </c>
      <c r="J38" s="92">
        <v>8563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95063</v>
      </c>
      <c r="Q38" s="91">
        <v>8202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10167</v>
      </c>
      <c r="W38" s="92">
        <v>9729</v>
      </c>
      <c r="X38" s="92">
        <v>10958</v>
      </c>
      <c r="Y38" s="92">
        <v>10774</v>
      </c>
      <c r="Z38" s="92">
        <v>10544</v>
      </c>
      <c r="AA38" s="92">
        <v>10900</v>
      </c>
      <c r="AB38" s="92">
        <v>12418</v>
      </c>
      <c r="AC38" s="133">
        <v>120353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12754</v>
      </c>
      <c r="AI38" s="92">
        <v>11876</v>
      </c>
      <c r="AJ38" s="92">
        <v>11488</v>
      </c>
      <c r="AK38" s="92">
        <v>11746</v>
      </c>
      <c r="AL38" s="92">
        <v>10822</v>
      </c>
      <c r="AM38" s="92">
        <v>11582</v>
      </c>
      <c r="AN38" s="92">
        <v>11115</v>
      </c>
      <c r="AO38" s="92">
        <v>11097</v>
      </c>
      <c r="AP38" s="133">
        <v>137743</v>
      </c>
      <c r="AQ38" s="92">
        <v>11131</v>
      </c>
      <c r="AR38" s="92">
        <v>9502</v>
      </c>
      <c r="AS38" s="92">
        <v>11001</v>
      </c>
      <c r="AT38" s="92">
        <v>11295</v>
      </c>
      <c r="AU38" s="92">
        <v>11288</v>
      </c>
      <c r="AV38" s="92">
        <v>11233</v>
      </c>
      <c r="AW38" s="92">
        <v>11591</v>
      </c>
      <c r="AX38" s="92">
        <v>12322</v>
      </c>
      <c r="AY38" s="92">
        <v>11034</v>
      </c>
      <c r="AZ38" s="186">
        <f t="shared" si="11"/>
        <v>86491</v>
      </c>
      <c r="BA38" s="124">
        <f t="shared" si="12"/>
        <v>103949</v>
      </c>
      <c r="BB38" s="125">
        <f t="shared" si="13"/>
        <v>100397</v>
      </c>
      <c r="BC38" s="178">
        <f t="shared" si="10"/>
        <v>-3.4170602891802737</v>
      </c>
      <c r="BD38" s="69"/>
      <c r="BE38" s="69"/>
    </row>
    <row r="39" spans="1:57" s="221" customFormat="1" ht="20.100000000000001" customHeight="1" thickBot="1" x14ac:dyDescent="0.35">
      <c r="A39" s="175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5736</v>
      </c>
      <c r="H39" s="58">
        <v>5390</v>
      </c>
      <c r="I39" s="58">
        <v>5855</v>
      </c>
      <c r="J39" s="58">
        <v>6429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71490</v>
      </c>
      <c r="Q39" s="58">
        <v>6179</v>
      </c>
      <c r="R39" s="58">
        <v>6047</v>
      </c>
      <c r="S39" s="58">
        <v>7427</v>
      </c>
      <c r="T39" s="58">
        <v>7294</v>
      </c>
      <c r="U39" s="58">
        <v>7099</v>
      </c>
      <c r="V39" s="58">
        <v>7800</v>
      </c>
      <c r="W39" s="58">
        <v>7436</v>
      </c>
      <c r="X39" s="58">
        <v>8459</v>
      </c>
      <c r="Y39" s="58">
        <v>8384</v>
      </c>
      <c r="Z39" s="58">
        <v>8267</v>
      </c>
      <c r="AA39" s="58">
        <v>8551</v>
      </c>
      <c r="AB39" s="58">
        <v>10089</v>
      </c>
      <c r="AC39" s="171">
        <v>93032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10153</v>
      </c>
      <c r="AI39" s="58">
        <v>9400</v>
      </c>
      <c r="AJ39" s="58">
        <v>8795</v>
      </c>
      <c r="AK39" s="58">
        <v>9281</v>
      </c>
      <c r="AL39" s="58">
        <v>8516</v>
      </c>
      <c r="AM39" s="58">
        <v>9189</v>
      </c>
      <c r="AN39" s="58">
        <v>8871</v>
      </c>
      <c r="AO39" s="58">
        <v>8828</v>
      </c>
      <c r="AP39" s="59">
        <v>109469</v>
      </c>
      <c r="AQ39" s="58">
        <v>8720</v>
      </c>
      <c r="AR39" s="58">
        <v>7486</v>
      </c>
      <c r="AS39" s="58">
        <v>8789</v>
      </c>
      <c r="AT39" s="58">
        <v>9032</v>
      </c>
      <c r="AU39" s="58">
        <v>8985</v>
      </c>
      <c r="AV39" s="58">
        <v>9056</v>
      </c>
      <c r="AW39" s="58">
        <v>9214</v>
      </c>
      <c r="AX39" s="58">
        <v>9916</v>
      </c>
      <c r="AY39" s="58">
        <v>8877</v>
      </c>
      <c r="AZ39" s="190">
        <f t="shared" si="11"/>
        <v>66125</v>
      </c>
      <c r="BA39" s="185">
        <f t="shared" si="12"/>
        <v>82581</v>
      </c>
      <c r="BB39" s="170">
        <f t="shared" si="13"/>
        <v>80075</v>
      </c>
      <c r="BC39" s="63">
        <f t="shared" si="10"/>
        <v>-3.0345963357188754</v>
      </c>
      <c r="BD39" s="69"/>
      <c r="BE39" s="69"/>
    </row>
    <row r="40" spans="1:57" ht="20.100000000000001" customHeight="1" x14ac:dyDescent="0.25">
      <c r="A40" s="175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28">
        <v>203</v>
      </c>
      <c r="AV40" s="28">
        <v>267</v>
      </c>
      <c r="AW40" s="28">
        <v>262</v>
      </c>
      <c r="AX40" s="28">
        <v>282</v>
      </c>
      <c r="AY40" s="28">
        <v>265</v>
      </c>
      <c r="AZ40" s="152">
        <f t="shared" si="11"/>
        <v>688</v>
      </c>
      <c r="BA40" s="20">
        <f t="shared" si="12"/>
        <v>1512</v>
      </c>
      <c r="BB40" s="54">
        <f t="shared" si="13"/>
        <v>2190</v>
      </c>
      <c r="BC40" s="117">
        <f t="shared" si="10"/>
        <v>44.841269841269835</v>
      </c>
      <c r="BD40" s="69"/>
      <c r="BE40" s="69"/>
    </row>
    <row r="41" spans="1:57" ht="20.100000000000001" customHeight="1" x14ac:dyDescent="0.25">
      <c r="A41" s="175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28">
        <v>8</v>
      </c>
      <c r="AV41" s="28">
        <v>1</v>
      </c>
      <c r="AW41" s="28">
        <v>0</v>
      </c>
      <c r="AX41" s="28">
        <v>0</v>
      </c>
      <c r="AY41" s="28">
        <v>2</v>
      </c>
      <c r="AZ41" s="152">
        <f t="shared" si="11"/>
        <v>91</v>
      </c>
      <c r="BA41" s="20">
        <f t="shared" si="12"/>
        <v>80</v>
      </c>
      <c r="BB41" s="54">
        <f t="shared" si="13"/>
        <v>57</v>
      </c>
      <c r="BC41" s="118">
        <f t="shared" si="10"/>
        <v>-28.749999999999996</v>
      </c>
      <c r="BD41" s="69"/>
      <c r="BE41" s="69"/>
    </row>
    <row r="42" spans="1:57" ht="20.100000000000001" customHeight="1" x14ac:dyDescent="0.25">
      <c r="A42" s="175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1</v>
      </c>
      <c r="H42" s="28">
        <v>1</v>
      </c>
      <c r="I42" s="28">
        <v>0</v>
      </c>
      <c r="J42" s="28">
        <v>1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13</v>
      </c>
      <c r="Q42" s="28">
        <v>1</v>
      </c>
      <c r="R42" s="28">
        <v>0</v>
      </c>
      <c r="S42" s="28">
        <v>1</v>
      </c>
      <c r="T42" s="28">
        <v>1</v>
      </c>
      <c r="U42" s="28">
        <v>1</v>
      </c>
      <c r="V42" s="28">
        <v>3</v>
      </c>
      <c r="W42" s="28">
        <v>1</v>
      </c>
      <c r="X42" s="28">
        <v>2</v>
      </c>
      <c r="Y42" s="28">
        <v>3</v>
      </c>
      <c r="Z42" s="28">
        <v>1</v>
      </c>
      <c r="AA42" s="28">
        <v>1</v>
      </c>
      <c r="AB42" s="28">
        <v>1</v>
      </c>
      <c r="AC42" s="145">
        <v>16</v>
      </c>
      <c r="AD42" s="43">
        <v>0</v>
      </c>
      <c r="AE42" s="28">
        <v>0</v>
      </c>
      <c r="AF42" s="28">
        <v>0</v>
      </c>
      <c r="AG42" s="28">
        <v>5</v>
      </c>
      <c r="AH42" s="28">
        <v>3</v>
      </c>
      <c r="AI42" s="28">
        <v>1</v>
      </c>
      <c r="AJ42" s="28">
        <v>1</v>
      </c>
      <c r="AK42" s="28">
        <v>0</v>
      </c>
      <c r="AL42" s="28">
        <v>3</v>
      </c>
      <c r="AM42" s="28">
        <v>3</v>
      </c>
      <c r="AN42" s="28">
        <v>2</v>
      </c>
      <c r="AO42" s="28">
        <v>1</v>
      </c>
      <c r="AP42" s="134">
        <v>19</v>
      </c>
      <c r="AQ42" s="28">
        <v>2</v>
      </c>
      <c r="AR42" s="28">
        <v>2</v>
      </c>
      <c r="AS42" s="28">
        <v>1</v>
      </c>
      <c r="AT42" s="28">
        <v>4</v>
      </c>
      <c r="AU42" s="28">
        <v>4</v>
      </c>
      <c r="AV42" s="28">
        <v>4</v>
      </c>
      <c r="AW42" s="28">
        <v>0</v>
      </c>
      <c r="AX42" s="28">
        <v>2</v>
      </c>
      <c r="AY42" s="28">
        <v>2</v>
      </c>
      <c r="AZ42" s="152">
        <f t="shared" si="11"/>
        <v>13</v>
      </c>
      <c r="BA42" s="20">
        <f t="shared" si="12"/>
        <v>13</v>
      </c>
      <c r="BB42" s="54">
        <f t="shared" si="13"/>
        <v>21</v>
      </c>
      <c r="BC42" s="118">
        <f t="shared" si="10"/>
        <v>61.53846153846154</v>
      </c>
      <c r="BD42" s="69"/>
      <c r="BE42" s="69"/>
    </row>
    <row r="43" spans="1:57" ht="20.100000000000001" customHeight="1" x14ac:dyDescent="0.25">
      <c r="A43" s="175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28">
        <v>42</v>
      </c>
      <c r="AV43" s="28">
        <v>41</v>
      </c>
      <c r="AW43" s="28">
        <v>42</v>
      </c>
      <c r="AX43" s="28">
        <v>44</v>
      </c>
      <c r="AY43" s="28">
        <v>40</v>
      </c>
      <c r="AZ43" s="152">
        <f t="shared" si="11"/>
        <v>377</v>
      </c>
      <c r="BA43" s="20">
        <f t="shared" si="12"/>
        <v>371</v>
      </c>
      <c r="BB43" s="54">
        <f t="shared" si="13"/>
        <v>372</v>
      </c>
      <c r="BC43" s="118">
        <f t="shared" si="10"/>
        <v>0.26954177897573484</v>
      </c>
      <c r="BD43" s="69"/>
      <c r="BE43" s="69"/>
    </row>
    <row r="44" spans="1:57" ht="20.100000000000001" customHeight="1" x14ac:dyDescent="0.25">
      <c r="A44" s="175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28">
        <v>704</v>
      </c>
      <c r="AV44" s="28">
        <v>686</v>
      </c>
      <c r="AW44" s="28">
        <v>680</v>
      </c>
      <c r="AX44" s="28">
        <v>674</v>
      </c>
      <c r="AY44" s="28">
        <v>589</v>
      </c>
      <c r="AZ44" s="152">
        <f t="shared" si="11"/>
        <v>6574</v>
      </c>
      <c r="BA44" s="20">
        <f t="shared" si="12"/>
        <v>6352</v>
      </c>
      <c r="BB44" s="54">
        <f t="shared" si="13"/>
        <v>6184</v>
      </c>
      <c r="BC44" s="118">
        <f t="shared" si="10"/>
        <v>-2.6448362720403074</v>
      </c>
      <c r="BD44" s="69"/>
      <c r="BE44" s="69"/>
    </row>
    <row r="45" spans="1:57" ht="20.100000000000001" customHeight="1" x14ac:dyDescent="0.25">
      <c r="A45" s="175"/>
      <c r="B45" s="60"/>
      <c r="C45" s="61" t="s">
        <v>116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28">
        <v>244</v>
      </c>
      <c r="AV45" s="28">
        <v>240</v>
      </c>
      <c r="AW45" s="28">
        <v>245</v>
      </c>
      <c r="AX45" s="28">
        <v>265</v>
      </c>
      <c r="AY45" s="28">
        <v>239</v>
      </c>
      <c r="AZ45" s="152">
        <f t="shared" si="11"/>
        <v>2037</v>
      </c>
      <c r="BA45" s="20">
        <f t="shared" si="12"/>
        <v>2022</v>
      </c>
      <c r="BB45" s="54">
        <f t="shared" si="13"/>
        <v>2135</v>
      </c>
      <c r="BC45" s="118">
        <f t="shared" si="10"/>
        <v>5.5885262116716072</v>
      </c>
      <c r="BD45" s="69"/>
      <c r="BE45" s="69"/>
    </row>
    <row r="46" spans="1:57" ht="20.100000000000001" customHeight="1" x14ac:dyDescent="0.3">
      <c r="A46" s="175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28">
        <v>5966</v>
      </c>
      <c r="AV46" s="28">
        <v>6059</v>
      </c>
      <c r="AW46" s="28">
        <v>6108</v>
      </c>
      <c r="AX46" s="28">
        <v>6770</v>
      </c>
      <c r="AY46" s="28">
        <v>6030</v>
      </c>
      <c r="AZ46" s="152">
        <f t="shared" si="11"/>
        <v>42815</v>
      </c>
      <c r="BA46" s="20">
        <f t="shared" si="12"/>
        <v>57071</v>
      </c>
      <c r="BB46" s="54">
        <f t="shared" si="13"/>
        <v>53082</v>
      </c>
      <c r="BC46" s="118">
        <f t="shared" si="10"/>
        <v>-6.9895393457272466</v>
      </c>
      <c r="BD46" s="69"/>
      <c r="BE46" s="69"/>
    </row>
    <row r="47" spans="1:57" ht="20.100000000000001" customHeight="1" x14ac:dyDescent="0.25">
      <c r="A47" s="175"/>
      <c r="B47" s="35"/>
      <c r="C47" s="42" t="s">
        <v>117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28">
        <v>1239</v>
      </c>
      <c r="AV47" s="28">
        <v>1200</v>
      </c>
      <c r="AW47" s="28">
        <v>1287</v>
      </c>
      <c r="AX47" s="28">
        <v>1279</v>
      </c>
      <c r="AY47" s="28">
        <v>1167</v>
      </c>
      <c r="AZ47" s="152">
        <f t="shared" si="11"/>
        <v>8824</v>
      </c>
      <c r="BA47" s="20">
        <f t="shared" si="12"/>
        <v>10272</v>
      </c>
      <c r="BB47" s="54">
        <f t="shared" si="13"/>
        <v>10944</v>
      </c>
      <c r="BC47" s="118">
        <f t="shared" si="10"/>
        <v>6.5420560747663448</v>
      </c>
      <c r="BD47" s="69"/>
      <c r="BE47" s="69"/>
    </row>
    <row r="48" spans="1:57" ht="20.100000000000001" customHeight="1" x14ac:dyDescent="0.25">
      <c r="A48" s="175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28">
        <v>575</v>
      </c>
      <c r="AV48" s="28">
        <v>558</v>
      </c>
      <c r="AW48" s="28">
        <v>590</v>
      </c>
      <c r="AX48" s="28">
        <v>600</v>
      </c>
      <c r="AY48" s="28">
        <v>543</v>
      </c>
      <c r="AZ48" s="152">
        <f t="shared" si="11"/>
        <v>4706</v>
      </c>
      <c r="BA48" s="20">
        <f t="shared" si="12"/>
        <v>4888</v>
      </c>
      <c r="BB48" s="54">
        <f t="shared" si="13"/>
        <v>5088</v>
      </c>
      <c r="BC48" s="118">
        <f t="shared" si="10"/>
        <v>4.0916530278232388</v>
      </c>
      <c r="BD48" s="69"/>
      <c r="BE48" s="69"/>
    </row>
    <row r="49" spans="1:57" ht="20.100000000000001" customHeight="1" thickBot="1" x14ac:dyDescent="0.3">
      <c r="A49" s="175"/>
      <c r="B49" s="35"/>
      <c r="C49" s="144" t="s">
        <v>115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152">
        <f t="shared" si="11"/>
        <v>0</v>
      </c>
      <c r="BA49" s="20">
        <f t="shared" si="12"/>
        <v>0</v>
      </c>
      <c r="BB49" s="54">
        <f t="shared" si="13"/>
        <v>2</v>
      </c>
      <c r="BC49" s="118"/>
      <c r="BD49" s="69"/>
      <c r="BE49" s="69"/>
    </row>
    <row r="50" spans="1:57" s="222" customFormat="1" ht="20.100000000000001" customHeight="1" thickBot="1" x14ac:dyDescent="0.35">
      <c r="A50" s="175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58">
        <v>2303</v>
      </c>
      <c r="AV50" s="58">
        <v>2177</v>
      </c>
      <c r="AW50" s="58">
        <v>2377</v>
      </c>
      <c r="AX50" s="58">
        <v>2406</v>
      </c>
      <c r="AY50" s="58">
        <v>2157</v>
      </c>
      <c r="AZ50" s="190">
        <f t="shared" si="11"/>
        <v>20366</v>
      </c>
      <c r="BA50" s="185">
        <f t="shared" si="12"/>
        <v>21368</v>
      </c>
      <c r="BB50" s="170">
        <f t="shared" si="13"/>
        <v>20322</v>
      </c>
      <c r="BC50" s="62">
        <f t="shared" ref="BC50:BC53" si="14">((BB50/BA50)-1)*100</f>
        <v>-4.8951703481841964</v>
      </c>
      <c r="BD50" s="69"/>
      <c r="BE50" s="69"/>
    </row>
    <row r="51" spans="1:57" ht="20.100000000000001" customHeight="1" x14ac:dyDescent="0.25">
      <c r="A51" s="175"/>
      <c r="B51" s="213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4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4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7">
        <v>132</v>
      </c>
      <c r="AV51" s="17">
        <v>116</v>
      </c>
      <c r="AW51" s="17">
        <v>124</v>
      </c>
      <c r="AX51" s="17">
        <v>126</v>
      </c>
      <c r="AY51" s="17">
        <v>122</v>
      </c>
      <c r="AZ51" s="151">
        <f t="shared" si="11"/>
        <v>607</v>
      </c>
      <c r="BA51" s="150">
        <f t="shared" si="12"/>
        <v>1382</v>
      </c>
      <c r="BB51" s="234">
        <f t="shared" si="13"/>
        <v>1069</v>
      </c>
      <c r="BC51" s="117">
        <f t="shared" si="14"/>
        <v>-22.648335745296666</v>
      </c>
      <c r="BD51" s="69"/>
      <c r="BE51" s="69"/>
    </row>
    <row r="52" spans="1:57" ht="20.100000000000001" customHeight="1" x14ac:dyDescent="0.25">
      <c r="A52" s="175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28">
        <v>13</v>
      </c>
      <c r="AV52" s="28">
        <v>3</v>
      </c>
      <c r="AW52" s="28">
        <v>3</v>
      </c>
      <c r="AX52" s="28">
        <v>0</v>
      </c>
      <c r="AY52" s="28">
        <v>1</v>
      </c>
      <c r="AZ52" s="152">
        <f t="shared" si="11"/>
        <v>91</v>
      </c>
      <c r="BA52" s="20">
        <f t="shared" si="12"/>
        <v>18</v>
      </c>
      <c r="BB52" s="54">
        <f t="shared" si="13"/>
        <v>38</v>
      </c>
      <c r="BC52" s="118">
        <f t="shared" si="14"/>
        <v>111.11111111111111</v>
      </c>
      <c r="BD52" s="69"/>
      <c r="BE52" s="69"/>
    </row>
    <row r="53" spans="1:57" ht="20.100000000000001" customHeight="1" x14ac:dyDescent="0.25">
      <c r="A53" s="175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152">
        <f t="shared" si="11"/>
        <v>0</v>
      </c>
      <c r="BA53" s="20">
        <f t="shared" si="12"/>
        <v>1</v>
      </c>
      <c r="BB53" s="54">
        <f t="shared" si="13"/>
        <v>2</v>
      </c>
      <c r="BC53" s="118">
        <f t="shared" si="14"/>
        <v>100</v>
      </c>
      <c r="BD53" s="69"/>
      <c r="BE53" s="69"/>
    </row>
    <row r="54" spans="1:57" ht="20.100000000000001" customHeight="1" x14ac:dyDescent="0.25">
      <c r="A54" s="175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152">
        <f t="shared" si="11"/>
        <v>0</v>
      </c>
      <c r="BA54" s="20">
        <f t="shared" si="12"/>
        <v>0</v>
      </c>
      <c r="BB54" s="54">
        <f t="shared" si="13"/>
        <v>0</v>
      </c>
      <c r="BC54" s="118"/>
      <c r="BD54" s="69"/>
      <c r="BE54" s="69"/>
    </row>
    <row r="55" spans="1:57" ht="20.100000000000001" customHeight="1" x14ac:dyDescent="0.25">
      <c r="A55" s="175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152">
        <f t="shared" si="11"/>
        <v>0</v>
      </c>
      <c r="BA55" s="20">
        <f t="shared" si="12"/>
        <v>0</v>
      </c>
      <c r="BB55" s="54">
        <f t="shared" si="13"/>
        <v>0</v>
      </c>
      <c r="BC55" s="118"/>
      <c r="BD55" s="69"/>
      <c r="BE55" s="69"/>
    </row>
    <row r="56" spans="1:57" ht="20.100000000000001" customHeight="1" x14ac:dyDescent="0.25">
      <c r="A56" s="175"/>
      <c r="B56" s="60"/>
      <c r="C56" s="61" t="s">
        <v>116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28">
        <v>64</v>
      </c>
      <c r="AV56" s="28">
        <v>45</v>
      </c>
      <c r="AW56" s="28">
        <v>79</v>
      </c>
      <c r="AX56" s="28">
        <v>54</v>
      </c>
      <c r="AY56" s="28">
        <v>48</v>
      </c>
      <c r="AZ56" s="152">
        <f t="shared" si="11"/>
        <v>1093</v>
      </c>
      <c r="BA56" s="20">
        <f t="shared" si="12"/>
        <v>808</v>
      </c>
      <c r="BB56" s="54">
        <f t="shared" si="13"/>
        <v>564</v>
      </c>
      <c r="BC56" s="118">
        <f t="shared" ref="BC56:BC59" si="15">((BB56/BA56)-1)*100</f>
        <v>-30.198019801980202</v>
      </c>
      <c r="BD56" s="69"/>
      <c r="BE56" s="69"/>
    </row>
    <row r="57" spans="1:57" ht="20.100000000000001" customHeight="1" x14ac:dyDescent="0.25">
      <c r="A57" s="175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28">
        <v>621</v>
      </c>
      <c r="AV57" s="28">
        <v>616</v>
      </c>
      <c r="AW57" s="28">
        <v>641</v>
      </c>
      <c r="AX57" s="28">
        <v>652</v>
      </c>
      <c r="AY57" s="28">
        <v>597</v>
      </c>
      <c r="AZ57" s="152">
        <f t="shared" si="11"/>
        <v>6393</v>
      </c>
      <c r="BA57" s="20">
        <f t="shared" si="12"/>
        <v>6346</v>
      </c>
      <c r="BB57" s="54">
        <f t="shared" si="13"/>
        <v>5559</v>
      </c>
      <c r="BC57" s="118">
        <f t="shared" si="15"/>
        <v>-12.401512763945789</v>
      </c>
      <c r="BD57" s="69"/>
      <c r="BE57" s="69"/>
    </row>
    <row r="58" spans="1:57" ht="20.100000000000001" customHeight="1" x14ac:dyDescent="0.25">
      <c r="A58" s="175"/>
      <c r="B58" s="35"/>
      <c r="C58" s="42" t="s">
        <v>117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28">
        <v>906</v>
      </c>
      <c r="AV58" s="28">
        <v>856</v>
      </c>
      <c r="AW58" s="28">
        <v>949</v>
      </c>
      <c r="AX58" s="28">
        <v>967</v>
      </c>
      <c r="AY58" s="28">
        <v>861</v>
      </c>
      <c r="AZ58" s="152">
        <f t="shared" si="11"/>
        <v>7571</v>
      </c>
      <c r="BA58" s="20">
        <f t="shared" si="12"/>
        <v>8134</v>
      </c>
      <c r="BB58" s="54">
        <f t="shared" si="13"/>
        <v>8055</v>
      </c>
      <c r="BC58" s="118">
        <f t="shared" si="15"/>
        <v>-0.97123186624047397</v>
      </c>
      <c r="BD58" s="69"/>
      <c r="BE58" s="69"/>
    </row>
    <row r="59" spans="1:57" ht="20.100000000000001" customHeight="1" thickBot="1" x14ac:dyDescent="0.3">
      <c r="A59" s="175"/>
      <c r="B59" s="214"/>
      <c r="C59" s="215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1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74">
        <v>567</v>
      </c>
      <c r="AV59" s="74">
        <v>541</v>
      </c>
      <c r="AW59" s="74">
        <v>581</v>
      </c>
      <c r="AX59" s="74">
        <v>607</v>
      </c>
      <c r="AY59" s="74">
        <v>528</v>
      </c>
      <c r="AZ59" s="232">
        <f t="shared" si="11"/>
        <v>4611</v>
      </c>
      <c r="BA59" s="155">
        <f t="shared" si="12"/>
        <v>4679</v>
      </c>
      <c r="BB59" s="231">
        <f t="shared" si="13"/>
        <v>5035</v>
      </c>
      <c r="BC59" s="119">
        <f t="shared" si="15"/>
        <v>7.6084633468689988</v>
      </c>
      <c r="BD59" s="69"/>
      <c r="BE59" s="69"/>
    </row>
    <row r="60" spans="1:57" ht="20.100000000000001" customHeight="1" x14ac:dyDescent="0.25">
      <c r="A60" s="175"/>
      <c r="B60" s="304" t="s">
        <v>130</v>
      </c>
      <c r="C60" s="205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9"/>
      <c r="BA60" s="153"/>
      <c r="BB60" s="153"/>
      <c r="BC60" s="68"/>
      <c r="BD60" s="69"/>
      <c r="BE60" s="69"/>
    </row>
    <row r="61" spans="1:57" ht="20.100000000000001" customHeight="1" x14ac:dyDescent="0.25">
      <c r="A61" s="175"/>
      <c r="B61" s="324" t="s">
        <v>36</v>
      </c>
      <c r="C61" s="324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9"/>
      <c r="BA61" s="153"/>
      <c r="BB61" s="153"/>
      <c r="BC61" s="68"/>
      <c r="BD61" s="69"/>
      <c r="BE61" s="69"/>
    </row>
    <row r="62" spans="1:57" ht="20.100000000000001" customHeight="1" thickBot="1" x14ac:dyDescent="0.3">
      <c r="A62" s="175"/>
      <c r="B62" s="86" t="s">
        <v>42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27"/>
      <c r="BA62" s="153"/>
      <c r="BB62" s="162"/>
      <c r="BC62" s="27"/>
      <c r="BD62" s="69"/>
      <c r="BE62" s="69"/>
    </row>
    <row r="63" spans="1:57" ht="20.100000000000001" customHeight="1" thickBot="1" x14ac:dyDescent="0.35">
      <c r="A63" s="175"/>
      <c r="B63" s="95"/>
      <c r="C63" s="90" t="s">
        <v>49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2">
        <v>17903.591086430402</v>
      </c>
      <c r="AV63" s="92">
        <v>17900.062445646003</v>
      </c>
      <c r="AW63" s="92">
        <v>18622.611112089602</v>
      </c>
      <c r="AX63" s="92">
        <v>18406.618833367</v>
      </c>
      <c r="AY63" s="92">
        <v>17236.057224117601</v>
      </c>
      <c r="AZ63" s="91">
        <f>SUM($Q63:$Y63)</f>
        <v>124860.39190929581</v>
      </c>
      <c r="BA63" s="124">
        <f>SUM($AD63:$AL63)</f>
        <v>131258.67375185181</v>
      </c>
      <c r="BB63" s="125">
        <f>SUM($AQ63:$AY63)</f>
        <v>154325.47773821102</v>
      </c>
      <c r="BC63" s="179">
        <f t="shared" ref="BC63:BC86" si="16">((BB63/BA63)-1)*100</f>
        <v>17.573546438513965</v>
      </c>
      <c r="BD63" s="69"/>
      <c r="BE63" s="69"/>
    </row>
    <row r="64" spans="1:57" ht="20.100000000000001" customHeight="1" x14ac:dyDescent="0.2">
      <c r="A64" s="175"/>
      <c r="B64" s="13" t="s">
        <v>43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6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6"/>
      <c r="AQ64" s="82"/>
      <c r="AR64" s="82"/>
      <c r="AS64" s="82"/>
      <c r="AT64" s="82"/>
      <c r="AU64" s="82"/>
      <c r="AV64" s="82"/>
      <c r="AW64" s="82"/>
      <c r="AX64" s="82"/>
      <c r="AY64" s="82"/>
      <c r="AZ64" s="81"/>
      <c r="BA64" s="150"/>
      <c r="BB64" s="234"/>
      <c r="BC64" s="206"/>
      <c r="BD64" s="69"/>
      <c r="BE64" s="69"/>
    </row>
    <row r="65" spans="1:57" ht="20.100000000000001" customHeight="1" x14ac:dyDescent="0.25">
      <c r="A65" s="175"/>
      <c r="B65" s="334" t="s">
        <v>12</v>
      </c>
      <c r="C65" s="335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28">
        <v>16085.696961060001</v>
      </c>
      <c r="AV65" s="28">
        <v>16435.491653290002</v>
      </c>
      <c r="AW65" s="28">
        <v>17262.043399090002</v>
      </c>
      <c r="AX65" s="28">
        <v>16914.52058733</v>
      </c>
      <c r="AY65" s="28">
        <v>15858.673755700001</v>
      </c>
      <c r="AZ65" s="43">
        <f>SUM($Q65:$Y65)</f>
        <v>107974.34436233001</v>
      </c>
      <c r="BA65" s="20">
        <f>SUM($AD65:$AL65)</f>
        <v>117146.32640612999</v>
      </c>
      <c r="BB65" s="54">
        <f>SUM($AQ65:$AY65)</f>
        <v>141491.12167471001</v>
      </c>
      <c r="BC65" s="113">
        <f t="shared" si="16"/>
        <v>20.781526843769747</v>
      </c>
      <c r="BD65" s="69"/>
      <c r="BE65" s="69"/>
    </row>
    <row r="66" spans="1:57" ht="20.100000000000001" customHeight="1" x14ac:dyDescent="0.2">
      <c r="A66" s="175"/>
      <c r="B66" s="18" t="s">
        <v>44</v>
      </c>
      <c r="C66" s="23"/>
      <c r="D66" s="191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7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7"/>
      <c r="AQ66" s="138"/>
      <c r="AR66" s="138"/>
      <c r="AS66" s="138"/>
      <c r="AT66" s="138"/>
      <c r="AU66" s="138"/>
      <c r="AV66" s="138"/>
      <c r="AW66" s="138"/>
      <c r="AX66" s="138"/>
      <c r="AY66" s="138"/>
      <c r="AZ66" s="237"/>
      <c r="BA66" s="20"/>
      <c r="BB66" s="54"/>
      <c r="BC66" s="114"/>
      <c r="BD66" s="69"/>
      <c r="BE66" s="69"/>
    </row>
    <row r="67" spans="1:57" ht="20.100000000000001" customHeight="1" thickBot="1" x14ac:dyDescent="0.3">
      <c r="A67" s="175"/>
      <c r="B67" s="334" t="s">
        <v>12</v>
      </c>
      <c r="C67" s="335"/>
      <c r="D67" s="194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0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0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141">
        <v>1817.8941253704002</v>
      </c>
      <c r="AV67" s="141">
        <v>1464.5707923560001</v>
      </c>
      <c r="AW67" s="141">
        <v>1360.5677129996002</v>
      </c>
      <c r="AX67" s="141">
        <v>1492.0982460370001</v>
      </c>
      <c r="AY67" s="141">
        <v>1377.3834684176002</v>
      </c>
      <c r="AZ67" s="43">
        <f>SUM($Q67:$Y67)</f>
        <v>16886.047546965805</v>
      </c>
      <c r="BA67" s="20">
        <f>SUM($AD67:$AL67)</f>
        <v>14112.347345721799</v>
      </c>
      <c r="BB67" s="54">
        <f>SUM($AQ67:$AY67)</f>
        <v>12834.356063501</v>
      </c>
      <c r="BC67" s="113">
        <f t="shared" si="16"/>
        <v>-9.0558377774639034</v>
      </c>
      <c r="BD67" s="69"/>
      <c r="BE67" s="69"/>
    </row>
    <row r="68" spans="1:57" ht="20.100000000000001" customHeight="1" thickBot="1" x14ac:dyDescent="0.35">
      <c r="A68" s="175"/>
      <c r="B68" s="95"/>
      <c r="C68" s="90" t="s">
        <v>50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2">
        <v>8042.2198644856062</v>
      </c>
      <c r="AV68" s="92">
        <v>8207.0602291650357</v>
      </c>
      <c r="AW68" s="92">
        <v>8192.4723359754353</v>
      </c>
      <c r="AX68" s="92">
        <v>8036.8403302584093</v>
      </c>
      <c r="AY68" s="92">
        <v>8448.86638925839</v>
      </c>
      <c r="AZ68" s="91">
        <f>SUM($Q68:$Y68)</f>
        <v>60630.949876885861</v>
      </c>
      <c r="BA68" s="124">
        <f>SUM($AD68:$AL68)</f>
        <v>70573.3716388967</v>
      </c>
      <c r="BB68" s="125">
        <f>SUM($AQ68:$AY68)</f>
        <v>74045.131690446477</v>
      </c>
      <c r="BC68" s="179">
        <f t="shared" ref="BC68" si="17">((BB68/BA68)-1)*100</f>
        <v>4.919362602248567</v>
      </c>
      <c r="BD68" s="69"/>
      <c r="BE68" s="69"/>
    </row>
    <row r="69" spans="1:57" ht="20.100000000000001" customHeight="1" x14ac:dyDescent="0.2">
      <c r="A69" s="175"/>
      <c r="B69" s="18" t="s">
        <v>45</v>
      </c>
      <c r="C69" s="23"/>
      <c r="D69" s="192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8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88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88"/>
      <c r="AQ69" s="139"/>
      <c r="AR69" s="139"/>
      <c r="AS69" s="139"/>
      <c r="AT69" s="139"/>
      <c r="AU69" s="139"/>
      <c r="AV69" s="139"/>
      <c r="AW69" s="139"/>
      <c r="AX69" s="139"/>
      <c r="AY69" s="139"/>
      <c r="AZ69" s="237"/>
      <c r="BA69" s="20"/>
      <c r="BB69" s="54"/>
      <c r="BC69" s="114"/>
      <c r="BD69" s="69"/>
      <c r="BE69" s="69"/>
    </row>
    <row r="70" spans="1:57" ht="25.5" customHeight="1" x14ac:dyDescent="0.25">
      <c r="A70" s="175"/>
      <c r="B70" s="338" t="s">
        <v>12</v>
      </c>
      <c r="C70" s="339"/>
      <c r="D70" s="194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0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0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141">
        <v>7142.8148344600086</v>
      </c>
      <c r="AV70" s="141">
        <v>7420.4180832600377</v>
      </c>
      <c r="AW70" s="141">
        <v>7270.7576191700391</v>
      </c>
      <c r="AX70" s="141">
        <v>7234.6195175000084</v>
      </c>
      <c r="AY70" s="141">
        <v>7551.1869203399929</v>
      </c>
      <c r="AZ70" s="43">
        <f>SUM($Q70:$Y70)</f>
        <v>51850.755494630059</v>
      </c>
      <c r="BA70" s="20">
        <f>SUM($AD70:$AL70)</f>
        <v>60674.797848240101</v>
      </c>
      <c r="BB70" s="54">
        <f>SUM($AQ70:$AY70)</f>
        <v>65655.161752550091</v>
      </c>
      <c r="BC70" s="113">
        <f t="shared" ref="BC70:BC73" si="18">((BB70/BA70)-1)*100</f>
        <v>8.208290890011515</v>
      </c>
      <c r="BD70" s="69"/>
      <c r="BE70" s="69"/>
    </row>
    <row r="71" spans="1:57" ht="20.100000000000001" customHeight="1" x14ac:dyDescent="0.2">
      <c r="A71" s="175"/>
      <c r="B71" s="18" t="s">
        <v>46</v>
      </c>
      <c r="C71" s="23"/>
      <c r="D71" s="193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89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89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89"/>
      <c r="AQ71" s="140"/>
      <c r="AR71" s="140"/>
      <c r="AS71" s="140"/>
      <c r="AT71" s="140"/>
      <c r="AU71" s="140"/>
      <c r="AV71" s="140"/>
      <c r="AW71" s="140"/>
      <c r="AX71" s="140"/>
      <c r="AY71" s="140"/>
      <c r="AZ71" s="237"/>
      <c r="BA71" s="20"/>
      <c r="BB71" s="54"/>
      <c r="BC71" s="114"/>
      <c r="BD71" s="69"/>
      <c r="BE71" s="69"/>
    </row>
    <row r="72" spans="1:57" ht="19.5" customHeight="1" thickBot="1" x14ac:dyDescent="0.3">
      <c r="A72" s="175"/>
      <c r="B72" s="338" t="s">
        <v>12</v>
      </c>
      <c r="C72" s="339"/>
      <c r="D72" s="194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0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0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141">
        <v>899.40503002559763</v>
      </c>
      <c r="AV72" s="141">
        <v>786.64214590499842</v>
      </c>
      <c r="AW72" s="141">
        <v>921.71471680539707</v>
      </c>
      <c r="AX72" s="141">
        <v>802.22081275840083</v>
      </c>
      <c r="AY72" s="141">
        <v>897.67946891839665</v>
      </c>
      <c r="AZ72" s="43">
        <f>SUM($Q72:$Y72)</f>
        <v>8780.1943822557914</v>
      </c>
      <c r="BA72" s="20">
        <f>SUM($AD72:$AL72)</f>
        <v>9898.5737906566064</v>
      </c>
      <c r="BB72" s="54">
        <f>SUM($AQ72:$AY72)</f>
        <v>8389.9699378963887</v>
      </c>
      <c r="BC72" s="113">
        <f t="shared" si="18"/>
        <v>-15.240618342252588</v>
      </c>
      <c r="BD72" s="69"/>
      <c r="BE72" s="69"/>
    </row>
    <row r="73" spans="1:57" ht="20.100000000000001" customHeight="1" thickBot="1" x14ac:dyDescent="0.35">
      <c r="A73" s="175"/>
      <c r="B73" s="95"/>
      <c r="C73" s="90" t="s">
        <v>51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16238.5476748366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2">
        <v>1420.5226785541979</v>
      </c>
      <c r="AV73" s="92">
        <v>1310.7655719469992</v>
      </c>
      <c r="AW73" s="92">
        <v>1527.2357791600014</v>
      </c>
      <c r="AX73" s="92">
        <v>1476.7305589219993</v>
      </c>
      <c r="AY73" s="92">
        <v>1337.6293973127956</v>
      </c>
      <c r="AZ73" s="91">
        <f>SUM($Q73:$Y73)</f>
        <v>9660.7398124735864</v>
      </c>
      <c r="BA73" s="124">
        <f>SUM($AD73:$AL73)</f>
        <v>11897.760712976999</v>
      </c>
      <c r="BB73" s="125">
        <f>SUM($AQ73:$AY73)</f>
        <v>15720.694046719394</v>
      </c>
      <c r="BC73" s="179">
        <f t="shared" si="18"/>
        <v>32.131536563621488</v>
      </c>
      <c r="BD73" s="69"/>
      <c r="BE73" s="69"/>
    </row>
    <row r="74" spans="1:57" ht="20.100000000000001" customHeight="1" x14ac:dyDescent="0.2">
      <c r="A74" s="175"/>
      <c r="B74" s="18" t="s">
        <v>37</v>
      </c>
      <c r="C74" s="23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8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88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88"/>
      <c r="AQ74" s="139"/>
      <c r="AR74" s="139"/>
      <c r="AS74" s="139"/>
      <c r="AT74" s="139"/>
      <c r="AU74" s="139"/>
      <c r="AV74" s="139"/>
      <c r="AW74" s="139"/>
      <c r="AX74" s="139"/>
      <c r="AY74" s="139"/>
      <c r="AZ74" s="237"/>
      <c r="BA74" s="20"/>
      <c r="BB74" s="54"/>
      <c r="BC74" s="114"/>
      <c r="BD74" s="69"/>
      <c r="BE74" s="69"/>
    </row>
    <row r="75" spans="1:57" ht="25.5" customHeight="1" x14ac:dyDescent="0.25">
      <c r="A75" s="175"/>
      <c r="B75" s="338" t="s">
        <v>12</v>
      </c>
      <c r="C75" s="339"/>
      <c r="D75" s="194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0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0">
        <v>16187.685952010001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141">
        <v>1415.0504361799979</v>
      </c>
      <c r="AV75" s="141">
        <v>1305.7327744499992</v>
      </c>
      <c r="AW75" s="141">
        <v>1522.2507166300013</v>
      </c>
      <c r="AX75" s="141">
        <v>1460.8740276999993</v>
      </c>
      <c r="AY75" s="141">
        <v>1317.1909912799956</v>
      </c>
      <c r="AZ75" s="43">
        <f>SUM($Q75:$Y75)</f>
        <v>9628.7187198399879</v>
      </c>
      <c r="BA75" s="20">
        <f>SUM($AD75:$AL75)</f>
        <v>11860.84250171</v>
      </c>
      <c r="BB75" s="54">
        <f>SUM($AQ75:$AY75)</f>
        <v>15646.539180309996</v>
      </c>
      <c r="BC75" s="113">
        <f t="shared" si="16"/>
        <v>31.917603475926803</v>
      </c>
      <c r="BD75" s="69"/>
      <c r="BE75" s="69"/>
    </row>
    <row r="76" spans="1:57" ht="20.100000000000001" customHeight="1" x14ac:dyDescent="0.2">
      <c r="A76" s="175"/>
      <c r="B76" s="18" t="s">
        <v>38</v>
      </c>
      <c r="C76" s="23"/>
      <c r="D76" s="193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89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89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89"/>
      <c r="AQ76" s="140"/>
      <c r="AR76" s="140"/>
      <c r="AS76" s="140"/>
      <c r="AT76" s="140"/>
      <c r="AU76" s="140"/>
      <c r="AV76" s="140"/>
      <c r="AW76" s="140"/>
      <c r="AX76" s="140"/>
      <c r="AY76" s="140"/>
      <c r="AZ76" s="237"/>
      <c r="BA76" s="20"/>
      <c r="BB76" s="54"/>
      <c r="BC76" s="114"/>
      <c r="BD76" s="69"/>
      <c r="BE76" s="69"/>
    </row>
    <row r="77" spans="1:57" ht="19.5" customHeight="1" thickBot="1" x14ac:dyDescent="0.3">
      <c r="A77" s="175"/>
      <c r="B77" s="342" t="s">
        <v>12</v>
      </c>
      <c r="C77" s="343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199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0">
        <v>50.861722826600001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121">
        <v>5.4722423742000057</v>
      </c>
      <c r="AV77" s="121">
        <v>5.0327974970000033</v>
      </c>
      <c r="AW77" s="121">
        <v>4.9850625300000031</v>
      </c>
      <c r="AX77" s="121">
        <v>15.856531221999989</v>
      </c>
      <c r="AY77" s="121">
        <v>20.438406032799978</v>
      </c>
      <c r="AZ77" s="73">
        <f t="shared" ref="AZ77:AZ86" si="19">SUM($Q77:$Y77)</f>
        <v>32.021092633600006</v>
      </c>
      <c r="BA77" s="155">
        <f t="shared" ref="BA77:BA86" si="20">SUM($AD77:$AL77)</f>
        <v>36.918211267000004</v>
      </c>
      <c r="BB77" s="231">
        <f t="shared" ref="BB77:BB86" si="21">SUM($AQ77:$AY77)</f>
        <v>74.154866409399972</v>
      </c>
      <c r="BC77" s="113">
        <f t="shared" si="16"/>
        <v>100.86256582990143</v>
      </c>
      <c r="BD77" s="69"/>
      <c r="BE77" s="69"/>
    </row>
    <row r="78" spans="1:57" ht="20.100000000000001" customHeight="1" thickBot="1" x14ac:dyDescent="0.3">
      <c r="A78" s="175"/>
      <c r="B78" s="96"/>
      <c r="C78" s="94" t="s">
        <v>52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38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38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38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8">
        <v>636770</v>
      </c>
      <c r="AV78" s="98">
        <v>649463</v>
      </c>
      <c r="AW78" s="98">
        <v>676099</v>
      </c>
      <c r="AX78" s="98">
        <v>711505</v>
      </c>
      <c r="AY78" s="98">
        <v>709260</v>
      </c>
      <c r="AZ78" s="99">
        <f t="shared" si="19"/>
        <v>2081674</v>
      </c>
      <c r="BA78" s="124">
        <f t="shared" si="20"/>
        <v>3445268</v>
      </c>
      <c r="BB78" s="125">
        <f t="shared" si="21"/>
        <v>5550377</v>
      </c>
      <c r="BC78" s="179">
        <f t="shared" si="16"/>
        <v>61.101458580290412</v>
      </c>
      <c r="BD78" s="69"/>
      <c r="BE78" s="69"/>
    </row>
    <row r="79" spans="1:57" ht="20.100000000000001" customHeight="1" x14ac:dyDescent="0.25">
      <c r="A79" s="175"/>
      <c r="B79" s="340" t="s">
        <v>39</v>
      </c>
      <c r="C79" s="341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28">
        <v>610173</v>
      </c>
      <c r="AV79" s="28">
        <v>622572</v>
      </c>
      <c r="AW79" s="28">
        <v>648987</v>
      </c>
      <c r="AX79" s="28">
        <v>682593</v>
      </c>
      <c r="AY79" s="28">
        <v>682406</v>
      </c>
      <c r="AZ79" s="36">
        <f t="shared" si="19"/>
        <v>1903027</v>
      </c>
      <c r="BA79" s="150">
        <f t="shared" si="20"/>
        <v>3239712</v>
      </c>
      <c r="BB79" s="234">
        <f t="shared" si="21"/>
        <v>5315713</v>
      </c>
      <c r="BC79" s="113">
        <f t="shared" si="16"/>
        <v>64.079800920575664</v>
      </c>
      <c r="BD79" s="69"/>
      <c r="BE79" s="69"/>
    </row>
    <row r="80" spans="1:57" ht="20.100000000000001" customHeight="1" thickBot="1" x14ac:dyDescent="0.3">
      <c r="A80" s="175"/>
      <c r="B80" s="340" t="s">
        <v>40</v>
      </c>
      <c r="C80" s="341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28">
        <v>26597</v>
      </c>
      <c r="AV80" s="28">
        <v>26891</v>
      </c>
      <c r="AW80" s="28">
        <v>27112</v>
      </c>
      <c r="AX80" s="28">
        <v>28912</v>
      </c>
      <c r="AY80" s="28">
        <v>26854</v>
      </c>
      <c r="AZ80" s="43">
        <f t="shared" si="19"/>
        <v>178647</v>
      </c>
      <c r="BA80" s="20">
        <f t="shared" si="20"/>
        <v>205556</v>
      </c>
      <c r="BB80" s="54">
        <f t="shared" si="21"/>
        <v>234664</v>
      </c>
      <c r="BC80" s="113">
        <f t="shared" si="16"/>
        <v>14.160618031096138</v>
      </c>
      <c r="BD80" s="69"/>
      <c r="BE80" s="69"/>
    </row>
    <row r="81" spans="1:57" ht="20.100000000000001" customHeight="1" thickBot="1" x14ac:dyDescent="0.3">
      <c r="A81" s="175"/>
      <c r="B81" s="96"/>
      <c r="C81" s="94" t="s">
        <v>53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38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38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38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8">
        <v>841078</v>
      </c>
      <c r="AV81" s="98">
        <v>836100</v>
      </c>
      <c r="AW81" s="98">
        <v>839448</v>
      </c>
      <c r="AX81" s="98">
        <v>874261</v>
      </c>
      <c r="AY81" s="98">
        <v>847223</v>
      </c>
      <c r="AZ81" s="99">
        <f t="shared" si="19"/>
        <v>3930578</v>
      </c>
      <c r="BA81" s="124">
        <f t="shared" si="20"/>
        <v>5507327</v>
      </c>
      <c r="BB81" s="125">
        <f t="shared" si="21"/>
        <v>7286451</v>
      </c>
      <c r="BC81" s="179">
        <f t="shared" ref="BC81" si="22">((BB81/BA81)-1)*100</f>
        <v>32.304673392373459</v>
      </c>
      <c r="BD81" s="69"/>
      <c r="BE81" s="69"/>
    </row>
    <row r="82" spans="1:57" ht="20.100000000000001" customHeight="1" x14ac:dyDescent="0.25">
      <c r="A82" s="175"/>
      <c r="B82" s="340" t="s">
        <v>41</v>
      </c>
      <c r="C82" s="341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28">
        <v>812663</v>
      </c>
      <c r="AV82" s="28">
        <v>808772</v>
      </c>
      <c r="AW82" s="28">
        <v>811425</v>
      </c>
      <c r="AX82" s="28">
        <v>845340</v>
      </c>
      <c r="AY82" s="28">
        <v>819611</v>
      </c>
      <c r="AZ82" s="43">
        <f t="shared" si="19"/>
        <v>3701556</v>
      </c>
      <c r="BA82" s="20">
        <f t="shared" si="20"/>
        <v>5286182</v>
      </c>
      <c r="BB82" s="54">
        <f t="shared" si="21"/>
        <v>7041000</v>
      </c>
      <c r="BC82" s="113">
        <f t="shared" si="16"/>
        <v>33.196322033558445</v>
      </c>
      <c r="BD82" s="69"/>
      <c r="BE82" s="69"/>
    </row>
    <row r="83" spans="1:57" ht="20.100000000000001" customHeight="1" thickBot="1" x14ac:dyDescent="0.3">
      <c r="A83" s="175"/>
      <c r="B83" s="21" t="s">
        <v>113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28">
        <v>28415</v>
      </c>
      <c r="AV83" s="28">
        <v>27328</v>
      </c>
      <c r="AW83" s="28">
        <v>28023</v>
      </c>
      <c r="AX83" s="28">
        <v>28921</v>
      </c>
      <c r="AY83" s="28">
        <v>27612</v>
      </c>
      <c r="AZ83" s="43">
        <f t="shared" si="19"/>
        <v>229022</v>
      </c>
      <c r="BA83" s="20">
        <f t="shared" si="20"/>
        <v>221145</v>
      </c>
      <c r="BB83" s="54">
        <f t="shared" si="21"/>
        <v>245451</v>
      </c>
      <c r="BC83" s="113">
        <f t="shared" si="16"/>
        <v>10.990978769585569</v>
      </c>
      <c r="BD83" s="69"/>
      <c r="BE83" s="69"/>
    </row>
    <row r="84" spans="1:57" ht="20.100000000000001" customHeight="1" thickBot="1" x14ac:dyDescent="0.3">
      <c r="A84" s="175"/>
      <c r="B84" s="96"/>
      <c r="C84" s="94" t="s">
        <v>54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38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38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38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8">
        <v>268936</v>
      </c>
      <c r="AV84" s="98">
        <v>265161</v>
      </c>
      <c r="AW84" s="98">
        <v>280122</v>
      </c>
      <c r="AX84" s="98">
        <v>289202</v>
      </c>
      <c r="AY84" s="98">
        <v>283294</v>
      </c>
      <c r="AZ84" s="99">
        <f t="shared" si="19"/>
        <v>1395080</v>
      </c>
      <c r="BA84" s="124">
        <f t="shared" si="20"/>
        <v>2008061</v>
      </c>
      <c r="BB84" s="125">
        <f t="shared" si="21"/>
        <v>2422946</v>
      </c>
      <c r="BC84" s="179">
        <f t="shared" si="16"/>
        <v>20.66097593648799</v>
      </c>
      <c r="BD84" s="69"/>
      <c r="BE84" s="69"/>
    </row>
    <row r="85" spans="1:57" ht="20.100000000000001" customHeight="1" x14ac:dyDescent="0.25">
      <c r="A85" s="175"/>
      <c r="B85" s="21" t="s">
        <v>37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28">
        <v>265584</v>
      </c>
      <c r="AV85" s="28">
        <v>261894</v>
      </c>
      <c r="AW85" s="28">
        <v>276711</v>
      </c>
      <c r="AX85" s="28">
        <v>285225</v>
      </c>
      <c r="AY85" s="28">
        <v>279353</v>
      </c>
      <c r="AZ85" s="43">
        <f t="shared" si="19"/>
        <v>1363608</v>
      </c>
      <c r="BA85" s="20">
        <f t="shared" si="20"/>
        <v>1972393</v>
      </c>
      <c r="BB85" s="54">
        <f t="shared" si="21"/>
        <v>2389660</v>
      </c>
      <c r="BC85" s="113">
        <f t="shared" si="16"/>
        <v>21.155368123898221</v>
      </c>
      <c r="BD85" s="69"/>
      <c r="BE85" s="69"/>
    </row>
    <row r="86" spans="1:57" ht="20.100000000000001" customHeight="1" thickBot="1" x14ac:dyDescent="0.3">
      <c r="A86" s="175"/>
      <c r="B86" s="22" t="s">
        <v>38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4">
        <v>3352</v>
      </c>
      <c r="AV86" s="74">
        <v>3267</v>
      </c>
      <c r="AW86" s="74">
        <v>3411</v>
      </c>
      <c r="AX86" s="74">
        <v>3977</v>
      </c>
      <c r="AY86" s="74">
        <v>3941</v>
      </c>
      <c r="AZ86" s="73">
        <f t="shared" si="19"/>
        <v>31472</v>
      </c>
      <c r="BA86" s="155">
        <f t="shared" si="20"/>
        <v>35668</v>
      </c>
      <c r="BB86" s="231">
        <f t="shared" si="21"/>
        <v>33286</v>
      </c>
      <c r="BC86" s="113">
        <f t="shared" si="16"/>
        <v>-6.6782550185039753</v>
      </c>
      <c r="BD86" s="69"/>
      <c r="BE86" s="69"/>
    </row>
    <row r="87" spans="1:57" s="223" customFormat="1" ht="20.100000000000001" customHeight="1" thickBot="1" x14ac:dyDescent="0.3">
      <c r="A87" s="175"/>
      <c r="B87" s="50" t="s">
        <v>47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24"/>
      <c r="BA87" s="153"/>
      <c r="BB87" s="185"/>
      <c r="BC87" s="33"/>
      <c r="BD87" s="69"/>
      <c r="BE87" s="69"/>
    </row>
    <row r="88" spans="1:57" s="223" customFormat="1" ht="20.100000000000001" customHeight="1" thickBot="1" x14ac:dyDescent="0.35">
      <c r="A88" s="175"/>
      <c r="B88" s="95"/>
      <c r="C88" s="94" t="s">
        <v>101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1">
        <v>6758.5539813394007</v>
      </c>
      <c r="AV88" s="101">
        <v>6756.8866622617998</v>
      </c>
      <c r="AW88" s="101">
        <v>6183.0343577098001</v>
      </c>
      <c r="AX88" s="101">
        <v>6715.2610008315996</v>
      </c>
      <c r="AY88" s="101">
        <v>5557.4018096326008</v>
      </c>
      <c r="AZ88" s="100">
        <f>SUM($Q88:$Y88)</f>
        <v>64102.077396745597</v>
      </c>
      <c r="BA88" s="124">
        <f>SUM($AD88:$AL88)</f>
        <v>61039.153138322792</v>
      </c>
      <c r="BB88" s="125">
        <f>SUM($AQ88:$AY88)</f>
        <v>57614.638520208406</v>
      </c>
      <c r="BC88" s="179">
        <f t="shared" ref="BC88:BC90" si="23">((BB88/BA88)-1)*100</f>
        <v>-5.6103573559645898</v>
      </c>
      <c r="BD88" s="69"/>
      <c r="BE88" s="69"/>
    </row>
    <row r="89" spans="1:57" ht="20.100000000000001" customHeight="1" x14ac:dyDescent="0.2">
      <c r="A89" s="175"/>
      <c r="B89" s="13" t="s">
        <v>103</v>
      </c>
      <c r="C89" s="14"/>
      <c r="D89" s="208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9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9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9"/>
      <c r="AQ89" s="207"/>
      <c r="AR89" s="207"/>
      <c r="AS89" s="207"/>
      <c r="AT89" s="207"/>
      <c r="AU89" s="207"/>
      <c r="AV89" s="207"/>
      <c r="AW89" s="207"/>
      <c r="AX89" s="207"/>
      <c r="AY89" s="207"/>
      <c r="AZ89" s="239"/>
      <c r="BA89" s="150"/>
      <c r="BB89" s="234"/>
      <c r="BC89" s="108"/>
      <c r="BD89" s="69"/>
      <c r="BE89" s="69"/>
    </row>
    <row r="90" spans="1:57" s="222" customFormat="1" ht="20.100000000000001" customHeight="1" x14ac:dyDescent="0.25">
      <c r="A90" s="175"/>
      <c r="B90" s="334" t="s">
        <v>12</v>
      </c>
      <c r="C90" s="335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28">
        <v>5982.0077348900004</v>
      </c>
      <c r="AV90" s="28">
        <v>5958.2740504200001</v>
      </c>
      <c r="AW90" s="28">
        <v>5594.71140801</v>
      </c>
      <c r="AX90" s="28">
        <v>6048.5772717999998</v>
      </c>
      <c r="AY90" s="28">
        <v>4976.2899308600008</v>
      </c>
      <c r="AZ90" s="43">
        <f>SUM($Q90:$Y90)</f>
        <v>56129.937489820004</v>
      </c>
      <c r="BA90" s="20">
        <f>SUM($AD90:$AL90)</f>
        <v>53190.143679960005</v>
      </c>
      <c r="BB90" s="54">
        <f>SUM($AQ90:$AY90)</f>
        <v>51450.552678370004</v>
      </c>
      <c r="BC90" s="113">
        <f t="shared" si="23"/>
        <v>-3.2705138231190922</v>
      </c>
      <c r="BD90" s="69"/>
      <c r="BE90" s="69"/>
    </row>
    <row r="91" spans="1:57" ht="20.100000000000001" customHeight="1" x14ac:dyDescent="0.2">
      <c r="A91" s="175"/>
      <c r="B91" s="18" t="s">
        <v>104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28"/>
      <c r="AV91" s="28"/>
      <c r="AW91" s="28"/>
      <c r="AX91" s="28"/>
      <c r="AY91" s="28"/>
      <c r="AZ91" s="43"/>
      <c r="BA91" s="20"/>
      <c r="BB91" s="54"/>
      <c r="BC91" s="114"/>
      <c r="BD91" s="69"/>
      <c r="BE91" s="79"/>
    </row>
    <row r="92" spans="1:57" ht="20.100000000000001" customHeight="1" thickBot="1" x14ac:dyDescent="0.3">
      <c r="A92" s="175"/>
      <c r="B92" s="334" t="s">
        <v>12</v>
      </c>
      <c r="C92" s="335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28">
        <v>776.54624644939997</v>
      </c>
      <c r="AV92" s="28">
        <v>798.6126118418</v>
      </c>
      <c r="AW92" s="28">
        <v>588.32294969980012</v>
      </c>
      <c r="AX92" s="28">
        <v>666.68372903160014</v>
      </c>
      <c r="AY92" s="28">
        <v>581.11187877260011</v>
      </c>
      <c r="AZ92" s="43">
        <f>SUM($Q92:$Y92)</f>
        <v>7972.1399069256004</v>
      </c>
      <c r="BA92" s="20">
        <f>SUM($AD92:$AL92)</f>
        <v>7849.0094583627997</v>
      </c>
      <c r="BB92" s="54">
        <f>SUM($AQ92:$AY92)</f>
        <v>6164.0858418383996</v>
      </c>
      <c r="BC92" s="113">
        <f t="shared" ref="BC92:BC100" si="24">((BB92/BA92)-1)*100</f>
        <v>-21.466703861965442</v>
      </c>
      <c r="BD92" s="69"/>
      <c r="BE92" s="69"/>
    </row>
    <row r="93" spans="1:57" s="223" customFormat="1" ht="20.100000000000001" customHeight="1" thickBot="1" x14ac:dyDescent="0.35">
      <c r="A93" s="175"/>
      <c r="B93" s="95"/>
      <c r="C93" s="94" t="s">
        <v>102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1">
        <v>9714.4866701248138</v>
      </c>
      <c r="AV93" s="101">
        <v>9428.3175196508018</v>
      </c>
      <c r="AW93" s="101">
        <v>9539.0432288644006</v>
      </c>
      <c r="AX93" s="101">
        <v>10661.028586658211</v>
      </c>
      <c r="AY93" s="101">
        <v>9255.0157621444068</v>
      </c>
      <c r="AZ93" s="100">
        <f>SUM($Q93:$Y93)</f>
        <v>96668.652744757448</v>
      </c>
      <c r="BA93" s="124">
        <f>SUM($AD93:$AL93)</f>
        <v>114637.38194378441</v>
      </c>
      <c r="BB93" s="125">
        <f>SUM($AQ93:$AY93)</f>
        <v>90629.737950601077</v>
      </c>
      <c r="BC93" s="179">
        <f t="shared" si="24"/>
        <v>-20.942247272321811</v>
      </c>
      <c r="BD93" s="69"/>
      <c r="BE93" s="69"/>
    </row>
    <row r="94" spans="1:57" ht="20.100000000000001" customHeight="1" x14ac:dyDescent="0.2">
      <c r="A94" s="175"/>
      <c r="B94" s="18" t="s">
        <v>111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3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3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3"/>
      <c r="AQ94" s="87"/>
      <c r="AR94" s="87"/>
      <c r="AS94" s="87"/>
      <c r="AT94" s="87"/>
      <c r="AU94" s="87"/>
      <c r="AV94" s="87"/>
      <c r="AW94" s="87"/>
      <c r="AX94" s="87"/>
      <c r="AY94" s="87"/>
      <c r="AZ94" s="236"/>
      <c r="BA94" s="20"/>
      <c r="BB94" s="54"/>
      <c r="BC94" s="114"/>
      <c r="BD94" s="69"/>
      <c r="BE94" s="69"/>
    </row>
    <row r="95" spans="1:57" s="222" customFormat="1" ht="20.100000000000001" customHeight="1" x14ac:dyDescent="0.25">
      <c r="A95" s="175"/>
      <c r="B95" s="334" t="s">
        <v>12</v>
      </c>
      <c r="C95" s="335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28">
        <v>8947.8322357300131</v>
      </c>
      <c r="AV95" s="28">
        <v>8649.9861366300011</v>
      </c>
      <c r="AW95" s="28">
        <v>8857.2948885200021</v>
      </c>
      <c r="AX95" s="28">
        <v>9988.1916413000126</v>
      </c>
      <c r="AY95" s="28">
        <v>8635.1403034300074</v>
      </c>
      <c r="AZ95" s="43">
        <f>SUM($Q95:$Y95)</f>
        <v>84095.048853670043</v>
      </c>
      <c r="BA95" s="20">
        <f>SUM($AD95:$AL95)</f>
        <v>102066.89490433001</v>
      </c>
      <c r="BB95" s="54">
        <f>SUM($AQ95:$AY95)</f>
        <v>84266.318304220069</v>
      </c>
      <c r="BC95" s="113">
        <f t="shared" ref="BC95" si="25">((BB95/BA95)-1)*100</f>
        <v>-17.44010789864323</v>
      </c>
      <c r="BD95" s="69"/>
      <c r="BE95" s="69"/>
    </row>
    <row r="96" spans="1:57" ht="20.100000000000001" customHeight="1" x14ac:dyDescent="0.2">
      <c r="A96" s="175"/>
      <c r="B96" s="18" t="s">
        <v>112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28"/>
      <c r="AV96" s="28"/>
      <c r="AW96" s="28"/>
      <c r="AX96" s="28"/>
      <c r="AY96" s="28"/>
      <c r="AZ96" s="43"/>
      <c r="BA96" s="20"/>
      <c r="BB96" s="54"/>
      <c r="BC96" s="114"/>
      <c r="BD96" s="69"/>
      <c r="BE96" s="79"/>
    </row>
    <row r="97" spans="1:57" ht="20.100000000000001" customHeight="1" thickBot="1" x14ac:dyDescent="0.3">
      <c r="A97" s="175"/>
      <c r="B97" s="336" t="s">
        <v>12</v>
      </c>
      <c r="C97" s="337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4">
        <v>766.65443439479998</v>
      </c>
      <c r="AV97" s="74">
        <v>778.3313830208009</v>
      </c>
      <c r="AW97" s="74">
        <v>681.74834034439903</v>
      </c>
      <c r="AX97" s="74">
        <v>672.83694535819814</v>
      </c>
      <c r="AY97" s="74">
        <v>619.87545871439897</v>
      </c>
      <c r="AZ97" s="73">
        <f t="shared" ref="AZ97:AZ103" si="26">SUM($Q97:$Y97)</f>
        <v>12573.60389108739</v>
      </c>
      <c r="BA97" s="155">
        <f t="shared" ref="BA97:BA103" si="27">SUM($AD97:$AL97)</f>
        <v>12570.487039454394</v>
      </c>
      <c r="BB97" s="231">
        <f t="shared" ref="BB97:BB103" si="28">SUM($AQ97:$AY97)</f>
        <v>6363.4196463809967</v>
      </c>
      <c r="BC97" s="115">
        <f t="shared" ref="BC97" si="29">((BB97/BA97)-1)*100</f>
        <v>-49.378097869967711</v>
      </c>
      <c r="BD97" s="69"/>
      <c r="BE97" s="69"/>
    </row>
    <row r="98" spans="1:57" ht="20.100000000000001" customHeight="1" thickBot="1" x14ac:dyDescent="0.3">
      <c r="A98" s="175"/>
      <c r="B98" s="96"/>
      <c r="C98" s="94" t="s">
        <v>105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2">
        <v>149633</v>
      </c>
      <c r="AV98" s="92">
        <v>148583</v>
      </c>
      <c r="AW98" s="92">
        <v>151572</v>
      </c>
      <c r="AX98" s="92">
        <v>152024</v>
      </c>
      <c r="AY98" s="92">
        <v>134406</v>
      </c>
      <c r="AZ98" s="91">
        <f t="shared" si="26"/>
        <v>1435297</v>
      </c>
      <c r="BA98" s="124">
        <f t="shared" si="27"/>
        <v>1373357</v>
      </c>
      <c r="BB98" s="125">
        <f t="shared" si="28"/>
        <v>1287986</v>
      </c>
      <c r="BC98" s="179">
        <f t="shared" si="24"/>
        <v>-6.2162278271418181</v>
      </c>
      <c r="BD98" s="69"/>
      <c r="BE98" s="69"/>
    </row>
    <row r="99" spans="1:57" s="222" customFormat="1" ht="20.100000000000001" customHeight="1" x14ac:dyDescent="0.25">
      <c r="A99" s="175"/>
      <c r="B99" s="13" t="s">
        <v>108</v>
      </c>
      <c r="C99" s="293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4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4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4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17">
        <v>137808</v>
      </c>
      <c r="AV99" s="17">
        <v>137515</v>
      </c>
      <c r="AW99" s="17">
        <v>140414</v>
      </c>
      <c r="AX99" s="17">
        <v>141040</v>
      </c>
      <c r="AY99" s="17">
        <v>124611</v>
      </c>
      <c r="AZ99" s="36">
        <f t="shared" si="26"/>
        <v>1285769</v>
      </c>
      <c r="BA99" s="150">
        <f t="shared" si="27"/>
        <v>1251130</v>
      </c>
      <c r="BB99" s="234">
        <f t="shared" si="28"/>
        <v>1188894</v>
      </c>
      <c r="BC99" s="245">
        <f t="shared" si="24"/>
        <v>-4.974383157625506</v>
      </c>
      <c r="BD99" s="69"/>
      <c r="BE99" s="77"/>
    </row>
    <row r="100" spans="1:57" s="222" customFormat="1" ht="20.100000000000001" customHeight="1" thickBot="1" x14ac:dyDescent="0.3">
      <c r="A100" s="175"/>
      <c r="B100" s="18" t="s">
        <v>107</v>
      </c>
      <c r="C100" s="294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28">
        <v>11825</v>
      </c>
      <c r="AV100" s="28">
        <v>11068</v>
      </c>
      <c r="AW100" s="28">
        <v>11158</v>
      </c>
      <c r="AX100" s="28">
        <v>10984</v>
      </c>
      <c r="AY100" s="28">
        <v>9795</v>
      </c>
      <c r="AZ100" s="43">
        <f t="shared" si="26"/>
        <v>149528</v>
      </c>
      <c r="BA100" s="20">
        <f t="shared" si="27"/>
        <v>122227</v>
      </c>
      <c r="BB100" s="54">
        <f t="shared" si="28"/>
        <v>99092</v>
      </c>
      <c r="BC100" s="115">
        <f t="shared" si="24"/>
        <v>-18.927896454956759</v>
      </c>
      <c r="BD100" s="69"/>
      <c r="BE100" s="79"/>
    </row>
    <row r="101" spans="1:57" ht="20.100000000000001" customHeight="1" thickBot="1" x14ac:dyDescent="0.3">
      <c r="A101" s="175"/>
      <c r="B101" s="96"/>
      <c r="C101" s="94" t="s">
        <v>106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2">
        <v>323604</v>
      </c>
      <c r="AV101" s="92">
        <v>327535</v>
      </c>
      <c r="AW101" s="92">
        <v>328879</v>
      </c>
      <c r="AX101" s="92">
        <v>339185</v>
      </c>
      <c r="AY101" s="92">
        <v>307509</v>
      </c>
      <c r="AZ101" s="91">
        <f t="shared" si="26"/>
        <v>2985798</v>
      </c>
      <c r="BA101" s="124">
        <f t="shared" si="27"/>
        <v>2899082</v>
      </c>
      <c r="BB101" s="125">
        <f t="shared" si="28"/>
        <v>2789202</v>
      </c>
      <c r="BC101" s="179">
        <f t="shared" ref="BC101" si="30">((BB101/BA101)-1)*100</f>
        <v>-3.7901653006020553</v>
      </c>
      <c r="BD101" s="69"/>
      <c r="BE101" s="69"/>
    </row>
    <row r="102" spans="1:57" s="222" customFormat="1" ht="20.100000000000001" customHeight="1" x14ac:dyDescent="0.25">
      <c r="A102" s="175"/>
      <c r="B102" s="18" t="s">
        <v>109</v>
      </c>
      <c r="C102" s="294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28">
        <v>303523</v>
      </c>
      <c r="AV102" s="28">
        <v>308409</v>
      </c>
      <c r="AW102" s="28">
        <v>309920</v>
      </c>
      <c r="AX102" s="28">
        <v>319927</v>
      </c>
      <c r="AY102" s="28">
        <v>291042</v>
      </c>
      <c r="AZ102" s="43">
        <f t="shared" si="26"/>
        <v>2737644</v>
      </c>
      <c r="BA102" s="20">
        <f t="shared" si="27"/>
        <v>2691567</v>
      </c>
      <c r="BB102" s="54">
        <f t="shared" si="28"/>
        <v>2618189</v>
      </c>
      <c r="BC102" s="245">
        <f t="shared" ref="BC102:BC103" si="31">((BB102/BA102)-1)*100</f>
        <v>-2.7262185931095195</v>
      </c>
      <c r="BD102" s="69"/>
      <c r="BE102" s="77"/>
    </row>
    <row r="103" spans="1:57" s="222" customFormat="1" ht="20.100000000000001" customHeight="1" thickBot="1" x14ac:dyDescent="0.3">
      <c r="A103" s="175"/>
      <c r="B103" s="295" t="s">
        <v>110</v>
      </c>
      <c r="C103" s="296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4">
        <v>20081</v>
      </c>
      <c r="AV103" s="74">
        <v>19126</v>
      </c>
      <c r="AW103" s="74">
        <v>18959</v>
      </c>
      <c r="AX103" s="74">
        <v>19258</v>
      </c>
      <c r="AY103" s="74">
        <v>16467</v>
      </c>
      <c r="AZ103" s="73">
        <f t="shared" si="26"/>
        <v>248154</v>
      </c>
      <c r="BA103" s="155">
        <f t="shared" si="27"/>
        <v>207515</v>
      </c>
      <c r="BB103" s="231">
        <f t="shared" si="28"/>
        <v>171013</v>
      </c>
      <c r="BC103" s="115">
        <f t="shared" si="31"/>
        <v>-17.590053731055587</v>
      </c>
      <c r="BD103" s="69"/>
      <c r="BE103" s="79"/>
    </row>
    <row r="104" spans="1:57" ht="20.100000000000001" customHeight="1" thickBot="1" x14ac:dyDescent="0.3">
      <c r="A104" s="175"/>
      <c r="B104" s="85" t="s">
        <v>48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153"/>
      <c r="BB104" s="185"/>
      <c r="BC104" s="33"/>
      <c r="BD104" s="78"/>
      <c r="BE104" s="77"/>
    </row>
    <row r="105" spans="1:57" ht="20.100000000000001" customHeight="1" thickBot="1" x14ac:dyDescent="0.35">
      <c r="A105" s="175"/>
      <c r="B105" s="95"/>
      <c r="C105" s="94" t="s">
        <v>55</v>
      </c>
      <c r="D105" s="92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2">
        <v>484.34425430885705</v>
      </c>
      <c r="AV105" s="92">
        <v>498.27610068820093</v>
      </c>
      <c r="AW105" s="92">
        <v>533.69449611886375</v>
      </c>
      <c r="AX105" s="92">
        <v>561.40299845009213</v>
      </c>
      <c r="AY105" s="92">
        <v>550.9937097848009</v>
      </c>
      <c r="AZ105" s="91">
        <f>SUM($Q105:$Y105)</f>
        <v>3018.208116100358</v>
      </c>
      <c r="BA105" s="124">
        <f>SUM($AD105:$AL105)</f>
        <v>3671.8626334393307</v>
      </c>
      <c r="BB105" s="125">
        <f>SUM($AQ105:$AY105)</f>
        <v>4522.0927236290026</v>
      </c>
      <c r="BC105" s="179">
        <f t="shared" ref="BC105" si="32">((BB105/BA105)-1)*100</f>
        <v>23.155280441231675</v>
      </c>
      <c r="BD105" s="78"/>
      <c r="BE105" s="77"/>
    </row>
    <row r="106" spans="1:57" ht="20.100000000000001" customHeight="1" x14ac:dyDescent="0.25">
      <c r="A106" s="175"/>
      <c r="B106" s="18" t="s">
        <v>89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24"/>
      <c r="AV106" s="24"/>
      <c r="AW106" s="24"/>
      <c r="AX106" s="24"/>
      <c r="AY106" s="24"/>
      <c r="AZ106" s="44"/>
      <c r="BA106" s="153"/>
      <c r="BB106" s="146"/>
      <c r="BC106" s="25"/>
      <c r="BD106" s="78"/>
      <c r="BE106" s="77"/>
    </row>
    <row r="107" spans="1:57" ht="20.100000000000001" customHeight="1" thickBot="1" x14ac:dyDescent="0.3">
      <c r="A107" s="175"/>
      <c r="B107" s="336" t="s">
        <v>12</v>
      </c>
      <c r="C107" s="337"/>
      <c r="D107" s="12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28">
        <v>251.9973640558002</v>
      </c>
      <c r="AV107" s="28">
        <v>272.06819583580017</v>
      </c>
      <c r="AW107" s="28">
        <v>270.33220498840006</v>
      </c>
      <c r="AX107" s="28">
        <v>287.7781197922003</v>
      </c>
      <c r="AY107" s="28">
        <v>278.48888029340054</v>
      </c>
      <c r="AZ107" s="152">
        <f>SUM($Q107:$Y107)</f>
        <v>1324.7077187301475</v>
      </c>
      <c r="BA107" s="20">
        <f>SUM($AD107:$AL107)</f>
        <v>1840.6747049230034</v>
      </c>
      <c r="BB107" s="54">
        <f>SUM($AQ107:$AY107)</f>
        <v>2363.8416209158017</v>
      </c>
      <c r="BC107" s="115">
        <f t="shared" ref="BC107" si="33">((BB107/BA107)-1)*100</f>
        <v>28.422562367677173</v>
      </c>
      <c r="BD107" s="78"/>
      <c r="BE107" s="77"/>
    </row>
    <row r="108" spans="1:57" ht="20.100000000000001" customHeight="1" x14ac:dyDescent="0.25">
      <c r="A108" s="175"/>
      <c r="B108" s="13" t="s">
        <v>90</v>
      </c>
      <c r="C108" s="14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51"/>
      <c r="BA108" s="150"/>
      <c r="BB108" s="234"/>
      <c r="BC108" s="109"/>
      <c r="BD108" s="78"/>
      <c r="BE108" s="77"/>
    </row>
    <row r="109" spans="1:57" ht="20.100000000000001" customHeight="1" thickBot="1" x14ac:dyDescent="0.3">
      <c r="A109" s="175"/>
      <c r="B109" s="336" t="s">
        <v>12</v>
      </c>
      <c r="C109" s="335"/>
      <c r="D109" s="12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8">
        <v>232.34689025305684</v>
      </c>
      <c r="AV109" s="28">
        <v>226.20790485240073</v>
      </c>
      <c r="AW109" s="28">
        <v>263.36229113046375</v>
      </c>
      <c r="AX109" s="28">
        <v>273.62487865789177</v>
      </c>
      <c r="AY109" s="28">
        <v>272.50482949140036</v>
      </c>
      <c r="AZ109" s="232">
        <f>SUM($Q109:$Y109)</f>
        <v>1693.5003973702105</v>
      </c>
      <c r="BA109" s="155">
        <f>SUM($AD109:$AL109)</f>
        <v>1831.187928516327</v>
      </c>
      <c r="BB109" s="231">
        <f>SUM($AQ109:$AY109)</f>
        <v>2158.2511027132014</v>
      </c>
      <c r="BC109" s="115">
        <f t="shared" ref="BC109:BC117" si="34">((BB109/BA109)-1)*100</f>
        <v>17.860710476716001</v>
      </c>
      <c r="BD109" s="78"/>
      <c r="BE109" s="77"/>
    </row>
    <row r="110" spans="1:57" ht="20.100000000000001" customHeight="1" thickBot="1" x14ac:dyDescent="0.35">
      <c r="A110" s="175"/>
      <c r="B110" s="95"/>
      <c r="C110" s="94" t="s">
        <v>96</v>
      </c>
      <c r="D110" s="92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2">
        <v>2175.1850670801145</v>
      </c>
      <c r="AV110" s="92">
        <v>2148.5270640961453</v>
      </c>
      <c r="AW110" s="92">
        <v>2181.5119213957505</v>
      </c>
      <c r="AX110" s="92">
        <v>2238.8213866914493</v>
      </c>
      <c r="AY110" s="92">
        <v>2203.1557879538946</v>
      </c>
      <c r="AZ110" s="91">
        <f>SUM($Q110:$Y110)</f>
        <v>16221.522322950845</v>
      </c>
      <c r="BA110" s="124">
        <f>SUM($AD110:$AL110)</f>
        <v>17535.817709108589</v>
      </c>
      <c r="BB110" s="125">
        <f>SUM($AQ110:$AY110)</f>
        <v>19455.711816683437</v>
      </c>
      <c r="BC110" s="179">
        <f t="shared" si="34"/>
        <v>10.94841506351656</v>
      </c>
      <c r="BD110" s="78"/>
      <c r="BE110" s="77"/>
    </row>
    <row r="111" spans="1:57" ht="20.100000000000001" customHeight="1" x14ac:dyDescent="0.25">
      <c r="A111" s="175"/>
      <c r="B111" s="18" t="s">
        <v>94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30"/>
      <c r="BA111" s="20"/>
      <c r="BB111" s="54"/>
      <c r="BC111" s="25"/>
      <c r="BD111" s="78"/>
      <c r="BE111" s="77"/>
    </row>
    <row r="112" spans="1:57" ht="20.100000000000001" customHeight="1" thickBot="1" x14ac:dyDescent="0.3">
      <c r="A112" s="175"/>
      <c r="B112" s="336" t="s">
        <v>12</v>
      </c>
      <c r="C112" s="337"/>
      <c r="D112" s="12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28">
        <v>45.336333119999992</v>
      </c>
      <c r="AV112" s="28">
        <v>44.680339875800009</v>
      </c>
      <c r="AW112" s="28">
        <v>54.556692194716099</v>
      </c>
      <c r="AX112" s="28">
        <v>59.760334412713796</v>
      </c>
      <c r="AY112" s="28">
        <v>67.271625432399986</v>
      </c>
      <c r="AZ112" s="152">
        <f>SUM($Q112:$Y112)</f>
        <v>262.47588335097817</v>
      </c>
      <c r="BA112" s="20">
        <f>SUM($AD112:$AL112)</f>
        <v>366.71432401261148</v>
      </c>
      <c r="BB112" s="54">
        <f>SUM($AQ112:$AY112)</f>
        <v>449.17713538630994</v>
      </c>
      <c r="BC112" s="115">
        <f t="shared" ref="BC112" si="35">((BB112/BA112)-1)*100</f>
        <v>22.486934917454306</v>
      </c>
      <c r="BD112" s="78"/>
      <c r="BE112" s="77"/>
    </row>
    <row r="113" spans="1:57" ht="20.100000000000001" customHeight="1" x14ac:dyDescent="0.25">
      <c r="A113" s="175"/>
      <c r="B113" s="13" t="s">
        <v>95</v>
      </c>
      <c r="C113" s="14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51"/>
      <c r="BA113" s="150"/>
      <c r="BB113" s="234"/>
      <c r="BC113" s="109"/>
      <c r="BD113" s="78"/>
      <c r="BE113" s="77"/>
    </row>
    <row r="114" spans="1:57" ht="20.100000000000001" customHeight="1" thickBot="1" x14ac:dyDescent="0.3">
      <c r="A114" s="175"/>
      <c r="B114" s="336" t="s">
        <v>12</v>
      </c>
      <c r="C114" s="335"/>
      <c r="D114" s="12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8">
        <v>2129.8487339601147</v>
      </c>
      <c r="AV114" s="28">
        <v>2103.8467242203451</v>
      </c>
      <c r="AW114" s="28">
        <v>2126.9552292010344</v>
      </c>
      <c r="AX114" s="28">
        <v>2179.0610522787356</v>
      </c>
      <c r="AY114" s="28">
        <v>2135.8841625214945</v>
      </c>
      <c r="AZ114" s="232">
        <f t="shared" ref="AZ114:AZ120" si="36">SUM($Q114:$Y114)</f>
        <v>15959.046439599866</v>
      </c>
      <c r="BA114" s="155">
        <f t="shared" ref="BA114:BA120" si="37">SUM($AD114:$AL114)</f>
        <v>17169.103385095976</v>
      </c>
      <c r="BB114" s="231">
        <f t="shared" ref="BB114:BB120" si="38">SUM($AQ114:$AY114)</f>
        <v>19006.534681297129</v>
      </c>
      <c r="BC114" s="115">
        <f t="shared" ref="BC114" si="39">((BB114/BA114)-1)*100</f>
        <v>10.7019641910723</v>
      </c>
      <c r="BD114" s="78"/>
      <c r="BE114" s="77"/>
    </row>
    <row r="115" spans="1:57" ht="20.100000000000001" customHeight="1" thickBot="1" x14ac:dyDescent="0.3">
      <c r="A115" s="175"/>
      <c r="B115" s="96"/>
      <c r="C115" s="94" t="s">
        <v>56</v>
      </c>
      <c r="D115" s="92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2">
        <v>1691652</v>
      </c>
      <c r="AV115" s="92">
        <v>1782254</v>
      </c>
      <c r="AW115" s="92">
        <v>1877974</v>
      </c>
      <c r="AX115" s="92">
        <v>1957958</v>
      </c>
      <c r="AY115" s="92">
        <v>1995706</v>
      </c>
      <c r="AZ115" s="91">
        <f t="shared" si="36"/>
        <v>8696249</v>
      </c>
      <c r="BA115" s="92">
        <f t="shared" si="37"/>
        <v>11521940</v>
      </c>
      <c r="BB115" s="93">
        <f t="shared" si="38"/>
        <v>15782228.210000001</v>
      </c>
      <c r="BC115" s="179">
        <f t="shared" si="34"/>
        <v>36.975441722487723</v>
      </c>
      <c r="BD115" s="78"/>
      <c r="BE115" s="77"/>
    </row>
    <row r="116" spans="1:57" ht="20.100000000000001" customHeight="1" thickBot="1" x14ac:dyDescent="0.3">
      <c r="A116" s="175"/>
      <c r="B116" s="340" t="s">
        <v>91</v>
      </c>
      <c r="C116" s="341"/>
      <c r="D116" s="16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38">
        <v>1101588</v>
      </c>
      <c r="AV116" s="38">
        <v>1197914</v>
      </c>
      <c r="AW116" s="38">
        <v>1191261</v>
      </c>
      <c r="AX116" s="38">
        <v>1245112</v>
      </c>
      <c r="AY116" s="38">
        <v>1272444</v>
      </c>
      <c r="AZ116" s="167">
        <f t="shared" si="36"/>
        <v>5230378</v>
      </c>
      <c r="BA116" s="168">
        <f t="shared" si="37"/>
        <v>7384416</v>
      </c>
      <c r="BB116" s="169">
        <f t="shared" si="38"/>
        <v>10337735</v>
      </c>
      <c r="BC116" s="120">
        <f t="shared" si="34"/>
        <v>39.993941294748289</v>
      </c>
      <c r="BD116" s="78"/>
      <c r="BE116" s="77"/>
    </row>
    <row r="117" spans="1:57" ht="20.100000000000001" customHeight="1" thickBot="1" x14ac:dyDescent="0.3">
      <c r="A117" s="175"/>
      <c r="B117" s="103" t="s">
        <v>92</v>
      </c>
      <c r="C117" s="297"/>
      <c r="D117" s="16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38">
        <v>590064</v>
      </c>
      <c r="AV117" s="38">
        <v>584340</v>
      </c>
      <c r="AW117" s="38">
        <v>686713</v>
      </c>
      <c r="AX117" s="38">
        <v>712846</v>
      </c>
      <c r="AY117" s="38">
        <v>723262</v>
      </c>
      <c r="AZ117" s="167">
        <f t="shared" si="36"/>
        <v>3465871</v>
      </c>
      <c r="BA117" s="168">
        <f t="shared" si="37"/>
        <v>4137524</v>
      </c>
      <c r="BB117" s="169">
        <f t="shared" si="38"/>
        <v>5444493.21</v>
      </c>
      <c r="BC117" s="115">
        <f t="shared" si="34"/>
        <v>31.588196467259166</v>
      </c>
      <c r="BD117" s="78"/>
      <c r="BE117" s="77"/>
    </row>
    <row r="118" spans="1:57" ht="38.25" customHeight="1" thickBot="1" x14ac:dyDescent="0.25">
      <c r="A118" s="175"/>
      <c r="B118" s="96"/>
      <c r="C118" s="298" t="s">
        <v>97</v>
      </c>
      <c r="D118" s="281">
        <v>3500595</v>
      </c>
      <c r="E118" s="281">
        <v>2896382</v>
      </c>
      <c r="F118" s="281">
        <v>7270482</v>
      </c>
      <c r="G118" s="281">
        <v>3722039</v>
      </c>
      <c r="H118" s="281">
        <v>3810452</v>
      </c>
      <c r="I118" s="281">
        <v>3843492</v>
      </c>
      <c r="J118" s="281">
        <v>3771715</v>
      </c>
      <c r="K118" s="281">
        <v>3859976</v>
      </c>
      <c r="L118" s="281">
        <v>3768079.3817992369</v>
      </c>
      <c r="M118" s="281">
        <v>3900492</v>
      </c>
      <c r="N118" s="281">
        <v>3709520</v>
      </c>
      <c r="O118" s="282">
        <v>4425987</v>
      </c>
      <c r="P118" s="283">
        <v>48479211.381799236</v>
      </c>
      <c r="Q118" s="281">
        <v>3988513</v>
      </c>
      <c r="R118" s="281">
        <v>3516710</v>
      </c>
      <c r="S118" s="281">
        <v>3663916</v>
      </c>
      <c r="T118" s="281">
        <v>3822361</v>
      </c>
      <c r="U118" s="281">
        <v>3878271</v>
      </c>
      <c r="V118" s="281">
        <v>3972883</v>
      </c>
      <c r="W118" s="281">
        <v>3993813</v>
      </c>
      <c r="X118" s="281">
        <v>3978080</v>
      </c>
      <c r="Y118" s="281">
        <v>3974207</v>
      </c>
      <c r="Z118" s="281">
        <v>4026652</v>
      </c>
      <c r="AA118" s="281">
        <v>3994059</v>
      </c>
      <c r="AB118" s="281">
        <v>5120507.7699999996</v>
      </c>
      <c r="AC118" s="280">
        <v>47929972.769999996</v>
      </c>
      <c r="AD118" s="280">
        <v>3987729</v>
      </c>
      <c r="AE118" s="281">
        <v>3656379</v>
      </c>
      <c r="AF118" s="281">
        <v>4165592</v>
      </c>
      <c r="AG118" s="281">
        <v>4095145</v>
      </c>
      <c r="AH118" s="281">
        <v>4167586</v>
      </c>
      <c r="AI118" s="281">
        <v>4230483</v>
      </c>
      <c r="AJ118" s="281">
        <v>4209899</v>
      </c>
      <c r="AK118" s="281">
        <v>4067763</v>
      </c>
      <c r="AL118" s="281">
        <v>5167032</v>
      </c>
      <c r="AM118" s="281">
        <v>4154805</v>
      </c>
      <c r="AN118" s="281">
        <v>4322252</v>
      </c>
      <c r="AO118" s="281">
        <v>4832923</v>
      </c>
      <c r="AP118" s="284">
        <v>51057588</v>
      </c>
      <c r="AQ118" s="281">
        <v>4341818</v>
      </c>
      <c r="AR118" s="281">
        <v>3929673</v>
      </c>
      <c r="AS118" s="281">
        <v>3469468</v>
      </c>
      <c r="AT118" s="281">
        <v>4448822.5999999996</v>
      </c>
      <c r="AU118" s="281">
        <v>4635233</v>
      </c>
      <c r="AV118" s="281">
        <v>4533573</v>
      </c>
      <c r="AW118" s="281">
        <v>4533401</v>
      </c>
      <c r="AX118" s="281">
        <v>4682187</v>
      </c>
      <c r="AY118" s="281">
        <v>4631370</v>
      </c>
      <c r="AZ118" s="280">
        <f t="shared" si="36"/>
        <v>34788754</v>
      </c>
      <c r="BA118" s="281">
        <f t="shared" si="37"/>
        <v>37747608</v>
      </c>
      <c r="BB118" s="282">
        <f t="shared" si="38"/>
        <v>39205545.600000001</v>
      </c>
      <c r="BC118" s="285">
        <f t="shared" ref="BC118:BC120" si="40">((BB118/BA118)-1)*100</f>
        <v>3.862331091283977</v>
      </c>
      <c r="BD118" s="78"/>
      <c r="BE118" s="77"/>
    </row>
    <row r="119" spans="1:57" ht="20.100000000000001" customHeight="1" thickBot="1" x14ac:dyDescent="0.3">
      <c r="A119" s="175"/>
      <c r="B119" s="340" t="s">
        <v>98</v>
      </c>
      <c r="C119" s="341"/>
      <c r="D119" s="16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38">
        <v>46642</v>
      </c>
      <c r="AV119" s="38">
        <v>44425</v>
      </c>
      <c r="AW119" s="38">
        <v>56110</v>
      </c>
      <c r="AX119" s="38">
        <v>59382</v>
      </c>
      <c r="AY119" s="38">
        <v>59563</v>
      </c>
      <c r="AZ119" s="167">
        <f t="shared" si="36"/>
        <v>344115</v>
      </c>
      <c r="BA119" s="168">
        <f t="shared" si="37"/>
        <v>412085</v>
      </c>
      <c r="BB119" s="169">
        <f t="shared" si="38"/>
        <v>453582.6</v>
      </c>
      <c r="BC119" s="120">
        <f t="shared" si="40"/>
        <v>10.070155429098371</v>
      </c>
      <c r="BD119" s="78"/>
      <c r="BE119" s="77"/>
    </row>
    <row r="120" spans="1:57" ht="20.100000000000001" customHeight="1" thickBot="1" x14ac:dyDescent="0.3">
      <c r="A120" s="175"/>
      <c r="B120" s="103" t="s">
        <v>99</v>
      </c>
      <c r="C120" s="299"/>
      <c r="D120" s="16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38">
        <v>4588591</v>
      </c>
      <c r="AV120" s="38">
        <v>4489148</v>
      </c>
      <c r="AW120" s="38">
        <v>4477291</v>
      </c>
      <c r="AX120" s="38">
        <v>4622805</v>
      </c>
      <c r="AY120" s="38">
        <v>4571807</v>
      </c>
      <c r="AZ120" s="167">
        <f t="shared" si="36"/>
        <v>34444639</v>
      </c>
      <c r="BA120" s="168">
        <f t="shared" si="37"/>
        <v>37335523</v>
      </c>
      <c r="BB120" s="169">
        <f t="shared" si="38"/>
        <v>38751963</v>
      </c>
      <c r="BC120" s="115">
        <f t="shared" si="40"/>
        <v>3.7938132003668468</v>
      </c>
      <c r="BD120" s="78"/>
      <c r="BE120" s="77"/>
    </row>
    <row r="121" spans="1:57" ht="20.100000000000001" customHeight="1" thickBot="1" x14ac:dyDescent="0.3">
      <c r="A121" s="175"/>
      <c r="B121" s="13"/>
      <c r="C121" s="303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6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203"/>
      <c r="BA121" s="159"/>
      <c r="BB121" s="159"/>
      <c r="BC121" s="172"/>
      <c r="BD121" s="78"/>
      <c r="BE121" s="77"/>
    </row>
    <row r="122" spans="1:57" ht="20.100000000000001" customHeight="1" thickBot="1" x14ac:dyDescent="0.3">
      <c r="A122" s="175"/>
      <c r="B122" s="210" t="s">
        <v>100</v>
      </c>
      <c r="C122" s="299"/>
      <c r="D122" s="16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38">
        <v>4011820</v>
      </c>
      <c r="AV122" s="38">
        <v>4064542</v>
      </c>
      <c r="AW122" s="38">
        <v>4109654</v>
      </c>
      <c r="AX122" s="38">
        <v>4130421</v>
      </c>
      <c r="AY122" s="38">
        <v>4136098</v>
      </c>
      <c r="AZ122" s="167">
        <f>+Y122</f>
        <v>2972011</v>
      </c>
      <c r="BA122" s="168">
        <f>+AL122</f>
        <v>3538076</v>
      </c>
      <c r="BB122" s="169">
        <f>+AY122</f>
        <v>4136098</v>
      </c>
      <c r="BC122" s="120">
        <f t="shared" ref="BC122" si="41">((BB122/BA122)-1)*100</f>
        <v>16.902463372748343</v>
      </c>
      <c r="BD122" s="78"/>
      <c r="BE122" s="77"/>
    </row>
    <row r="123" spans="1:57" ht="20.100000000000001" customHeight="1" thickBot="1" x14ac:dyDescent="0.3">
      <c r="A123" s="175"/>
      <c r="B123" s="210" t="s">
        <v>93</v>
      </c>
      <c r="C123" s="299"/>
      <c r="D123" s="16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38">
        <v>185754</v>
      </c>
      <c r="AV123" s="38">
        <v>190176</v>
      </c>
      <c r="AW123" s="38">
        <v>193355</v>
      </c>
      <c r="AX123" s="38">
        <v>194182</v>
      </c>
      <c r="AY123" s="38">
        <v>196957</v>
      </c>
      <c r="AZ123" s="167">
        <f>+Y123</f>
        <v>133404</v>
      </c>
      <c r="BA123" s="168">
        <f>+AL123</f>
        <v>150429</v>
      </c>
      <c r="BB123" s="169">
        <f>+AY123</f>
        <v>196957</v>
      </c>
      <c r="BC123" s="120">
        <f t="shared" ref="BC123:BC124" si="42">((BB123/BA123)-1)*100</f>
        <v>30.930206276715253</v>
      </c>
      <c r="BD123" s="78"/>
      <c r="BE123" s="77"/>
    </row>
    <row r="124" spans="1:57" ht="20.100000000000001" customHeight="1" thickBot="1" x14ac:dyDescent="0.3">
      <c r="A124" s="175"/>
      <c r="B124" s="210" t="s">
        <v>57</v>
      </c>
      <c r="C124" s="299"/>
      <c r="D124" s="16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38">
        <v>13445</v>
      </c>
      <c r="AV124" s="38">
        <v>13868</v>
      </c>
      <c r="AW124" s="38">
        <v>14394</v>
      </c>
      <c r="AX124" s="38">
        <v>14850</v>
      </c>
      <c r="AY124" s="38">
        <v>15314</v>
      </c>
      <c r="AZ124" s="167">
        <f>+Y124</f>
        <v>11299</v>
      </c>
      <c r="BA124" s="168">
        <f>+AL124</f>
        <v>11050</v>
      </c>
      <c r="BB124" s="169">
        <f>+AY124</f>
        <v>15314</v>
      </c>
      <c r="BC124" s="120">
        <f t="shared" si="42"/>
        <v>38.588235294117659</v>
      </c>
      <c r="BD124" s="78"/>
      <c r="BE124" s="77"/>
    </row>
    <row r="125" spans="1:57" ht="20.100000000000001" customHeight="1" thickBot="1" x14ac:dyDescent="0.3">
      <c r="A125" s="175"/>
      <c r="B125" s="210" t="s">
        <v>58</v>
      </c>
      <c r="C125" s="299"/>
      <c r="D125" s="16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38">
        <v>2957</v>
      </c>
      <c r="AV125" s="38">
        <v>2968</v>
      </c>
      <c r="AW125" s="38">
        <v>2962</v>
      </c>
      <c r="AX125" s="38">
        <v>2965</v>
      </c>
      <c r="AY125" s="38">
        <v>2969</v>
      </c>
      <c r="AZ125" s="167">
        <f>+Y125</f>
        <v>2288</v>
      </c>
      <c r="BA125" s="168">
        <f>+AL125</f>
        <v>2551</v>
      </c>
      <c r="BB125" s="169">
        <f>+AY125</f>
        <v>2969</v>
      </c>
      <c r="BC125" s="120">
        <f t="shared" ref="BC125" si="43">((BB125/BA125)-1)*100</f>
        <v>16.385731085848686</v>
      </c>
      <c r="BD125" s="78"/>
      <c r="BE125" s="77"/>
    </row>
    <row r="126" spans="1:57" s="220" customFormat="1" ht="20.100000000000001" customHeight="1" thickBot="1" x14ac:dyDescent="0.3">
      <c r="A126" s="175"/>
      <c r="B126" s="86" t="s">
        <v>59</v>
      </c>
      <c r="C126" s="86"/>
      <c r="D126" s="126"/>
      <c r="E126" s="126"/>
      <c r="F126" s="24"/>
      <c r="G126" s="24"/>
      <c r="H126" s="24"/>
      <c r="I126" s="24"/>
      <c r="J126" s="24"/>
      <c r="K126" s="24"/>
      <c r="L126" s="24"/>
      <c r="M126" s="24"/>
      <c r="N126" s="1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153"/>
      <c r="BB126" s="162"/>
      <c r="BC126" s="24"/>
      <c r="BD126" s="69"/>
      <c r="BE126" s="72"/>
    </row>
    <row r="127" spans="1:57" s="220" customFormat="1" ht="20.100000000000001" customHeight="1" thickBot="1" x14ac:dyDescent="0.3">
      <c r="A127" s="175"/>
      <c r="B127" s="97"/>
      <c r="C127" s="94" t="s">
        <v>23</v>
      </c>
      <c r="D127" s="91">
        <v>6.4228844100000035</v>
      </c>
      <c r="E127" s="92">
        <v>6.5206746399999993</v>
      </c>
      <c r="F127" s="92">
        <v>12.037412189999996</v>
      </c>
      <c r="G127" s="92">
        <v>19.751261770000006</v>
      </c>
      <c r="H127" s="92">
        <v>16.434032690099997</v>
      </c>
      <c r="I127" s="92">
        <v>17.029683250000001</v>
      </c>
      <c r="J127" s="92">
        <v>20.067343869999995</v>
      </c>
      <c r="K127" s="92">
        <v>23.263204680000005</v>
      </c>
      <c r="L127" s="92">
        <v>23.619538039999998</v>
      </c>
      <c r="M127" s="92">
        <v>29.556228300000029</v>
      </c>
      <c r="N127" s="92">
        <v>39.418695540000009</v>
      </c>
      <c r="O127" s="92">
        <v>45.601147679999983</v>
      </c>
      <c r="P127" s="133">
        <v>259.72210706010003</v>
      </c>
      <c r="Q127" s="92">
        <v>43.55488927399999</v>
      </c>
      <c r="R127" s="92">
        <v>39.326891390000043</v>
      </c>
      <c r="S127" s="92">
        <v>46.245261094000057</v>
      </c>
      <c r="T127" s="92">
        <v>47.539360272000081</v>
      </c>
      <c r="U127" s="92">
        <v>50.543363000000127</v>
      </c>
      <c r="V127" s="92">
        <v>50.862674470000002</v>
      </c>
      <c r="W127" s="92">
        <v>57.119669044900014</v>
      </c>
      <c r="X127" s="92">
        <v>57.693885074699956</v>
      </c>
      <c r="Y127" s="92">
        <v>57.18492074000001</v>
      </c>
      <c r="Z127" s="92">
        <v>60.385673589999769</v>
      </c>
      <c r="AA127" s="92">
        <v>61.248096899999723</v>
      </c>
      <c r="AB127" s="92">
        <v>66.892010889999654</v>
      </c>
      <c r="AC127" s="133">
        <v>638.59669573959945</v>
      </c>
      <c r="AD127" s="91">
        <v>62.106635689999692</v>
      </c>
      <c r="AE127" s="92">
        <v>62.037317760000185</v>
      </c>
      <c r="AF127" s="92">
        <v>69.94372117500032</v>
      </c>
      <c r="AG127" s="92">
        <v>66.840489710000043</v>
      </c>
      <c r="AH127" s="92">
        <v>74.66164156999983</v>
      </c>
      <c r="AI127" s="92">
        <v>76.235107779999908</v>
      </c>
      <c r="AJ127" s="92">
        <v>79.198706904599831</v>
      </c>
      <c r="AK127" s="92">
        <v>84.022032802915263</v>
      </c>
      <c r="AL127" s="92">
        <v>86.602878439999685</v>
      </c>
      <c r="AM127" s="92">
        <v>89.829086603599734</v>
      </c>
      <c r="AN127" s="92">
        <v>93.525201329999646</v>
      </c>
      <c r="AO127" s="93">
        <v>98.25269162999993</v>
      </c>
      <c r="AP127" s="133">
        <v>943.255511396114</v>
      </c>
      <c r="AQ127" s="92">
        <v>93.979210918400028</v>
      </c>
      <c r="AR127" s="92">
        <v>89.006094619999999</v>
      </c>
      <c r="AS127" s="92">
        <v>103.21203527369981</v>
      </c>
      <c r="AT127" s="92">
        <v>92.034575199999765</v>
      </c>
      <c r="AU127" s="92">
        <v>99.034672700899634</v>
      </c>
      <c r="AV127" s="92">
        <v>100.91974859860012</v>
      </c>
      <c r="AW127" s="92">
        <v>106.8035421200005</v>
      </c>
      <c r="AX127" s="92">
        <v>110.96456725000047</v>
      </c>
      <c r="AY127" s="92">
        <v>108.60116136400076</v>
      </c>
      <c r="AZ127" s="91">
        <f>SUM($Q127:$Y127)</f>
        <v>450.07091435960024</v>
      </c>
      <c r="BA127" s="92">
        <f>SUM($AD127:$AL127)</f>
        <v>661.64853183251478</v>
      </c>
      <c r="BB127" s="93">
        <f>SUM($AQ127:$AY127)</f>
        <v>904.55560804560128</v>
      </c>
      <c r="BC127" s="179">
        <f t="shared" ref="BC127:BC129" si="44">((BB127/BA127)-1)*100</f>
        <v>36.712403115340742</v>
      </c>
      <c r="BD127" s="69"/>
      <c r="BE127" s="72"/>
    </row>
    <row r="128" spans="1:57" s="220" customFormat="1" ht="20.100000000000001" customHeight="1" x14ac:dyDescent="0.25">
      <c r="A128" s="175"/>
      <c r="B128" s="18" t="s">
        <v>119</v>
      </c>
      <c r="C128" s="23"/>
      <c r="D128" s="44"/>
      <c r="E128" s="24"/>
      <c r="F128" s="24"/>
      <c r="G128" s="24"/>
      <c r="H128" s="33"/>
      <c r="I128" s="24"/>
      <c r="J128" s="24"/>
      <c r="K128" s="24"/>
      <c r="L128" s="24"/>
      <c r="M128" s="33"/>
      <c r="N128" s="24"/>
      <c r="O128" s="24"/>
      <c r="P128" s="25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4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88"/>
      <c r="AP128" s="25"/>
      <c r="AQ128" s="24"/>
      <c r="AR128" s="24"/>
      <c r="AS128" s="24"/>
      <c r="AT128" s="24"/>
      <c r="AU128" s="24"/>
      <c r="AV128" s="24"/>
      <c r="AW128" s="24"/>
      <c r="AX128" s="24"/>
      <c r="AY128" s="24"/>
      <c r="AZ128" s="44"/>
      <c r="BA128" s="153"/>
      <c r="BB128" s="146"/>
      <c r="BC128" s="25"/>
      <c r="BD128" s="78"/>
      <c r="BE128" s="77"/>
    </row>
    <row r="129" spans="1:57" s="222" customFormat="1" ht="20.100000000000001" customHeight="1" thickBot="1" x14ac:dyDescent="0.3">
      <c r="A129" s="175"/>
      <c r="B129" s="334" t="s">
        <v>12</v>
      </c>
      <c r="C129" s="335"/>
      <c r="D129" s="43">
        <v>0.82224118000000013</v>
      </c>
      <c r="E129" s="28">
        <v>1.3792049600000003</v>
      </c>
      <c r="F129" s="28">
        <v>2.0338671900000005</v>
      </c>
      <c r="G129" s="28">
        <v>1.8651848800000008</v>
      </c>
      <c r="H129" s="28">
        <v>1.4522873200999999</v>
      </c>
      <c r="I129" s="28">
        <v>1.4867302000000004</v>
      </c>
      <c r="J129" s="28">
        <v>1.49138927</v>
      </c>
      <c r="K129" s="28">
        <v>1.6700730100000005</v>
      </c>
      <c r="L129" s="28">
        <v>2.1676110100000003</v>
      </c>
      <c r="M129" s="28">
        <v>2.818882230000002</v>
      </c>
      <c r="N129" s="28">
        <v>3.3236225700000013</v>
      </c>
      <c r="O129" s="28">
        <v>4.0617407800000018</v>
      </c>
      <c r="P129" s="134">
        <v>24.572834600100009</v>
      </c>
      <c r="Q129" s="28">
        <v>3.9868519400000011</v>
      </c>
      <c r="R129" s="28">
        <v>3.7157319699999984</v>
      </c>
      <c r="S129" s="28">
        <v>4.6176751700000001</v>
      </c>
      <c r="T129" s="28">
        <v>5.0430883100000052</v>
      </c>
      <c r="U129" s="28">
        <v>6.0506855000000019</v>
      </c>
      <c r="V129" s="28">
        <v>6.21492076</v>
      </c>
      <c r="W129" s="28">
        <v>9.0447270648999982</v>
      </c>
      <c r="X129" s="28">
        <v>7.7297033146999974</v>
      </c>
      <c r="Y129" s="28">
        <v>8.1505475699999987</v>
      </c>
      <c r="Z129" s="28">
        <v>10.373724329999995</v>
      </c>
      <c r="AA129" s="28">
        <v>12.279411530000001</v>
      </c>
      <c r="AB129" s="28">
        <v>12.883610920000002</v>
      </c>
      <c r="AC129" s="134">
        <v>90.090678379600007</v>
      </c>
      <c r="AD129" s="43">
        <v>12.406332159999995</v>
      </c>
      <c r="AE129" s="28">
        <v>14.646289980000004</v>
      </c>
      <c r="AF129" s="28">
        <v>15.168840405000006</v>
      </c>
      <c r="AG129" s="28">
        <v>16.126294150000003</v>
      </c>
      <c r="AH129" s="28">
        <v>18.849258829999989</v>
      </c>
      <c r="AI129" s="28">
        <v>20.609385600000003</v>
      </c>
      <c r="AJ129" s="28">
        <v>21.803292619999997</v>
      </c>
      <c r="AK129" s="28">
        <v>25.286052802915449</v>
      </c>
      <c r="AL129" s="28">
        <v>26.600259649999991</v>
      </c>
      <c r="AM129" s="28">
        <v>27.769423493600016</v>
      </c>
      <c r="AN129" s="28">
        <v>28.334700539999975</v>
      </c>
      <c r="AO129" s="287">
        <v>32.218403680000002</v>
      </c>
      <c r="AP129" s="134">
        <v>259.81853391151543</v>
      </c>
      <c r="AQ129" s="28">
        <v>29.948320104000011</v>
      </c>
      <c r="AR129" s="28">
        <v>28.557372880000017</v>
      </c>
      <c r="AS129" s="28">
        <v>32.420362945699999</v>
      </c>
      <c r="AT129" s="28">
        <v>28.699570240000032</v>
      </c>
      <c r="AU129" s="28">
        <v>31.489671874499983</v>
      </c>
      <c r="AV129" s="28">
        <v>33.703033890000007</v>
      </c>
      <c r="AW129" s="28">
        <v>36.571423999999972</v>
      </c>
      <c r="AX129" s="28">
        <v>39.258121039999999</v>
      </c>
      <c r="AY129" s="28">
        <v>38.026392860000101</v>
      </c>
      <c r="AZ129" s="152">
        <f>SUM($Q129:$Y129)</f>
        <v>54.553931599599998</v>
      </c>
      <c r="BA129" s="20">
        <f>SUM($AD129:$AL129)</f>
        <v>171.49600619791542</v>
      </c>
      <c r="BB129" s="54">
        <f>SUM($AQ129:$AY129)</f>
        <v>298.67426983420012</v>
      </c>
      <c r="BC129" s="113">
        <f t="shared" si="44"/>
        <v>74.158148901446893</v>
      </c>
      <c r="BD129" s="69"/>
      <c r="BE129" s="77"/>
    </row>
    <row r="130" spans="1:57" s="222" customFormat="1" ht="20.100000000000001" customHeight="1" x14ac:dyDescent="0.25">
      <c r="A130" s="175"/>
      <c r="B130" s="13" t="s">
        <v>60</v>
      </c>
      <c r="C130" s="14"/>
      <c r="D130" s="130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8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82">
        <v>0</v>
      </c>
      <c r="AD130" s="130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32"/>
      <c r="AP130" s="18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51"/>
      <c r="BA130" s="150"/>
      <c r="BB130" s="234"/>
      <c r="BC130" s="109"/>
      <c r="BD130" s="69"/>
      <c r="BE130" s="79"/>
    </row>
    <row r="131" spans="1:57" ht="20.100000000000001" customHeight="1" thickBot="1" x14ac:dyDescent="0.3">
      <c r="A131" s="175"/>
      <c r="B131" s="336" t="s">
        <v>12</v>
      </c>
      <c r="C131" s="337"/>
      <c r="D131" s="73">
        <v>1.9564747200000001</v>
      </c>
      <c r="E131" s="74">
        <v>1.59505535</v>
      </c>
      <c r="F131" s="74">
        <v>5.2870052699999999</v>
      </c>
      <c r="G131" s="74">
        <v>12.128448610000001</v>
      </c>
      <c r="H131" s="74">
        <v>11.029848279999996</v>
      </c>
      <c r="I131" s="74">
        <v>10.907176369999998</v>
      </c>
      <c r="J131" s="74">
        <v>13.247936719999995</v>
      </c>
      <c r="K131" s="74">
        <v>16.230678840000003</v>
      </c>
      <c r="L131" s="74">
        <v>15.184408709999996</v>
      </c>
      <c r="M131" s="74">
        <v>17.540517450000028</v>
      </c>
      <c r="N131" s="74">
        <v>26.656375620000002</v>
      </c>
      <c r="O131" s="74">
        <v>30.47020453999998</v>
      </c>
      <c r="P131" s="127">
        <v>162.23413048</v>
      </c>
      <c r="Q131" s="74">
        <v>29.950138550000002</v>
      </c>
      <c r="R131" s="74">
        <v>25.383987040000054</v>
      </c>
      <c r="S131" s="74">
        <v>29.670253290000069</v>
      </c>
      <c r="T131" s="74">
        <v>30.438711940000086</v>
      </c>
      <c r="U131" s="74">
        <v>32.038409960000131</v>
      </c>
      <c r="V131" s="74">
        <v>31.215040520000016</v>
      </c>
      <c r="W131" s="74">
        <v>34.086115810000017</v>
      </c>
      <c r="X131" s="74">
        <v>35.979481329999963</v>
      </c>
      <c r="Y131" s="74">
        <v>35.412508189999997</v>
      </c>
      <c r="Z131" s="74">
        <v>37.592157699999781</v>
      </c>
      <c r="AA131" s="74">
        <v>37.046552139999726</v>
      </c>
      <c r="AB131" s="74">
        <v>41.214406969999651</v>
      </c>
      <c r="AC131" s="127">
        <v>400.02776343999955</v>
      </c>
      <c r="AD131" s="73">
        <v>37.495232969999698</v>
      </c>
      <c r="AE131" s="74">
        <v>35.672001910000183</v>
      </c>
      <c r="AF131" s="74">
        <v>39.321708990000317</v>
      </c>
      <c r="AG131" s="74">
        <v>37.065439140000038</v>
      </c>
      <c r="AH131" s="74">
        <v>39.928263539999847</v>
      </c>
      <c r="AI131" s="74">
        <v>39.490823189999908</v>
      </c>
      <c r="AJ131" s="74">
        <v>40.734056539999827</v>
      </c>
      <c r="AK131" s="74">
        <v>42.269469249999815</v>
      </c>
      <c r="AL131" s="74">
        <v>42.837963759999703</v>
      </c>
      <c r="AM131" s="74">
        <v>44.758402649999724</v>
      </c>
      <c r="AN131" s="74">
        <v>43.519780739999668</v>
      </c>
      <c r="AO131" s="75">
        <v>44.063509079999918</v>
      </c>
      <c r="AP131" s="127">
        <v>487.15665175999857</v>
      </c>
      <c r="AQ131" s="74">
        <v>40.419551569999996</v>
      </c>
      <c r="AR131" s="74">
        <v>37.642370579999977</v>
      </c>
      <c r="AS131" s="74">
        <v>44.134868249999798</v>
      </c>
      <c r="AT131" s="74">
        <v>40.078874369999738</v>
      </c>
      <c r="AU131" s="74">
        <v>43.791672159999656</v>
      </c>
      <c r="AV131" s="74">
        <v>42.32318759000011</v>
      </c>
      <c r="AW131" s="74">
        <v>44.366694550000425</v>
      </c>
      <c r="AX131" s="74">
        <v>45.806689940000382</v>
      </c>
      <c r="AY131" s="74">
        <v>44.610591510000674</v>
      </c>
      <c r="AZ131" s="232">
        <f>SUM($Q131:$Y131)</f>
        <v>284.17464663000038</v>
      </c>
      <c r="BA131" s="155">
        <f>SUM($AD131:$AL131)</f>
        <v>354.81495928999931</v>
      </c>
      <c r="BB131" s="231">
        <f>SUM($AQ131:$AY131)</f>
        <v>383.17450052000078</v>
      </c>
      <c r="BC131" s="115">
        <f t="shared" ref="BC131:BC140" si="45">((BB131/BA131)-1)*100</f>
        <v>7.9927693259467469</v>
      </c>
      <c r="BD131" s="69"/>
      <c r="BE131" s="69"/>
    </row>
    <row r="132" spans="1:57" s="220" customFormat="1" ht="20.100000000000001" customHeight="1" x14ac:dyDescent="0.25">
      <c r="A132" s="175"/>
      <c r="B132" s="18" t="s">
        <v>118</v>
      </c>
      <c r="C132" s="23"/>
      <c r="D132" s="4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11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212"/>
      <c r="AP132" s="109"/>
      <c r="AQ132" s="33"/>
      <c r="AR132" s="33"/>
      <c r="AS132" s="33"/>
      <c r="AT132" s="33"/>
      <c r="AU132" s="33"/>
      <c r="AV132" s="33"/>
      <c r="AW132" s="33"/>
      <c r="AX132" s="33"/>
      <c r="AY132" s="212"/>
      <c r="AZ132" s="230"/>
      <c r="BA132" s="20"/>
      <c r="BB132" s="54"/>
      <c r="BC132" s="25"/>
      <c r="BD132" s="78"/>
      <c r="BE132" s="77"/>
    </row>
    <row r="133" spans="1:57" s="222" customFormat="1" ht="20.100000000000001" customHeight="1" thickBot="1" x14ac:dyDescent="0.3">
      <c r="A133" s="175"/>
      <c r="B133" s="336" t="s">
        <v>12</v>
      </c>
      <c r="C133" s="337"/>
      <c r="D133" s="73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127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6.1238069999999999E-2</v>
      </c>
      <c r="Z133" s="74">
        <v>0.32011951999999994</v>
      </c>
      <c r="AA133" s="74">
        <v>0.48104998999999998</v>
      </c>
      <c r="AB133" s="74">
        <v>0.67113494000000029</v>
      </c>
      <c r="AC133" s="127">
        <v>1.5335425200000001</v>
      </c>
      <c r="AD133" s="73">
        <v>0.69554833000000016</v>
      </c>
      <c r="AE133" s="74">
        <v>0.70634618000000016</v>
      </c>
      <c r="AF133" s="74">
        <v>1.44744234</v>
      </c>
      <c r="AG133" s="74">
        <v>0.9361393800000003</v>
      </c>
      <c r="AH133" s="74">
        <v>1.3141053699999998</v>
      </c>
      <c r="AI133" s="74">
        <v>1.5240836200000005</v>
      </c>
      <c r="AJ133" s="74">
        <v>1.7568130009999996</v>
      </c>
      <c r="AK133" s="74">
        <v>1.5843378100000003</v>
      </c>
      <c r="AL133" s="74">
        <v>1.6159672900000002</v>
      </c>
      <c r="AM133" s="74">
        <v>1.7571668899999997</v>
      </c>
      <c r="AN133" s="74">
        <v>2.1827731799999994</v>
      </c>
      <c r="AO133" s="75">
        <v>2.6022623600000006</v>
      </c>
      <c r="AP133" s="127">
        <v>18.122985751000002</v>
      </c>
      <c r="AQ133" s="74">
        <v>2.7132892100000015</v>
      </c>
      <c r="AR133" s="74">
        <v>2.5510659399999986</v>
      </c>
      <c r="AS133" s="74">
        <v>3.1060991499999999</v>
      </c>
      <c r="AT133" s="74">
        <v>2.8643912500000011</v>
      </c>
      <c r="AU133" s="74">
        <v>3.1736136500000023</v>
      </c>
      <c r="AV133" s="74">
        <v>3.6678262290000005</v>
      </c>
      <c r="AW133" s="74">
        <v>4.2121843999999973</v>
      </c>
      <c r="AX133" s="74">
        <v>5.1766270400001018</v>
      </c>
      <c r="AY133" s="75">
        <v>5.6044107199999962</v>
      </c>
      <c r="AZ133" s="152">
        <f>SUM($Q133:$Y133)</f>
        <v>6.1238069999999999E-2</v>
      </c>
      <c r="BA133" s="20">
        <f>SUM($AD133:$AL133)</f>
        <v>11.580783321000002</v>
      </c>
      <c r="BB133" s="54">
        <f>SUM($AQ133:$AY133)</f>
        <v>33.069507589000096</v>
      </c>
      <c r="BC133" s="115">
        <f t="shared" ref="BC133" si="46">((BB133/BA133)-1)*100</f>
        <v>185.55501534195477</v>
      </c>
      <c r="BD133" s="69"/>
      <c r="BE133" s="77"/>
    </row>
    <row r="134" spans="1:57" s="222" customFormat="1" ht="20.100000000000001" customHeight="1" x14ac:dyDescent="0.25">
      <c r="A134" s="175"/>
      <c r="B134" s="13" t="s">
        <v>61</v>
      </c>
      <c r="C134" s="14"/>
      <c r="D134" s="130"/>
      <c r="E134" s="122"/>
      <c r="F134" s="122"/>
      <c r="G134" s="122"/>
      <c r="H134" s="122"/>
      <c r="I134" s="122"/>
      <c r="J134" s="122"/>
      <c r="K134" s="122"/>
      <c r="L134" s="122"/>
      <c r="M134" s="139"/>
      <c r="N134" s="139"/>
      <c r="O134" s="139"/>
      <c r="P134" s="188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88">
        <v>0</v>
      </c>
      <c r="AD134" s="192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288"/>
      <c r="AP134" s="188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51"/>
      <c r="BA134" s="150"/>
      <c r="BB134" s="234"/>
      <c r="BC134" s="109"/>
      <c r="BD134" s="69"/>
      <c r="BE134" s="79"/>
    </row>
    <row r="135" spans="1:57" ht="20.100000000000001" customHeight="1" thickBot="1" x14ac:dyDescent="0.3">
      <c r="A135" s="175"/>
      <c r="B135" s="334" t="s">
        <v>12</v>
      </c>
      <c r="C135" s="335"/>
      <c r="D135" s="43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34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1.6669799999999999E-2</v>
      </c>
      <c r="X135" s="28">
        <v>4.8992700000000007E-3</v>
      </c>
      <c r="Y135" s="28">
        <v>1.3294570000000002E-2</v>
      </c>
      <c r="Z135" s="28">
        <v>1.6301259999999998E-2</v>
      </c>
      <c r="AA135" s="28">
        <v>3.5826090000000005E-2</v>
      </c>
      <c r="AB135" s="28">
        <v>5.2601849999999999E-2</v>
      </c>
      <c r="AC135" s="134">
        <v>0.13959284</v>
      </c>
      <c r="AD135" s="43">
        <v>3.386452999999999E-2</v>
      </c>
      <c r="AE135" s="28">
        <v>5.2704049999999988E-2</v>
      </c>
      <c r="AF135" s="28">
        <v>5.7196379999999998E-2</v>
      </c>
      <c r="AG135" s="28">
        <v>4.2823599999999989E-2</v>
      </c>
      <c r="AH135" s="28">
        <v>6.8663619999999995E-2</v>
      </c>
      <c r="AI135" s="28">
        <v>7.7425630000000009E-2</v>
      </c>
      <c r="AJ135" s="28">
        <v>7.3017099999999988E-2</v>
      </c>
      <c r="AK135" s="28">
        <v>7.4009289999999991E-2</v>
      </c>
      <c r="AL135" s="28">
        <v>0.11041076000000002</v>
      </c>
      <c r="AM135" s="28">
        <v>0.10315433000000002</v>
      </c>
      <c r="AN135" s="28">
        <v>8.7930020000000025E-2</v>
      </c>
      <c r="AO135" s="287">
        <v>0.1116552</v>
      </c>
      <c r="AP135" s="134">
        <v>0.89285450999999993</v>
      </c>
      <c r="AQ135" s="28">
        <v>8.9931140000000021E-2</v>
      </c>
      <c r="AR135" s="28">
        <v>0.11371510999999997</v>
      </c>
      <c r="AS135" s="28">
        <v>0.11137483000000001</v>
      </c>
      <c r="AT135" s="28">
        <v>0.12896558</v>
      </c>
      <c r="AU135" s="28">
        <v>6.9634910000000008E-2</v>
      </c>
      <c r="AV135" s="28">
        <v>7.8569800000000009E-2</v>
      </c>
      <c r="AW135" s="28">
        <v>9.6254819999999963E-2</v>
      </c>
      <c r="AX135" s="28">
        <v>0.12891724999999998</v>
      </c>
      <c r="AY135" s="28">
        <v>0.10408104999999995</v>
      </c>
      <c r="AZ135" s="152">
        <f>SUM($Q135:$Y135)</f>
        <v>3.4863640000000001E-2</v>
      </c>
      <c r="BA135" s="20">
        <f>SUM($AD135:$AL135)</f>
        <v>0.59011495999999997</v>
      </c>
      <c r="BB135" s="54">
        <f>SUM($AQ135:$AY135)</f>
        <v>0.92144448999999984</v>
      </c>
      <c r="BC135" s="113">
        <f t="shared" ref="BC135" si="47">((BB135/BA135)-1)*100</f>
        <v>56.14660743391422</v>
      </c>
      <c r="BD135" s="69"/>
      <c r="BE135" s="69"/>
    </row>
    <row r="136" spans="1:57" s="220" customFormat="1" ht="20.100000000000001" customHeight="1" x14ac:dyDescent="0.25">
      <c r="A136" s="175"/>
      <c r="B136" s="13" t="s">
        <v>62</v>
      </c>
      <c r="C136" s="14"/>
      <c r="D136" s="21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09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109"/>
      <c r="AD136" s="211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212"/>
      <c r="AP136" s="109"/>
      <c r="AQ136" s="33"/>
      <c r="AR136" s="33"/>
      <c r="AS136" s="33"/>
      <c r="AT136" s="33"/>
      <c r="AU136" s="33"/>
      <c r="AV136" s="33"/>
      <c r="AW136" s="33"/>
      <c r="AX136" s="33"/>
      <c r="AY136" s="33"/>
      <c r="AZ136" s="235"/>
      <c r="BA136" s="150"/>
      <c r="BB136" s="234"/>
      <c r="BC136" s="109"/>
      <c r="BD136" s="78"/>
      <c r="BE136" s="77"/>
    </row>
    <row r="137" spans="1:57" s="222" customFormat="1" ht="20.100000000000001" customHeight="1" thickBot="1" x14ac:dyDescent="0.3">
      <c r="A137" s="175"/>
      <c r="B137" s="336" t="s">
        <v>12</v>
      </c>
      <c r="C137" s="337"/>
      <c r="D137" s="73">
        <v>3.6441685100000027</v>
      </c>
      <c r="E137" s="74">
        <v>3.5464143299999997</v>
      </c>
      <c r="F137" s="74">
        <v>4.7165397299999956</v>
      </c>
      <c r="G137" s="74">
        <v>5.757628280000004</v>
      </c>
      <c r="H137" s="74">
        <v>3.9518970900000014</v>
      </c>
      <c r="I137" s="74">
        <v>4.635776680000002</v>
      </c>
      <c r="J137" s="74">
        <v>5.3280178800000018</v>
      </c>
      <c r="K137" s="74">
        <v>5.3624528300000032</v>
      </c>
      <c r="L137" s="74">
        <v>6.2675183200000006</v>
      </c>
      <c r="M137" s="74">
        <v>9.196828619999998</v>
      </c>
      <c r="N137" s="74">
        <v>9.4386973500000035</v>
      </c>
      <c r="O137" s="74">
        <v>11.069202360000002</v>
      </c>
      <c r="P137" s="127">
        <v>72.915141980000016</v>
      </c>
      <c r="Q137" s="74">
        <v>9.6178987839999923</v>
      </c>
      <c r="R137" s="74">
        <v>10.227172379999994</v>
      </c>
      <c r="S137" s="74">
        <v>11.957332633999993</v>
      </c>
      <c r="T137" s="74">
        <v>12.057560021999988</v>
      </c>
      <c r="U137" s="74">
        <v>12.454267539999995</v>
      </c>
      <c r="V137" s="74">
        <v>13.432713189999985</v>
      </c>
      <c r="W137" s="74">
        <v>13.972156370000002</v>
      </c>
      <c r="X137" s="74">
        <v>13.979801159999992</v>
      </c>
      <c r="Y137" s="74">
        <v>13.547332340000009</v>
      </c>
      <c r="Z137" s="74">
        <v>12.083370779999997</v>
      </c>
      <c r="AA137" s="74">
        <v>11.405257149999995</v>
      </c>
      <c r="AB137" s="74">
        <v>12.070256209999997</v>
      </c>
      <c r="AC137" s="127">
        <v>146.80511855999995</v>
      </c>
      <c r="AD137" s="73">
        <v>11.475657699999996</v>
      </c>
      <c r="AE137" s="74">
        <v>10.959975639999996</v>
      </c>
      <c r="AF137" s="74">
        <v>13.948533059999995</v>
      </c>
      <c r="AG137" s="74">
        <v>12.669793440000007</v>
      </c>
      <c r="AH137" s="74">
        <v>14.501350209999995</v>
      </c>
      <c r="AI137" s="74">
        <v>14.533389740000004</v>
      </c>
      <c r="AJ137" s="74">
        <v>14.831527643600007</v>
      </c>
      <c r="AK137" s="74">
        <v>14.808163649999996</v>
      </c>
      <c r="AL137" s="74">
        <v>15.438276979999998</v>
      </c>
      <c r="AM137" s="74">
        <v>15.440939240000002</v>
      </c>
      <c r="AN137" s="74">
        <v>19.400016849999997</v>
      </c>
      <c r="AO137" s="75">
        <v>19.256861309999998</v>
      </c>
      <c r="AP137" s="127">
        <v>177.26448546359998</v>
      </c>
      <c r="AQ137" s="74">
        <v>20.808118894400007</v>
      </c>
      <c r="AR137" s="74">
        <v>20.14157011</v>
      </c>
      <c r="AS137" s="74">
        <v>23.439330098000003</v>
      </c>
      <c r="AT137" s="74">
        <v>20.262773759999998</v>
      </c>
      <c r="AU137" s="74">
        <v>20.510080106399982</v>
      </c>
      <c r="AV137" s="74">
        <v>21.147131089600006</v>
      </c>
      <c r="AW137" s="74">
        <v>21.556984350000111</v>
      </c>
      <c r="AX137" s="74">
        <v>20.594211979999997</v>
      </c>
      <c r="AY137" s="74">
        <v>20.255685223999993</v>
      </c>
      <c r="AZ137" s="232">
        <f t="shared" ref="AZ137:AZ143" si="48">SUM($Q137:$Y137)</f>
        <v>111.24623441999996</v>
      </c>
      <c r="BA137" s="155">
        <f t="shared" ref="BA137:BA143" si="49">SUM($AD137:$AL137)</f>
        <v>123.1666680636</v>
      </c>
      <c r="BB137" s="231">
        <f t="shared" ref="BB137:BB143" si="50">SUM($AQ137:$AY137)</f>
        <v>188.71588561240009</v>
      </c>
      <c r="BC137" s="115">
        <f t="shared" ref="BC137" si="51">((BB137/BA137)-1)*100</f>
        <v>53.219932453601992</v>
      </c>
      <c r="BD137" s="69"/>
      <c r="BE137" s="77"/>
    </row>
    <row r="138" spans="1:57" ht="20.100000000000001" customHeight="1" thickBot="1" x14ac:dyDescent="0.3">
      <c r="A138" s="175"/>
      <c r="B138" s="96"/>
      <c r="C138" s="94" t="s">
        <v>24</v>
      </c>
      <c r="D138" s="91">
        <v>258997</v>
      </c>
      <c r="E138" s="92">
        <v>209406</v>
      </c>
      <c r="F138" s="92">
        <v>683304</v>
      </c>
      <c r="G138" s="92">
        <v>1767071</v>
      </c>
      <c r="H138" s="92">
        <v>1658794</v>
      </c>
      <c r="I138" s="92">
        <v>1603651</v>
      </c>
      <c r="J138" s="92">
        <v>1866108</v>
      </c>
      <c r="K138" s="92">
        <v>2177083</v>
      </c>
      <c r="L138" s="92">
        <v>2138084</v>
      </c>
      <c r="M138" s="92">
        <v>2681313</v>
      </c>
      <c r="N138" s="92">
        <v>3686374</v>
      </c>
      <c r="O138" s="92">
        <v>4107290</v>
      </c>
      <c r="P138" s="133">
        <v>22837475</v>
      </c>
      <c r="Q138" s="92">
        <v>3729057</v>
      </c>
      <c r="R138" s="92">
        <v>3770510</v>
      </c>
      <c r="S138" s="92">
        <v>4600379</v>
      </c>
      <c r="T138" s="92">
        <v>4648491</v>
      </c>
      <c r="U138" s="92">
        <v>4721078</v>
      </c>
      <c r="V138" s="92">
        <v>4583906</v>
      </c>
      <c r="W138" s="92">
        <v>4808822</v>
      </c>
      <c r="X138" s="92">
        <v>5294213</v>
      </c>
      <c r="Y138" s="92">
        <v>5182542</v>
      </c>
      <c r="Z138" s="92">
        <v>5520288</v>
      </c>
      <c r="AA138" s="92">
        <v>5385293</v>
      </c>
      <c r="AB138" s="92">
        <v>5392699</v>
      </c>
      <c r="AC138" s="133">
        <v>57637278</v>
      </c>
      <c r="AD138" s="91">
        <v>5139263</v>
      </c>
      <c r="AE138" s="92">
        <v>4987091</v>
      </c>
      <c r="AF138" s="92">
        <v>5695814</v>
      </c>
      <c r="AG138" s="92">
        <v>5372405</v>
      </c>
      <c r="AH138" s="92">
        <v>5765818</v>
      </c>
      <c r="AI138" s="92">
        <v>5715085</v>
      </c>
      <c r="AJ138" s="92">
        <v>5650900</v>
      </c>
      <c r="AK138" s="92">
        <v>6004642</v>
      </c>
      <c r="AL138" s="92">
        <v>6136100</v>
      </c>
      <c r="AM138" s="92">
        <v>6495770</v>
      </c>
      <c r="AN138" s="92">
        <v>6360460</v>
      </c>
      <c r="AO138" s="93">
        <v>5863759</v>
      </c>
      <c r="AP138" s="133">
        <v>69187107</v>
      </c>
      <c r="AQ138" s="92">
        <v>5279884</v>
      </c>
      <c r="AR138" s="92">
        <v>5034539</v>
      </c>
      <c r="AS138" s="92">
        <v>6275368</v>
      </c>
      <c r="AT138" s="92">
        <v>5691624</v>
      </c>
      <c r="AU138" s="92">
        <v>6242935</v>
      </c>
      <c r="AV138" s="92">
        <v>6021612</v>
      </c>
      <c r="AW138" s="92">
        <v>6218068</v>
      </c>
      <c r="AX138" s="92">
        <v>6509795</v>
      </c>
      <c r="AY138" s="92">
        <v>6335104</v>
      </c>
      <c r="AZ138" s="91">
        <f t="shared" si="48"/>
        <v>41338998</v>
      </c>
      <c r="BA138" s="92">
        <f t="shared" si="49"/>
        <v>50467118</v>
      </c>
      <c r="BB138" s="93">
        <f t="shared" si="50"/>
        <v>53608929</v>
      </c>
      <c r="BC138" s="179">
        <f t="shared" si="45"/>
        <v>6.2254614975239875</v>
      </c>
      <c r="BD138" s="69"/>
      <c r="BE138" s="77"/>
    </row>
    <row r="139" spans="1:57" ht="20.100000000000001" customHeight="1" thickBot="1" x14ac:dyDescent="0.3">
      <c r="A139" s="175"/>
      <c r="B139" s="340" t="s">
        <v>63</v>
      </c>
      <c r="C139" s="341"/>
      <c r="D139" s="37">
        <v>4722</v>
      </c>
      <c r="E139" s="38">
        <v>5059</v>
      </c>
      <c r="F139" s="38">
        <v>7670</v>
      </c>
      <c r="G139" s="38">
        <v>8196</v>
      </c>
      <c r="H139" s="38">
        <v>9828</v>
      </c>
      <c r="I139" s="38">
        <v>11000</v>
      </c>
      <c r="J139" s="38">
        <v>11647</v>
      </c>
      <c r="K139" s="38">
        <v>13112</v>
      </c>
      <c r="L139" s="38">
        <v>15270</v>
      </c>
      <c r="M139" s="38">
        <v>21106</v>
      </c>
      <c r="N139" s="38">
        <v>23684</v>
      </c>
      <c r="O139" s="38">
        <v>28067</v>
      </c>
      <c r="P139" s="127">
        <v>159361</v>
      </c>
      <c r="Q139" s="38">
        <v>28676</v>
      </c>
      <c r="R139" s="38">
        <v>28122</v>
      </c>
      <c r="S139" s="38">
        <v>36461</v>
      </c>
      <c r="T139" s="38">
        <v>40256</v>
      </c>
      <c r="U139" s="38">
        <v>43928</v>
      </c>
      <c r="V139" s="38">
        <v>44830</v>
      </c>
      <c r="W139" s="38">
        <v>53916</v>
      </c>
      <c r="X139" s="38">
        <v>56461</v>
      </c>
      <c r="Y139" s="38">
        <v>57428</v>
      </c>
      <c r="Z139" s="38">
        <v>66499</v>
      </c>
      <c r="AA139" s="38">
        <v>74012</v>
      </c>
      <c r="AB139" s="38">
        <v>84141</v>
      </c>
      <c r="AC139" s="116">
        <v>614730</v>
      </c>
      <c r="AD139" s="37">
        <v>86343</v>
      </c>
      <c r="AE139" s="38">
        <v>89463</v>
      </c>
      <c r="AF139" s="38">
        <v>102893</v>
      </c>
      <c r="AG139" s="38">
        <v>103829</v>
      </c>
      <c r="AH139" s="38">
        <v>114973</v>
      </c>
      <c r="AI139" s="38">
        <v>121619</v>
      </c>
      <c r="AJ139" s="38">
        <v>127828</v>
      </c>
      <c r="AK139" s="38">
        <v>139067</v>
      </c>
      <c r="AL139" s="38">
        <v>150084</v>
      </c>
      <c r="AM139" s="38">
        <v>165703</v>
      </c>
      <c r="AN139" s="38">
        <v>164569</v>
      </c>
      <c r="AO139" s="289">
        <v>159000</v>
      </c>
      <c r="AP139" s="116">
        <v>1525371</v>
      </c>
      <c r="AQ139" s="38">
        <v>144005</v>
      </c>
      <c r="AR139" s="38">
        <v>137998</v>
      </c>
      <c r="AS139" s="38">
        <v>175579</v>
      </c>
      <c r="AT139" s="38">
        <v>164204</v>
      </c>
      <c r="AU139" s="38">
        <v>178483</v>
      </c>
      <c r="AV139" s="38">
        <v>184573</v>
      </c>
      <c r="AW139" s="38">
        <v>203163</v>
      </c>
      <c r="AX139" s="38">
        <v>221096</v>
      </c>
      <c r="AY139" s="38">
        <v>224498</v>
      </c>
      <c r="AZ139" s="167">
        <f t="shared" si="48"/>
        <v>390078</v>
      </c>
      <c r="BA139" s="168">
        <f t="shared" si="49"/>
        <v>1036099</v>
      </c>
      <c r="BB139" s="169">
        <f t="shared" si="50"/>
        <v>1633599</v>
      </c>
      <c r="BC139" s="120">
        <f t="shared" si="45"/>
        <v>57.668234406171614</v>
      </c>
      <c r="BD139" s="69"/>
      <c r="BE139" s="72"/>
    </row>
    <row r="140" spans="1:57" ht="20.100000000000001" customHeight="1" thickBot="1" x14ac:dyDescent="0.3">
      <c r="A140" s="175"/>
      <c r="B140" s="103" t="s">
        <v>64</v>
      </c>
      <c r="C140" s="297"/>
      <c r="D140" s="73">
        <v>241215</v>
      </c>
      <c r="E140" s="74">
        <v>191784</v>
      </c>
      <c r="F140" s="74">
        <v>657876</v>
      </c>
      <c r="G140" s="74">
        <v>1740395</v>
      </c>
      <c r="H140" s="38">
        <v>1634390</v>
      </c>
      <c r="I140" s="38">
        <v>1574728</v>
      </c>
      <c r="J140" s="38">
        <v>1833898</v>
      </c>
      <c r="K140" s="38">
        <v>2142015</v>
      </c>
      <c r="L140" s="38">
        <v>2099419</v>
      </c>
      <c r="M140" s="74">
        <v>2629702</v>
      </c>
      <c r="N140" s="74">
        <v>3630257</v>
      </c>
      <c r="O140" s="74">
        <v>4048973</v>
      </c>
      <c r="P140" s="127">
        <v>22424652</v>
      </c>
      <c r="Q140" s="74">
        <v>3672194</v>
      </c>
      <c r="R140" s="74">
        <v>3714774</v>
      </c>
      <c r="S140" s="74">
        <v>4530521</v>
      </c>
      <c r="T140" s="74">
        <v>4576168</v>
      </c>
      <c r="U140" s="74">
        <v>4642842</v>
      </c>
      <c r="V140" s="74">
        <v>4501939</v>
      </c>
      <c r="W140" s="74">
        <v>4713475</v>
      </c>
      <c r="X140" s="74">
        <v>5195843</v>
      </c>
      <c r="Y140" s="74">
        <v>5084299</v>
      </c>
      <c r="Z140" s="74">
        <v>5409217</v>
      </c>
      <c r="AA140" s="74">
        <v>5269112</v>
      </c>
      <c r="AB140" s="74">
        <v>5261691</v>
      </c>
      <c r="AC140" s="127">
        <v>56572075</v>
      </c>
      <c r="AD140" s="73">
        <v>5004371</v>
      </c>
      <c r="AE140" s="74">
        <v>4851395</v>
      </c>
      <c r="AF140" s="74">
        <v>5532949</v>
      </c>
      <c r="AG140" s="74">
        <v>5208891</v>
      </c>
      <c r="AH140" s="74">
        <v>5584552</v>
      </c>
      <c r="AI140" s="74">
        <v>5525950</v>
      </c>
      <c r="AJ140" s="74">
        <v>5448233</v>
      </c>
      <c r="AK140" s="74">
        <v>5791064</v>
      </c>
      <c r="AL140" s="74">
        <v>5909216</v>
      </c>
      <c r="AM140" s="74">
        <v>6248273</v>
      </c>
      <c r="AN140" s="74">
        <v>6105436</v>
      </c>
      <c r="AO140" s="75">
        <v>5606025</v>
      </c>
      <c r="AP140" s="127">
        <v>66816355</v>
      </c>
      <c r="AQ140" s="74">
        <v>5023940</v>
      </c>
      <c r="AR140" s="74">
        <v>4793538</v>
      </c>
      <c r="AS140" s="74">
        <v>5979067</v>
      </c>
      <c r="AT140" s="74">
        <v>5414365</v>
      </c>
      <c r="AU140" s="74">
        <v>5941065</v>
      </c>
      <c r="AV140" s="74">
        <v>5714866</v>
      </c>
      <c r="AW140" s="74">
        <v>5885291</v>
      </c>
      <c r="AX140" s="74">
        <v>6159379</v>
      </c>
      <c r="AY140" s="74">
        <v>5988033</v>
      </c>
      <c r="AZ140" s="167">
        <f t="shared" si="48"/>
        <v>40632055</v>
      </c>
      <c r="BA140" s="168">
        <f t="shared" si="49"/>
        <v>48856621</v>
      </c>
      <c r="BB140" s="169">
        <f t="shared" si="50"/>
        <v>50899544</v>
      </c>
      <c r="BC140" s="115">
        <f t="shared" si="45"/>
        <v>4.1814660084658728</v>
      </c>
      <c r="BD140" s="78"/>
      <c r="BE140" s="77"/>
    </row>
    <row r="141" spans="1:57" ht="20.100000000000001" customHeight="1" thickBot="1" x14ac:dyDescent="0.3">
      <c r="A141" s="175"/>
      <c r="B141" s="103" t="s">
        <v>65</v>
      </c>
      <c r="C141" s="297"/>
      <c r="D141" s="73">
        <v>0</v>
      </c>
      <c r="E141" s="74">
        <v>0</v>
      </c>
      <c r="F141" s="74">
        <v>0</v>
      </c>
      <c r="G141" s="74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74">
        <v>0</v>
      </c>
      <c r="N141" s="74">
        <v>0</v>
      </c>
      <c r="O141" s="74">
        <v>0</v>
      </c>
      <c r="P141" s="127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225</v>
      </c>
      <c r="Z141" s="74">
        <v>1010</v>
      </c>
      <c r="AA141" s="74">
        <v>1462</v>
      </c>
      <c r="AB141" s="74">
        <v>2000</v>
      </c>
      <c r="AC141" s="127">
        <v>4697</v>
      </c>
      <c r="AD141" s="73">
        <v>2544</v>
      </c>
      <c r="AE141" s="74">
        <v>2550</v>
      </c>
      <c r="AF141" s="74">
        <v>3493</v>
      </c>
      <c r="AG141" s="74">
        <v>3155</v>
      </c>
      <c r="AH141" s="74">
        <v>3995</v>
      </c>
      <c r="AI141" s="74">
        <v>4751</v>
      </c>
      <c r="AJ141" s="74">
        <v>6203</v>
      </c>
      <c r="AK141" s="74">
        <v>6148</v>
      </c>
      <c r="AL141" s="74">
        <v>6937</v>
      </c>
      <c r="AM141" s="74">
        <v>7393</v>
      </c>
      <c r="AN141" s="74">
        <v>7804</v>
      </c>
      <c r="AO141" s="75">
        <v>9491</v>
      </c>
      <c r="AP141" s="127">
        <v>64464</v>
      </c>
      <c r="AQ141" s="74">
        <v>15975</v>
      </c>
      <c r="AR141" s="74">
        <v>10086</v>
      </c>
      <c r="AS141" s="74">
        <v>15576</v>
      </c>
      <c r="AT141" s="74">
        <v>11658</v>
      </c>
      <c r="AU141" s="74">
        <v>14747</v>
      </c>
      <c r="AV141" s="74">
        <v>12407</v>
      </c>
      <c r="AW141" s="74">
        <v>12676</v>
      </c>
      <c r="AX141" s="74">
        <v>16090</v>
      </c>
      <c r="AY141" s="74">
        <v>13439</v>
      </c>
      <c r="AZ141" s="167">
        <f t="shared" si="48"/>
        <v>225</v>
      </c>
      <c r="BA141" s="168">
        <f t="shared" si="49"/>
        <v>39776</v>
      </c>
      <c r="BB141" s="169">
        <f t="shared" si="50"/>
        <v>122654</v>
      </c>
      <c r="BC141" s="115">
        <f t="shared" ref="BC141" si="52">((BB141/BA141)-1)*100</f>
        <v>208.36182622687051</v>
      </c>
      <c r="BD141" s="78"/>
      <c r="BE141" s="77"/>
    </row>
    <row r="142" spans="1:57" ht="20.100000000000001" customHeight="1" thickBot="1" x14ac:dyDescent="0.3">
      <c r="A142" s="175"/>
      <c r="B142" s="340" t="s">
        <v>66</v>
      </c>
      <c r="C142" s="341"/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12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14</v>
      </c>
      <c r="X142" s="38">
        <v>9</v>
      </c>
      <c r="Y142" s="38">
        <v>21</v>
      </c>
      <c r="Z142" s="38">
        <v>35</v>
      </c>
      <c r="AA142" s="38">
        <v>62</v>
      </c>
      <c r="AB142" s="38">
        <v>72</v>
      </c>
      <c r="AC142" s="116">
        <v>213</v>
      </c>
      <c r="AD142" s="37">
        <v>48</v>
      </c>
      <c r="AE142" s="38">
        <v>75</v>
      </c>
      <c r="AF142" s="38">
        <v>75</v>
      </c>
      <c r="AG142" s="38">
        <v>74</v>
      </c>
      <c r="AH142" s="38">
        <v>113</v>
      </c>
      <c r="AI142" s="38">
        <v>132</v>
      </c>
      <c r="AJ142" s="38">
        <v>122</v>
      </c>
      <c r="AK142" s="38">
        <v>153</v>
      </c>
      <c r="AL142" s="38">
        <v>172</v>
      </c>
      <c r="AM142" s="38">
        <v>155</v>
      </c>
      <c r="AN142" s="38">
        <v>134</v>
      </c>
      <c r="AO142" s="289">
        <v>143</v>
      </c>
      <c r="AP142" s="116">
        <v>1396</v>
      </c>
      <c r="AQ142" s="38">
        <v>133</v>
      </c>
      <c r="AR142" s="38">
        <v>169</v>
      </c>
      <c r="AS142" s="38">
        <v>167</v>
      </c>
      <c r="AT142" s="38">
        <v>118</v>
      </c>
      <c r="AU142" s="38">
        <v>121</v>
      </c>
      <c r="AV142" s="38">
        <v>133</v>
      </c>
      <c r="AW142" s="38">
        <v>174</v>
      </c>
      <c r="AX142" s="38">
        <v>201</v>
      </c>
      <c r="AY142" s="38">
        <v>168</v>
      </c>
      <c r="AZ142" s="167">
        <f t="shared" si="48"/>
        <v>44</v>
      </c>
      <c r="BA142" s="168">
        <f t="shared" si="49"/>
        <v>964</v>
      </c>
      <c r="BB142" s="169">
        <f t="shared" si="50"/>
        <v>1384</v>
      </c>
      <c r="BC142" s="120">
        <f t="shared" ref="BC142:BC143" si="53">((BB142/BA142)-1)*100</f>
        <v>43.568464730290458</v>
      </c>
      <c r="BD142" s="69"/>
      <c r="BE142" s="72"/>
    </row>
    <row r="143" spans="1:57" ht="20.100000000000001" customHeight="1" thickBot="1" x14ac:dyDescent="0.3">
      <c r="A143" s="175"/>
      <c r="B143" s="103" t="s">
        <v>67</v>
      </c>
      <c r="C143" s="297"/>
      <c r="D143" s="73">
        <v>13060</v>
      </c>
      <c r="E143" s="74">
        <v>12563</v>
      </c>
      <c r="F143" s="74">
        <v>17758</v>
      </c>
      <c r="G143" s="74">
        <v>18480</v>
      </c>
      <c r="H143" s="38">
        <v>14576</v>
      </c>
      <c r="I143" s="38">
        <v>17923</v>
      </c>
      <c r="J143" s="38">
        <v>20563</v>
      </c>
      <c r="K143" s="38">
        <v>21956</v>
      </c>
      <c r="L143" s="38">
        <v>23395</v>
      </c>
      <c r="M143" s="74">
        <v>30505</v>
      </c>
      <c r="N143" s="74">
        <v>32433</v>
      </c>
      <c r="O143" s="74">
        <v>30250</v>
      </c>
      <c r="P143" s="127">
        <v>253462</v>
      </c>
      <c r="Q143" s="74">
        <v>28187</v>
      </c>
      <c r="R143" s="74">
        <v>27614</v>
      </c>
      <c r="S143" s="74">
        <v>33397</v>
      </c>
      <c r="T143" s="74">
        <v>32067</v>
      </c>
      <c r="U143" s="74">
        <v>34308</v>
      </c>
      <c r="V143" s="74">
        <v>37137</v>
      </c>
      <c r="W143" s="74">
        <v>41417</v>
      </c>
      <c r="X143" s="74">
        <v>41900</v>
      </c>
      <c r="Y143" s="74">
        <v>40569</v>
      </c>
      <c r="Z143" s="74">
        <v>43527</v>
      </c>
      <c r="AA143" s="74">
        <v>40645</v>
      </c>
      <c r="AB143" s="74">
        <v>44795</v>
      </c>
      <c r="AC143" s="127">
        <v>445563</v>
      </c>
      <c r="AD143" s="73">
        <v>45957</v>
      </c>
      <c r="AE143" s="74">
        <v>43608</v>
      </c>
      <c r="AF143" s="74">
        <v>56404</v>
      </c>
      <c r="AG143" s="74">
        <v>56456</v>
      </c>
      <c r="AH143" s="74">
        <v>62185</v>
      </c>
      <c r="AI143" s="74">
        <v>62633</v>
      </c>
      <c r="AJ143" s="74">
        <v>68514</v>
      </c>
      <c r="AK143" s="74">
        <v>68210</v>
      </c>
      <c r="AL143" s="74">
        <v>69691</v>
      </c>
      <c r="AM143" s="74">
        <v>74246</v>
      </c>
      <c r="AN143" s="74">
        <v>82517</v>
      </c>
      <c r="AO143" s="75">
        <v>89100</v>
      </c>
      <c r="AP143" s="127">
        <v>779521</v>
      </c>
      <c r="AQ143" s="74">
        <v>95831</v>
      </c>
      <c r="AR143" s="74">
        <v>92748</v>
      </c>
      <c r="AS143" s="74">
        <v>104979</v>
      </c>
      <c r="AT143" s="74">
        <v>101279</v>
      </c>
      <c r="AU143" s="74">
        <v>108519</v>
      </c>
      <c r="AV143" s="74">
        <v>109633</v>
      </c>
      <c r="AW143" s="74">
        <v>116764</v>
      </c>
      <c r="AX143" s="74">
        <v>113029</v>
      </c>
      <c r="AY143" s="74">
        <v>108966</v>
      </c>
      <c r="AZ143" s="167">
        <f t="shared" si="48"/>
        <v>316596</v>
      </c>
      <c r="BA143" s="168">
        <f t="shared" si="49"/>
        <v>533658</v>
      </c>
      <c r="BB143" s="169">
        <f t="shared" si="50"/>
        <v>951748</v>
      </c>
      <c r="BC143" s="115">
        <f t="shared" si="53"/>
        <v>78.344182978611769</v>
      </c>
      <c r="BD143" s="78"/>
      <c r="BE143" s="77"/>
    </row>
    <row r="144" spans="1:57" ht="20.100000000000001" customHeight="1" thickBot="1" x14ac:dyDescent="0.3">
      <c r="A144" s="175"/>
      <c r="B144" s="85" t="s">
        <v>131</v>
      </c>
      <c r="C144" s="85"/>
      <c r="D144" s="40"/>
      <c r="E144" s="24"/>
      <c r="F144" s="24"/>
      <c r="G144" s="24"/>
      <c r="H144" s="24"/>
      <c r="I144" s="24"/>
      <c r="J144" s="24"/>
      <c r="K144" s="24"/>
      <c r="L144" s="24"/>
      <c r="M144" s="24"/>
      <c r="N144" s="40"/>
      <c r="O144" s="40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40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153"/>
      <c r="BB144" s="185"/>
      <c r="BC144" s="33"/>
      <c r="BD144" s="78"/>
      <c r="BE144" s="77"/>
    </row>
    <row r="145" spans="1:57" ht="20.100000000000001" customHeight="1" thickBot="1" x14ac:dyDescent="0.35">
      <c r="A145" s="175"/>
      <c r="B145" s="95"/>
      <c r="C145" s="94" t="s">
        <v>23</v>
      </c>
      <c r="D145" s="91">
        <v>8085.6259527090579</v>
      </c>
      <c r="E145" s="92">
        <v>7975.9732310705776</v>
      </c>
      <c r="F145" s="92">
        <v>8148.7180801875556</v>
      </c>
      <c r="G145" s="92">
        <v>8620.1659421977256</v>
      </c>
      <c r="H145" s="92">
        <v>10663.766595385789</v>
      </c>
      <c r="I145" s="92">
        <v>11457.005466661136</v>
      </c>
      <c r="J145" s="92">
        <v>9429.7233681703983</v>
      </c>
      <c r="K145" s="92">
        <v>9750.0555667122971</v>
      </c>
      <c r="L145" s="92">
        <v>9684.9251135878294</v>
      </c>
      <c r="M145" s="92">
        <v>10088.347320027311</v>
      </c>
      <c r="N145" s="92">
        <v>9877.6337359675581</v>
      </c>
      <c r="O145" s="92">
        <v>8144.729166633565</v>
      </c>
      <c r="P145" s="133">
        <v>111926.66953931079</v>
      </c>
      <c r="Q145" s="92">
        <v>7315.9575494821856</v>
      </c>
      <c r="R145" s="92">
        <v>7323.6228059858931</v>
      </c>
      <c r="S145" s="92">
        <v>8515.0606331704657</v>
      </c>
      <c r="T145" s="92">
        <v>11462.056551104057</v>
      </c>
      <c r="U145" s="92">
        <v>10183.110521029686</v>
      </c>
      <c r="V145" s="92">
        <v>9826.8534020295847</v>
      </c>
      <c r="W145" s="92">
        <v>8649.8829464924675</v>
      </c>
      <c r="X145" s="92">
        <v>11703.499388716196</v>
      </c>
      <c r="Y145" s="92">
        <v>11187.744062220312</v>
      </c>
      <c r="Z145" s="92">
        <v>12141.875111126379</v>
      </c>
      <c r="AA145" s="92">
        <v>12582.475940208587</v>
      </c>
      <c r="AB145" s="92">
        <v>10744.593345907157</v>
      </c>
      <c r="AC145" s="133">
        <v>121636.73225747296</v>
      </c>
      <c r="AD145" s="91">
        <v>11707.315587583815</v>
      </c>
      <c r="AE145" s="92">
        <v>10341.299737214556</v>
      </c>
      <c r="AF145" s="92">
        <v>12487.54483833873</v>
      </c>
      <c r="AG145" s="92">
        <v>10754.238112822084</v>
      </c>
      <c r="AH145" s="92">
        <v>12761.572280896258</v>
      </c>
      <c r="AI145" s="92">
        <v>10801.535442198099</v>
      </c>
      <c r="AJ145" s="92">
        <v>10492.831570965036</v>
      </c>
      <c r="AK145" s="92">
        <v>8953.023809758799</v>
      </c>
      <c r="AL145" s="92">
        <v>9139.2178553419035</v>
      </c>
      <c r="AM145" s="92">
        <v>9855.2662136822019</v>
      </c>
      <c r="AN145" s="92">
        <v>10946.09823376418</v>
      </c>
      <c r="AO145" s="93">
        <v>15066.714236788561</v>
      </c>
      <c r="AP145" s="133">
        <v>133306.65791935421</v>
      </c>
      <c r="AQ145" s="92">
        <v>12067.316945208197</v>
      </c>
      <c r="AR145" s="92">
        <v>10711.083466176795</v>
      </c>
      <c r="AS145" s="92">
        <v>15230.677947799539</v>
      </c>
      <c r="AT145" s="92">
        <v>17118.894020955817</v>
      </c>
      <c r="AU145" s="92">
        <v>17824.2973465492</v>
      </c>
      <c r="AV145" s="92">
        <v>15011.981875725407</v>
      </c>
      <c r="AW145" s="92">
        <v>18840.595440904206</v>
      </c>
      <c r="AX145" s="92">
        <v>16425.89919425044</v>
      </c>
      <c r="AY145" s="92">
        <v>15439.670510332893</v>
      </c>
      <c r="AZ145" s="91">
        <f t="shared" ref="AZ145:AZ176" si="54">SUM($Q145:$Y145)</f>
        <v>86167.787860230848</v>
      </c>
      <c r="BA145" s="92">
        <f t="shared" ref="BA145:BA176" si="55">SUM($AD145:$AL145)</f>
        <v>97438.579235119294</v>
      </c>
      <c r="BB145" s="93">
        <f t="shared" ref="BB145:BB176" si="56">SUM($AQ145:$AY145)</f>
        <v>138670.41674790249</v>
      </c>
      <c r="BC145" s="179">
        <f t="shared" ref="BC145:BC198" si="57">((BB145/BA145)-1)*100</f>
        <v>42.3157211819466</v>
      </c>
      <c r="BD145" s="78"/>
      <c r="BE145" s="77"/>
    </row>
    <row r="146" spans="1:57" ht="20.100000000000001" customHeight="1" x14ac:dyDescent="0.25">
      <c r="A146" s="175"/>
      <c r="B146" s="18" t="s">
        <v>69</v>
      </c>
      <c r="C146" s="294"/>
      <c r="D146" s="180">
        <v>7761.9093188246579</v>
      </c>
      <c r="E146" s="233">
        <v>7508.7158411215769</v>
      </c>
      <c r="F146" s="233">
        <v>7773.2841786847557</v>
      </c>
      <c r="G146" s="233">
        <v>7849.3359868071248</v>
      </c>
      <c r="H146" s="233">
        <v>10412.058214792189</v>
      </c>
      <c r="I146" s="233">
        <v>10713.883664897536</v>
      </c>
      <c r="J146" s="233">
        <v>8874.4335913257983</v>
      </c>
      <c r="K146" s="233">
        <v>9444.244753535897</v>
      </c>
      <c r="L146" s="233">
        <v>9131.08177899363</v>
      </c>
      <c r="M146" s="233">
        <v>9426.2914080497103</v>
      </c>
      <c r="N146" s="233">
        <v>9611.4718991287573</v>
      </c>
      <c r="O146" s="233">
        <v>7412.5119434205653</v>
      </c>
      <c r="P146" s="242">
        <v>105919.2225795822</v>
      </c>
      <c r="Q146" s="233">
        <v>6655.9964541641857</v>
      </c>
      <c r="R146" s="233">
        <v>7122.7374613174934</v>
      </c>
      <c r="S146" s="233">
        <v>7345.0870948662659</v>
      </c>
      <c r="T146" s="233">
        <v>9717.5686470346554</v>
      </c>
      <c r="U146" s="233">
        <v>9487.7152798848874</v>
      </c>
      <c r="V146" s="233">
        <v>9178.8743067779851</v>
      </c>
      <c r="W146" s="233">
        <v>8329.1691233662677</v>
      </c>
      <c r="X146" s="233">
        <v>11392.887771580796</v>
      </c>
      <c r="Y146" s="233">
        <v>10816.524721493111</v>
      </c>
      <c r="Z146" s="233">
        <v>11830.653308035578</v>
      </c>
      <c r="AA146" s="233">
        <v>11886.449746241988</v>
      </c>
      <c r="AB146" s="233">
        <v>10485.948949036156</v>
      </c>
      <c r="AC146" s="242">
        <v>114249.61286379937</v>
      </c>
      <c r="AD146" s="240">
        <v>11190.942593483214</v>
      </c>
      <c r="AE146" s="233">
        <v>9948.0874193063573</v>
      </c>
      <c r="AF146" s="233">
        <v>11918.692186364129</v>
      </c>
      <c r="AG146" s="233">
        <v>10346.910831785885</v>
      </c>
      <c r="AH146" s="233">
        <v>12283.326316567258</v>
      </c>
      <c r="AI146" s="233">
        <v>10449.371635226898</v>
      </c>
      <c r="AJ146" s="233">
        <v>9990.2754091258357</v>
      </c>
      <c r="AK146" s="233">
        <v>8575.6683488539984</v>
      </c>
      <c r="AL146" s="233">
        <v>8779.4990850947033</v>
      </c>
      <c r="AM146" s="233">
        <v>9382.4131895100018</v>
      </c>
      <c r="AN146" s="233">
        <v>10628.076337749981</v>
      </c>
      <c r="AO146" s="243">
        <v>14448.364202179961</v>
      </c>
      <c r="AP146" s="242">
        <v>127941.62755524823</v>
      </c>
      <c r="AQ146" s="233">
        <v>11688.203902979996</v>
      </c>
      <c r="AR146" s="233">
        <v>10401.630880409995</v>
      </c>
      <c r="AS146" s="233">
        <v>14971.047964369938</v>
      </c>
      <c r="AT146" s="233">
        <v>16874.670814320016</v>
      </c>
      <c r="AU146" s="233">
        <v>17453.10262156</v>
      </c>
      <c r="AV146" s="233">
        <v>14755.987205030007</v>
      </c>
      <c r="AW146" s="233">
        <v>18558.904485620005</v>
      </c>
      <c r="AX146" s="233">
        <v>16023.906763920038</v>
      </c>
      <c r="AY146" s="233">
        <v>15237.479925812493</v>
      </c>
      <c r="AZ146" s="240">
        <f t="shared" si="54"/>
        <v>80046.560860485653</v>
      </c>
      <c r="BA146" s="233">
        <f t="shared" si="55"/>
        <v>93482.773825808283</v>
      </c>
      <c r="BB146" s="241">
        <f t="shared" si="56"/>
        <v>135964.93456402249</v>
      </c>
      <c r="BC146" s="245">
        <f t="shared" si="57"/>
        <v>45.443838473785149</v>
      </c>
      <c r="BD146" s="78"/>
      <c r="BE146" s="77"/>
    </row>
    <row r="147" spans="1:57" ht="20.100000000000001" customHeight="1" x14ac:dyDescent="0.2">
      <c r="A147" s="175"/>
      <c r="B147" s="216"/>
      <c r="C147" s="42" t="s">
        <v>75</v>
      </c>
      <c r="D147" s="43">
        <v>7.9380000000000006E-2</v>
      </c>
      <c r="E147" s="28">
        <v>0</v>
      </c>
      <c r="F147" s="28">
        <v>0</v>
      </c>
      <c r="G147" s="28">
        <v>7.3499999999999996E-2</v>
      </c>
      <c r="H147" s="28">
        <v>6.9333889199999996</v>
      </c>
      <c r="I147" s="28">
        <v>0.77400000000000013</v>
      </c>
      <c r="J147" s="28">
        <v>1.14783532</v>
      </c>
      <c r="K147" s="28">
        <v>0</v>
      </c>
      <c r="L147" s="28">
        <v>7.2353399999999998E-2</v>
      </c>
      <c r="M147" s="28">
        <v>0</v>
      </c>
      <c r="N147" s="28">
        <v>0</v>
      </c>
      <c r="O147" s="28">
        <v>2</v>
      </c>
      <c r="P147" s="134">
        <v>11.080457640000001</v>
      </c>
      <c r="Q147" s="28">
        <v>5.2950793200000001</v>
      </c>
      <c r="R147" s="28">
        <v>0</v>
      </c>
      <c r="S147" s="28">
        <v>0</v>
      </c>
      <c r="T147" s="28">
        <v>5.6399999999999999E-2</v>
      </c>
      <c r="U147" s="28">
        <v>1.0041430000000002</v>
      </c>
      <c r="V147" s="28">
        <v>6.9500000000000006E-2</v>
      </c>
      <c r="W147" s="28">
        <v>0.13300000000000001</v>
      </c>
      <c r="X147" s="28">
        <v>1.480496</v>
      </c>
      <c r="Y147" s="28">
        <v>0</v>
      </c>
      <c r="Z147" s="28">
        <v>0.10879999999999999</v>
      </c>
      <c r="AA147" s="28">
        <v>0</v>
      </c>
      <c r="AB147" s="28">
        <v>0</v>
      </c>
      <c r="AC147" s="134">
        <v>8.1474183199999999</v>
      </c>
      <c r="AD147" s="43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1.11428887</v>
      </c>
      <c r="AJ147" s="28">
        <v>0</v>
      </c>
      <c r="AK147" s="28">
        <v>6.0111999999999999E-2</v>
      </c>
      <c r="AL147" s="28">
        <v>6.3733052800000003</v>
      </c>
      <c r="AM147" s="28">
        <v>0.62841900000000006</v>
      </c>
      <c r="AN147" s="28">
        <v>0</v>
      </c>
      <c r="AO147" s="287">
        <v>0</v>
      </c>
      <c r="AP147" s="134">
        <v>8.1761251500000007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152">
        <f t="shared" si="54"/>
        <v>8.0386183199999994</v>
      </c>
      <c r="BA147" s="20">
        <f t="shared" si="55"/>
        <v>7.5477061499999998</v>
      </c>
      <c r="BB147" s="54">
        <f t="shared" si="56"/>
        <v>0</v>
      </c>
      <c r="BC147" s="134"/>
      <c r="BD147" s="78"/>
      <c r="BE147" s="77"/>
    </row>
    <row r="148" spans="1:57" ht="20.100000000000001" customHeight="1" x14ac:dyDescent="0.2">
      <c r="A148" s="175"/>
      <c r="B148" s="216"/>
      <c r="C148" s="42" t="s">
        <v>74</v>
      </c>
      <c r="D148" s="43">
        <v>46.889083390000017</v>
      </c>
      <c r="E148" s="28">
        <v>57.828687059999965</v>
      </c>
      <c r="F148" s="28">
        <v>41.290559730000005</v>
      </c>
      <c r="G148" s="28">
        <v>50.550358020000004</v>
      </c>
      <c r="H148" s="28">
        <v>28.258142870000004</v>
      </c>
      <c r="I148" s="28">
        <v>37.573585989999984</v>
      </c>
      <c r="J148" s="28">
        <v>39.916233530000007</v>
      </c>
      <c r="K148" s="28">
        <v>80.916620269999981</v>
      </c>
      <c r="L148" s="28">
        <v>230.55496646000006</v>
      </c>
      <c r="M148" s="28">
        <v>230.7246327499999</v>
      </c>
      <c r="N148" s="28">
        <v>229.07335100999993</v>
      </c>
      <c r="O148" s="28">
        <v>275.96881264999985</v>
      </c>
      <c r="P148" s="134">
        <v>1349.5450337299997</v>
      </c>
      <c r="Q148" s="28">
        <v>62.541116369999997</v>
      </c>
      <c r="R148" s="28">
        <v>48.192054540000015</v>
      </c>
      <c r="S148" s="28">
        <v>290.94741545000011</v>
      </c>
      <c r="T148" s="28">
        <v>144.52911532000005</v>
      </c>
      <c r="U148" s="28">
        <v>241.59849305000003</v>
      </c>
      <c r="V148" s="28">
        <v>146.52199757999998</v>
      </c>
      <c r="W148" s="28">
        <v>335.70690151999992</v>
      </c>
      <c r="X148" s="28">
        <v>377.87717296000011</v>
      </c>
      <c r="Y148" s="28">
        <v>400.87768541999986</v>
      </c>
      <c r="Z148" s="28">
        <v>217.41367269000006</v>
      </c>
      <c r="AA148" s="28">
        <v>462.11162043000024</v>
      </c>
      <c r="AB148" s="28">
        <v>351.58267126999999</v>
      </c>
      <c r="AC148" s="134">
        <v>3079.8999166000003</v>
      </c>
      <c r="AD148" s="43">
        <v>300.1668421899999</v>
      </c>
      <c r="AE148" s="28">
        <v>170.15059719999996</v>
      </c>
      <c r="AF148" s="28">
        <v>282.33360986000031</v>
      </c>
      <c r="AG148" s="28">
        <v>234.78576580000004</v>
      </c>
      <c r="AH148" s="28">
        <v>181.15154042999995</v>
      </c>
      <c r="AI148" s="28">
        <v>157.16679290000002</v>
      </c>
      <c r="AJ148" s="28">
        <v>153.10341544999994</v>
      </c>
      <c r="AK148" s="28">
        <v>146.91688101999995</v>
      </c>
      <c r="AL148" s="28">
        <v>189.50181740000005</v>
      </c>
      <c r="AM148" s="28">
        <v>135.42820952000008</v>
      </c>
      <c r="AN148" s="28">
        <v>198.37090014999998</v>
      </c>
      <c r="AO148" s="287">
        <v>218.16410345999998</v>
      </c>
      <c r="AP148" s="134">
        <v>2367.2404753800001</v>
      </c>
      <c r="AQ148" s="28">
        <v>162.18766224999996</v>
      </c>
      <c r="AR148" s="28">
        <v>103.00737305999999</v>
      </c>
      <c r="AS148" s="28">
        <v>138.11233364999998</v>
      </c>
      <c r="AT148" s="28">
        <v>155.20336780999989</v>
      </c>
      <c r="AU148" s="28">
        <v>128.40959106000005</v>
      </c>
      <c r="AV148" s="28">
        <v>230.31044908999985</v>
      </c>
      <c r="AW148" s="28">
        <v>361.38934305000004</v>
      </c>
      <c r="AX148" s="28">
        <v>130.88668366999997</v>
      </c>
      <c r="AY148" s="28">
        <v>107.71500854999992</v>
      </c>
      <c r="AZ148" s="152">
        <f t="shared" si="54"/>
        <v>2048.7919522100001</v>
      </c>
      <c r="BA148" s="20">
        <f t="shared" si="55"/>
        <v>1815.2772622500001</v>
      </c>
      <c r="BB148" s="54">
        <f t="shared" si="56"/>
        <v>1517.2218121899996</v>
      </c>
      <c r="BC148" s="134">
        <f t="shared" si="57"/>
        <v>-16.41927964715245</v>
      </c>
      <c r="BD148" s="78"/>
      <c r="BE148" s="77"/>
    </row>
    <row r="149" spans="1:57" ht="20.100000000000001" customHeight="1" x14ac:dyDescent="0.2">
      <c r="A149" s="175"/>
      <c r="B149" s="216"/>
      <c r="C149" s="42" t="s">
        <v>87</v>
      </c>
      <c r="D149" s="43">
        <v>5.5939250000000005</v>
      </c>
      <c r="E149" s="28">
        <v>17.2369539</v>
      </c>
      <c r="F149" s="28">
        <v>45.694650000000003</v>
      </c>
      <c r="G149" s="28">
        <v>215.87336521999998</v>
      </c>
      <c r="H149" s="28">
        <v>152.67001349999998</v>
      </c>
      <c r="I149" s="28">
        <v>511.32467000000003</v>
      </c>
      <c r="J149" s="28">
        <v>699.69460250000031</v>
      </c>
      <c r="K149" s="28">
        <v>339.34907079999999</v>
      </c>
      <c r="L149" s="28">
        <v>56.857399999999998</v>
      </c>
      <c r="M149" s="28">
        <v>2.5362669200000001</v>
      </c>
      <c r="N149" s="28">
        <v>0.45909899999999998</v>
      </c>
      <c r="O149" s="28">
        <v>43.816202919999995</v>
      </c>
      <c r="P149" s="134">
        <v>2091.1062197599999</v>
      </c>
      <c r="Q149" s="28">
        <v>39.441000000000003</v>
      </c>
      <c r="R149" s="28">
        <v>39.447150000000001</v>
      </c>
      <c r="S149" s="28">
        <v>0</v>
      </c>
      <c r="T149" s="28">
        <v>20.7271</v>
      </c>
      <c r="U149" s="28">
        <v>62.41479799999999</v>
      </c>
      <c r="V149" s="28">
        <v>0</v>
      </c>
      <c r="W149" s="28">
        <v>40.405200000000001</v>
      </c>
      <c r="X149" s="28">
        <v>20.216200000000001</v>
      </c>
      <c r="Y149" s="28">
        <v>0.69994385999999997</v>
      </c>
      <c r="Z149" s="28">
        <v>0</v>
      </c>
      <c r="AA149" s="28">
        <v>0</v>
      </c>
      <c r="AB149" s="28">
        <v>0</v>
      </c>
      <c r="AC149" s="134">
        <v>223.35139186000001</v>
      </c>
      <c r="AD149" s="43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7">
        <v>0</v>
      </c>
      <c r="AP149" s="134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28">
        <v>0</v>
      </c>
      <c r="AZ149" s="152">
        <f t="shared" si="54"/>
        <v>223.35139186000001</v>
      </c>
      <c r="BA149" s="20">
        <f t="shared" si="55"/>
        <v>0</v>
      </c>
      <c r="BB149" s="54">
        <f t="shared" si="56"/>
        <v>0</v>
      </c>
      <c r="BC149" s="134"/>
      <c r="BD149" s="78"/>
      <c r="BE149" s="77"/>
    </row>
    <row r="150" spans="1:57" ht="20.100000000000001" customHeight="1" x14ac:dyDescent="0.2">
      <c r="A150" s="175"/>
      <c r="B150" s="216"/>
      <c r="C150" s="42" t="s">
        <v>73</v>
      </c>
      <c r="D150" s="43">
        <v>130.95460426300008</v>
      </c>
      <c r="E150" s="28">
        <v>65.25170687157518</v>
      </c>
      <c r="F150" s="28">
        <v>161.77929341868261</v>
      </c>
      <c r="G150" s="28">
        <v>144.14734841999984</v>
      </c>
      <c r="H150" s="28">
        <v>105.07104796</v>
      </c>
      <c r="I150" s="28">
        <v>444.91523444000001</v>
      </c>
      <c r="J150" s="28">
        <v>188.54142623999999</v>
      </c>
      <c r="K150" s="28">
        <v>203.67152211303494</v>
      </c>
      <c r="L150" s="28">
        <v>220.00564307999997</v>
      </c>
      <c r="M150" s="28">
        <v>133.32131321000003</v>
      </c>
      <c r="N150" s="28">
        <v>949.68543386999954</v>
      </c>
      <c r="O150" s="28">
        <v>362.88944085000008</v>
      </c>
      <c r="P150" s="134">
        <v>3110.234014736292</v>
      </c>
      <c r="Q150" s="28">
        <v>349.20773844000001</v>
      </c>
      <c r="R150" s="28">
        <v>304.99719334999992</v>
      </c>
      <c r="S150" s="28">
        <v>749.22236374999943</v>
      </c>
      <c r="T150" s="28">
        <v>239.00851735000003</v>
      </c>
      <c r="U150" s="28">
        <v>215.77491501000009</v>
      </c>
      <c r="V150" s="28">
        <v>286.97710241999994</v>
      </c>
      <c r="W150" s="28">
        <v>259.60511543999996</v>
      </c>
      <c r="X150" s="28">
        <v>1080.4787847199991</v>
      </c>
      <c r="Y150" s="28">
        <v>361.9517060899999</v>
      </c>
      <c r="Z150" s="28">
        <v>309.66015849999997</v>
      </c>
      <c r="AA150" s="28">
        <v>295.9420185099998</v>
      </c>
      <c r="AB150" s="28">
        <v>389.9258120999998</v>
      </c>
      <c r="AC150" s="134">
        <v>4842.7514256799986</v>
      </c>
      <c r="AD150" s="43">
        <v>333.20329548000007</v>
      </c>
      <c r="AE150" s="28">
        <v>367.16584039000037</v>
      </c>
      <c r="AF150" s="28">
        <v>442.76886216999992</v>
      </c>
      <c r="AG150" s="28">
        <v>222.24893947999996</v>
      </c>
      <c r="AH150" s="28">
        <v>390.24917821999992</v>
      </c>
      <c r="AI150" s="28">
        <v>355.74414063000012</v>
      </c>
      <c r="AJ150" s="28">
        <v>510.40164881999988</v>
      </c>
      <c r="AK150" s="28">
        <v>263.73023188999986</v>
      </c>
      <c r="AL150" s="28">
        <v>367.39253647999993</v>
      </c>
      <c r="AM150" s="28">
        <v>825.72554472000013</v>
      </c>
      <c r="AN150" s="28">
        <v>631.95938588000024</v>
      </c>
      <c r="AO150" s="287">
        <v>228.56080050000008</v>
      </c>
      <c r="AP150" s="134">
        <v>4939.1504046600003</v>
      </c>
      <c r="AQ150" s="28">
        <v>492.04261399000006</v>
      </c>
      <c r="AR150" s="28">
        <v>170.71949723999992</v>
      </c>
      <c r="AS150" s="28">
        <v>390.16198357999997</v>
      </c>
      <c r="AT150" s="28">
        <v>175.29034268999987</v>
      </c>
      <c r="AU150" s="28">
        <v>183.94088715999993</v>
      </c>
      <c r="AV150" s="28">
        <v>215.88930719000001</v>
      </c>
      <c r="AW150" s="28">
        <v>159.87718976000005</v>
      </c>
      <c r="AX150" s="28">
        <v>256.87314759999992</v>
      </c>
      <c r="AY150" s="28">
        <v>292.88684061000004</v>
      </c>
      <c r="AZ150" s="152">
        <f t="shared" si="54"/>
        <v>3847.2234365699983</v>
      </c>
      <c r="BA150" s="20">
        <f t="shared" si="55"/>
        <v>3252.90467356</v>
      </c>
      <c r="BB150" s="54">
        <f t="shared" si="56"/>
        <v>2337.6818098199997</v>
      </c>
      <c r="BC150" s="134">
        <f t="shared" si="57"/>
        <v>-28.135557465887086</v>
      </c>
      <c r="BD150" s="78"/>
      <c r="BE150" s="77"/>
    </row>
    <row r="151" spans="1:57" ht="20.100000000000001" customHeight="1" x14ac:dyDescent="0.2">
      <c r="A151" s="175"/>
      <c r="B151" s="216"/>
      <c r="C151" s="42" t="s">
        <v>86</v>
      </c>
      <c r="D151" s="43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34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134">
        <v>0</v>
      </c>
      <c r="AD151" s="43">
        <v>0</v>
      </c>
      <c r="AE151" s="28"/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7">
        <v>0</v>
      </c>
      <c r="AP151" s="134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155.780631</v>
      </c>
      <c r="AW151" s="28">
        <v>41.455309679999999</v>
      </c>
      <c r="AX151" s="28">
        <v>20.881074140000003</v>
      </c>
      <c r="AY151" s="28">
        <v>23.057946540000003</v>
      </c>
      <c r="AZ151" s="152">
        <f t="shared" si="54"/>
        <v>0</v>
      </c>
      <c r="BA151" s="20">
        <f t="shared" si="55"/>
        <v>0</v>
      </c>
      <c r="BB151" s="54">
        <f t="shared" si="56"/>
        <v>241.17496136</v>
      </c>
      <c r="BC151" s="134"/>
      <c r="BD151" s="78"/>
      <c r="BE151" s="77"/>
    </row>
    <row r="152" spans="1:57" ht="20.100000000000001" customHeight="1" x14ac:dyDescent="0.2">
      <c r="A152" s="175"/>
      <c r="B152" s="216"/>
      <c r="C152" s="42" t="s">
        <v>83</v>
      </c>
      <c r="D152" s="43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34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134">
        <v>0</v>
      </c>
      <c r="AD152" s="43">
        <v>0</v>
      </c>
      <c r="AE152" s="28">
        <v>0</v>
      </c>
      <c r="AF152" s="28">
        <v>52.13011199999999</v>
      </c>
      <c r="AG152" s="28">
        <v>0</v>
      </c>
      <c r="AH152" s="28">
        <v>0</v>
      </c>
      <c r="AI152" s="28">
        <v>0</v>
      </c>
      <c r="AJ152" s="28">
        <v>0</v>
      </c>
      <c r="AK152" s="28">
        <v>0.51650949999999995</v>
      </c>
      <c r="AL152" s="28">
        <v>0</v>
      </c>
      <c r="AM152" s="28">
        <v>0</v>
      </c>
      <c r="AN152" s="28">
        <v>0</v>
      </c>
      <c r="AO152" s="287">
        <v>0</v>
      </c>
      <c r="AP152" s="134">
        <v>52.646621499999988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152">
        <f t="shared" si="54"/>
        <v>0</v>
      </c>
      <c r="BA152" s="20">
        <f t="shared" si="55"/>
        <v>52.646621499999988</v>
      </c>
      <c r="BB152" s="54">
        <f t="shared" si="56"/>
        <v>0</v>
      </c>
      <c r="BC152" s="134"/>
      <c r="BD152" s="78"/>
      <c r="BE152" s="77"/>
    </row>
    <row r="153" spans="1:57" ht="20.100000000000001" customHeight="1" x14ac:dyDescent="0.2">
      <c r="A153" s="175"/>
      <c r="B153" s="216"/>
      <c r="C153" s="42" t="s">
        <v>72</v>
      </c>
      <c r="D153" s="43">
        <v>578.25634204166272</v>
      </c>
      <c r="E153" s="28">
        <v>723.39123821000044</v>
      </c>
      <c r="F153" s="28">
        <v>719.55698177155591</v>
      </c>
      <c r="G153" s="28">
        <v>861.14162438711924</v>
      </c>
      <c r="H153" s="28">
        <v>717.98520525219988</v>
      </c>
      <c r="I153" s="28">
        <v>605.62667426754501</v>
      </c>
      <c r="J153" s="28">
        <v>788.19766485578759</v>
      </c>
      <c r="K153" s="28">
        <v>905.7619498828692</v>
      </c>
      <c r="L153" s="28">
        <v>1113.6651320736194</v>
      </c>
      <c r="M153" s="28">
        <v>519.65150570972446</v>
      </c>
      <c r="N153" s="28">
        <v>1565.4308997787318</v>
      </c>
      <c r="O153" s="28">
        <v>1868.6408593605781</v>
      </c>
      <c r="P153" s="134">
        <v>10967.306077591393</v>
      </c>
      <c r="Q153" s="28">
        <v>1180.1553607441872</v>
      </c>
      <c r="R153" s="28">
        <v>933.21439194749678</v>
      </c>
      <c r="S153" s="28">
        <v>563.37077259625858</v>
      </c>
      <c r="T153" s="28">
        <v>1440.1355268481987</v>
      </c>
      <c r="U153" s="28">
        <v>588.669494114862</v>
      </c>
      <c r="V153" s="28">
        <v>733.86081925797077</v>
      </c>
      <c r="W153" s="28">
        <v>951.15880339625005</v>
      </c>
      <c r="X153" s="28">
        <v>786.74326377078808</v>
      </c>
      <c r="Y153" s="28">
        <v>1206.6579895831369</v>
      </c>
      <c r="Z153" s="28">
        <v>2106.7467069755839</v>
      </c>
      <c r="AA153" s="28">
        <v>2127.146907381954</v>
      </c>
      <c r="AB153" s="28">
        <v>889.10882181615057</v>
      </c>
      <c r="AC153" s="134">
        <v>13506.968858432836</v>
      </c>
      <c r="AD153" s="43">
        <v>755.99122132324828</v>
      </c>
      <c r="AE153" s="28">
        <v>306.02457930634563</v>
      </c>
      <c r="AF153" s="28">
        <v>567.4037761640659</v>
      </c>
      <c r="AG153" s="28">
        <v>500.706519815874</v>
      </c>
      <c r="AH153" s="28">
        <v>204.89799206723018</v>
      </c>
      <c r="AI153" s="28">
        <v>142.2423185068582</v>
      </c>
      <c r="AJ153" s="28">
        <v>146.33855154582838</v>
      </c>
      <c r="AK153" s="28">
        <v>382.75090660399042</v>
      </c>
      <c r="AL153" s="28">
        <v>256.32234815470952</v>
      </c>
      <c r="AM153" s="28">
        <v>83.037701500000011</v>
      </c>
      <c r="AN153" s="28">
        <v>311.70545578000002</v>
      </c>
      <c r="AO153" s="287">
        <v>43.00717444</v>
      </c>
      <c r="AP153" s="134">
        <v>3700.4285452081508</v>
      </c>
      <c r="AQ153" s="28">
        <v>294.55787407999998</v>
      </c>
      <c r="AR153" s="28">
        <v>931.57396678999964</v>
      </c>
      <c r="AS153" s="28">
        <v>1646.7739188599999</v>
      </c>
      <c r="AT153" s="28">
        <v>1024.7175067699998</v>
      </c>
      <c r="AU153" s="28">
        <v>907.00368607999962</v>
      </c>
      <c r="AV153" s="28">
        <v>830.39690721999978</v>
      </c>
      <c r="AW153" s="28">
        <v>519.93342745999985</v>
      </c>
      <c r="AX153" s="28">
        <v>867.15044571999999</v>
      </c>
      <c r="AY153" s="28">
        <v>979.38392424249798</v>
      </c>
      <c r="AZ153" s="152">
        <f t="shared" si="54"/>
        <v>8383.9664222591473</v>
      </c>
      <c r="BA153" s="20">
        <f t="shared" si="55"/>
        <v>3262.6782134881505</v>
      </c>
      <c r="BB153" s="54">
        <f t="shared" si="56"/>
        <v>8001.4916572224975</v>
      </c>
      <c r="BC153" s="134">
        <f t="shared" si="57"/>
        <v>145.2430529049339</v>
      </c>
      <c r="BD153" s="78"/>
      <c r="BE153" s="77"/>
    </row>
    <row r="154" spans="1:57" ht="20.100000000000001" customHeight="1" x14ac:dyDescent="0.2">
      <c r="A154" s="175"/>
      <c r="B154" s="216"/>
      <c r="C154" s="42" t="s">
        <v>88</v>
      </c>
      <c r="D154" s="43">
        <v>719.9707095199999</v>
      </c>
      <c r="E154" s="28">
        <v>42.329694590000003</v>
      </c>
      <c r="F154" s="28">
        <v>302.98172231000007</v>
      </c>
      <c r="G154" s="28">
        <v>104.55075137000001</v>
      </c>
      <c r="H154" s="28">
        <v>183.27539585</v>
      </c>
      <c r="I154" s="28">
        <v>883.31889821000004</v>
      </c>
      <c r="J154" s="28">
        <v>2.40417104</v>
      </c>
      <c r="K154" s="28">
        <v>0</v>
      </c>
      <c r="L154" s="28">
        <v>29.159337259999997</v>
      </c>
      <c r="M154" s="28">
        <v>0</v>
      </c>
      <c r="N154" s="28">
        <v>0</v>
      </c>
      <c r="O154" s="28">
        <v>0</v>
      </c>
      <c r="P154" s="134">
        <v>2267.9906801500001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134">
        <v>0</v>
      </c>
      <c r="AD154" s="43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7">
        <v>0</v>
      </c>
      <c r="AP154" s="134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28">
        <v>0</v>
      </c>
      <c r="AZ154" s="152">
        <f t="shared" si="54"/>
        <v>0</v>
      </c>
      <c r="BA154" s="20">
        <f t="shared" si="55"/>
        <v>0</v>
      </c>
      <c r="BB154" s="54">
        <f t="shared" si="56"/>
        <v>0</v>
      </c>
      <c r="BC154" s="134"/>
      <c r="BD154" s="78"/>
      <c r="BE154" s="77"/>
    </row>
    <row r="155" spans="1:57" ht="20.100000000000001" customHeight="1" x14ac:dyDescent="0.2">
      <c r="A155" s="175"/>
      <c r="B155" s="216"/>
      <c r="C155" s="42" t="s">
        <v>82</v>
      </c>
      <c r="D155" s="43">
        <v>0</v>
      </c>
      <c r="E155" s="28">
        <v>102</v>
      </c>
      <c r="F155" s="28">
        <v>0</v>
      </c>
      <c r="G155" s="28">
        <v>0</v>
      </c>
      <c r="H155" s="28">
        <v>175.006608</v>
      </c>
      <c r="I155" s="28">
        <v>0</v>
      </c>
      <c r="J155" s="28">
        <v>276.35760599999998</v>
      </c>
      <c r="K155" s="28">
        <v>60.790159340000002</v>
      </c>
      <c r="L155" s="28">
        <v>0</v>
      </c>
      <c r="M155" s="28">
        <v>1098.2997171900001</v>
      </c>
      <c r="N155" s="28">
        <v>485.65355299999999</v>
      </c>
      <c r="O155" s="28">
        <v>0</v>
      </c>
      <c r="P155" s="134">
        <v>2198.1076435300001</v>
      </c>
      <c r="Q155" s="28">
        <v>242.00584275</v>
      </c>
      <c r="R155" s="28">
        <v>242.16180975</v>
      </c>
      <c r="S155" s="28">
        <v>0</v>
      </c>
      <c r="T155" s="28">
        <v>2.8479999999999999</v>
      </c>
      <c r="U155" s="28">
        <v>509.76166925000001</v>
      </c>
      <c r="V155" s="28">
        <v>0</v>
      </c>
      <c r="W155" s="28">
        <v>0</v>
      </c>
      <c r="X155" s="28">
        <v>120.41086199999999</v>
      </c>
      <c r="Y155" s="28">
        <v>0</v>
      </c>
      <c r="Z155" s="28">
        <v>555.23411297999996</v>
      </c>
      <c r="AA155" s="28">
        <v>11.145885300000002</v>
      </c>
      <c r="AB155" s="28">
        <v>200.05317747999999</v>
      </c>
      <c r="AC155" s="134">
        <v>1883.6213595099998</v>
      </c>
      <c r="AD155" s="43">
        <v>21.5</v>
      </c>
      <c r="AE155" s="28">
        <v>111.6</v>
      </c>
      <c r="AF155" s="28">
        <v>1.0228190699999999</v>
      </c>
      <c r="AG155" s="28">
        <v>9.2711904000000001</v>
      </c>
      <c r="AH155" s="28">
        <v>0.35354165999999998</v>
      </c>
      <c r="AI155" s="28">
        <v>0</v>
      </c>
      <c r="AJ155" s="28">
        <v>0</v>
      </c>
      <c r="AK155" s="28">
        <v>5.551361</v>
      </c>
      <c r="AL155" s="28">
        <v>1.01241E-2</v>
      </c>
      <c r="AM155" s="28">
        <v>0</v>
      </c>
      <c r="AN155" s="28">
        <v>12.76393446</v>
      </c>
      <c r="AO155" s="287">
        <v>122.8864518</v>
      </c>
      <c r="AP155" s="134">
        <v>284.95942248999995</v>
      </c>
      <c r="AQ155" s="28">
        <v>0</v>
      </c>
      <c r="AR155" s="28">
        <v>0</v>
      </c>
      <c r="AS155" s="28">
        <v>1121.2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152">
        <f t="shared" si="54"/>
        <v>1117.18818375</v>
      </c>
      <c r="BA155" s="20">
        <f t="shared" si="55"/>
        <v>149.30903622999998</v>
      </c>
      <c r="BB155" s="54">
        <f t="shared" si="56"/>
        <v>1121.2</v>
      </c>
      <c r="BC155" s="134">
        <f t="shared" si="57"/>
        <v>650.92574991433935</v>
      </c>
      <c r="BD155" s="78"/>
      <c r="BE155" s="77"/>
    </row>
    <row r="156" spans="1:57" ht="20.100000000000001" customHeight="1" x14ac:dyDescent="0.2">
      <c r="A156" s="175"/>
      <c r="B156" s="216"/>
      <c r="C156" s="42" t="s">
        <v>71</v>
      </c>
      <c r="D156" s="43">
        <v>156.78023695999994</v>
      </c>
      <c r="E156" s="28">
        <v>1276.3756160500002</v>
      </c>
      <c r="F156" s="28">
        <v>522.71890091452565</v>
      </c>
      <c r="G156" s="28">
        <v>126.73635438000005</v>
      </c>
      <c r="H156" s="28">
        <v>174.49417250000013</v>
      </c>
      <c r="I156" s="28">
        <v>119.40179999999985</v>
      </c>
      <c r="J156" s="28">
        <v>10.881034</v>
      </c>
      <c r="K156" s="28">
        <v>12.143000000000001</v>
      </c>
      <c r="L156" s="28">
        <v>104.38910999999997</v>
      </c>
      <c r="M156" s="28">
        <v>1.0349999999999999</v>
      </c>
      <c r="N156" s="28">
        <v>5.3674999999999997</v>
      </c>
      <c r="O156" s="28">
        <v>16.056591790000002</v>
      </c>
      <c r="P156" s="134">
        <v>2526.3793165945253</v>
      </c>
      <c r="Q156" s="28">
        <v>0</v>
      </c>
      <c r="R156" s="28">
        <v>12.832872549999999</v>
      </c>
      <c r="S156" s="28">
        <v>0.69006999999999996</v>
      </c>
      <c r="T156" s="28">
        <v>9.3305309064636006</v>
      </c>
      <c r="U156" s="28">
        <v>36.671500000000002</v>
      </c>
      <c r="V156" s="28">
        <v>2.1188085000000001</v>
      </c>
      <c r="W156" s="28">
        <v>4.49038</v>
      </c>
      <c r="X156" s="28">
        <v>1.33</v>
      </c>
      <c r="Y156" s="28">
        <v>1.13247225</v>
      </c>
      <c r="Z156" s="28">
        <v>79.431624630000059</v>
      </c>
      <c r="AA156" s="28">
        <v>50.867785200000014</v>
      </c>
      <c r="AB156" s="28">
        <v>57.097451450000023</v>
      </c>
      <c r="AC156" s="134">
        <v>255.9934954864637</v>
      </c>
      <c r="AD156" s="43">
        <v>0</v>
      </c>
      <c r="AE156" s="28">
        <v>288.10515084999997</v>
      </c>
      <c r="AF156" s="28">
        <v>44.45565181000002</v>
      </c>
      <c r="AG156" s="28">
        <v>7.6051662299999983</v>
      </c>
      <c r="AH156" s="28">
        <v>7.9904423400000004</v>
      </c>
      <c r="AI156" s="28">
        <v>14.995625410000001</v>
      </c>
      <c r="AJ156" s="28">
        <v>13.754560959999996</v>
      </c>
      <c r="AK156" s="28">
        <v>44.185775230000012</v>
      </c>
      <c r="AL156" s="28">
        <v>29.93809255</v>
      </c>
      <c r="AM156" s="28">
        <v>53.099478990000001</v>
      </c>
      <c r="AN156" s="28">
        <v>4.2029690000000004</v>
      </c>
      <c r="AO156" s="287">
        <v>360.53829093000002</v>
      </c>
      <c r="AP156" s="134">
        <v>868.87120430000004</v>
      </c>
      <c r="AQ156" s="28">
        <v>104.28590704999999</v>
      </c>
      <c r="AR156" s="28">
        <v>336.92088977999975</v>
      </c>
      <c r="AS156" s="28">
        <v>332.16718714000035</v>
      </c>
      <c r="AT156" s="28">
        <v>40.802381599999997</v>
      </c>
      <c r="AU156" s="28">
        <v>529.00451500999975</v>
      </c>
      <c r="AV156" s="28">
        <v>324.1900999999998</v>
      </c>
      <c r="AW156" s="28">
        <v>243.68995879999983</v>
      </c>
      <c r="AX156" s="28">
        <v>137.94884899999997</v>
      </c>
      <c r="AY156" s="28">
        <v>348.49529256000045</v>
      </c>
      <c r="AZ156" s="152">
        <f t="shared" si="54"/>
        <v>68.596634206463605</v>
      </c>
      <c r="BA156" s="20">
        <f t="shared" si="55"/>
        <v>451.03046538000001</v>
      </c>
      <c r="BB156" s="54">
        <f t="shared" si="56"/>
        <v>2397.50508094</v>
      </c>
      <c r="BC156" s="134">
        <f t="shared" si="57"/>
        <v>431.56167154253444</v>
      </c>
      <c r="BD156" s="78"/>
      <c r="BE156" s="77"/>
    </row>
    <row r="157" spans="1:57" ht="20.100000000000001" customHeight="1" x14ac:dyDescent="0.2">
      <c r="A157" s="175"/>
      <c r="B157" s="216"/>
      <c r="C157" s="42" t="s">
        <v>76</v>
      </c>
      <c r="D157" s="43">
        <v>4584.447031009995</v>
      </c>
      <c r="E157" s="28">
        <v>4259.9935658700015</v>
      </c>
      <c r="F157" s="28">
        <v>4340.9957898599923</v>
      </c>
      <c r="G157" s="28">
        <v>3633.0836615000062</v>
      </c>
      <c r="H157" s="28">
        <v>5692.6982430299868</v>
      </c>
      <c r="I157" s="28">
        <v>5743.3312388099885</v>
      </c>
      <c r="J157" s="28">
        <v>5244.0957400800098</v>
      </c>
      <c r="K157" s="28">
        <v>6366.4328369299901</v>
      </c>
      <c r="L157" s="28">
        <v>5888.1782791800088</v>
      </c>
      <c r="M157" s="28">
        <v>6562.1143603499868</v>
      </c>
      <c r="N157" s="28">
        <v>6294.4272268300247</v>
      </c>
      <c r="O157" s="28">
        <v>4374.9234144199891</v>
      </c>
      <c r="P157" s="134">
        <v>62984.721387869977</v>
      </c>
      <c r="Q157" s="28">
        <v>3731.8099496399986</v>
      </c>
      <c r="R157" s="28">
        <v>4805.1518365899965</v>
      </c>
      <c r="S157" s="28">
        <v>5187.9611773500083</v>
      </c>
      <c r="T157" s="28">
        <v>7332.1211970999948</v>
      </c>
      <c r="U157" s="28">
        <v>6058.5803559700253</v>
      </c>
      <c r="V157" s="28">
        <v>6106.4751600600148</v>
      </c>
      <c r="W157" s="28">
        <v>6339.6543071700171</v>
      </c>
      <c r="X157" s="28">
        <v>8293.6388591900086</v>
      </c>
      <c r="Y157" s="28">
        <v>7972.996772699973</v>
      </c>
      <c r="Z157" s="28">
        <v>7816.7128370999962</v>
      </c>
      <c r="AA157" s="28">
        <v>8741.9825942500338</v>
      </c>
      <c r="AB157" s="28">
        <v>7924.4754473600051</v>
      </c>
      <c r="AC157" s="134">
        <v>80311.560494480073</v>
      </c>
      <c r="AD157" s="43">
        <v>9261.4534410899651</v>
      </c>
      <c r="AE157" s="28">
        <v>8225.6681204900106</v>
      </c>
      <c r="AF157" s="28">
        <v>9977.4202956500612</v>
      </c>
      <c r="AG157" s="28">
        <v>8290.4670987300105</v>
      </c>
      <c r="AH157" s="28">
        <v>11402.296517960031</v>
      </c>
      <c r="AI157" s="28">
        <v>9647.0256535100416</v>
      </c>
      <c r="AJ157" s="28">
        <v>9086.0983103200069</v>
      </c>
      <c r="AK157" s="28">
        <v>7672.4185579700079</v>
      </c>
      <c r="AL157" s="28">
        <v>6961.1200818399939</v>
      </c>
      <c r="AM157" s="28">
        <v>7306.4280575999992</v>
      </c>
      <c r="AN157" s="28">
        <v>8733.5705181499798</v>
      </c>
      <c r="AO157" s="287">
        <v>11987.532577599961</v>
      </c>
      <c r="AP157" s="134">
        <v>108551.49923091008</v>
      </c>
      <c r="AQ157" s="28">
        <v>9370.8189009599973</v>
      </c>
      <c r="AR157" s="28">
        <v>7731.1215834199957</v>
      </c>
      <c r="AS157" s="28">
        <v>10269.72323472994</v>
      </c>
      <c r="AT157" s="28">
        <v>14392.756745400016</v>
      </c>
      <c r="AU157" s="28">
        <v>14990.647460440001</v>
      </c>
      <c r="AV157" s="28">
        <v>12665.850704300008</v>
      </c>
      <c r="AW157" s="28">
        <v>16857.098270240003</v>
      </c>
      <c r="AX157" s="28">
        <v>14064.488958850039</v>
      </c>
      <c r="AY157" s="28">
        <v>13272.382395399994</v>
      </c>
      <c r="AZ157" s="152">
        <f t="shared" si="54"/>
        <v>55828.389615770036</v>
      </c>
      <c r="BA157" s="20">
        <f t="shared" si="55"/>
        <v>80523.96807756013</v>
      </c>
      <c r="BB157" s="54">
        <f t="shared" si="56"/>
        <v>113614.88825374001</v>
      </c>
      <c r="BC157" s="134">
        <f t="shared" si="57"/>
        <v>41.094497658519423</v>
      </c>
      <c r="BD157" s="78"/>
      <c r="BE157" s="77"/>
    </row>
    <row r="158" spans="1:57" ht="20.100000000000001" customHeight="1" x14ac:dyDescent="0.2">
      <c r="A158" s="175"/>
      <c r="B158" s="216"/>
      <c r="C158" s="42" t="s">
        <v>78</v>
      </c>
      <c r="D158" s="43">
        <v>869.39373076999982</v>
      </c>
      <c r="E158" s="28">
        <v>910.92558915000018</v>
      </c>
      <c r="F158" s="28">
        <v>1491.0942304399996</v>
      </c>
      <c r="G158" s="28">
        <v>2568.2098591700001</v>
      </c>
      <c r="H158" s="28">
        <v>2900.8600557</v>
      </c>
      <c r="I158" s="28">
        <v>2300.7416390800004</v>
      </c>
      <c r="J158" s="28">
        <v>1601.8610453200001</v>
      </c>
      <c r="K158" s="28">
        <v>1463.8825459900015</v>
      </c>
      <c r="L158" s="28">
        <v>1476.2804052099993</v>
      </c>
      <c r="M158" s="28">
        <v>685.9543512099998</v>
      </c>
      <c r="N158" s="28">
        <v>50.593756999999997</v>
      </c>
      <c r="O158" s="28">
        <v>376.3131511599999</v>
      </c>
      <c r="P158" s="134">
        <v>16696.1103602</v>
      </c>
      <c r="Q158" s="28">
        <v>927.96181499999989</v>
      </c>
      <c r="R158" s="28">
        <v>676.80049027999996</v>
      </c>
      <c r="S158" s="28">
        <v>423.29977630000002</v>
      </c>
      <c r="T158" s="28">
        <v>377.06315245000002</v>
      </c>
      <c r="U158" s="28">
        <v>406.5107407399999</v>
      </c>
      <c r="V158" s="28">
        <v>19.0719864</v>
      </c>
      <c r="W158" s="28">
        <v>25.003540000000001</v>
      </c>
      <c r="X158" s="28">
        <v>102.006</v>
      </c>
      <c r="Y158" s="28">
        <v>0</v>
      </c>
      <c r="Z158" s="28">
        <v>0</v>
      </c>
      <c r="AA158" s="28">
        <v>0</v>
      </c>
      <c r="AB158" s="28">
        <v>0</v>
      </c>
      <c r="AC158" s="134">
        <v>2957.7175011700001</v>
      </c>
      <c r="AD158" s="43">
        <v>0</v>
      </c>
      <c r="AE158" s="28">
        <v>0</v>
      </c>
      <c r="AF158" s="28">
        <v>0</v>
      </c>
      <c r="AG158" s="28">
        <v>0</v>
      </c>
      <c r="AH158" s="28">
        <v>0.90953909999999993</v>
      </c>
      <c r="AI158" s="28">
        <v>0</v>
      </c>
      <c r="AJ158" s="28">
        <v>0</v>
      </c>
      <c r="AK158" s="28">
        <v>0</v>
      </c>
      <c r="AL158" s="28">
        <v>0</v>
      </c>
      <c r="AM158" s="28">
        <v>24.975000000000001</v>
      </c>
      <c r="AN158" s="28">
        <v>0</v>
      </c>
      <c r="AO158" s="287">
        <v>0</v>
      </c>
      <c r="AP158" s="134">
        <v>25.884539100000001</v>
      </c>
      <c r="AQ158" s="28">
        <v>0</v>
      </c>
      <c r="AR158" s="28">
        <v>0</v>
      </c>
      <c r="AS158" s="28">
        <v>100.35497779999999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152">
        <f t="shared" si="54"/>
        <v>2957.7175011700001</v>
      </c>
      <c r="BA158" s="20">
        <f t="shared" si="55"/>
        <v>0.90953909999999993</v>
      </c>
      <c r="BB158" s="54">
        <f t="shared" si="56"/>
        <v>100.35497779999999</v>
      </c>
      <c r="BC158" s="134"/>
      <c r="BD158" s="78"/>
      <c r="BE158" s="77"/>
    </row>
    <row r="159" spans="1:57" ht="20.100000000000001" customHeight="1" x14ac:dyDescent="0.2">
      <c r="A159" s="175"/>
      <c r="B159" s="216"/>
      <c r="C159" s="42" t="s">
        <v>79</v>
      </c>
      <c r="D159" s="43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2.4999750000000001</v>
      </c>
      <c r="P159" s="134">
        <v>2.4999750000000001</v>
      </c>
      <c r="Q159" s="28">
        <v>0</v>
      </c>
      <c r="R159" s="28">
        <v>0</v>
      </c>
      <c r="S159" s="28">
        <v>60.663880110000001</v>
      </c>
      <c r="T159" s="28">
        <v>96.407958000000008</v>
      </c>
      <c r="U159" s="28">
        <v>1212.5203500000002</v>
      </c>
      <c r="V159" s="28">
        <v>1750.1999999999998</v>
      </c>
      <c r="W159" s="28">
        <v>170.88628668000001</v>
      </c>
      <c r="X159" s="28">
        <v>573.82099935999997</v>
      </c>
      <c r="Y159" s="28">
        <v>830.84914149999975</v>
      </c>
      <c r="Z159" s="28">
        <v>689.12674713000013</v>
      </c>
      <c r="AA159" s="28">
        <v>146.34850929000007</v>
      </c>
      <c r="AB159" s="28">
        <v>489.96327584000005</v>
      </c>
      <c r="AC159" s="134">
        <v>6020.7871479099995</v>
      </c>
      <c r="AD159" s="43">
        <v>462.38609717000008</v>
      </c>
      <c r="AE159" s="28">
        <v>464.80864314000013</v>
      </c>
      <c r="AF159" s="28">
        <v>462.9706582500001</v>
      </c>
      <c r="AG159" s="28">
        <v>618.60153584999978</v>
      </c>
      <c r="AH159" s="28">
        <v>10.012915269999999</v>
      </c>
      <c r="AI159" s="28">
        <v>6.2867605600000003</v>
      </c>
      <c r="AJ159" s="28">
        <v>1.50949036</v>
      </c>
      <c r="AK159" s="28">
        <v>0</v>
      </c>
      <c r="AL159" s="28">
        <v>598.98525976999997</v>
      </c>
      <c r="AM159" s="28">
        <v>865.37133816000016</v>
      </c>
      <c r="AN159" s="28">
        <v>669.51729676999992</v>
      </c>
      <c r="AO159" s="287">
        <v>1197.1921407199995</v>
      </c>
      <c r="AP159" s="134">
        <v>5357.6421360199993</v>
      </c>
      <c r="AQ159" s="28">
        <v>1170.8005724699999</v>
      </c>
      <c r="AR159" s="28">
        <v>1063.2978965200002</v>
      </c>
      <c r="AS159" s="28">
        <v>896.01500240999997</v>
      </c>
      <c r="AT159" s="28">
        <v>1031.1844934999999</v>
      </c>
      <c r="AU159" s="28">
        <v>651.56768785999986</v>
      </c>
      <c r="AV159" s="28">
        <v>259.86631159000001</v>
      </c>
      <c r="AW159" s="28">
        <v>300.78524674000005</v>
      </c>
      <c r="AX159" s="28">
        <v>349.70595500000002</v>
      </c>
      <c r="AY159" s="28">
        <v>160.94868082000002</v>
      </c>
      <c r="AZ159" s="152">
        <f t="shared" si="54"/>
        <v>4695.3486156499994</v>
      </c>
      <c r="BA159" s="20">
        <f t="shared" si="55"/>
        <v>2625.5613603699999</v>
      </c>
      <c r="BB159" s="54">
        <f t="shared" si="56"/>
        <v>5884.1718469099997</v>
      </c>
      <c r="BC159" s="134">
        <f t="shared" si="57"/>
        <v>124.11100101201936</v>
      </c>
      <c r="BD159" s="78"/>
      <c r="BE159" s="77"/>
    </row>
    <row r="160" spans="1:57" ht="20.100000000000001" customHeight="1" x14ac:dyDescent="0.2">
      <c r="A160" s="175"/>
      <c r="B160" s="216"/>
      <c r="C160" s="42" t="s">
        <v>85</v>
      </c>
      <c r="D160" s="43">
        <v>660.48970992000011</v>
      </c>
      <c r="E160" s="28">
        <v>42.70719905</v>
      </c>
      <c r="F160" s="28">
        <v>135.70839691</v>
      </c>
      <c r="G160" s="28">
        <v>142.97745368</v>
      </c>
      <c r="H160" s="28">
        <v>267.00196324000001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134">
        <v>1248.8847228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134">
        <v>0</v>
      </c>
      <c r="AD160" s="43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7">
        <v>0</v>
      </c>
      <c r="AP160" s="134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152">
        <f t="shared" si="54"/>
        <v>0</v>
      </c>
      <c r="BA160" s="20">
        <f t="shared" si="55"/>
        <v>0</v>
      </c>
      <c r="BB160" s="54">
        <f t="shared" si="56"/>
        <v>0</v>
      </c>
      <c r="BC160" s="134"/>
      <c r="BD160" s="78"/>
      <c r="BE160" s="77"/>
    </row>
    <row r="161" spans="1:57" ht="20.100000000000001" customHeight="1" x14ac:dyDescent="0.2">
      <c r="A161" s="175"/>
      <c r="B161" s="216"/>
      <c r="C161" s="42" t="s">
        <v>80</v>
      </c>
      <c r="D161" s="43">
        <v>0.16705494000000001</v>
      </c>
      <c r="E161" s="28">
        <v>0</v>
      </c>
      <c r="F161" s="28">
        <v>3.0614139999999998E-2</v>
      </c>
      <c r="G161" s="28">
        <v>0</v>
      </c>
      <c r="H161" s="28">
        <v>0</v>
      </c>
      <c r="I161" s="28">
        <v>54.361555119999984</v>
      </c>
      <c r="J161" s="28">
        <v>6.9071969399999995</v>
      </c>
      <c r="K161" s="28">
        <v>1.3797084399999999</v>
      </c>
      <c r="L161" s="28">
        <v>0.18223394000000001</v>
      </c>
      <c r="M161" s="28">
        <v>1.0140017800000001</v>
      </c>
      <c r="N161" s="28">
        <v>1.0120474100000001</v>
      </c>
      <c r="O161" s="28">
        <v>31.290961919999994</v>
      </c>
      <c r="P161" s="134">
        <v>96.345374629999981</v>
      </c>
      <c r="Q161" s="28">
        <v>92.453279379999998</v>
      </c>
      <c r="R161" s="28">
        <v>21.551556699999999</v>
      </c>
      <c r="S161" s="28">
        <v>35.376405379999987</v>
      </c>
      <c r="T161" s="28">
        <v>3.0039751800000003</v>
      </c>
      <c r="U161" s="28">
        <v>102.00334740999999</v>
      </c>
      <c r="V161" s="28">
        <v>104.07763767</v>
      </c>
      <c r="W161" s="28">
        <v>1.6536011399999999</v>
      </c>
      <c r="X161" s="28">
        <v>4.3927022199999994</v>
      </c>
      <c r="Y161" s="28">
        <v>3.0236508999999998</v>
      </c>
      <c r="Z161" s="28">
        <v>6.98889198</v>
      </c>
      <c r="AA161" s="28">
        <v>1.3924372899999999</v>
      </c>
      <c r="AB161" s="28">
        <v>22.001295219999999</v>
      </c>
      <c r="AC161" s="134">
        <v>397.91878046999989</v>
      </c>
      <c r="AD161" s="43">
        <v>2.0367920000000002</v>
      </c>
      <c r="AE161" s="28">
        <v>2.0379360000000002</v>
      </c>
      <c r="AF161" s="28">
        <v>18.267645569999999</v>
      </c>
      <c r="AG161" s="28">
        <v>73.583156159999987</v>
      </c>
      <c r="AH161" s="28">
        <v>5.6594835400000001</v>
      </c>
      <c r="AI161" s="28">
        <v>55.475846449999999</v>
      </c>
      <c r="AJ161" s="28">
        <v>1.58883814</v>
      </c>
      <c r="AK161" s="28">
        <v>1.3151958899999996</v>
      </c>
      <c r="AL161" s="28">
        <v>4.3340609899999993</v>
      </c>
      <c r="AM161" s="28">
        <v>7.075273300000001</v>
      </c>
      <c r="AN161" s="28">
        <v>0.63079169999999996</v>
      </c>
      <c r="AO161" s="287">
        <v>0.23137440000000001</v>
      </c>
      <c r="AP161" s="134">
        <v>172.23639414000002</v>
      </c>
      <c r="AQ161" s="28">
        <v>0.37547575</v>
      </c>
      <c r="AR161" s="28">
        <v>0.35609622000000002</v>
      </c>
      <c r="AS161" s="28">
        <v>0.93039838000000008</v>
      </c>
      <c r="AT161" s="28">
        <v>0.58940307999999997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152">
        <f t="shared" si="54"/>
        <v>367.53615597999993</v>
      </c>
      <c r="BA161" s="20">
        <f t="shared" si="55"/>
        <v>164.29895474000003</v>
      </c>
      <c r="BB161" s="54">
        <f t="shared" si="56"/>
        <v>2.2513734300000001</v>
      </c>
      <c r="BC161" s="134">
        <f t="shared" si="57"/>
        <v>-98.629709219049658</v>
      </c>
      <c r="BD161" s="78"/>
      <c r="BE161" s="77"/>
    </row>
    <row r="162" spans="1:57" ht="20.100000000000001" customHeight="1" x14ac:dyDescent="0.2">
      <c r="A162" s="175"/>
      <c r="B162" s="216"/>
      <c r="C162" s="42" t="s">
        <v>81</v>
      </c>
      <c r="D162" s="43">
        <v>0.35</v>
      </c>
      <c r="E162" s="28">
        <v>0.48202285999999994</v>
      </c>
      <c r="F162" s="28">
        <v>1.9378466099999998</v>
      </c>
      <c r="G162" s="28">
        <v>0</v>
      </c>
      <c r="H162" s="28">
        <v>0.15500000000000003</v>
      </c>
      <c r="I162" s="28">
        <v>0.24891747000000003</v>
      </c>
      <c r="J162" s="28">
        <v>1.8068065000000002</v>
      </c>
      <c r="K162" s="28">
        <v>0.62</v>
      </c>
      <c r="L162" s="28">
        <v>0.42759999999999998</v>
      </c>
      <c r="M162" s="28">
        <v>0.12759999999999999</v>
      </c>
      <c r="N162" s="28">
        <v>0.69900000000000007</v>
      </c>
      <c r="O162" s="28">
        <v>1.6372733900000001</v>
      </c>
      <c r="P162" s="134">
        <v>8.4920668300000006</v>
      </c>
      <c r="Q162" s="28">
        <v>0</v>
      </c>
      <c r="R162" s="28">
        <v>8.4999999999999992E-2</v>
      </c>
      <c r="S162" s="28">
        <v>0.41691717</v>
      </c>
      <c r="T162" s="28">
        <v>1.4788065000000001</v>
      </c>
      <c r="U162" s="28">
        <v>0.72</v>
      </c>
      <c r="V162" s="28">
        <v>0.2</v>
      </c>
      <c r="W162" s="28">
        <v>0</v>
      </c>
      <c r="X162" s="28">
        <v>0.16</v>
      </c>
      <c r="Y162" s="28">
        <v>1.63684681</v>
      </c>
      <c r="Z162" s="28">
        <v>0</v>
      </c>
      <c r="AA162" s="28">
        <v>8.5000000000000006E-2</v>
      </c>
      <c r="AB162" s="28">
        <v>2.3696877200000004</v>
      </c>
      <c r="AC162" s="134">
        <v>7.1522582000000003</v>
      </c>
      <c r="AD162" s="43">
        <v>0.55211900000000003</v>
      </c>
      <c r="AE162" s="28">
        <v>0.72</v>
      </c>
      <c r="AF162" s="28">
        <v>0.62000000000000011</v>
      </c>
      <c r="AG162" s="28">
        <v>0</v>
      </c>
      <c r="AH162" s="28">
        <v>1.12811091</v>
      </c>
      <c r="AI162" s="28">
        <v>1.3867358999999999</v>
      </c>
      <c r="AJ162" s="28">
        <v>0.21500000000000002</v>
      </c>
      <c r="AK162" s="28">
        <v>7.4999999999999997E-2</v>
      </c>
      <c r="AL162" s="28">
        <v>0.96206328000000008</v>
      </c>
      <c r="AM162" s="28">
        <v>1.0234303100000002</v>
      </c>
      <c r="AN162" s="28">
        <v>0.83321600000000007</v>
      </c>
      <c r="AO162" s="287">
        <v>0.19980000000000001</v>
      </c>
      <c r="AP162" s="134">
        <v>7.7154753999999999</v>
      </c>
      <c r="AQ162" s="28">
        <v>0.46168749999999997</v>
      </c>
      <c r="AR162" s="28">
        <v>0.16600000000000001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0.2</v>
      </c>
      <c r="AZ162" s="152">
        <f t="shared" si="54"/>
        <v>4.6975704800000004</v>
      </c>
      <c r="BA162" s="20">
        <f t="shared" si="55"/>
        <v>5.6590290899999998</v>
      </c>
      <c r="BB162" s="54">
        <f t="shared" si="56"/>
        <v>0.82768749999999991</v>
      </c>
      <c r="BC162" s="134">
        <f t="shared" si="57"/>
        <v>-85.374037015243559</v>
      </c>
      <c r="BD162" s="78"/>
      <c r="BE162" s="77"/>
    </row>
    <row r="163" spans="1:57" ht="20.100000000000001" customHeight="1" thickBot="1" x14ac:dyDescent="0.25">
      <c r="A163" s="175"/>
      <c r="B163" s="216"/>
      <c r="C163" s="42" t="s">
        <v>77</v>
      </c>
      <c r="D163" s="43">
        <v>8.5375110099999993</v>
      </c>
      <c r="E163" s="28">
        <v>10.193567510000001</v>
      </c>
      <c r="F163" s="28">
        <v>9.4951925799999994</v>
      </c>
      <c r="G163" s="28">
        <v>1.9917106599999996</v>
      </c>
      <c r="H163" s="28">
        <v>7.6489779699999998</v>
      </c>
      <c r="I163" s="28">
        <v>12.265451509999997</v>
      </c>
      <c r="J163" s="28">
        <v>12.622228999999999</v>
      </c>
      <c r="K163" s="28">
        <v>9.2973397699999989</v>
      </c>
      <c r="L163" s="28">
        <v>11.30931839</v>
      </c>
      <c r="M163" s="28">
        <v>191.51265892999987</v>
      </c>
      <c r="N163" s="28">
        <v>29.070031229999991</v>
      </c>
      <c r="O163" s="74">
        <v>56.475259960000017</v>
      </c>
      <c r="P163" s="134">
        <v>360.41924851999988</v>
      </c>
      <c r="Q163" s="74">
        <v>25.125272519999999</v>
      </c>
      <c r="R163" s="74">
        <v>38.303105610000003</v>
      </c>
      <c r="S163" s="74">
        <v>33.138316759999995</v>
      </c>
      <c r="T163" s="74">
        <v>50.858367379999983</v>
      </c>
      <c r="U163" s="74">
        <v>51.485473339999992</v>
      </c>
      <c r="V163" s="74">
        <v>29.301294889999994</v>
      </c>
      <c r="W163" s="74">
        <v>200.47198802000011</v>
      </c>
      <c r="X163" s="74">
        <v>30.332431360000001</v>
      </c>
      <c r="Y163" s="74">
        <v>36.698512379999997</v>
      </c>
      <c r="Z163" s="74">
        <v>49.229756049999999</v>
      </c>
      <c r="AA163" s="74">
        <v>49.426988590000022</v>
      </c>
      <c r="AB163" s="74">
        <v>159.37130878000002</v>
      </c>
      <c r="AC163" s="134">
        <v>753.74281568000015</v>
      </c>
      <c r="AD163" s="73">
        <v>53.652785230000006</v>
      </c>
      <c r="AE163" s="28">
        <v>11.806551929999999</v>
      </c>
      <c r="AF163" s="28">
        <v>69.298755819999997</v>
      </c>
      <c r="AG163" s="28">
        <v>389.64145931999991</v>
      </c>
      <c r="AH163" s="28">
        <v>78.677055069999994</v>
      </c>
      <c r="AI163" s="28">
        <v>67.933472490000014</v>
      </c>
      <c r="AJ163" s="28">
        <v>77.265593530000018</v>
      </c>
      <c r="AK163" s="28">
        <v>58.147817749999987</v>
      </c>
      <c r="AL163" s="28">
        <v>364.55939525000014</v>
      </c>
      <c r="AM163" s="28">
        <v>79.620736410000035</v>
      </c>
      <c r="AN163" s="28">
        <v>64.52186986000001</v>
      </c>
      <c r="AO163" s="287">
        <v>290.05148832999998</v>
      </c>
      <c r="AP163" s="134">
        <v>1605.1769809899999</v>
      </c>
      <c r="AQ163" s="28">
        <v>92.673208929999987</v>
      </c>
      <c r="AR163" s="28">
        <v>64.467577380000009</v>
      </c>
      <c r="AS163" s="28">
        <v>75.608927819999991</v>
      </c>
      <c r="AT163" s="28">
        <v>54.126573469999997</v>
      </c>
      <c r="AU163" s="28">
        <v>62.528793950000008</v>
      </c>
      <c r="AV163" s="28">
        <v>73.702794640000022</v>
      </c>
      <c r="AW163" s="28">
        <v>74.675739890000003</v>
      </c>
      <c r="AX163" s="28">
        <v>195.97164993999999</v>
      </c>
      <c r="AY163" s="28">
        <v>52.409837089999982</v>
      </c>
      <c r="AZ163" s="232">
        <f t="shared" si="54"/>
        <v>495.71476226000004</v>
      </c>
      <c r="BA163" s="155">
        <f t="shared" si="55"/>
        <v>1170.98288639</v>
      </c>
      <c r="BB163" s="231">
        <f t="shared" si="56"/>
        <v>746.16510311000002</v>
      </c>
      <c r="BC163" s="134">
        <f t="shared" si="57"/>
        <v>-36.278735429657928</v>
      </c>
      <c r="BD163" s="78"/>
      <c r="BE163" s="77"/>
    </row>
    <row r="164" spans="1:57" ht="20.100000000000001" customHeight="1" x14ac:dyDescent="0.25">
      <c r="A164" s="175"/>
      <c r="B164" s="13" t="s">
        <v>70</v>
      </c>
      <c r="C164" s="293"/>
      <c r="D164" s="248">
        <v>323.71663388440021</v>
      </c>
      <c r="E164" s="249">
        <v>467.25738994900041</v>
      </c>
      <c r="F164" s="249">
        <v>375.4339015028001</v>
      </c>
      <c r="G164" s="249">
        <v>770.82995539060016</v>
      </c>
      <c r="H164" s="249">
        <v>251.70838059359994</v>
      </c>
      <c r="I164" s="249">
        <v>743.12180176360016</v>
      </c>
      <c r="J164" s="249">
        <v>555.28977684459994</v>
      </c>
      <c r="K164" s="249">
        <v>305.81081317640019</v>
      </c>
      <c r="L164" s="249">
        <v>553.84333459420009</v>
      </c>
      <c r="M164" s="249">
        <v>662.0559119776002</v>
      </c>
      <c r="N164" s="249">
        <v>266.16183683880001</v>
      </c>
      <c r="O164" s="249">
        <v>732.21722321299978</v>
      </c>
      <c r="P164" s="242">
        <v>6007.4469597286006</v>
      </c>
      <c r="Q164" s="249">
        <v>659.96109531800028</v>
      </c>
      <c r="R164" s="249">
        <v>200.88534466840008</v>
      </c>
      <c r="S164" s="249">
        <v>1169.9735383041993</v>
      </c>
      <c r="T164" s="249">
        <v>1744.4879040694009</v>
      </c>
      <c r="U164" s="249">
        <v>695.3952411447998</v>
      </c>
      <c r="V164" s="249">
        <v>647.97909525160014</v>
      </c>
      <c r="W164" s="249">
        <v>320.71382312620011</v>
      </c>
      <c r="X164" s="249">
        <v>310.61161713539985</v>
      </c>
      <c r="Y164" s="249">
        <v>371.21934072720018</v>
      </c>
      <c r="Z164" s="249">
        <v>311.22180309080005</v>
      </c>
      <c r="AA164" s="249">
        <v>696.02619396660009</v>
      </c>
      <c r="AB164" s="249">
        <v>258.64439687100008</v>
      </c>
      <c r="AC164" s="242">
        <v>7387.1193936735999</v>
      </c>
      <c r="AD164" s="248">
        <v>516.37299410060041</v>
      </c>
      <c r="AE164" s="249">
        <v>393.21231790819979</v>
      </c>
      <c r="AF164" s="249">
        <v>568.85265197460012</v>
      </c>
      <c r="AG164" s="249">
        <v>407.32728103619996</v>
      </c>
      <c r="AH164" s="249">
        <v>478.24596432900006</v>
      </c>
      <c r="AI164" s="249">
        <v>352.16380697120013</v>
      </c>
      <c r="AJ164" s="249">
        <v>502.55616183919977</v>
      </c>
      <c r="AK164" s="249">
        <v>377.35546090479983</v>
      </c>
      <c r="AL164" s="249">
        <v>359.71877024719987</v>
      </c>
      <c r="AM164" s="249">
        <v>472.85302417219992</v>
      </c>
      <c r="AN164" s="249">
        <v>318.02189601420002</v>
      </c>
      <c r="AO164" s="290">
        <v>618.35003460860037</v>
      </c>
      <c r="AP164" s="253">
        <v>5365.030364106</v>
      </c>
      <c r="AQ164" s="249">
        <v>379.11304222820013</v>
      </c>
      <c r="AR164" s="249">
        <v>309.45258576679998</v>
      </c>
      <c r="AS164" s="249">
        <v>259.62998342960009</v>
      </c>
      <c r="AT164" s="249">
        <v>244.22320663580004</v>
      </c>
      <c r="AU164" s="249">
        <v>371.1947249892001</v>
      </c>
      <c r="AV164" s="249">
        <v>255.99467069540015</v>
      </c>
      <c r="AW164" s="249">
        <v>281.69095528419996</v>
      </c>
      <c r="AX164" s="249">
        <v>401.99243033039988</v>
      </c>
      <c r="AY164" s="249">
        <v>202.19058452040002</v>
      </c>
      <c r="AZ164" s="240">
        <f t="shared" si="54"/>
        <v>6121.2269997452004</v>
      </c>
      <c r="BA164" s="233">
        <f t="shared" si="55"/>
        <v>3955.8054093109999</v>
      </c>
      <c r="BB164" s="241">
        <f t="shared" si="56"/>
        <v>2705.4821838800008</v>
      </c>
      <c r="BC164" s="244">
        <f t="shared" si="57"/>
        <v>-31.607298541228634</v>
      </c>
      <c r="BD164" s="78"/>
      <c r="BE164" s="77"/>
    </row>
    <row r="165" spans="1:57" ht="20.100000000000001" customHeight="1" x14ac:dyDescent="0.2">
      <c r="A165" s="175"/>
      <c r="B165" s="216"/>
      <c r="C165" s="42" t="s">
        <v>74</v>
      </c>
      <c r="D165" s="194">
        <v>9.6678569274000008</v>
      </c>
      <c r="E165" s="141">
        <v>181.80484888160018</v>
      </c>
      <c r="F165" s="141">
        <v>3.6447051031999997</v>
      </c>
      <c r="G165" s="141">
        <v>16.729560547000002</v>
      </c>
      <c r="H165" s="141">
        <v>17.877611868199999</v>
      </c>
      <c r="I165" s="141">
        <v>12.000262964200001</v>
      </c>
      <c r="J165" s="141">
        <v>13.749960844200002</v>
      </c>
      <c r="K165" s="141">
        <v>14.144841720800001</v>
      </c>
      <c r="L165" s="141">
        <v>27.504806968800004</v>
      </c>
      <c r="M165" s="141">
        <v>15.015792671599998</v>
      </c>
      <c r="N165" s="141">
        <v>5.4879108199999997</v>
      </c>
      <c r="O165" s="141">
        <v>6.5745106042000003</v>
      </c>
      <c r="P165" s="134">
        <v>324.2026699212002</v>
      </c>
      <c r="Q165" s="141">
        <v>38.8031386806</v>
      </c>
      <c r="R165" s="141">
        <v>1.2047784447999998</v>
      </c>
      <c r="S165" s="141">
        <v>9.2710686278000018</v>
      </c>
      <c r="T165" s="141">
        <v>3.2573106132000005</v>
      </c>
      <c r="U165" s="141">
        <v>21.010176193999996</v>
      </c>
      <c r="V165" s="141">
        <v>197.54671588959991</v>
      </c>
      <c r="W165" s="141">
        <v>11.187363528600001</v>
      </c>
      <c r="X165" s="141">
        <v>35.618753640400001</v>
      </c>
      <c r="Y165" s="141">
        <v>6.6304993174</v>
      </c>
      <c r="Z165" s="141">
        <v>13.426758255400003</v>
      </c>
      <c r="AA165" s="141">
        <v>339.87315080880012</v>
      </c>
      <c r="AB165" s="141">
        <v>9.9423983806000038</v>
      </c>
      <c r="AC165" s="134">
        <v>687.77211238120003</v>
      </c>
      <c r="AD165" s="194">
        <v>27.320697191199997</v>
      </c>
      <c r="AE165" s="141">
        <v>60.292015690199989</v>
      </c>
      <c r="AF165" s="141">
        <v>185.74780352940004</v>
      </c>
      <c r="AG165" s="141">
        <v>44.648087461599992</v>
      </c>
      <c r="AH165" s="141">
        <v>37.457066050600005</v>
      </c>
      <c r="AI165" s="141">
        <v>25.622453495800002</v>
      </c>
      <c r="AJ165" s="141">
        <v>20.375162320799998</v>
      </c>
      <c r="AK165" s="141">
        <v>21.992413632000002</v>
      </c>
      <c r="AL165" s="141">
        <v>14.491088215800003</v>
      </c>
      <c r="AM165" s="141">
        <v>15.950313938999999</v>
      </c>
      <c r="AN165" s="141">
        <v>11.721775090200001</v>
      </c>
      <c r="AO165" s="291">
        <v>201.08797822960011</v>
      </c>
      <c r="AP165" s="200">
        <v>666.70685484620014</v>
      </c>
      <c r="AQ165" s="141">
        <v>15.206756823999999</v>
      </c>
      <c r="AR165" s="141">
        <v>13.333485030600002</v>
      </c>
      <c r="AS165" s="141">
        <v>14.566838599600002</v>
      </c>
      <c r="AT165" s="141">
        <v>28.452585597800002</v>
      </c>
      <c r="AU165" s="141">
        <v>12.364561412</v>
      </c>
      <c r="AV165" s="141">
        <v>11.5387500844</v>
      </c>
      <c r="AW165" s="141">
        <v>16.131824599800002</v>
      </c>
      <c r="AX165" s="141">
        <v>19.1735053132</v>
      </c>
      <c r="AY165" s="141">
        <v>10.790686429600001</v>
      </c>
      <c r="AZ165" s="152">
        <f t="shared" si="54"/>
        <v>324.52980493639984</v>
      </c>
      <c r="BA165" s="20">
        <f t="shared" si="55"/>
        <v>437.94678758740002</v>
      </c>
      <c r="BB165" s="54">
        <f t="shared" si="56"/>
        <v>141.558993891</v>
      </c>
      <c r="BC165" s="134">
        <f t="shared" si="57"/>
        <v>-67.676668055762519</v>
      </c>
      <c r="BD165" s="78"/>
      <c r="BE165" s="77"/>
    </row>
    <row r="166" spans="1:57" ht="20.100000000000001" customHeight="1" x14ac:dyDescent="0.2">
      <c r="A166" s="175"/>
      <c r="B166" s="216"/>
      <c r="C166" s="42" t="s">
        <v>73</v>
      </c>
      <c r="D166" s="194">
        <v>184.90357932840018</v>
      </c>
      <c r="E166" s="141">
        <v>195.21298504960021</v>
      </c>
      <c r="F166" s="141">
        <v>172.02027975580012</v>
      </c>
      <c r="G166" s="141">
        <v>168.33856262019992</v>
      </c>
      <c r="H166" s="141">
        <v>149.49276362299992</v>
      </c>
      <c r="I166" s="141">
        <v>159.50906389180008</v>
      </c>
      <c r="J166" s="141">
        <v>162.86530379979993</v>
      </c>
      <c r="K166" s="141">
        <v>173.57111302720017</v>
      </c>
      <c r="L166" s="141">
        <v>166.35559242959999</v>
      </c>
      <c r="M166" s="141">
        <v>181.52949156860015</v>
      </c>
      <c r="N166" s="141">
        <v>142.56797819459996</v>
      </c>
      <c r="O166" s="141">
        <v>211.15667174839982</v>
      </c>
      <c r="P166" s="134">
        <v>2067.523385037</v>
      </c>
      <c r="Q166" s="141">
        <v>154.82538969940009</v>
      </c>
      <c r="R166" s="141">
        <v>69.255821350799977</v>
      </c>
      <c r="S166" s="141">
        <v>732.33433877939967</v>
      </c>
      <c r="T166" s="141">
        <v>326.27449837780034</v>
      </c>
      <c r="U166" s="141">
        <v>182.88432380120003</v>
      </c>
      <c r="V166" s="141">
        <v>152.9303738326</v>
      </c>
      <c r="W166" s="141">
        <v>94.7758665028</v>
      </c>
      <c r="X166" s="141">
        <v>104.75935744959996</v>
      </c>
      <c r="Y166" s="141">
        <v>128.47806696340004</v>
      </c>
      <c r="Z166" s="141">
        <v>74.892732056800028</v>
      </c>
      <c r="AA166" s="141">
        <v>96.52346673199996</v>
      </c>
      <c r="AB166" s="141">
        <v>88.065197726800008</v>
      </c>
      <c r="AC166" s="134">
        <v>2205.9994332726001</v>
      </c>
      <c r="AD166" s="194">
        <v>89.218875620000034</v>
      </c>
      <c r="AE166" s="141">
        <v>76.984257837199976</v>
      </c>
      <c r="AF166" s="141">
        <v>75.481728981400025</v>
      </c>
      <c r="AG166" s="141">
        <v>64.514296366800025</v>
      </c>
      <c r="AH166" s="141">
        <v>97.279718139800025</v>
      </c>
      <c r="AI166" s="141">
        <v>62.61314224060002</v>
      </c>
      <c r="AJ166" s="141">
        <v>64.519569237200017</v>
      </c>
      <c r="AK166" s="141">
        <v>52.946236315</v>
      </c>
      <c r="AL166" s="141">
        <v>30.22987714180001</v>
      </c>
      <c r="AM166" s="141">
        <v>160.97790987320002</v>
      </c>
      <c r="AN166" s="141">
        <v>92.808958864999994</v>
      </c>
      <c r="AO166" s="291">
        <v>71.196721082200014</v>
      </c>
      <c r="AP166" s="200">
        <v>938.77129170020009</v>
      </c>
      <c r="AQ166" s="141">
        <v>63.479935208200004</v>
      </c>
      <c r="AR166" s="141">
        <v>95.27491915480006</v>
      </c>
      <c r="AS166" s="141">
        <v>74.765719979999986</v>
      </c>
      <c r="AT166" s="141">
        <v>78.420525953000023</v>
      </c>
      <c r="AU166" s="141">
        <v>37.948221607799987</v>
      </c>
      <c r="AV166" s="141">
        <v>64.904474233200034</v>
      </c>
      <c r="AW166" s="141">
        <v>61.212381622000017</v>
      </c>
      <c r="AX166" s="141">
        <v>38.883670621600011</v>
      </c>
      <c r="AY166" s="141">
        <v>66.185469473200001</v>
      </c>
      <c r="AZ166" s="152">
        <f t="shared" si="54"/>
        <v>1946.5180367570003</v>
      </c>
      <c r="BA166" s="20">
        <f t="shared" si="55"/>
        <v>613.78770187980001</v>
      </c>
      <c r="BB166" s="54">
        <f t="shared" si="56"/>
        <v>581.07531785380013</v>
      </c>
      <c r="BC166" s="134">
        <f t="shared" si="57"/>
        <v>-5.3295926141586403</v>
      </c>
      <c r="BD166" s="78"/>
      <c r="BE166" s="77"/>
    </row>
    <row r="167" spans="1:57" ht="20.100000000000001" customHeight="1" x14ac:dyDescent="0.2">
      <c r="A167" s="175"/>
      <c r="B167" s="216"/>
      <c r="C167" s="42" t="s">
        <v>86</v>
      </c>
      <c r="D167" s="194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0.89153794800000008</v>
      </c>
      <c r="R167" s="141">
        <v>0</v>
      </c>
      <c r="S167" s="141">
        <v>0</v>
      </c>
      <c r="T167" s="141">
        <v>0</v>
      </c>
      <c r="U167" s="141">
        <v>0</v>
      </c>
      <c r="V167" s="141">
        <v>0</v>
      </c>
      <c r="W167" s="141">
        <v>2.4312526000000001E-2</v>
      </c>
      <c r="X167" s="141">
        <v>0</v>
      </c>
      <c r="Y167" s="141">
        <v>0</v>
      </c>
      <c r="Z167" s="141">
        <v>0</v>
      </c>
      <c r="AA167" s="141">
        <v>0</v>
      </c>
      <c r="AB167" s="141">
        <v>0</v>
      </c>
      <c r="AC167" s="134">
        <v>0.91585047400000008</v>
      </c>
      <c r="AD167" s="194">
        <v>0</v>
      </c>
      <c r="AE167" s="141">
        <v>0</v>
      </c>
      <c r="AF167" s="141">
        <v>0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0</v>
      </c>
      <c r="AO167" s="291">
        <v>0</v>
      </c>
      <c r="AP167" s="200">
        <v>0</v>
      </c>
      <c r="AQ167" s="141">
        <v>0</v>
      </c>
      <c r="AR167" s="141">
        <v>0</v>
      </c>
      <c r="AS167" s="141">
        <v>0</v>
      </c>
      <c r="AT167" s="141">
        <v>0</v>
      </c>
      <c r="AU167" s="141">
        <v>0</v>
      </c>
      <c r="AV167" s="141">
        <v>0</v>
      </c>
      <c r="AW167" s="141">
        <v>0</v>
      </c>
      <c r="AX167" s="141">
        <v>0</v>
      </c>
      <c r="AY167" s="141">
        <v>0</v>
      </c>
      <c r="AZ167" s="152">
        <f t="shared" si="54"/>
        <v>0.91585047400000008</v>
      </c>
      <c r="BA167" s="20">
        <f t="shared" si="55"/>
        <v>0</v>
      </c>
      <c r="BB167" s="54">
        <f t="shared" si="56"/>
        <v>0</v>
      </c>
      <c r="BC167" s="134"/>
      <c r="BD167" s="78"/>
      <c r="BE167" s="77"/>
    </row>
    <row r="168" spans="1:57" ht="20.100000000000001" customHeight="1" x14ac:dyDescent="0.2">
      <c r="A168" s="175"/>
      <c r="B168" s="216"/>
      <c r="C168" s="42" t="s">
        <v>82</v>
      </c>
      <c r="D168" s="194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34">
        <v>0</v>
      </c>
      <c r="Q168" s="141">
        <v>0</v>
      </c>
      <c r="R168" s="141">
        <v>0</v>
      </c>
      <c r="S168" s="141">
        <v>0</v>
      </c>
      <c r="T168" s="141">
        <v>535.21720000000005</v>
      </c>
      <c r="U168" s="141">
        <v>178.61041743999999</v>
      </c>
      <c r="V168" s="141">
        <v>0</v>
      </c>
      <c r="W168" s="141">
        <v>0</v>
      </c>
      <c r="X168" s="141">
        <v>11.451666912</v>
      </c>
      <c r="Y168" s="141">
        <v>0</v>
      </c>
      <c r="Z168" s="141">
        <v>0</v>
      </c>
      <c r="AA168" s="141">
        <v>7.0968627660000001</v>
      </c>
      <c r="AB168" s="141">
        <v>0</v>
      </c>
      <c r="AC168" s="134">
        <v>732.37614711799995</v>
      </c>
      <c r="AD168" s="194">
        <v>0</v>
      </c>
      <c r="AE168" s="141">
        <v>0</v>
      </c>
      <c r="AF168" s="141">
        <v>4.0471955719999997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5.2094112839999998</v>
      </c>
      <c r="AO168" s="291">
        <v>8.3379950261999998</v>
      </c>
      <c r="AP168" s="200">
        <v>17.594601882199999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41">
        <v>0</v>
      </c>
      <c r="AW168" s="141">
        <v>0</v>
      </c>
      <c r="AX168" s="141">
        <v>0</v>
      </c>
      <c r="AY168" s="141">
        <v>0</v>
      </c>
      <c r="AZ168" s="152">
        <f t="shared" si="54"/>
        <v>725.27928435199999</v>
      </c>
      <c r="BA168" s="20">
        <f t="shared" si="55"/>
        <v>4.0471955719999997</v>
      </c>
      <c r="BB168" s="54">
        <f t="shared" si="56"/>
        <v>0</v>
      </c>
      <c r="BC168" s="134"/>
      <c r="BD168" s="78"/>
      <c r="BE168" s="77"/>
    </row>
    <row r="169" spans="1:57" ht="20.100000000000001" customHeight="1" x14ac:dyDescent="0.2">
      <c r="A169" s="175"/>
      <c r="B169" s="216"/>
      <c r="C169" s="42" t="s">
        <v>76</v>
      </c>
      <c r="D169" s="194">
        <v>120.27526413940004</v>
      </c>
      <c r="E169" s="141">
        <v>81.576823066200049</v>
      </c>
      <c r="F169" s="141">
        <v>137.22655883300004</v>
      </c>
      <c r="G169" s="141">
        <v>526.77727154780018</v>
      </c>
      <c r="H169" s="141">
        <v>78.206061018400035</v>
      </c>
      <c r="I169" s="141">
        <v>511.75263366080003</v>
      </c>
      <c r="J169" s="141">
        <v>370.73404601100003</v>
      </c>
      <c r="K169" s="141">
        <v>114.29691162680004</v>
      </c>
      <c r="L169" s="141">
        <v>352.51238943340013</v>
      </c>
      <c r="M169" s="141">
        <v>461.70203147180018</v>
      </c>
      <c r="N169" s="141">
        <v>114.35932315220005</v>
      </c>
      <c r="O169" s="141">
        <v>371.65511749380011</v>
      </c>
      <c r="P169" s="134">
        <v>3241.0744314546005</v>
      </c>
      <c r="Q169" s="141">
        <v>461.96538495100026</v>
      </c>
      <c r="R169" s="141">
        <v>130.11947487280008</v>
      </c>
      <c r="S169" s="141">
        <v>418.20538012399982</v>
      </c>
      <c r="T169" s="141">
        <v>873.22000652040049</v>
      </c>
      <c r="U169" s="141">
        <v>311.83731370959987</v>
      </c>
      <c r="V169" s="141">
        <v>297.07479415880022</v>
      </c>
      <c r="W169" s="141">
        <v>158.73568224080006</v>
      </c>
      <c r="X169" s="141">
        <v>158.00254313339994</v>
      </c>
      <c r="Y169" s="141">
        <v>234.90929964040009</v>
      </c>
      <c r="Z169" s="141">
        <v>217.21537998159999</v>
      </c>
      <c r="AA169" s="141">
        <v>250.41830387979999</v>
      </c>
      <c r="AB169" s="141">
        <v>153.55017689060006</v>
      </c>
      <c r="AC169" s="134">
        <v>3665.2537401032009</v>
      </c>
      <c r="AD169" s="194">
        <v>386.53695268160033</v>
      </c>
      <c r="AE169" s="141">
        <v>247.45420482719982</v>
      </c>
      <c r="AF169" s="141">
        <v>303.01468945580001</v>
      </c>
      <c r="AG169" s="141">
        <v>229.02905910919995</v>
      </c>
      <c r="AH169" s="141">
        <v>272.64475841680002</v>
      </c>
      <c r="AI169" s="141">
        <v>248.13603161480009</v>
      </c>
      <c r="AJ169" s="141">
        <v>417.18569696439971</v>
      </c>
      <c r="AK169" s="141">
        <v>300.99679095779982</v>
      </c>
      <c r="AL169" s="141">
        <v>314.71997488959988</v>
      </c>
      <c r="AM169" s="141">
        <v>295.42402035999987</v>
      </c>
      <c r="AN169" s="141">
        <v>207.93875077500002</v>
      </c>
      <c r="AO169" s="291">
        <v>337.61758027060017</v>
      </c>
      <c r="AP169" s="200">
        <v>3560.6985103227998</v>
      </c>
      <c r="AQ169" s="141">
        <v>299.5757101960001</v>
      </c>
      <c r="AR169" s="141">
        <v>176.82576779139993</v>
      </c>
      <c r="AS169" s="141">
        <v>149.55648925000008</v>
      </c>
      <c r="AT169" s="141">
        <v>137.26777508500001</v>
      </c>
      <c r="AU169" s="141">
        <v>298.7186879950001</v>
      </c>
      <c r="AV169" s="141">
        <v>179.37994637780011</v>
      </c>
      <c r="AW169" s="141">
        <v>193.04137165039998</v>
      </c>
      <c r="AX169" s="141">
        <v>340.87204453259989</v>
      </c>
      <c r="AY169" s="141">
        <v>124.5718524176</v>
      </c>
      <c r="AZ169" s="152">
        <f t="shared" si="54"/>
        <v>3044.0698793512006</v>
      </c>
      <c r="BA169" s="20">
        <f t="shared" si="55"/>
        <v>2719.7181589171996</v>
      </c>
      <c r="BB169" s="54">
        <f t="shared" si="56"/>
        <v>1899.8096452958</v>
      </c>
      <c r="BC169" s="134">
        <f t="shared" si="57"/>
        <v>-30.146819108191323</v>
      </c>
      <c r="BD169" s="78"/>
      <c r="BE169" s="77"/>
    </row>
    <row r="170" spans="1:57" ht="20.100000000000001" customHeight="1" x14ac:dyDescent="0.2">
      <c r="A170" s="175"/>
      <c r="B170" s="216"/>
      <c r="C170" s="42" t="s">
        <v>80</v>
      </c>
      <c r="D170" s="194">
        <v>8.6573624634000002</v>
      </c>
      <c r="E170" s="141">
        <v>8.2785729515999993</v>
      </c>
      <c r="F170" s="141">
        <v>61.660847810799986</v>
      </c>
      <c r="G170" s="141">
        <v>58.259240527600014</v>
      </c>
      <c r="H170" s="141">
        <v>5.5035680839999994</v>
      </c>
      <c r="I170" s="141">
        <v>51.864127910000015</v>
      </c>
      <c r="J170" s="141">
        <v>5.5257461896000013</v>
      </c>
      <c r="K170" s="141">
        <v>2.7463665628000005</v>
      </c>
      <c r="L170" s="141">
        <v>5.5338740548000009</v>
      </c>
      <c r="M170" s="141">
        <v>2.095041256</v>
      </c>
      <c r="N170" s="141">
        <v>2.7749833957999996</v>
      </c>
      <c r="O170" s="141">
        <v>141.51987062499998</v>
      </c>
      <c r="P170" s="134">
        <v>354.41960183139997</v>
      </c>
      <c r="Q170" s="141">
        <v>2.1036440390000002</v>
      </c>
      <c r="R170" s="141">
        <v>0</v>
      </c>
      <c r="S170" s="141">
        <v>2.3256771999999999</v>
      </c>
      <c r="T170" s="141">
        <v>4.1521885580000006</v>
      </c>
      <c r="U170" s="141">
        <v>0</v>
      </c>
      <c r="V170" s="141">
        <v>0</v>
      </c>
      <c r="W170" s="141">
        <v>55.44179832799999</v>
      </c>
      <c r="X170" s="141">
        <v>0</v>
      </c>
      <c r="Y170" s="141">
        <v>0</v>
      </c>
      <c r="Z170" s="141">
        <v>5.2065342000000001</v>
      </c>
      <c r="AA170" s="141">
        <v>0</v>
      </c>
      <c r="AB170" s="141">
        <v>2.08426008</v>
      </c>
      <c r="AC170" s="134">
        <v>71.314102405</v>
      </c>
      <c r="AD170" s="194">
        <v>10.7136786078</v>
      </c>
      <c r="AE170" s="141">
        <v>7.6448937600000004</v>
      </c>
      <c r="AF170" s="141">
        <v>0</v>
      </c>
      <c r="AG170" s="141">
        <v>68.792838098600001</v>
      </c>
      <c r="AH170" s="141">
        <v>70.052910818799987</v>
      </c>
      <c r="AI170" s="141">
        <v>15.003279620000002</v>
      </c>
      <c r="AJ170" s="141">
        <v>0.33853331679999998</v>
      </c>
      <c r="AK170" s="141">
        <v>0</v>
      </c>
      <c r="AL170" s="141">
        <v>0</v>
      </c>
      <c r="AM170" s="141">
        <v>0</v>
      </c>
      <c r="AN170" s="141">
        <v>0</v>
      </c>
      <c r="AO170" s="291">
        <v>0</v>
      </c>
      <c r="AP170" s="200">
        <v>172.54613422199998</v>
      </c>
      <c r="AQ170" s="141">
        <v>0</v>
      </c>
      <c r="AR170" s="141">
        <v>22.920813790000004</v>
      </c>
      <c r="AS170" s="141">
        <v>20.665475600000004</v>
      </c>
      <c r="AT170" s="141">
        <v>0</v>
      </c>
      <c r="AU170" s="141">
        <v>20.653086440000006</v>
      </c>
      <c r="AV170" s="141">
        <v>0</v>
      </c>
      <c r="AW170" s="141">
        <v>11.048127411999999</v>
      </c>
      <c r="AX170" s="141">
        <v>3.063209863</v>
      </c>
      <c r="AY170" s="141">
        <v>0.34622419999999998</v>
      </c>
      <c r="AZ170" s="152">
        <f t="shared" si="54"/>
        <v>64.023308124999986</v>
      </c>
      <c r="BA170" s="20">
        <f t="shared" si="55"/>
        <v>172.54613422199998</v>
      </c>
      <c r="BB170" s="54">
        <f t="shared" si="56"/>
        <v>78.696937305000006</v>
      </c>
      <c r="BC170" s="134">
        <f t="shared" si="57"/>
        <v>-54.390785015358524</v>
      </c>
      <c r="BD170" s="78"/>
      <c r="BE170" s="77"/>
    </row>
    <row r="171" spans="1:57" ht="20.100000000000001" customHeight="1" thickBot="1" x14ac:dyDescent="0.25">
      <c r="A171" s="175"/>
      <c r="B171" s="229"/>
      <c r="C171" s="300" t="s">
        <v>81</v>
      </c>
      <c r="D171" s="131">
        <v>0.21257102580000001</v>
      </c>
      <c r="E171" s="121">
        <v>0.38416</v>
      </c>
      <c r="F171" s="121">
        <v>0.88151000000000002</v>
      </c>
      <c r="G171" s="121">
        <v>0.725320148</v>
      </c>
      <c r="H171" s="121">
        <v>0.62837600000000005</v>
      </c>
      <c r="I171" s="121">
        <v>7.9957133367999997</v>
      </c>
      <c r="J171" s="121">
        <v>2.41472</v>
      </c>
      <c r="K171" s="121">
        <v>1.0515802388</v>
      </c>
      <c r="L171" s="121">
        <v>1.9366717076</v>
      </c>
      <c r="M171" s="121">
        <v>1.7135550096000001</v>
      </c>
      <c r="N171" s="121">
        <v>0.97164127620000007</v>
      </c>
      <c r="O171" s="121">
        <v>1.3110527416</v>
      </c>
      <c r="P171" s="127">
        <v>20.2268714844</v>
      </c>
      <c r="Q171" s="121">
        <v>1.3719999999999999</v>
      </c>
      <c r="R171" s="121">
        <v>0.30527000000000004</v>
      </c>
      <c r="S171" s="121">
        <v>7.8370735729999996</v>
      </c>
      <c r="T171" s="121">
        <v>2.3667000000000002</v>
      </c>
      <c r="U171" s="121">
        <v>1.05301</v>
      </c>
      <c r="V171" s="121">
        <v>0.42721137059999997</v>
      </c>
      <c r="W171" s="121">
        <v>0.54880000000000007</v>
      </c>
      <c r="X171" s="121">
        <v>0.77929599999999999</v>
      </c>
      <c r="Y171" s="121">
        <v>1.201474806</v>
      </c>
      <c r="Z171" s="121">
        <v>0.48039859699999998</v>
      </c>
      <c r="AA171" s="121">
        <v>2.1144097799999999</v>
      </c>
      <c r="AB171" s="121">
        <v>5.0023637929999998</v>
      </c>
      <c r="AC171" s="127">
        <v>23.488007919600001</v>
      </c>
      <c r="AD171" s="131">
        <v>2.5827900000000001</v>
      </c>
      <c r="AE171" s="121">
        <v>0.83694579359999999</v>
      </c>
      <c r="AF171" s="121">
        <v>0.561234436</v>
      </c>
      <c r="AG171" s="121">
        <v>0.34300000000000003</v>
      </c>
      <c r="AH171" s="121">
        <v>0.81151090299999995</v>
      </c>
      <c r="AI171" s="121">
        <v>0.78889999999999993</v>
      </c>
      <c r="AJ171" s="121">
        <v>0.13719999999999999</v>
      </c>
      <c r="AK171" s="121">
        <v>1.4200199999999998</v>
      </c>
      <c r="AL171" s="121">
        <v>0.27783000000000002</v>
      </c>
      <c r="AM171" s="121">
        <v>0.50078</v>
      </c>
      <c r="AN171" s="121">
        <v>0.34300000000000003</v>
      </c>
      <c r="AO171" s="292">
        <v>0.10976</v>
      </c>
      <c r="AP171" s="199">
        <v>8.7129711325999999</v>
      </c>
      <c r="AQ171" s="121">
        <v>0.85064000000000006</v>
      </c>
      <c r="AR171" s="121">
        <v>1.0975999999999999</v>
      </c>
      <c r="AS171" s="121">
        <v>7.5459999999999999E-2</v>
      </c>
      <c r="AT171" s="121">
        <v>8.2320000000000004E-2</v>
      </c>
      <c r="AU171" s="121">
        <v>1.5101675344000001</v>
      </c>
      <c r="AV171" s="121">
        <v>0.17150000000000001</v>
      </c>
      <c r="AW171" s="121">
        <v>0.25724999999999998</v>
      </c>
      <c r="AX171" s="121">
        <v>0</v>
      </c>
      <c r="AY171" s="121">
        <v>0.296352</v>
      </c>
      <c r="AZ171" s="232">
        <f t="shared" si="54"/>
        <v>15.890835749600001</v>
      </c>
      <c r="BA171" s="155">
        <f t="shared" si="55"/>
        <v>7.7594311326000005</v>
      </c>
      <c r="BB171" s="231">
        <f t="shared" si="56"/>
        <v>4.3412895343999995</v>
      </c>
      <c r="BC171" s="127">
        <f t="shared" si="57"/>
        <v>-44.051445779823069</v>
      </c>
      <c r="BD171" s="78"/>
      <c r="BE171" s="77"/>
    </row>
    <row r="172" spans="1:57" ht="20.100000000000001" customHeight="1" thickBot="1" x14ac:dyDescent="0.3">
      <c r="A172" s="175"/>
      <c r="B172" s="96"/>
      <c r="C172" s="94" t="s">
        <v>24</v>
      </c>
      <c r="D172" s="91">
        <v>3395</v>
      </c>
      <c r="E172" s="92">
        <v>5176</v>
      </c>
      <c r="F172" s="92">
        <v>4338</v>
      </c>
      <c r="G172" s="92">
        <v>3292</v>
      </c>
      <c r="H172" s="92">
        <v>3787</v>
      </c>
      <c r="I172" s="92">
        <v>3845</v>
      </c>
      <c r="J172" s="92">
        <v>3326</v>
      </c>
      <c r="K172" s="92">
        <v>3396</v>
      </c>
      <c r="L172" s="92">
        <v>4137</v>
      </c>
      <c r="M172" s="92">
        <v>4378</v>
      </c>
      <c r="N172" s="92">
        <v>3813</v>
      </c>
      <c r="O172" s="92">
        <v>3348</v>
      </c>
      <c r="P172" s="133">
        <v>46231</v>
      </c>
      <c r="Q172" s="92">
        <v>2848</v>
      </c>
      <c r="R172" s="92">
        <v>2678</v>
      </c>
      <c r="S172" s="92">
        <v>3286</v>
      </c>
      <c r="T172" s="92">
        <v>3884</v>
      </c>
      <c r="U172" s="92">
        <v>3411</v>
      </c>
      <c r="V172" s="92">
        <v>3787</v>
      </c>
      <c r="W172" s="92">
        <v>3818</v>
      </c>
      <c r="X172" s="92">
        <v>3963</v>
      </c>
      <c r="Y172" s="92">
        <v>3809</v>
      </c>
      <c r="Z172" s="92">
        <v>3395</v>
      </c>
      <c r="AA172" s="92">
        <v>3581</v>
      </c>
      <c r="AB172" s="92">
        <v>3573</v>
      </c>
      <c r="AC172" s="133">
        <v>42033</v>
      </c>
      <c r="AD172" s="91">
        <v>3789</v>
      </c>
      <c r="AE172" s="92">
        <v>3367</v>
      </c>
      <c r="AF172" s="92">
        <v>4593</v>
      </c>
      <c r="AG172" s="92">
        <v>3626</v>
      </c>
      <c r="AH172" s="92">
        <v>4560</v>
      </c>
      <c r="AI172" s="92">
        <v>4513</v>
      </c>
      <c r="AJ172" s="92">
        <v>3982</v>
      </c>
      <c r="AK172" s="92">
        <v>3832</v>
      </c>
      <c r="AL172" s="92">
        <v>3567</v>
      </c>
      <c r="AM172" s="92">
        <v>4074</v>
      </c>
      <c r="AN172" s="92">
        <v>3625</v>
      </c>
      <c r="AO172" s="93">
        <v>4994</v>
      </c>
      <c r="AP172" s="133">
        <v>48522</v>
      </c>
      <c r="AQ172" s="92">
        <v>4320</v>
      </c>
      <c r="AR172" s="92">
        <v>3771</v>
      </c>
      <c r="AS172" s="92">
        <v>4830</v>
      </c>
      <c r="AT172" s="92">
        <v>5043</v>
      </c>
      <c r="AU172" s="92">
        <v>6573</v>
      </c>
      <c r="AV172" s="92">
        <v>4897</v>
      </c>
      <c r="AW172" s="92">
        <v>5467</v>
      </c>
      <c r="AX172" s="92">
        <v>4582</v>
      </c>
      <c r="AY172" s="92">
        <v>4496</v>
      </c>
      <c r="AZ172" s="91">
        <f t="shared" si="54"/>
        <v>31484</v>
      </c>
      <c r="BA172" s="92">
        <f t="shared" si="55"/>
        <v>35829</v>
      </c>
      <c r="BB172" s="93">
        <f t="shared" si="56"/>
        <v>43979</v>
      </c>
      <c r="BC172" s="179">
        <f t="shared" ref="BC172" si="58">((BB172/BA172)-1)*100</f>
        <v>22.746936838873545</v>
      </c>
      <c r="BD172" s="78"/>
      <c r="BE172" s="77"/>
    </row>
    <row r="173" spans="1:57" ht="20.100000000000001" customHeight="1" x14ac:dyDescent="0.25">
      <c r="A173" s="175"/>
      <c r="B173" s="227" t="s">
        <v>84</v>
      </c>
      <c r="C173" s="301"/>
      <c r="D173" s="247">
        <v>2862</v>
      </c>
      <c r="E173" s="159">
        <v>4548</v>
      </c>
      <c r="F173" s="159">
        <v>3821</v>
      </c>
      <c r="G173" s="159">
        <v>2753</v>
      </c>
      <c r="H173" s="159">
        <v>3423</v>
      </c>
      <c r="I173" s="159">
        <v>3331</v>
      </c>
      <c r="J173" s="159">
        <v>2810</v>
      </c>
      <c r="K173" s="159">
        <v>3004</v>
      </c>
      <c r="L173" s="159">
        <v>3713</v>
      </c>
      <c r="M173" s="159">
        <v>3961</v>
      </c>
      <c r="N173" s="159">
        <v>3477</v>
      </c>
      <c r="O173" s="159">
        <v>2836</v>
      </c>
      <c r="P173" s="158">
        <v>40539</v>
      </c>
      <c r="Q173" s="159">
        <v>2379</v>
      </c>
      <c r="R173" s="159">
        <v>2474</v>
      </c>
      <c r="S173" s="159">
        <v>2672</v>
      </c>
      <c r="T173" s="159">
        <v>3317</v>
      </c>
      <c r="U173" s="159">
        <v>3020</v>
      </c>
      <c r="V173" s="159">
        <v>3211</v>
      </c>
      <c r="W173" s="159">
        <v>3484</v>
      </c>
      <c r="X173" s="159">
        <v>3661</v>
      </c>
      <c r="Y173" s="159">
        <v>3417</v>
      </c>
      <c r="Z173" s="159">
        <v>3158</v>
      </c>
      <c r="AA173" s="159">
        <v>3213</v>
      </c>
      <c r="AB173" s="159">
        <v>3311</v>
      </c>
      <c r="AC173" s="158">
        <v>37317</v>
      </c>
      <c r="AD173" s="160">
        <v>3458</v>
      </c>
      <c r="AE173" s="159">
        <v>3131</v>
      </c>
      <c r="AF173" s="159">
        <v>4252</v>
      </c>
      <c r="AG173" s="159">
        <v>3312</v>
      </c>
      <c r="AH173" s="159">
        <v>4259</v>
      </c>
      <c r="AI173" s="159">
        <v>4253</v>
      </c>
      <c r="AJ173" s="159">
        <v>3712</v>
      </c>
      <c r="AK173" s="159">
        <v>3587</v>
      </c>
      <c r="AL173" s="159">
        <v>3362</v>
      </c>
      <c r="AM173" s="159">
        <v>3805</v>
      </c>
      <c r="AN173" s="159">
        <v>3408</v>
      </c>
      <c r="AO173" s="161">
        <v>4701</v>
      </c>
      <c r="AP173" s="158">
        <v>45240</v>
      </c>
      <c r="AQ173" s="159">
        <v>4027</v>
      </c>
      <c r="AR173" s="159">
        <v>3524</v>
      </c>
      <c r="AS173" s="159">
        <v>4607</v>
      </c>
      <c r="AT173" s="159">
        <v>4824</v>
      </c>
      <c r="AU173" s="159">
        <v>6300</v>
      </c>
      <c r="AV173" s="159">
        <v>4680</v>
      </c>
      <c r="AW173" s="159">
        <v>5240</v>
      </c>
      <c r="AX173" s="159">
        <v>4353</v>
      </c>
      <c r="AY173" s="159">
        <v>4349</v>
      </c>
      <c r="AZ173" s="240">
        <f t="shared" si="54"/>
        <v>27635</v>
      </c>
      <c r="BA173" s="233">
        <f t="shared" si="55"/>
        <v>33326</v>
      </c>
      <c r="BB173" s="241">
        <f t="shared" si="56"/>
        <v>41904</v>
      </c>
      <c r="BC173" s="246">
        <f t="shared" si="57"/>
        <v>25.739662725799683</v>
      </c>
      <c r="BD173" s="78"/>
      <c r="BE173" s="77"/>
    </row>
    <row r="174" spans="1:57" ht="20.100000000000001" customHeight="1" x14ac:dyDescent="0.2">
      <c r="A174" s="175"/>
      <c r="B174" s="216"/>
      <c r="C174" s="42" t="s">
        <v>75</v>
      </c>
      <c r="D174" s="43">
        <v>1</v>
      </c>
      <c r="E174" s="28">
        <v>0</v>
      </c>
      <c r="F174" s="28">
        <v>0</v>
      </c>
      <c r="G174" s="28">
        <v>1</v>
      </c>
      <c r="H174" s="28">
        <v>2</v>
      </c>
      <c r="I174" s="28">
        <v>8</v>
      </c>
      <c r="J174" s="28">
        <v>11</v>
      </c>
      <c r="K174" s="28">
        <v>0</v>
      </c>
      <c r="L174" s="28">
        <v>1</v>
      </c>
      <c r="M174" s="28">
        <v>0</v>
      </c>
      <c r="N174" s="28">
        <v>0</v>
      </c>
      <c r="O174" s="28">
        <v>1</v>
      </c>
      <c r="P174" s="145">
        <v>25</v>
      </c>
      <c r="Q174" s="28">
        <v>4</v>
      </c>
      <c r="R174" s="28">
        <v>0</v>
      </c>
      <c r="S174" s="28">
        <v>0</v>
      </c>
      <c r="T174" s="28">
        <v>1</v>
      </c>
      <c r="U174" s="28">
        <v>16</v>
      </c>
      <c r="V174" s="28">
        <v>2</v>
      </c>
      <c r="W174" s="28">
        <v>1</v>
      </c>
      <c r="X174" s="28">
        <v>11</v>
      </c>
      <c r="Y174" s="28">
        <v>0</v>
      </c>
      <c r="Z174" s="28">
        <v>1</v>
      </c>
      <c r="AA174" s="28">
        <v>0</v>
      </c>
      <c r="AB174" s="28">
        <v>0</v>
      </c>
      <c r="AC174" s="145">
        <v>36</v>
      </c>
      <c r="AD174" s="43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10</v>
      </c>
      <c r="AJ174" s="28">
        <v>0</v>
      </c>
      <c r="AK174" s="28">
        <v>1</v>
      </c>
      <c r="AL174" s="28">
        <v>10</v>
      </c>
      <c r="AM174" s="28">
        <v>3</v>
      </c>
      <c r="AN174" s="28">
        <v>0</v>
      </c>
      <c r="AO174" s="287">
        <v>0</v>
      </c>
      <c r="AP174" s="134">
        <v>24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28">
        <v>0</v>
      </c>
      <c r="AZ174" s="152">
        <f t="shared" si="54"/>
        <v>35</v>
      </c>
      <c r="BA174" s="20">
        <f t="shared" si="55"/>
        <v>21</v>
      </c>
      <c r="BB174" s="54">
        <f t="shared" si="56"/>
        <v>0</v>
      </c>
      <c r="BC174" s="134"/>
      <c r="BD174" s="78"/>
      <c r="BE174" s="77"/>
    </row>
    <row r="175" spans="1:57" ht="20.100000000000001" customHeight="1" x14ac:dyDescent="0.2">
      <c r="A175" s="175"/>
      <c r="B175" s="216"/>
      <c r="C175" s="42" t="s">
        <v>74</v>
      </c>
      <c r="D175" s="43">
        <v>80</v>
      </c>
      <c r="E175" s="28">
        <v>82</v>
      </c>
      <c r="F175" s="28">
        <v>70</v>
      </c>
      <c r="G175" s="28">
        <v>61</v>
      </c>
      <c r="H175" s="28">
        <v>27</v>
      </c>
      <c r="I175" s="28">
        <v>42</v>
      </c>
      <c r="J175" s="28">
        <v>53</v>
      </c>
      <c r="K175" s="28">
        <v>104</v>
      </c>
      <c r="L175" s="28">
        <v>184</v>
      </c>
      <c r="M175" s="28">
        <v>164</v>
      </c>
      <c r="N175" s="28">
        <v>161</v>
      </c>
      <c r="O175" s="28">
        <v>176</v>
      </c>
      <c r="P175" s="145">
        <v>1204</v>
      </c>
      <c r="Q175" s="28">
        <v>66</v>
      </c>
      <c r="R175" s="28">
        <v>45</v>
      </c>
      <c r="S175" s="28">
        <v>167</v>
      </c>
      <c r="T175" s="28">
        <v>109</v>
      </c>
      <c r="U175" s="28">
        <v>176</v>
      </c>
      <c r="V175" s="28">
        <v>137</v>
      </c>
      <c r="W175" s="28">
        <v>189</v>
      </c>
      <c r="X175" s="28">
        <v>193</v>
      </c>
      <c r="Y175" s="28">
        <v>267</v>
      </c>
      <c r="Z175" s="28">
        <v>171</v>
      </c>
      <c r="AA175" s="28">
        <v>272</v>
      </c>
      <c r="AB175" s="28">
        <v>152</v>
      </c>
      <c r="AC175" s="145">
        <v>1944</v>
      </c>
      <c r="AD175" s="43">
        <v>241</v>
      </c>
      <c r="AE175" s="28">
        <v>154</v>
      </c>
      <c r="AF175" s="28">
        <v>252</v>
      </c>
      <c r="AG175" s="28">
        <v>187</v>
      </c>
      <c r="AH175" s="28">
        <v>208</v>
      </c>
      <c r="AI175" s="28">
        <v>228</v>
      </c>
      <c r="AJ175" s="28">
        <v>247</v>
      </c>
      <c r="AK175" s="28">
        <v>246</v>
      </c>
      <c r="AL175" s="28">
        <v>293</v>
      </c>
      <c r="AM175" s="28">
        <v>227</v>
      </c>
      <c r="AN175" s="28">
        <v>247</v>
      </c>
      <c r="AO175" s="287">
        <v>247</v>
      </c>
      <c r="AP175" s="134">
        <v>2777</v>
      </c>
      <c r="AQ175" s="28">
        <v>265</v>
      </c>
      <c r="AR175" s="28">
        <v>221</v>
      </c>
      <c r="AS175" s="28">
        <v>268</v>
      </c>
      <c r="AT175" s="28">
        <v>272</v>
      </c>
      <c r="AU175" s="28">
        <v>302</v>
      </c>
      <c r="AV175" s="28">
        <v>216</v>
      </c>
      <c r="AW175" s="28">
        <v>285</v>
      </c>
      <c r="AX175" s="28">
        <v>198</v>
      </c>
      <c r="AY175" s="28">
        <v>197</v>
      </c>
      <c r="AZ175" s="152">
        <f t="shared" si="54"/>
        <v>1349</v>
      </c>
      <c r="BA175" s="20">
        <f t="shared" si="55"/>
        <v>2056</v>
      </c>
      <c r="BB175" s="54">
        <f t="shared" si="56"/>
        <v>2224</v>
      </c>
      <c r="BC175" s="134">
        <f t="shared" si="57"/>
        <v>8.1712062256809261</v>
      </c>
      <c r="BD175" s="78"/>
      <c r="BE175" s="77"/>
    </row>
    <row r="176" spans="1:57" ht="20.100000000000001" customHeight="1" x14ac:dyDescent="0.2">
      <c r="A176" s="175"/>
      <c r="B176" s="216"/>
      <c r="C176" s="42" t="s">
        <v>87</v>
      </c>
      <c r="D176" s="43">
        <v>2</v>
      </c>
      <c r="E176" s="28">
        <v>3</v>
      </c>
      <c r="F176" s="28">
        <v>3</v>
      </c>
      <c r="G176" s="28">
        <v>17</v>
      </c>
      <c r="H176" s="28">
        <v>6</v>
      </c>
      <c r="I176" s="28">
        <v>28</v>
      </c>
      <c r="J176" s="28">
        <v>43</v>
      </c>
      <c r="K176" s="28">
        <v>20</v>
      </c>
      <c r="L176" s="28">
        <v>6</v>
      </c>
      <c r="M176" s="28">
        <v>2</v>
      </c>
      <c r="N176" s="28">
        <v>1</v>
      </c>
      <c r="O176" s="28">
        <v>6</v>
      </c>
      <c r="P176" s="145">
        <v>137</v>
      </c>
      <c r="Q176" s="28">
        <v>2</v>
      </c>
      <c r="R176" s="28">
        <v>2</v>
      </c>
      <c r="S176" s="28">
        <v>0</v>
      </c>
      <c r="T176" s="28">
        <v>2</v>
      </c>
      <c r="U176" s="28">
        <v>8</v>
      </c>
      <c r="V176" s="28">
        <v>0</v>
      </c>
      <c r="W176" s="28">
        <v>4</v>
      </c>
      <c r="X176" s="28">
        <v>2</v>
      </c>
      <c r="Y176" s="28">
        <v>1</v>
      </c>
      <c r="Z176" s="28">
        <v>0</v>
      </c>
      <c r="AA176" s="28">
        <v>0</v>
      </c>
      <c r="AB176" s="28">
        <v>0</v>
      </c>
      <c r="AC176" s="145">
        <v>21</v>
      </c>
      <c r="AD176" s="43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7">
        <v>0</v>
      </c>
      <c r="AP176" s="134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28">
        <v>0</v>
      </c>
      <c r="AZ176" s="152">
        <f t="shared" si="54"/>
        <v>21</v>
      </c>
      <c r="BA176" s="20">
        <f t="shared" si="55"/>
        <v>0</v>
      </c>
      <c r="BB176" s="54">
        <f t="shared" si="56"/>
        <v>0</v>
      </c>
      <c r="BC176" s="134"/>
      <c r="BD176" s="78"/>
      <c r="BE176" s="77"/>
    </row>
    <row r="177" spans="1:57" ht="20.100000000000001" customHeight="1" x14ac:dyDescent="0.2">
      <c r="A177" s="175"/>
      <c r="B177" s="216"/>
      <c r="C177" s="42" t="s">
        <v>73</v>
      </c>
      <c r="D177" s="43">
        <v>241</v>
      </c>
      <c r="E177" s="28">
        <v>113</v>
      </c>
      <c r="F177" s="28">
        <v>286</v>
      </c>
      <c r="G177" s="28">
        <v>247</v>
      </c>
      <c r="H177" s="28">
        <v>145</v>
      </c>
      <c r="I177" s="28">
        <v>391</v>
      </c>
      <c r="J177" s="28">
        <v>180</v>
      </c>
      <c r="K177" s="28">
        <v>193</v>
      </c>
      <c r="L177" s="28">
        <v>219</v>
      </c>
      <c r="M177" s="28">
        <v>115</v>
      </c>
      <c r="N177" s="28">
        <v>250</v>
      </c>
      <c r="O177" s="28">
        <v>277</v>
      </c>
      <c r="P177" s="145">
        <v>2657</v>
      </c>
      <c r="Q177" s="28">
        <v>200</v>
      </c>
      <c r="R177" s="28">
        <v>143</v>
      </c>
      <c r="S177" s="28">
        <v>258</v>
      </c>
      <c r="T177" s="28">
        <v>212</v>
      </c>
      <c r="U177" s="28">
        <v>188</v>
      </c>
      <c r="V177" s="28">
        <v>318</v>
      </c>
      <c r="W177" s="28">
        <v>349</v>
      </c>
      <c r="X177" s="28">
        <v>544</v>
      </c>
      <c r="Y177" s="28">
        <v>315</v>
      </c>
      <c r="Z177" s="28">
        <v>213</v>
      </c>
      <c r="AA177" s="28">
        <v>292</v>
      </c>
      <c r="AB177" s="28">
        <v>279</v>
      </c>
      <c r="AC177" s="145">
        <v>3311</v>
      </c>
      <c r="AD177" s="43">
        <v>341</v>
      </c>
      <c r="AE177" s="28">
        <v>218</v>
      </c>
      <c r="AF177" s="28">
        <v>419</v>
      </c>
      <c r="AG177" s="28">
        <v>273</v>
      </c>
      <c r="AH177" s="28">
        <v>499</v>
      </c>
      <c r="AI177" s="28">
        <v>485</v>
      </c>
      <c r="AJ177" s="28">
        <v>469</v>
      </c>
      <c r="AK177" s="28">
        <v>392</v>
      </c>
      <c r="AL177" s="28">
        <v>359</v>
      </c>
      <c r="AM177" s="28">
        <v>386</v>
      </c>
      <c r="AN177" s="28">
        <v>258</v>
      </c>
      <c r="AO177" s="287">
        <v>288</v>
      </c>
      <c r="AP177" s="134">
        <v>4387</v>
      </c>
      <c r="AQ177" s="28">
        <v>362</v>
      </c>
      <c r="AR177" s="28">
        <v>194</v>
      </c>
      <c r="AS177" s="28">
        <v>325</v>
      </c>
      <c r="AT177" s="28">
        <v>195</v>
      </c>
      <c r="AU177" s="28">
        <v>219</v>
      </c>
      <c r="AV177" s="28">
        <v>195</v>
      </c>
      <c r="AW177" s="28">
        <v>229</v>
      </c>
      <c r="AX177" s="28">
        <v>258</v>
      </c>
      <c r="AY177" s="28">
        <v>193</v>
      </c>
      <c r="AZ177" s="152">
        <f t="shared" ref="AZ177:AZ198" si="59">SUM($Q177:$Y177)</f>
        <v>2527</v>
      </c>
      <c r="BA177" s="20">
        <f t="shared" ref="BA177:BA198" si="60">SUM($AD177:$AL177)</f>
        <v>3455</v>
      </c>
      <c r="BB177" s="54">
        <f t="shared" ref="BB177:BB198" si="61">SUM($AQ177:$AY177)</f>
        <v>2170</v>
      </c>
      <c r="BC177" s="134">
        <f t="shared" si="57"/>
        <v>-37.192474674384947</v>
      </c>
      <c r="BD177" s="78"/>
      <c r="BE177" s="77"/>
    </row>
    <row r="178" spans="1:57" ht="20.100000000000001" customHeight="1" x14ac:dyDescent="0.2">
      <c r="A178" s="175"/>
      <c r="B178" s="216"/>
      <c r="C178" s="42" t="s">
        <v>86</v>
      </c>
      <c r="D178" s="43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45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145">
        <v>0</v>
      </c>
      <c r="AD178" s="43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7">
        <v>0</v>
      </c>
      <c r="AP178" s="134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16</v>
      </c>
      <c r="AW178" s="28">
        <v>7</v>
      </c>
      <c r="AX178" s="28">
        <v>11</v>
      </c>
      <c r="AY178" s="28">
        <v>28</v>
      </c>
      <c r="AZ178" s="152">
        <f t="shared" si="59"/>
        <v>0</v>
      </c>
      <c r="BA178" s="20">
        <f t="shared" si="60"/>
        <v>0</v>
      </c>
      <c r="BB178" s="54">
        <f t="shared" si="61"/>
        <v>62</v>
      </c>
      <c r="BC178" s="134"/>
      <c r="BD178" s="78"/>
      <c r="BE178" s="77"/>
    </row>
    <row r="179" spans="1:57" ht="20.100000000000001" customHeight="1" x14ac:dyDescent="0.2">
      <c r="A179" s="175"/>
      <c r="B179" s="216"/>
      <c r="C179" s="42" t="s">
        <v>83</v>
      </c>
      <c r="D179" s="43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145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31</v>
      </c>
      <c r="AG179" s="28">
        <v>0</v>
      </c>
      <c r="AH179" s="28">
        <v>0</v>
      </c>
      <c r="AI179" s="28">
        <v>0</v>
      </c>
      <c r="AJ179" s="28">
        <v>0</v>
      </c>
      <c r="AK179" s="28">
        <v>1</v>
      </c>
      <c r="AL179" s="28">
        <v>0</v>
      </c>
      <c r="AM179" s="28">
        <v>0</v>
      </c>
      <c r="AN179" s="28">
        <v>0</v>
      </c>
      <c r="AO179" s="287">
        <v>0</v>
      </c>
      <c r="AP179" s="134">
        <v>32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28">
        <v>0</v>
      </c>
      <c r="AZ179" s="152">
        <f t="shared" si="59"/>
        <v>0</v>
      </c>
      <c r="BA179" s="20">
        <f t="shared" si="60"/>
        <v>32</v>
      </c>
      <c r="BB179" s="54">
        <f t="shared" si="61"/>
        <v>0</v>
      </c>
      <c r="BC179" s="134"/>
      <c r="BD179" s="78"/>
      <c r="BE179" s="77"/>
    </row>
    <row r="180" spans="1:57" ht="20.100000000000001" customHeight="1" x14ac:dyDescent="0.2">
      <c r="A180" s="175"/>
      <c r="B180" s="216"/>
      <c r="C180" s="42" t="s">
        <v>72</v>
      </c>
      <c r="D180" s="43">
        <v>109</v>
      </c>
      <c r="E180" s="28">
        <v>93</v>
      </c>
      <c r="F180" s="28">
        <v>92</v>
      </c>
      <c r="G180" s="28">
        <v>63</v>
      </c>
      <c r="H180" s="28">
        <v>94</v>
      </c>
      <c r="I180" s="28">
        <v>80</v>
      </c>
      <c r="J180" s="28">
        <v>101</v>
      </c>
      <c r="K180" s="28">
        <v>86</v>
      </c>
      <c r="L180" s="28">
        <v>127</v>
      </c>
      <c r="M180" s="28">
        <v>72</v>
      </c>
      <c r="N180" s="28">
        <v>69</v>
      </c>
      <c r="O180" s="28">
        <v>82</v>
      </c>
      <c r="P180" s="145">
        <v>1068</v>
      </c>
      <c r="Q180" s="28">
        <v>51</v>
      </c>
      <c r="R180" s="28">
        <v>48</v>
      </c>
      <c r="S180" s="28">
        <v>21</v>
      </c>
      <c r="T180" s="28">
        <v>59</v>
      </c>
      <c r="U180" s="28">
        <v>32</v>
      </c>
      <c r="V180" s="28">
        <v>50</v>
      </c>
      <c r="W180" s="28">
        <v>42</v>
      </c>
      <c r="X180" s="28">
        <v>49</v>
      </c>
      <c r="Y180" s="28">
        <v>67</v>
      </c>
      <c r="Z180" s="28">
        <v>87</v>
      </c>
      <c r="AA180" s="28">
        <v>71</v>
      </c>
      <c r="AB180" s="28">
        <v>34</v>
      </c>
      <c r="AC180" s="145">
        <v>611</v>
      </c>
      <c r="AD180" s="43">
        <v>32</v>
      </c>
      <c r="AE180" s="28">
        <v>13</v>
      </c>
      <c r="AF180" s="28">
        <v>24</v>
      </c>
      <c r="AG180" s="28">
        <v>21</v>
      </c>
      <c r="AH180" s="28">
        <v>26</v>
      </c>
      <c r="AI180" s="28">
        <v>10</v>
      </c>
      <c r="AJ180" s="28">
        <v>11</v>
      </c>
      <c r="AK180" s="28">
        <v>22</v>
      </c>
      <c r="AL180" s="28">
        <v>26</v>
      </c>
      <c r="AM180" s="28">
        <v>14</v>
      </c>
      <c r="AN180" s="28">
        <v>23</v>
      </c>
      <c r="AO180" s="287">
        <v>3</v>
      </c>
      <c r="AP180" s="134">
        <v>225</v>
      </c>
      <c r="AQ180" s="28">
        <v>45</v>
      </c>
      <c r="AR180" s="28">
        <v>76</v>
      </c>
      <c r="AS180" s="28">
        <v>107</v>
      </c>
      <c r="AT180" s="28">
        <v>62</v>
      </c>
      <c r="AU180" s="28">
        <v>69</v>
      </c>
      <c r="AV180" s="28">
        <v>48</v>
      </c>
      <c r="AW180" s="28">
        <v>45</v>
      </c>
      <c r="AX180" s="28">
        <v>51</v>
      </c>
      <c r="AY180" s="28">
        <v>31</v>
      </c>
      <c r="AZ180" s="152">
        <f t="shared" si="59"/>
        <v>419</v>
      </c>
      <c r="BA180" s="20">
        <f t="shared" si="60"/>
        <v>185</v>
      </c>
      <c r="BB180" s="54">
        <f t="shared" si="61"/>
        <v>534</v>
      </c>
      <c r="BC180" s="134">
        <f t="shared" si="57"/>
        <v>188.64864864864865</v>
      </c>
      <c r="BD180" s="78"/>
      <c r="BE180" s="77"/>
    </row>
    <row r="181" spans="1:57" ht="20.100000000000001" customHeight="1" x14ac:dyDescent="0.2">
      <c r="A181" s="175"/>
      <c r="B181" s="216"/>
      <c r="C181" s="42" t="s">
        <v>88</v>
      </c>
      <c r="D181" s="43">
        <v>22</v>
      </c>
      <c r="E181" s="28">
        <v>9</v>
      </c>
      <c r="F181" s="28">
        <v>39</v>
      </c>
      <c r="G181" s="28">
        <v>22</v>
      </c>
      <c r="H181" s="28">
        <v>28</v>
      </c>
      <c r="I181" s="28">
        <v>13</v>
      </c>
      <c r="J181" s="28">
        <v>2</v>
      </c>
      <c r="K181" s="28">
        <v>0</v>
      </c>
      <c r="L181" s="28">
        <v>4</v>
      </c>
      <c r="M181" s="28">
        <v>0</v>
      </c>
      <c r="N181" s="28">
        <v>0</v>
      </c>
      <c r="O181" s="28">
        <v>0</v>
      </c>
      <c r="P181" s="145">
        <v>139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145">
        <v>0</v>
      </c>
      <c r="AD181" s="43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7">
        <v>0</v>
      </c>
      <c r="AP181" s="134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28">
        <v>0</v>
      </c>
      <c r="AZ181" s="152">
        <f t="shared" si="59"/>
        <v>0</v>
      </c>
      <c r="BA181" s="20">
        <f t="shared" si="60"/>
        <v>0</v>
      </c>
      <c r="BB181" s="54">
        <f t="shared" si="61"/>
        <v>0</v>
      </c>
      <c r="BC181" s="134"/>
      <c r="BD181" s="78"/>
      <c r="BE181" s="77"/>
    </row>
    <row r="182" spans="1:57" ht="20.100000000000001" customHeight="1" x14ac:dyDescent="0.2">
      <c r="A182" s="175"/>
      <c r="B182" s="216"/>
      <c r="C182" s="42" t="s">
        <v>82</v>
      </c>
      <c r="D182" s="43">
        <v>0</v>
      </c>
      <c r="E182" s="28">
        <v>3</v>
      </c>
      <c r="F182" s="28">
        <v>0</v>
      </c>
      <c r="G182" s="28">
        <v>0</v>
      </c>
      <c r="H182" s="28">
        <v>4</v>
      </c>
      <c r="I182" s="28">
        <v>0</v>
      </c>
      <c r="J182" s="28">
        <v>2</v>
      </c>
      <c r="K182" s="28">
        <v>3</v>
      </c>
      <c r="L182" s="28">
        <v>0</v>
      </c>
      <c r="M182" s="28">
        <v>9</v>
      </c>
      <c r="N182" s="28">
        <v>1</v>
      </c>
      <c r="O182" s="28">
        <v>0</v>
      </c>
      <c r="P182" s="145">
        <v>22</v>
      </c>
      <c r="Q182" s="28">
        <v>1</v>
      </c>
      <c r="R182" s="28">
        <v>1</v>
      </c>
      <c r="S182" s="28">
        <v>0</v>
      </c>
      <c r="T182" s="28">
        <v>4</v>
      </c>
      <c r="U182" s="28">
        <v>5</v>
      </c>
      <c r="V182" s="28">
        <v>0</v>
      </c>
      <c r="W182" s="28">
        <v>0</v>
      </c>
      <c r="X182" s="28">
        <v>1</v>
      </c>
      <c r="Y182" s="28">
        <v>0</v>
      </c>
      <c r="Z182" s="28">
        <v>7</v>
      </c>
      <c r="AA182" s="28">
        <v>1</v>
      </c>
      <c r="AB182" s="28">
        <v>12</v>
      </c>
      <c r="AC182" s="145">
        <v>32</v>
      </c>
      <c r="AD182" s="43">
        <v>3</v>
      </c>
      <c r="AE182" s="28">
        <v>1</v>
      </c>
      <c r="AF182" s="28">
        <v>1</v>
      </c>
      <c r="AG182" s="28">
        <v>2</v>
      </c>
      <c r="AH182" s="28">
        <v>1</v>
      </c>
      <c r="AI182" s="28">
        <v>0</v>
      </c>
      <c r="AJ182" s="28">
        <v>0</v>
      </c>
      <c r="AK182" s="28">
        <v>2</v>
      </c>
      <c r="AL182" s="28">
        <v>1</v>
      </c>
      <c r="AM182" s="28">
        <v>0</v>
      </c>
      <c r="AN182" s="28">
        <v>7</v>
      </c>
      <c r="AO182" s="287">
        <v>2</v>
      </c>
      <c r="AP182" s="134">
        <v>20</v>
      </c>
      <c r="AQ182" s="28">
        <v>0</v>
      </c>
      <c r="AR182" s="28">
        <v>0</v>
      </c>
      <c r="AS182" s="28">
        <v>5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28">
        <v>0</v>
      </c>
      <c r="AZ182" s="152">
        <f t="shared" si="59"/>
        <v>12</v>
      </c>
      <c r="BA182" s="20">
        <f t="shared" si="60"/>
        <v>11</v>
      </c>
      <c r="BB182" s="54">
        <f t="shared" si="61"/>
        <v>5</v>
      </c>
      <c r="BC182" s="134">
        <f t="shared" si="57"/>
        <v>-54.54545454545454</v>
      </c>
      <c r="BD182" s="78"/>
      <c r="BE182" s="77"/>
    </row>
    <row r="183" spans="1:57" ht="20.100000000000001" customHeight="1" x14ac:dyDescent="0.2">
      <c r="A183" s="175"/>
      <c r="B183" s="216"/>
      <c r="C183" s="42" t="s">
        <v>71</v>
      </c>
      <c r="D183" s="43">
        <v>411</v>
      </c>
      <c r="E183" s="28">
        <v>2435</v>
      </c>
      <c r="F183" s="28">
        <v>1460</v>
      </c>
      <c r="G183" s="28">
        <v>215</v>
      </c>
      <c r="H183" s="28">
        <v>391</v>
      </c>
      <c r="I183" s="28">
        <v>377</v>
      </c>
      <c r="J183" s="28">
        <v>8</v>
      </c>
      <c r="K183" s="28">
        <v>12</v>
      </c>
      <c r="L183" s="28">
        <v>649</v>
      </c>
      <c r="M183" s="28">
        <v>2</v>
      </c>
      <c r="N183" s="28">
        <v>4</v>
      </c>
      <c r="O183" s="28">
        <v>27</v>
      </c>
      <c r="P183" s="145">
        <v>5991</v>
      </c>
      <c r="Q183" s="28">
        <v>0</v>
      </c>
      <c r="R183" s="28">
        <v>18</v>
      </c>
      <c r="S183" s="28">
        <v>2</v>
      </c>
      <c r="T183" s="28">
        <v>12</v>
      </c>
      <c r="U183" s="28">
        <v>50</v>
      </c>
      <c r="V183" s="28">
        <v>2</v>
      </c>
      <c r="W183" s="28">
        <v>5</v>
      </c>
      <c r="X183" s="28">
        <v>4</v>
      </c>
      <c r="Y183" s="28">
        <v>4</v>
      </c>
      <c r="Z183" s="28">
        <v>120</v>
      </c>
      <c r="AA183" s="28">
        <v>29</v>
      </c>
      <c r="AB183" s="28">
        <v>41</v>
      </c>
      <c r="AC183" s="145">
        <v>287</v>
      </c>
      <c r="AD183" s="43">
        <v>0</v>
      </c>
      <c r="AE183" s="28">
        <v>224</v>
      </c>
      <c r="AF183" s="28">
        <v>58</v>
      </c>
      <c r="AG183" s="28">
        <v>10</v>
      </c>
      <c r="AH183" s="28">
        <v>12</v>
      </c>
      <c r="AI183" s="28">
        <v>14</v>
      </c>
      <c r="AJ183" s="28">
        <v>25</v>
      </c>
      <c r="AK183" s="28">
        <v>72</v>
      </c>
      <c r="AL183" s="28">
        <v>34</v>
      </c>
      <c r="AM183" s="28">
        <v>66</v>
      </c>
      <c r="AN183" s="28">
        <v>5</v>
      </c>
      <c r="AO183" s="287">
        <v>541</v>
      </c>
      <c r="AP183" s="134">
        <v>1061</v>
      </c>
      <c r="AQ183" s="28">
        <v>145</v>
      </c>
      <c r="AR183" s="28">
        <v>517</v>
      </c>
      <c r="AS183" s="28">
        <v>510</v>
      </c>
      <c r="AT183" s="28">
        <v>51</v>
      </c>
      <c r="AU183" s="28">
        <v>732</v>
      </c>
      <c r="AV183" s="28">
        <v>494</v>
      </c>
      <c r="AW183" s="28">
        <v>373</v>
      </c>
      <c r="AX183" s="28">
        <v>172</v>
      </c>
      <c r="AY183" s="28">
        <v>518</v>
      </c>
      <c r="AZ183" s="152">
        <f t="shared" si="59"/>
        <v>97</v>
      </c>
      <c r="BA183" s="20">
        <f t="shared" si="60"/>
        <v>449</v>
      </c>
      <c r="BB183" s="54">
        <f t="shared" si="61"/>
        <v>3512</v>
      </c>
      <c r="BC183" s="134">
        <f t="shared" si="57"/>
        <v>682.18262806236078</v>
      </c>
      <c r="BD183" s="78"/>
      <c r="BE183" s="77"/>
    </row>
    <row r="184" spans="1:57" ht="20.100000000000001" customHeight="1" x14ac:dyDescent="0.2">
      <c r="A184" s="175"/>
      <c r="B184" s="216"/>
      <c r="C184" s="42" t="s">
        <v>76</v>
      </c>
      <c r="D184" s="43">
        <v>1785</v>
      </c>
      <c r="E184" s="28">
        <v>1684</v>
      </c>
      <c r="F184" s="28">
        <v>1694</v>
      </c>
      <c r="G184" s="28">
        <v>1904</v>
      </c>
      <c r="H184" s="28">
        <v>2462</v>
      </c>
      <c r="I184" s="28">
        <v>2144</v>
      </c>
      <c r="J184" s="28">
        <v>2265</v>
      </c>
      <c r="K184" s="28">
        <v>2428</v>
      </c>
      <c r="L184" s="28">
        <v>2401</v>
      </c>
      <c r="M184" s="28">
        <v>3378</v>
      </c>
      <c r="N184" s="28">
        <v>2957</v>
      </c>
      <c r="O184" s="28">
        <v>2164</v>
      </c>
      <c r="P184" s="145">
        <v>27266</v>
      </c>
      <c r="Q184" s="28">
        <v>1881</v>
      </c>
      <c r="R184" s="28">
        <v>2137</v>
      </c>
      <c r="S184" s="28">
        <v>2099</v>
      </c>
      <c r="T184" s="28">
        <v>2835</v>
      </c>
      <c r="U184" s="28">
        <v>2422</v>
      </c>
      <c r="V184" s="28">
        <v>2615</v>
      </c>
      <c r="W184" s="28">
        <v>2688</v>
      </c>
      <c r="X184" s="28">
        <v>2756</v>
      </c>
      <c r="Y184" s="28">
        <v>2650</v>
      </c>
      <c r="Z184" s="28">
        <v>2461</v>
      </c>
      <c r="AA184" s="28">
        <v>2453</v>
      </c>
      <c r="AB184" s="28">
        <v>2485</v>
      </c>
      <c r="AC184" s="145">
        <v>29482</v>
      </c>
      <c r="AD184" s="43">
        <v>2761</v>
      </c>
      <c r="AE184" s="28">
        <v>2448</v>
      </c>
      <c r="AF184" s="28">
        <v>3333</v>
      </c>
      <c r="AG184" s="28">
        <v>2697</v>
      </c>
      <c r="AH184" s="28">
        <v>3429</v>
      </c>
      <c r="AI184" s="28">
        <v>3395</v>
      </c>
      <c r="AJ184" s="28">
        <v>2877</v>
      </c>
      <c r="AK184" s="28">
        <v>2758</v>
      </c>
      <c r="AL184" s="28">
        <v>2385</v>
      </c>
      <c r="AM184" s="28">
        <v>2986</v>
      </c>
      <c r="AN184" s="28">
        <v>2764</v>
      </c>
      <c r="AO184" s="287">
        <v>3436</v>
      </c>
      <c r="AP184" s="134">
        <v>35269</v>
      </c>
      <c r="AQ184" s="28">
        <v>3065</v>
      </c>
      <c r="AR184" s="28">
        <v>2405</v>
      </c>
      <c r="AS184" s="28">
        <v>3246</v>
      </c>
      <c r="AT184" s="28">
        <v>4138</v>
      </c>
      <c r="AU184" s="28">
        <v>4854</v>
      </c>
      <c r="AV184" s="28">
        <v>3588</v>
      </c>
      <c r="AW184" s="28">
        <v>4155</v>
      </c>
      <c r="AX184" s="28">
        <v>3516</v>
      </c>
      <c r="AY184" s="28">
        <v>3278</v>
      </c>
      <c r="AZ184" s="152">
        <f t="shared" si="59"/>
        <v>22083</v>
      </c>
      <c r="BA184" s="20">
        <f t="shared" si="60"/>
        <v>26083</v>
      </c>
      <c r="BB184" s="54">
        <f t="shared" si="61"/>
        <v>32245</v>
      </c>
      <c r="BC184" s="134">
        <f t="shared" si="57"/>
        <v>23.624583061764358</v>
      </c>
      <c r="BD184" s="78"/>
      <c r="BE184" s="77"/>
    </row>
    <row r="185" spans="1:57" ht="20.100000000000001" customHeight="1" x14ac:dyDescent="0.2">
      <c r="A185" s="175"/>
      <c r="B185" s="216"/>
      <c r="C185" s="42" t="s">
        <v>78</v>
      </c>
      <c r="D185" s="43">
        <v>83</v>
      </c>
      <c r="E185" s="28">
        <v>83</v>
      </c>
      <c r="F185" s="28">
        <v>113</v>
      </c>
      <c r="G185" s="28">
        <v>179</v>
      </c>
      <c r="H185" s="28">
        <v>208</v>
      </c>
      <c r="I185" s="28">
        <v>151</v>
      </c>
      <c r="J185" s="28">
        <v>108</v>
      </c>
      <c r="K185" s="28">
        <v>135</v>
      </c>
      <c r="L185" s="28">
        <v>99</v>
      </c>
      <c r="M185" s="28">
        <v>31</v>
      </c>
      <c r="N185" s="28">
        <v>9</v>
      </c>
      <c r="O185" s="28">
        <v>29</v>
      </c>
      <c r="P185" s="145">
        <v>1228</v>
      </c>
      <c r="Q185" s="28">
        <v>60</v>
      </c>
      <c r="R185" s="28">
        <v>41</v>
      </c>
      <c r="S185" s="28">
        <v>28</v>
      </c>
      <c r="T185" s="28">
        <v>20</v>
      </c>
      <c r="U185" s="28">
        <v>23</v>
      </c>
      <c r="V185" s="28">
        <v>2</v>
      </c>
      <c r="W185" s="28">
        <v>2</v>
      </c>
      <c r="X185" s="28">
        <v>5</v>
      </c>
      <c r="Y185" s="28">
        <v>0</v>
      </c>
      <c r="Z185" s="28">
        <v>0</v>
      </c>
      <c r="AA185" s="28">
        <v>0</v>
      </c>
      <c r="AB185" s="28">
        <v>0</v>
      </c>
      <c r="AC185" s="145">
        <v>181</v>
      </c>
      <c r="AD185" s="43">
        <v>0</v>
      </c>
      <c r="AE185" s="28">
        <v>0</v>
      </c>
      <c r="AF185" s="28">
        <v>0</v>
      </c>
      <c r="AG185" s="28">
        <v>0</v>
      </c>
      <c r="AH185" s="28">
        <v>2</v>
      </c>
      <c r="AI185" s="28">
        <v>0</v>
      </c>
      <c r="AJ185" s="28">
        <v>0</v>
      </c>
      <c r="AK185" s="28">
        <v>0</v>
      </c>
      <c r="AL185" s="28">
        <v>0</v>
      </c>
      <c r="AM185" s="28">
        <v>1</v>
      </c>
      <c r="AN185" s="28">
        <v>0</v>
      </c>
      <c r="AO185" s="287">
        <v>0</v>
      </c>
      <c r="AP185" s="134">
        <v>3</v>
      </c>
      <c r="AQ185" s="28">
        <v>0</v>
      </c>
      <c r="AR185" s="28">
        <v>0</v>
      </c>
      <c r="AS185" s="28">
        <v>3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28">
        <v>0</v>
      </c>
      <c r="AZ185" s="152">
        <f t="shared" si="59"/>
        <v>181</v>
      </c>
      <c r="BA185" s="20">
        <f t="shared" si="60"/>
        <v>2</v>
      </c>
      <c r="BB185" s="54">
        <f t="shared" si="61"/>
        <v>3</v>
      </c>
      <c r="BC185" s="134">
        <f t="shared" si="57"/>
        <v>50</v>
      </c>
      <c r="BD185" s="78"/>
      <c r="BE185" s="77"/>
    </row>
    <row r="186" spans="1:57" ht="20.100000000000001" customHeight="1" x14ac:dyDescent="0.2">
      <c r="A186" s="175"/>
      <c r="B186" s="216"/>
      <c r="C186" s="42" t="s">
        <v>79</v>
      </c>
      <c r="D186" s="43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1</v>
      </c>
      <c r="P186" s="145">
        <v>1</v>
      </c>
      <c r="Q186" s="28">
        <v>0</v>
      </c>
      <c r="R186" s="28">
        <v>0</v>
      </c>
      <c r="S186" s="28">
        <v>7</v>
      </c>
      <c r="T186" s="28">
        <v>7</v>
      </c>
      <c r="U186" s="28">
        <v>18</v>
      </c>
      <c r="V186" s="28">
        <v>14</v>
      </c>
      <c r="W186" s="28">
        <v>10</v>
      </c>
      <c r="X186" s="28">
        <v>34</v>
      </c>
      <c r="Y186" s="28">
        <v>54</v>
      </c>
      <c r="Z186" s="28">
        <v>47</v>
      </c>
      <c r="AA186" s="28">
        <v>16</v>
      </c>
      <c r="AB186" s="28">
        <v>27</v>
      </c>
      <c r="AC186" s="145">
        <v>234</v>
      </c>
      <c r="AD186" s="43">
        <v>24</v>
      </c>
      <c r="AE186" s="28">
        <v>40</v>
      </c>
      <c r="AF186" s="28">
        <v>35</v>
      </c>
      <c r="AG186" s="28">
        <v>19</v>
      </c>
      <c r="AH186" s="28">
        <v>10</v>
      </c>
      <c r="AI186" s="28">
        <v>8</v>
      </c>
      <c r="AJ186" s="28">
        <v>4</v>
      </c>
      <c r="AK186" s="28">
        <v>0</v>
      </c>
      <c r="AL186" s="28">
        <v>26</v>
      </c>
      <c r="AM186" s="28">
        <v>39</v>
      </c>
      <c r="AN186" s="28">
        <v>35</v>
      </c>
      <c r="AO186" s="287">
        <v>44</v>
      </c>
      <c r="AP186" s="134">
        <v>284</v>
      </c>
      <c r="AQ186" s="28">
        <v>33</v>
      </c>
      <c r="AR186" s="28">
        <v>29</v>
      </c>
      <c r="AS186" s="28">
        <v>38</v>
      </c>
      <c r="AT186" s="28">
        <v>31</v>
      </c>
      <c r="AU186" s="28">
        <v>29</v>
      </c>
      <c r="AV186" s="28">
        <v>11</v>
      </c>
      <c r="AW186" s="28">
        <v>18</v>
      </c>
      <c r="AX186" s="28">
        <v>15</v>
      </c>
      <c r="AY186" s="28">
        <v>14</v>
      </c>
      <c r="AZ186" s="152">
        <f t="shared" si="59"/>
        <v>144</v>
      </c>
      <c r="BA186" s="20">
        <f t="shared" si="60"/>
        <v>166</v>
      </c>
      <c r="BB186" s="54">
        <f t="shared" si="61"/>
        <v>218</v>
      </c>
      <c r="BC186" s="134">
        <f t="shared" si="57"/>
        <v>31.325301204819269</v>
      </c>
      <c r="BD186" s="78"/>
      <c r="BE186" s="77"/>
    </row>
    <row r="187" spans="1:57" ht="20.100000000000001" customHeight="1" x14ac:dyDescent="0.2">
      <c r="A187" s="175"/>
      <c r="B187" s="216"/>
      <c r="C187" s="42" t="s">
        <v>85</v>
      </c>
      <c r="D187" s="43">
        <v>62</v>
      </c>
      <c r="E187" s="28">
        <v>7</v>
      </c>
      <c r="F187" s="28">
        <v>14</v>
      </c>
      <c r="G187" s="28">
        <v>12</v>
      </c>
      <c r="H187" s="28">
        <v>18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145">
        <v>113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145">
        <v>0</v>
      </c>
      <c r="AD187" s="43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7">
        <v>0</v>
      </c>
      <c r="AP187" s="134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28">
        <v>0</v>
      </c>
      <c r="AZ187" s="152">
        <f t="shared" si="59"/>
        <v>0</v>
      </c>
      <c r="BA187" s="20">
        <f t="shared" si="60"/>
        <v>0</v>
      </c>
      <c r="BB187" s="54">
        <f t="shared" si="61"/>
        <v>0</v>
      </c>
      <c r="BC187" s="134"/>
      <c r="BD187" s="78"/>
      <c r="BE187" s="77"/>
    </row>
    <row r="188" spans="1:57" ht="20.100000000000001" customHeight="1" x14ac:dyDescent="0.2">
      <c r="A188" s="175"/>
      <c r="B188" s="216"/>
      <c r="C188" s="42" t="s">
        <v>80</v>
      </c>
      <c r="D188" s="43">
        <v>1</v>
      </c>
      <c r="E188" s="28">
        <v>0</v>
      </c>
      <c r="F188" s="28">
        <v>1</v>
      </c>
      <c r="G188" s="28">
        <v>0</v>
      </c>
      <c r="H188" s="28">
        <v>0</v>
      </c>
      <c r="I188" s="28">
        <v>58</v>
      </c>
      <c r="J188" s="28">
        <v>8</v>
      </c>
      <c r="K188" s="28">
        <v>8</v>
      </c>
      <c r="L188" s="28">
        <v>1</v>
      </c>
      <c r="M188" s="28">
        <v>6</v>
      </c>
      <c r="N188" s="28">
        <v>5</v>
      </c>
      <c r="O188" s="28">
        <v>24</v>
      </c>
      <c r="P188" s="145">
        <v>112</v>
      </c>
      <c r="Q188" s="28">
        <v>85</v>
      </c>
      <c r="R188" s="28">
        <v>14</v>
      </c>
      <c r="S188" s="28">
        <v>50</v>
      </c>
      <c r="T188" s="28">
        <v>14</v>
      </c>
      <c r="U188" s="28">
        <v>28</v>
      </c>
      <c r="V188" s="28">
        <v>39</v>
      </c>
      <c r="W188" s="28">
        <v>15</v>
      </c>
      <c r="X188" s="28">
        <v>21</v>
      </c>
      <c r="Y188" s="28">
        <v>21</v>
      </c>
      <c r="Z188" s="28">
        <v>11</v>
      </c>
      <c r="AA188" s="28">
        <v>13</v>
      </c>
      <c r="AB188" s="28">
        <v>39</v>
      </c>
      <c r="AC188" s="145">
        <v>350</v>
      </c>
      <c r="AD188" s="43">
        <v>1</v>
      </c>
      <c r="AE188" s="28">
        <v>1</v>
      </c>
      <c r="AF188" s="28">
        <v>33</v>
      </c>
      <c r="AG188" s="28">
        <v>36</v>
      </c>
      <c r="AH188" s="28">
        <v>19</v>
      </c>
      <c r="AI188" s="28">
        <v>44</v>
      </c>
      <c r="AJ188" s="28">
        <v>13</v>
      </c>
      <c r="AK188" s="28">
        <v>12</v>
      </c>
      <c r="AL188" s="28">
        <v>15</v>
      </c>
      <c r="AM188" s="28">
        <v>8</v>
      </c>
      <c r="AN188" s="28">
        <v>3</v>
      </c>
      <c r="AO188" s="287">
        <v>1</v>
      </c>
      <c r="AP188" s="134">
        <v>186</v>
      </c>
      <c r="AQ188" s="28">
        <v>5</v>
      </c>
      <c r="AR188" s="28">
        <v>2</v>
      </c>
      <c r="AS188" s="28">
        <v>6</v>
      </c>
      <c r="AT188" s="28">
        <v>3</v>
      </c>
      <c r="AU188" s="28">
        <v>0</v>
      </c>
      <c r="AV188" s="28">
        <v>0</v>
      </c>
      <c r="AW188" s="28">
        <v>0</v>
      </c>
      <c r="AX188" s="28">
        <v>0</v>
      </c>
      <c r="AY188" s="28">
        <v>0</v>
      </c>
      <c r="AZ188" s="152">
        <f t="shared" si="59"/>
        <v>287</v>
      </c>
      <c r="BA188" s="20">
        <f t="shared" si="60"/>
        <v>174</v>
      </c>
      <c r="BB188" s="54">
        <f t="shared" si="61"/>
        <v>16</v>
      </c>
      <c r="BC188" s="134">
        <f t="shared" si="57"/>
        <v>-90.804597701149419</v>
      </c>
      <c r="BD188" s="78"/>
      <c r="BE188" s="77"/>
    </row>
    <row r="189" spans="1:57" ht="20.100000000000001" customHeight="1" x14ac:dyDescent="0.2">
      <c r="A189" s="175"/>
      <c r="B189" s="216"/>
      <c r="C189" s="42" t="s">
        <v>81</v>
      </c>
      <c r="D189" s="43">
        <v>1</v>
      </c>
      <c r="E189" s="28">
        <v>3</v>
      </c>
      <c r="F189" s="28">
        <v>9</v>
      </c>
      <c r="G189" s="28">
        <v>0</v>
      </c>
      <c r="H189" s="28">
        <v>2</v>
      </c>
      <c r="I189" s="28">
        <v>3</v>
      </c>
      <c r="J189" s="28">
        <v>6</v>
      </c>
      <c r="K189" s="28">
        <v>1</v>
      </c>
      <c r="L189" s="28">
        <v>5</v>
      </c>
      <c r="M189" s="28">
        <v>3</v>
      </c>
      <c r="N189" s="28">
        <v>2</v>
      </c>
      <c r="O189" s="28">
        <v>8</v>
      </c>
      <c r="P189" s="145">
        <v>43</v>
      </c>
      <c r="Q189" s="28">
        <v>0</v>
      </c>
      <c r="R189" s="28">
        <v>2</v>
      </c>
      <c r="S189" s="28">
        <v>5</v>
      </c>
      <c r="T189" s="28">
        <v>3</v>
      </c>
      <c r="U189" s="28">
        <v>2</v>
      </c>
      <c r="V189" s="28">
        <v>1</v>
      </c>
      <c r="W189" s="28">
        <v>0</v>
      </c>
      <c r="X189" s="28">
        <v>1</v>
      </c>
      <c r="Y189" s="28">
        <v>8</v>
      </c>
      <c r="Z189" s="28">
        <v>0</v>
      </c>
      <c r="AA189" s="28">
        <v>1</v>
      </c>
      <c r="AB189" s="28">
        <v>8</v>
      </c>
      <c r="AC189" s="145">
        <v>31</v>
      </c>
      <c r="AD189" s="43">
        <v>1</v>
      </c>
      <c r="AE189" s="28">
        <v>2</v>
      </c>
      <c r="AF189" s="28">
        <v>7</v>
      </c>
      <c r="AG189" s="28">
        <v>0</v>
      </c>
      <c r="AH189" s="28">
        <v>4</v>
      </c>
      <c r="AI189" s="28">
        <v>8</v>
      </c>
      <c r="AJ189" s="28">
        <v>4</v>
      </c>
      <c r="AK189" s="28">
        <v>1</v>
      </c>
      <c r="AL189" s="28">
        <v>2</v>
      </c>
      <c r="AM189" s="28">
        <v>3</v>
      </c>
      <c r="AN189" s="28">
        <v>2</v>
      </c>
      <c r="AO189" s="287">
        <v>1</v>
      </c>
      <c r="AP189" s="134">
        <v>35</v>
      </c>
      <c r="AQ189" s="28">
        <v>1</v>
      </c>
      <c r="AR189" s="28">
        <v>1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1</v>
      </c>
      <c r="AZ189" s="152">
        <f t="shared" si="59"/>
        <v>22</v>
      </c>
      <c r="BA189" s="20">
        <f t="shared" si="60"/>
        <v>29</v>
      </c>
      <c r="BB189" s="54">
        <f t="shared" si="61"/>
        <v>3</v>
      </c>
      <c r="BC189" s="134">
        <f t="shared" si="57"/>
        <v>-89.65517241379311</v>
      </c>
      <c r="BD189" s="78"/>
      <c r="BE189" s="77"/>
    </row>
    <row r="190" spans="1:57" ht="20.100000000000001" customHeight="1" thickBot="1" x14ac:dyDescent="0.25">
      <c r="A190" s="175"/>
      <c r="B190" s="216"/>
      <c r="C190" s="42" t="s">
        <v>77</v>
      </c>
      <c r="D190" s="43">
        <v>64</v>
      </c>
      <c r="E190" s="28">
        <v>33</v>
      </c>
      <c r="F190" s="28">
        <v>40</v>
      </c>
      <c r="G190" s="28">
        <v>32</v>
      </c>
      <c r="H190" s="28">
        <v>36</v>
      </c>
      <c r="I190" s="28">
        <v>36</v>
      </c>
      <c r="J190" s="28">
        <v>23</v>
      </c>
      <c r="K190" s="28">
        <v>14</v>
      </c>
      <c r="L190" s="28">
        <v>17</v>
      </c>
      <c r="M190" s="28">
        <v>179</v>
      </c>
      <c r="N190" s="28">
        <v>18</v>
      </c>
      <c r="O190" s="28">
        <v>41</v>
      </c>
      <c r="P190" s="145">
        <v>533</v>
      </c>
      <c r="Q190" s="28">
        <v>29</v>
      </c>
      <c r="R190" s="28">
        <v>23</v>
      </c>
      <c r="S190" s="28">
        <v>35</v>
      </c>
      <c r="T190" s="28">
        <v>39</v>
      </c>
      <c r="U190" s="28">
        <v>52</v>
      </c>
      <c r="V190" s="28">
        <v>31</v>
      </c>
      <c r="W190" s="28">
        <v>179</v>
      </c>
      <c r="X190" s="28">
        <v>40</v>
      </c>
      <c r="Y190" s="28">
        <v>30</v>
      </c>
      <c r="Z190" s="28">
        <v>40</v>
      </c>
      <c r="AA190" s="28">
        <v>65</v>
      </c>
      <c r="AB190" s="28">
        <v>234</v>
      </c>
      <c r="AC190" s="145">
        <v>797</v>
      </c>
      <c r="AD190" s="43">
        <v>54</v>
      </c>
      <c r="AE190" s="28">
        <v>30</v>
      </c>
      <c r="AF190" s="28">
        <v>59</v>
      </c>
      <c r="AG190" s="28">
        <v>67</v>
      </c>
      <c r="AH190" s="28">
        <v>49</v>
      </c>
      <c r="AI190" s="28">
        <v>51</v>
      </c>
      <c r="AJ190" s="28">
        <v>62</v>
      </c>
      <c r="AK190" s="28">
        <v>80</v>
      </c>
      <c r="AL190" s="28">
        <v>211</v>
      </c>
      <c r="AM190" s="28">
        <v>72</v>
      </c>
      <c r="AN190" s="28">
        <v>64</v>
      </c>
      <c r="AO190" s="287">
        <v>138</v>
      </c>
      <c r="AP190" s="134">
        <v>937</v>
      </c>
      <c r="AQ190" s="28">
        <v>106</v>
      </c>
      <c r="AR190" s="28">
        <v>79</v>
      </c>
      <c r="AS190" s="28">
        <v>99</v>
      </c>
      <c r="AT190" s="28">
        <v>72</v>
      </c>
      <c r="AU190" s="28">
        <v>95</v>
      </c>
      <c r="AV190" s="28">
        <v>112</v>
      </c>
      <c r="AW190" s="28">
        <v>128</v>
      </c>
      <c r="AX190" s="28">
        <v>132</v>
      </c>
      <c r="AY190" s="28">
        <v>89</v>
      </c>
      <c r="AZ190" s="152">
        <f t="shared" si="59"/>
        <v>458</v>
      </c>
      <c r="BA190" s="20">
        <f t="shared" si="60"/>
        <v>663</v>
      </c>
      <c r="BB190" s="54">
        <f t="shared" si="61"/>
        <v>912</v>
      </c>
      <c r="BC190" s="127">
        <f t="shared" si="57"/>
        <v>37.556561085972852</v>
      </c>
      <c r="BD190" s="78"/>
      <c r="BE190" s="77"/>
    </row>
    <row r="191" spans="1:57" ht="20.100000000000001" customHeight="1" x14ac:dyDescent="0.25">
      <c r="A191" s="175"/>
      <c r="B191" s="228" t="s">
        <v>8</v>
      </c>
      <c r="C191" s="302"/>
      <c r="D191" s="160">
        <v>533</v>
      </c>
      <c r="E191" s="159">
        <v>628</v>
      </c>
      <c r="F191" s="159">
        <v>517</v>
      </c>
      <c r="G191" s="159">
        <v>539</v>
      </c>
      <c r="H191" s="159">
        <v>364</v>
      </c>
      <c r="I191" s="159">
        <v>514</v>
      </c>
      <c r="J191" s="159">
        <v>516</v>
      </c>
      <c r="K191" s="159">
        <v>392</v>
      </c>
      <c r="L191" s="159">
        <v>424</v>
      </c>
      <c r="M191" s="159">
        <v>417</v>
      </c>
      <c r="N191" s="159">
        <v>336</v>
      </c>
      <c r="O191" s="159">
        <v>512</v>
      </c>
      <c r="P191" s="158">
        <v>5692</v>
      </c>
      <c r="Q191" s="159">
        <v>469</v>
      </c>
      <c r="R191" s="159">
        <v>204</v>
      </c>
      <c r="S191" s="159">
        <v>614</v>
      </c>
      <c r="T191" s="159">
        <v>567</v>
      </c>
      <c r="U191" s="159">
        <v>391</v>
      </c>
      <c r="V191" s="159">
        <v>576</v>
      </c>
      <c r="W191" s="159">
        <v>334</v>
      </c>
      <c r="X191" s="159">
        <v>302</v>
      </c>
      <c r="Y191" s="159">
        <v>392</v>
      </c>
      <c r="Z191" s="159">
        <v>237</v>
      </c>
      <c r="AA191" s="159">
        <v>368</v>
      </c>
      <c r="AB191" s="159">
        <v>262</v>
      </c>
      <c r="AC191" s="158">
        <v>4716</v>
      </c>
      <c r="AD191" s="160">
        <v>331</v>
      </c>
      <c r="AE191" s="159">
        <v>236</v>
      </c>
      <c r="AF191" s="159">
        <v>341</v>
      </c>
      <c r="AG191" s="159">
        <v>314</v>
      </c>
      <c r="AH191" s="159">
        <v>301</v>
      </c>
      <c r="AI191" s="159">
        <v>260</v>
      </c>
      <c r="AJ191" s="159">
        <v>270</v>
      </c>
      <c r="AK191" s="159">
        <v>245</v>
      </c>
      <c r="AL191" s="159">
        <v>205</v>
      </c>
      <c r="AM191" s="159">
        <v>269</v>
      </c>
      <c r="AN191" s="159">
        <v>217</v>
      </c>
      <c r="AO191" s="161">
        <v>293</v>
      </c>
      <c r="AP191" s="158">
        <v>3282</v>
      </c>
      <c r="AQ191" s="159">
        <v>293</v>
      </c>
      <c r="AR191" s="159">
        <v>247</v>
      </c>
      <c r="AS191" s="159">
        <v>223</v>
      </c>
      <c r="AT191" s="159">
        <v>219</v>
      </c>
      <c r="AU191" s="159">
        <v>273</v>
      </c>
      <c r="AV191" s="159">
        <v>217</v>
      </c>
      <c r="AW191" s="159">
        <v>227</v>
      </c>
      <c r="AX191" s="159">
        <v>229</v>
      </c>
      <c r="AY191" s="159">
        <v>147</v>
      </c>
      <c r="AZ191" s="240">
        <f t="shared" si="59"/>
        <v>3849</v>
      </c>
      <c r="BA191" s="233">
        <f t="shared" si="60"/>
        <v>2503</v>
      </c>
      <c r="BB191" s="243">
        <f t="shared" si="61"/>
        <v>2075</v>
      </c>
      <c r="BC191" s="246">
        <f t="shared" si="57"/>
        <v>-17.099480623252095</v>
      </c>
      <c r="BD191" s="78"/>
      <c r="BE191" s="77"/>
    </row>
    <row r="192" spans="1:57" ht="20.100000000000001" customHeight="1" x14ac:dyDescent="0.2">
      <c r="A192" s="175"/>
      <c r="B192" s="216"/>
      <c r="C192" s="42" t="s">
        <v>74</v>
      </c>
      <c r="D192" s="194">
        <v>12</v>
      </c>
      <c r="E192" s="141">
        <v>216</v>
      </c>
      <c r="F192" s="141">
        <v>10</v>
      </c>
      <c r="G192" s="141">
        <v>13</v>
      </c>
      <c r="H192" s="141">
        <v>12</v>
      </c>
      <c r="I192" s="141">
        <v>21</v>
      </c>
      <c r="J192" s="141">
        <v>17</v>
      </c>
      <c r="K192" s="141">
        <v>13</v>
      </c>
      <c r="L192" s="141">
        <v>28</v>
      </c>
      <c r="M192" s="141">
        <v>20</v>
      </c>
      <c r="N192" s="141">
        <v>3</v>
      </c>
      <c r="O192" s="141">
        <v>10</v>
      </c>
      <c r="P192" s="145">
        <v>375</v>
      </c>
      <c r="Q192" s="141">
        <v>54</v>
      </c>
      <c r="R192" s="141">
        <v>4</v>
      </c>
      <c r="S192" s="141">
        <v>21</v>
      </c>
      <c r="T192" s="141">
        <v>10</v>
      </c>
      <c r="U192" s="141">
        <v>18</v>
      </c>
      <c r="V192" s="141">
        <v>225</v>
      </c>
      <c r="W192" s="141">
        <v>20</v>
      </c>
      <c r="X192" s="141">
        <v>28</v>
      </c>
      <c r="Y192" s="141">
        <v>6</v>
      </c>
      <c r="Z192" s="141">
        <v>21</v>
      </c>
      <c r="AA192" s="141">
        <v>113</v>
      </c>
      <c r="AB192" s="141">
        <v>17</v>
      </c>
      <c r="AC192" s="145">
        <v>537</v>
      </c>
      <c r="AD192" s="194">
        <v>26</v>
      </c>
      <c r="AE192" s="141">
        <v>28</v>
      </c>
      <c r="AF192" s="141">
        <v>87</v>
      </c>
      <c r="AG192" s="141">
        <v>47</v>
      </c>
      <c r="AH192" s="141">
        <v>35</v>
      </c>
      <c r="AI192" s="141">
        <v>20</v>
      </c>
      <c r="AJ192" s="141">
        <v>23</v>
      </c>
      <c r="AK192" s="141">
        <v>32</v>
      </c>
      <c r="AL192" s="141">
        <v>15</v>
      </c>
      <c r="AM192" s="141">
        <v>23</v>
      </c>
      <c r="AN192" s="141">
        <v>9</v>
      </c>
      <c r="AO192" s="291">
        <v>55</v>
      </c>
      <c r="AP192" s="200">
        <v>400</v>
      </c>
      <c r="AQ192" s="141">
        <v>25</v>
      </c>
      <c r="AR192" s="141">
        <v>19</v>
      </c>
      <c r="AS192" s="141">
        <v>16</v>
      </c>
      <c r="AT192" s="141">
        <v>46</v>
      </c>
      <c r="AU192" s="141">
        <v>26</v>
      </c>
      <c r="AV192" s="141">
        <v>15</v>
      </c>
      <c r="AW192" s="141">
        <v>18</v>
      </c>
      <c r="AX192" s="141">
        <v>19</v>
      </c>
      <c r="AY192" s="141">
        <v>8</v>
      </c>
      <c r="AZ192" s="152">
        <f t="shared" si="59"/>
        <v>386</v>
      </c>
      <c r="BA192" s="20">
        <f t="shared" si="60"/>
        <v>313</v>
      </c>
      <c r="BB192" s="54">
        <f t="shared" si="61"/>
        <v>192</v>
      </c>
      <c r="BC192" s="134">
        <f t="shared" si="57"/>
        <v>-38.658146964856229</v>
      </c>
      <c r="BD192" s="78"/>
      <c r="BE192" s="77"/>
    </row>
    <row r="193" spans="1:57" ht="20.100000000000001" customHeight="1" x14ac:dyDescent="0.2">
      <c r="A193" s="175"/>
      <c r="B193" s="216"/>
      <c r="C193" s="42" t="s">
        <v>73</v>
      </c>
      <c r="D193" s="194">
        <v>412</v>
      </c>
      <c r="E193" s="141">
        <v>327</v>
      </c>
      <c r="F193" s="141">
        <v>316</v>
      </c>
      <c r="G193" s="141">
        <v>323</v>
      </c>
      <c r="H193" s="141">
        <v>285</v>
      </c>
      <c r="I193" s="141">
        <v>246</v>
      </c>
      <c r="J193" s="141">
        <v>292</v>
      </c>
      <c r="K193" s="141">
        <v>292</v>
      </c>
      <c r="L193" s="141">
        <v>262</v>
      </c>
      <c r="M193" s="141">
        <v>253</v>
      </c>
      <c r="N193" s="141">
        <v>236</v>
      </c>
      <c r="O193" s="141">
        <v>267</v>
      </c>
      <c r="P193" s="145">
        <v>3511</v>
      </c>
      <c r="Q193" s="141">
        <v>200</v>
      </c>
      <c r="R193" s="141">
        <v>128</v>
      </c>
      <c r="S193" s="141">
        <v>385</v>
      </c>
      <c r="T193" s="141">
        <v>219</v>
      </c>
      <c r="U193" s="141">
        <v>215</v>
      </c>
      <c r="V193" s="141">
        <v>192</v>
      </c>
      <c r="W193" s="141">
        <v>135</v>
      </c>
      <c r="X193" s="141">
        <v>135</v>
      </c>
      <c r="Y193" s="141">
        <v>188</v>
      </c>
      <c r="Z193" s="141">
        <v>117</v>
      </c>
      <c r="AA193" s="141">
        <v>154</v>
      </c>
      <c r="AB193" s="141">
        <v>156</v>
      </c>
      <c r="AC193" s="145">
        <v>2224</v>
      </c>
      <c r="AD193" s="194">
        <v>138</v>
      </c>
      <c r="AE193" s="141">
        <v>97</v>
      </c>
      <c r="AF193" s="141">
        <v>127</v>
      </c>
      <c r="AG193" s="141">
        <v>105</v>
      </c>
      <c r="AH193" s="141">
        <v>119</v>
      </c>
      <c r="AI193" s="141">
        <v>88</v>
      </c>
      <c r="AJ193" s="141">
        <v>108</v>
      </c>
      <c r="AK193" s="141">
        <v>92</v>
      </c>
      <c r="AL193" s="141">
        <v>77</v>
      </c>
      <c r="AM193" s="141">
        <v>138</v>
      </c>
      <c r="AN193" s="141">
        <v>128</v>
      </c>
      <c r="AO193" s="291">
        <v>127</v>
      </c>
      <c r="AP193" s="200">
        <v>1344</v>
      </c>
      <c r="AQ193" s="141">
        <v>136</v>
      </c>
      <c r="AR193" s="141">
        <v>140</v>
      </c>
      <c r="AS193" s="141">
        <v>134</v>
      </c>
      <c r="AT193" s="141">
        <v>115</v>
      </c>
      <c r="AU193" s="141">
        <v>113</v>
      </c>
      <c r="AV193" s="141">
        <v>115</v>
      </c>
      <c r="AW193" s="141">
        <v>113</v>
      </c>
      <c r="AX193" s="141">
        <v>85</v>
      </c>
      <c r="AY193" s="141">
        <v>88</v>
      </c>
      <c r="AZ193" s="152">
        <f t="shared" si="59"/>
        <v>1797</v>
      </c>
      <c r="BA193" s="20">
        <f t="shared" si="60"/>
        <v>951</v>
      </c>
      <c r="BB193" s="54">
        <f t="shared" si="61"/>
        <v>1039</v>
      </c>
      <c r="BC193" s="134">
        <f t="shared" si="57"/>
        <v>9.2534174553102098</v>
      </c>
      <c r="BD193" s="78"/>
      <c r="BE193" s="77"/>
    </row>
    <row r="194" spans="1:57" ht="20.100000000000001" customHeight="1" x14ac:dyDescent="0.2">
      <c r="A194" s="175"/>
      <c r="B194" s="216"/>
      <c r="C194" s="42" t="s">
        <v>86</v>
      </c>
      <c r="D194" s="194">
        <v>0</v>
      </c>
      <c r="E194" s="141">
        <v>0</v>
      </c>
      <c r="F194" s="141">
        <v>0</v>
      </c>
      <c r="G194" s="141">
        <v>0</v>
      </c>
      <c r="H194" s="141">
        <v>0</v>
      </c>
      <c r="I194" s="141">
        <v>0</v>
      </c>
      <c r="J194" s="141">
        <v>0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5">
        <v>0</v>
      </c>
      <c r="Q194" s="141">
        <v>1</v>
      </c>
      <c r="R194" s="141">
        <v>0</v>
      </c>
      <c r="S194" s="141">
        <v>0</v>
      </c>
      <c r="T194" s="141">
        <v>0</v>
      </c>
      <c r="U194" s="141">
        <v>0</v>
      </c>
      <c r="V194" s="141">
        <v>0</v>
      </c>
      <c r="W194" s="141">
        <v>1</v>
      </c>
      <c r="X194" s="141">
        <v>0</v>
      </c>
      <c r="Y194" s="141">
        <v>0</v>
      </c>
      <c r="Z194" s="141">
        <v>0</v>
      </c>
      <c r="AA194" s="141">
        <v>0</v>
      </c>
      <c r="AB194" s="141">
        <v>0</v>
      </c>
      <c r="AC194" s="145">
        <v>2</v>
      </c>
      <c r="AD194" s="194">
        <v>0</v>
      </c>
      <c r="AE194" s="141">
        <v>0</v>
      </c>
      <c r="AF194" s="141">
        <v>0</v>
      </c>
      <c r="AG194" s="141">
        <v>0</v>
      </c>
      <c r="AH194" s="141">
        <v>0</v>
      </c>
      <c r="AI194" s="141">
        <v>0</v>
      </c>
      <c r="AJ194" s="141">
        <v>0</v>
      </c>
      <c r="AK194" s="141">
        <v>0</v>
      </c>
      <c r="AL194" s="141">
        <v>0</v>
      </c>
      <c r="AM194" s="141">
        <v>0</v>
      </c>
      <c r="AN194" s="141">
        <v>0</v>
      </c>
      <c r="AO194" s="291">
        <v>0</v>
      </c>
      <c r="AP194" s="200">
        <v>0</v>
      </c>
      <c r="AQ194" s="141">
        <v>0</v>
      </c>
      <c r="AR194" s="141">
        <v>0</v>
      </c>
      <c r="AS194" s="141">
        <v>0</v>
      </c>
      <c r="AT194" s="141">
        <v>0</v>
      </c>
      <c r="AU194" s="141">
        <v>0</v>
      </c>
      <c r="AV194" s="141">
        <v>0</v>
      </c>
      <c r="AW194" s="141">
        <v>0</v>
      </c>
      <c r="AX194" s="141">
        <v>0</v>
      </c>
      <c r="AY194" s="141">
        <v>0</v>
      </c>
      <c r="AZ194" s="152">
        <f t="shared" si="59"/>
        <v>2</v>
      </c>
      <c r="BA194" s="20">
        <f t="shared" si="60"/>
        <v>0</v>
      </c>
      <c r="BB194" s="54">
        <f t="shared" si="61"/>
        <v>0</v>
      </c>
      <c r="BC194" s="134"/>
      <c r="BD194" s="78"/>
      <c r="BE194" s="77"/>
    </row>
    <row r="195" spans="1:57" ht="20.100000000000001" customHeight="1" x14ac:dyDescent="0.2">
      <c r="A195" s="175"/>
      <c r="B195" s="216"/>
      <c r="C195" s="42" t="s">
        <v>82</v>
      </c>
      <c r="D195" s="194">
        <v>0</v>
      </c>
      <c r="E195" s="141">
        <v>0</v>
      </c>
      <c r="F195" s="141">
        <v>0</v>
      </c>
      <c r="G195" s="141">
        <v>0</v>
      </c>
      <c r="H195" s="141">
        <v>0</v>
      </c>
      <c r="I195" s="141">
        <v>0</v>
      </c>
      <c r="J195" s="141">
        <v>0</v>
      </c>
      <c r="K195" s="141">
        <v>0</v>
      </c>
      <c r="L195" s="141">
        <v>0</v>
      </c>
      <c r="M195" s="141">
        <v>0</v>
      </c>
      <c r="N195" s="141">
        <v>0</v>
      </c>
      <c r="O195" s="141">
        <v>0</v>
      </c>
      <c r="P195" s="145">
        <v>0</v>
      </c>
      <c r="Q195" s="141">
        <v>0</v>
      </c>
      <c r="R195" s="141">
        <v>0</v>
      </c>
      <c r="S195" s="141">
        <v>0</v>
      </c>
      <c r="T195" s="141">
        <v>3</v>
      </c>
      <c r="U195" s="141">
        <v>1</v>
      </c>
      <c r="V195" s="141">
        <v>0</v>
      </c>
      <c r="W195" s="141">
        <v>0</v>
      </c>
      <c r="X195" s="141">
        <v>4</v>
      </c>
      <c r="Y195" s="141">
        <v>0</v>
      </c>
      <c r="Z195" s="141">
        <v>0</v>
      </c>
      <c r="AA195" s="141">
        <v>1</v>
      </c>
      <c r="AB195" s="141">
        <v>0</v>
      </c>
      <c r="AC195" s="145">
        <v>9</v>
      </c>
      <c r="AD195" s="194">
        <v>0</v>
      </c>
      <c r="AE195" s="141">
        <v>0</v>
      </c>
      <c r="AF195" s="141">
        <v>1</v>
      </c>
      <c r="AG195" s="141">
        <v>0</v>
      </c>
      <c r="AH195" s="141">
        <v>0</v>
      </c>
      <c r="AI195" s="141">
        <v>0</v>
      </c>
      <c r="AJ195" s="141">
        <v>0</v>
      </c>
      <c r="AK195" s="141">
        <v>0</v>
      </c>
      <c r="AL195" s="141">
        <v>0</v>
      </c>
      <c r="AM195" s="141">
        <v>0</v>
      </c>
      <c r="AN195" s="141">
        <v>2</v>
      </c>
      <c r="AO195" s="291">
        <v>3</v>
      </c>
      <c r="AP195" s="200">
        <v>6</v>
      </c>
      <c r="AQ195" s="141">
        <v>0</v>
      </c>
      <c r="AR195" s="141">
        <v>0</v>
      </c>
      <c r="AS195" s="141">
        <v>0</v>
      </c>
      <c r="AT195" s="141">
        <v>0</v>
      </c>
      <c r="AU195" s="141">
        <v>0</v>
      </c>
      <c r="AV195" s="141">
        <v>0</v>
      </c>
      <c r="AW195" s="141">
        <v>0</v>
      </c>
      <c r="AX195" s="141">
        <v>0</v>
      </c>
      <c r="AY195" s="141">
        <v>0</v>
      </c>
      <c r="AZ195" s="152">
        <f t="shared" si="59"/>
        <v>8</v>
      </c>
      <c r="BA195" s="20">
        <f t="shared" si="60"/>
        <v>1</v>
      </c>
      <c r="BB195" s="54">
        <f t="shared" si="61"/>
        <v>0</v>
      </c>
      <c r="BC195" s="134"/>
      <c r="BD195" s="78"/>
      <c r="BE195" s="77"/>
    </row>
    <row r="196" spans="1:57" ht="20.100000000000001" customHeight="1" x14ac:dyDescent="0.2">
      <c r="A196" s="175"/>
      <c r="B196" s="216"/>
      <c r="C196" s="42" t="s">
        <v>76</v>
      </c>
      <c r="D196" s="194">
        <v>76</v>
      </c>
      <c r="E196" s="141">
        <v>63</v>
      </c>
      <c r="F196" s="141">
        <v>102</v>
      </c>
      <c r="G196" s="141">
        <v>153</v>
      </c>
      <c r="H196" s="141">
        <v>60</v>
      </c>
      <c r="I196" s="141">
        <v>205</v>
      </c>
      <c r="J196" s="141">
        <v>191</v>
      </c>
      <c r="K196" s="141">
        <v>80</v>
      </c>
      <c r="L196" s="141">
        <v>119</v>
      </c>
      <c r="M196" s="141">
        <v>130</v>
      </c>
      <c r="N196" s="141">
        <v>89</v>
      </c>
      <c r="O196" s="141">
        <v>147</v>
      </c>
      <c r="P196" s="145">
        <v>1415</v>
      </c>
      <c r="Q196" s="141">
        <v>197</v>
      </c>
      <c r="R196" s="141">
        <v>70</v>
      </c>
      <c r="S196" s="141">
        <v>188</v>
      </c>
      <c r="T196" s="141">
        <v>326</v>
      </c>
      <c r="U196" s="141">
        <v>154</v>
      </c>
      <c r="V196" s="141">
        <v>157</v>
      </c>
      <c r="W196" s="141">
        <v>122</v>
      </c>
      <c r="X196" s="141">
        <v>132</v>
      </c>
      <c r="Y196" s="141">
        <v>191</v>
      </c>
      <c r="Z196" s="141">
        <v>91</v>
      </c>
      <c r="AA196" s="141">
        <v>98</v>
      </c>
      <c r="AB196" s="141">
        <v>73</v>
      </c>
      <c r="AC196" s="145">
        <v>1799</v>
      </c>
      <c r="AD196" s="194">
        <v>157</v>
      </c>
      <c r="AE196" s="141">
        <v>105</v>
      </c>
      <c r="AF196" s="141">
        <v>124</v>
      </c>
      <c r="AG196" s="141">
        <v>100</v>
      </c>
      <c r="AH196" s="141">
        <v>90</v>
      </c>
      <c r="AI196" s="141">
        <v>120</v>
      </c>
      <c r="AJ196" s="141">
        <v>135</v>
      </c>
      <c r="AK196" s="141">
        <v>118</v>
      </c>
      <c r="AL196" s="141">
        <v>111</v>
      </c>
      <c r="AM196" s="141">
        <v>105</v>
      </c>
      <c r="AN196" s="141">
        <v>77</v>
      </c>
      <c r="AO196" s="291">
        <v>107</v>
      </c>
      <c r="AP196" s="200">
        <v>1349</v>
      </c>
      <c r="AQ196" s="141">
        <v>129</v>
      </c>
      <c r="AR196" s="141">
        <v>68</v>
      </c>
      <c r="AS196" s="141">
        <v>54</v>
      </c>
      <c r="AT196" s="141">
        <v>56</v>
      </c>
      <c r="AU196" s="141">
        <v>93</v>
      </c>
      <c r="AV196" s="141">
        <v>86</v>
      </c>
      <c r="AW196" s="141">
        <v>81</v>
      </c>
      <c r="AX196" s="141">
        <v>122</v>
      </c>
      <c r="AY196" s="141">
        <v>47</v>
      </c>
      <c r="AZ196" s="152">
        <f t="shared" si="59"/>
        <v>1537</v>
      </c>
      <c r="BA196" s="20">
        <f t="shared" si="60"/>
        <v>1060</v>
      </c>
      <c r="BB196" s="54">
        <f t="shared" si="61"/>
        <v>736</v>
      </c>
      <c r="BC196" s="134">
        <f t="shared" si="57"/>
        <v>-30.566037735849061</v>
      </c>
      <c r="BD196" s="78"/>
      <c r="BE196" s="77"/>
    </row>
    <row r="197" spans="1:57" ht="20.100000000000001" customHeight="1" x14ac:dyDescent="0.2">
      <c r="A197" s="175"/>
      <c r="B197" s="216"/>
      <c r="C197" s="42" t="s">
        <v>80</v>
      </c>
      <c r="D197" s="194">
        <v>31</v>
      </c>
      <c r="E197" s="141">
        <v>19</v>
      </c>
      <c r="F197" s="141">
        <v>85</v>
      </c>
      <c r="G197" s="141">
        <v>46</v>
      </c>
      <c r="H197" s="141">
        <v>5</v>
      </c>
      <c r="I197" s="141">
        <v>26</v>
      </c>
      <c r="J197" s="141">
        <v>7</v>
      </c>
      <c r="K197" s="141">
        <v>4</v>
      </c>
      <c r="L197" s="141">
        <v>7</v>
      </c>
      <c r="M197" s="141">
        <v>2</v>
      </c>
      <c r="N197" s="141">
        <v>4</v>
      </c>
      <c r="O197" s="141">
        <v>81</v>
      </c>
      <c r="P197" s="145">
        <v>317</v>
      </c>
      <c r="Q197" s="141">
        <v>3</v>
      </c>
      <c r="R197" s="141">
        <v>0</v>
      </c>
      <c r="S197" s="141">
        <v>3</v>
      </c>
      <c r="T197" s="141">
        <v>2</v>
      </c>
      <c r="U197" s="141">
        <v>0</v>
      </c>
      <c r="V197" s="141">
        <v>0</v>
      </c>
      <c r="W197" s="141">
        <v>54</v>
      </c>
      <c r="X197" s="141">
        <v>0</v>
      </c>
      <c r="Y197" s="141">
        <v>0</v>
      </c>
      <c r="Z197" s="141">
        <v>4</v>
      </c>
      <c r="AA197" s="141">
        <v>0</v>
      </c>
      <c r="AB197" s="141">
        <v>2</v>
      </c>
      <c r="AC197" s="145">
        <v>68</v>
      </c>
      <c r="AD197" s="194">
        <v>2</v>
      </c>
      <c r="AE197" s="141">
        <v>4</v>
      </c>
      <c r="AF197" s="141">
        <v>0</v>
      </c>
      <c r="AG197" s="141">
        <v>61</v>
      </c>
      <c r="AH197" s="141">
        <v>51</v>
      </c>
      <c r="AI197" s="141">
        <v>25</v>
      </c>
      <c r="AJ197" s="141">
        <v>1</v>
      </c>
      <c r="AK197" s="141">
        <v>0</v>
      </c>
      <c r="AL197" s="141">
        <v>0</v>
      </c>
      <c r="AM197" s="141">
        <v>0</v>
      </c>
      <c r="AN197" s="141">
        <v>0</v>
      </c>
      <c r="AO197" s="291">
        <v>0</v>
      </c>
      <c r="AP197" s="200">
        <v>144</v>
      </c>
      <c r="AQ197" s="141">
        <v>0</v>
      </c>
      <c r="AR197" s="141">
        <v>15</v>
      </c>
      <c r="AS197" s="141">
        <v>18</v>
      </c>
      <c r="AT197" s="141">
        <v>0</v>
      </c>
      <c r="AU197" s="141">
        <v>37</v>
      </c>
      <c r="AV197" s="141">
        <v>0</v>
      </c>
      <c r="AW197" s="141">
        <v>13</v>
      </c>
      <c r="AX197" s="141">
        <v>3</v>
      </c>
      <c r="AY197" s="141">
        <v>3</v>
      </c>
      <c r="AZ197" s="152">
        <f t="shared" si="59"/>
        <v>62</v>
      </c>
      <c r="BA197" s="20">
        <f t="shared" si="60"/>
        <v>144</v>
      </c>
      <c r="BB197" s="54">
        <f t="shared" si="61"/>
        <v>89</v>
      </c>
      <c r="BC197" s="134">
        <f t="shared" si="57"/>
        <v>-38.194444444444443</v>
      </c>
      <c r="BD197" s="78"/>
      <c r="BE197" s="77"/>
    </row>
    <row r="198" spans="1:57" ht="20.100000000000001" customHeight="1" thickBot="1" x14ac:dyDescent="0.25">
      <c r="A198" s="175"/>
      <c r="B198" s="229"/>
      <c r="C198" s="300" t="s">
        <v>81</v>
      </c>
      <c r="D198" s="131">
        <v>2</v>
      </c>
      <c r="E198" s="121">
        <v>3</v>
      </c>
      <c r="F198" s="121">
        <v>4</v>
      </c>
      <c r="G198" s="121">
        <v>4</v>
      </c>
      <c r="H198" s="121">
        <v>2</v>
      </c>
      <c r="I198" s="121">
        <v>16</v>
      </c>
      <c r="J198" s="121">
        <v>9</v>
      </c>
      <c r="K198" s="121">
        <v>3</v>
      </c>
      <c r="L198" s="121">
        <v>8</v>
      </c>
      <c r="M198" s="121">
        <v>12</v>
      </c>
      <c r="N198" s="121">
        <v>4</v>
      </c>
      <c r="O198" s="121">
        <v>7</v>
      </c>
      <c r="P198" s="181">
        <v>74</v>
      </c>
      <c r="Q198" s="121">
        <v>14</v>
      </c>
      <c r="R198" s="121">
        <v>2</v>
      </c>
      <c r="S198" s="121">
        <v>17</v>
      </c>
      <c r="T198" s="121">
        <v>7</v>
      </c>
      <c r="U198" s="121">
        <v>3</v>
      </c>
      <c r="V198" s="121">
        <v>2</v>
      </c>
      <c r="W198" s="121">
        <v>2</v>
      </c>
      <c r="X198" s="121">
        <v>3</v>
      </c>
      <c r="Y198" s="121">
        <v>7</v>
      </c>
      <c r="Z198" s="121">
        <v>4</v>
      </c>
      <c r="AA198" s="121">
        <v>2</v>
      </c>
      <c r="AB198" s="121">
        <v>14</v>
      </c>
      <c r="AC198" s="181">
        <v>77</v>
      </c>
      <c r="AD198" s="131">
        <v>8</v>
      </c>
      <c r="AE198" s="121">
        <v>2</v>
      </c>
      <c r="AF198" s="121">
        <v>2</v>
      </c>
      <c r="AG198" s="121">
        <v>1</v>
      </c>
      <c r="AH198" s="121">
        <v>6</v>
      </c>
      <c r="AI198" s="121">
        <v>7</v>
      </c>
      <c r="AJ198" s="121">
        <v>3</v>
      </c>
      <c r="AK198" s="121">
        <v>3</v>
      </c>
      <c r="AL198" s="121">
        <v>2</v>
      </c>
      <c r="AM198" s="121">
        <v>3</v>
      </c>
      <c r="AN198" s="121">
        <v>1</v>
      </c>
      <c r="AO198" s="292">
        <v>1</v>
      </c>
      <c r="AP198" s="199">
        <v>39</v>
      </c>
      <c r="AQ198" s="121">
        <v>3</v>
      </c>
      <c r="AR198" s="121">
        <v>5</v>
      </c>
      <c r="AS198" s="121">
        <v>1</v>
      </c>
      <c r="AT198" s="121">
        <v>2</v>
      </c>
      <c r="AU198" s="121">
        <v>4</v>
      </c>
      <c r="AV198" s="121">
        <v>1</v>
      </c>
      <c r="AW198" s="121">
        <v>2</v>
      </c>
      <c r="AX198" s="121">
        <v>0</v>
      </c>
      <c r="AY198" s="121">
        <v>1</v>
      </c>
      <c r="AZ198" s="232">
        <f t="shared" si="59"/>
        <v>57</v>
      </c>
      <c r="BA198" s="155">
        <f t="shared" si="60"/>
        <v>34</v>
      </c>
      <c r="BB198" s="231">
        <f t="shared" si="61"/>
        <v>19</v>
      </c>
      <c r="BC198" s="127">
        <f t="shared" si="57"/>
        <v>-44.117647058823529</v>
      </c>
      <c r="BD198" s="78"/>
      <c r="BE198" s="77"/>
    </row>
    <row r="199" spans="1:57" ht="20.100000000000001" customHeight="1" x14ac:dyDescent="0.25">
      <c r="A199" s="66"/>
      <c r="B199" s="305" t="s">
        <v>132</v>
      </c>
      <c r="BD199" s="69"/>
      <c r="BE199" s="69"/>
    </row>
    <row r="200" spans="1:57" ht="20.100000000000001" customHeight="1" thickBot="1" x14ac:dyDescent="0.3">
      <c r="A200" s="66"/>
      <c r="B200" s="277" t="s">
        <v>134</v>
      </c>
      <c r="C200" s="255"/>
      <c r="BD200" s="69"/>
      <c r="BE200" s="69"/>
    </row>
    <row r="201" spans="1:57" ht="20.100000000000001" customHeight="1" x14ac:dyDescent="0.25">
      <c r="A201" s="66"/>
      <c r="B201" s="259" t="s">
        <v>35</v>
      </c>
      <c r="C201" s="260"/>
      <c r="D201" s="263">
        <f>+D202</f>
        <v>36189.038018074803</v>
      </c>
      <c r="E201" s="264">
        <f t="shared" ref="E201:AY201" si="62">+E202</f>
        <v>31308.832963621797</v>
      </c>
      <c r="F201" s="264">
        <f t="shared" si="62"/>
        <v>35093.276307559194</v>
      </c>
      <c r="G201" s="264">
        <f t="shared" si="62"/>
        <v>43525.390188923389</v>
      </c>
      <c r="H201" s="264">
        <f t="shared" si="62"/>
        <v>36292.676447491198</v>
      </c>
      <c r="I201" s="264">
        <f t="shared" si="62"/>
        <v>37984.149288372588</v>
      </c>
      <c r="J201" s="264">
        <f t="shared" si="62"/>
        <v>45451.703443585415</v>
      </c>
      <c r="K201" s="264">
        <f t="shared" si="62"/>
        <v>34264.406158216603</v>
      </c>
      <c r="L201" s="264">
        <f t="shared" si="62"/>
        <v>33214.439597804601</v>
      </c>
      <c r="M201" s="264">
        <f t="shared" si="62"/>
        <v>40435.274017608222</v>
      </c>
      <c r="N201" s="264">
        <f t="shared" si="62"/>
        <v>35014.371481748996</v>
      </c>
      <c r="O201" s="265">
        <f t="shared" si="62"/>
        <v>47942.131000655987</v>
      </c>
      <c r="P201" s="266">
        <f t="shared" si="62"/>
        <v>456715.6889136628</v>
      </c>
      <c r="Q201" s="263">
        <f t="shared" si="62"/>
        <v>38234.1204396838</v>
      </c>
      <c r="R201" s="264">
        <f t="shared" si="62"/>
        <v>36399.417257901216</v>
      </c>
      <c r="S201" s="264">
        <f t="shared" si="62"/>
        <v>43273.653410963205</v>
      </c>
      <c r="T201" s="264">
        <f t="shared" si="62"/>
        <v>46224.449205248595</v>
      </c>
      <c r="U201" s="264">
        <f t="shared" si="62"/>
        <v>47008.720544612392</v>
      </c>
      <c r="V201" s="264">
        <f t="shared" si="62"/>
        <v>46621.747673351798</v>
      </c>
      <c r="W201" s="264">
        <f t="shared" si="62"/>
        <v>40009.055095369396</v>
      </c>
      <c r="X201" s="264">
        <f t="shared" si="62"/>
        <v>51039.468868088414</v>
      </c>
      <c r="Y201" s="264">
        <f t="shared" si="62"/>
        <v>50289.153485662209</v>
      </c>
      <c r="Z201" s="264">
        <f t="shared" si="62"/>
        <v>52899.210558305414</v>
      </c>
      <c r="AA201" s="264">
        <f t="shared" si="62"/>
        <v>48205.55716106038</v>
      </c>
      <c r="AB201" s="265">
        <f t="shared" si="62"/>
        <v>57424.930025538015</v>
      </c>
      <c r="AC201" s="266">
        <f t="shared" si="62"/>
        <v>557629.48372578481</v>
      </c>
      <c r="AD201" s="263">
        <f t="shared" si="62"/>
        <v>44089.490655030408</v>
      </c>
      <c r="AE201" s="264">
        <f t="shared" si="62"/>
        <v>37606.220131665992</v>
      </c>
      <c r="AF201" s="264">
        <f t="shared" si="62"/>
        <v>48205.360680905404</v>
      </c>
      <c r="AG201" s="264">
        <f t="shared" si="62"/>
        <v>52180.44833557502</v>
      </c>
      <c r="AH201" s="264">
        <f t="shared" si="62"/>
        <v>56392.497804898798</v>
      </c>
      <c r="AI201" s="264">
        <f t="shared" si="62"/>
        <v>45726.814884708809</v>
      </c>
      <c r="AJ201" s="264">
        <f t="shared" si="62"/>
        <v>47652.794064765403</v>
      </c>
      <c r="AK201" s="264">
        <f t="shared" si="62"/>
        <v>44217.753119297602</v>
      </c>
      <c r="AL201" s="264">
        <f t="shared" si="62"/>
        <v>45529.03072201836</v>
      </c>
      <c r="AM201" s="264">
        <f t="shared" si="62"/>
        <v>49037.057047930801</v>
      </c>
      <c r="AN201" s="264">
        <f t="shared" si="62"/>
        <v>47916.694351204002</v>
      </c>
      <c r="AO201" s="265">
        <f t="shared" si="62"/>
        <v>54664.162353628009</v>
      </c>
      <c r="AP201" s="266">
        <f t="shared" si="62"/>
        <v>573218.32415162853</v>
      </c>
      <c r="AQ201" s="263">
        <f t="shared" si="62"/>
        <v>50423.429560936202</v>
      </c>
      <c r="AR201" s="264">
        <f t="shared" si="62"/>
        <v>39738.834091426383</v>
      </c>
      <c r="AS201" s="264">
        <f t="shared" si="62"/>
        <v>51961.211661101574</v>
      </c>
      <c r="AT201" s="264">
        <f t="shared" si="62"/>
        <v>64833.126459393214</v>
      </c>
      <c r="AU201" s="264">
        <f t="shared" si="62"/>
        <v>56075.627524850759</v>
      </c>
      <c r="AV201" s="264">
        <f t="shared" si="62"/>
        <v>51464.15969011261</v>
      </c>
      <c r="AW201" s="264">
        <f t="shared" si="62"/>
        <v>55490.061359212596</v>
      </c>
      <c r="AX201" s="264">
        <f t="shared" si="62"/>
        <v>52146.521844141178</v>
      </c>
      <c r="AY201" s="264">
        <f t="shared" si="62"/>
        <v>47902.791112044011</v>
      </c>
      <c r="AZ201" s="151">
        <f t="shared" ref="AZ201:AZ209" si="63">SUM($Q201:$Y201)</f>
        <v>399099.78598088096</v>
      </c>
      <c r="BA201" s="150">
        <f t="shared" ref="BA201:BA209" si="64">SUM($AD201:$AL201)</f>
        <v>421600.41039886582</v>
      </c>
      <c r="BB201" s="234">
        <f t="shared" ref="BB201:BB209" si="65">SUM($AQ201:$AY201)</f>
        <v>470035.76330321858</v>
      </c>
      <c r="BC201" s="184">
        <f t="shared" ref="BC201:BC209" si="66">((BB201/BA201)-1)*100</f>
        <v>11.48845013185098</v>
      </c>
      <c r="BD201" s="69"/>
      <c r="BE201" s="69"/>
    </row>
    <row r="202" spans="1:57" ht="20.100000000000001" customHeight="1" x14ac:dyDescent="0.2">
      <c r="A202" s="66"/>
      <c r="B202" s="261"/>
      <c r="C202" s="262" t="s">
        <v>120</v>
      </c>
      <c r="D202" s="267">
        <f t="shared" ref="D202:AX202" si="67">+D14</f>
        <v>36189.038018074803</v>
      </c>
      <c r="E202" s="257">
        <f t="shared" si="67"/>
        <v>31308.832963621797</v>
      </c>
      <c r="F202" s="257">
        <f t="shared" si="67"/>
        <v>35093.276307559194</v>
      </c>
      <c r="G202" s="257">
        <f t="shared" si="67"/>
        <v>43525.390188923389</v>
      </c>
      <c r="H202" s="257">
        <f t="shared" si="67"/>
        <v>36292.676447491198</v>
      </c>
      <c r="I202" s="257">
        <f t="shared" si="67"/>
        <v>37984.149288372588</v>
      </c>
      <c r="J202" s="257">
        <f t="shared" si="67"/>
        <v>45451.703443585415</v>
      </c>
      <c r="K202" s="257">
        <f t="shared" si="67"/>
        <v>34264.406158216603</v>
      </c>
      <c r="L202" s="257">
        <f t="shared" si="67"/>
        <v>33214.439597804601</v>
      </c>
      <c r="M202" s="257">
        <f t="shared" si="67"/>
        <v>40435.274017608222</v>
      </c>
      <c r="N202" s="257">
        <f t="shared" si="67"/>
        <v>35014.371481748996</v>
      </c>
      <c r="O202" s="268">
        <f t="shared" si="67"/>
        <v>47942.131000655987</v>
      </c>
      <c r="P202" s="269">
        <f t="shared" si="67"/>
        <v>456715.6889136628</v>
      </c>
      <c r="Q202" s="267">
        <f t="shared" si="67"/>
        <v>38234.1204396838</v>
      </c>
      <c r="R202" s="257">
        <f t="shared" si="67"/>
        <v>36399.417257901216</v>
      </c>
      <c r="S202" s="257">
        <f t="shared" si="67"/>
        <v>43273.653410963205</v>
      </c>
      <c r="T202" s="257">
        <f t="shared" si="67"/>
        <v>46224.449205248595</v>
      </c>
      <c r="U202" s="257">
        <f t="shared" si="67"/>
        <v>47008.720544612392</v>
      </c>
      <c r="V202" s="257">
        <f t="shared" si="67"/>
        <v>46621.747673351798</v>
      </c>
      <c r="W202" s="257">
        <f t="shared" si="67"/>
        <v>40009.055095369396</v>
      </c>
      <c r="X202" s="257">
        <f t="shared" si="67"/>
        <v>51039.468868088414</v>
      </c>
      <c r="Y202" s="257">
        <f t="shared" si="67"/>
        <v>50289.153485662209</v>
      </c>
      <c r="Z202" s="257">
        <f t="shared" si="67"/>
        <v>52899.210558305414</v>
      </c>
      <c r="AA202" s="257">
        <f t="shared" si="67"/>
        <v>48205.55716106038</v>
      </c>
      <c r="AB202" s="268">
        <f t="shared" si="67"/>
        <v>57424.930025538015</v>
      </c>
      <c r="AC202" s="269">
        <f t="shared" si="67"/>
        <v>557629.48372578481</v>
      </c>
      <c r="AD202" s="267">
        <f t="shared" si="67"/>
        <v>44089.490655030408</v>
      </c>
      <c r="AE202" s="257">
        <f t="shared" si="67"/>
        <v>37606.220131665992</v>
      </c>
      <c r="AF202" s="257">
        <f t="shared" si="67"/>
        <v>48205.360680905404</v>
      </c>
      <c r="AG202" s="257">
        <f t="shared" si="67"/>
        <v>52180.44833557502</v>
      </c>
      <c r="AH202" s="257">
        <f t="shared" si="67"/>
        <v>56392.497804898798</v>
      </c>
      <c r="AI202" s="257">
        <f t="shared" si="67"/>
        <v>45726.814884708809</v>
      </c>
      <c r="AJ202" s="257">
        <f t="shared" si="67"/>
        <v>47652.794064765403</v>
      </c>
      <c r="AK202" s="257">
        <f t="shared" si="67"/>
        <v>44217.753119297602</v>
      </c>
      <c r="AL202" s="257">
        <f t="shared" si="67"/>
        <v>45529.03072201836</v>
      </c>
      <c r="AM202" s="257">
        <f t="shared" si="67"/>
        <v>49037.057047930801</v>
      </c>
      <c r="AN202" s="257">
        <f t="shared" si="67"/>
        <v>47916.694351204002</v>
      </c>
      <c r="AO202" s="268">
        <f t="shared" si="67"/>
        <v>54664.162353628009</v>
      </c>
      <c r="AP202" s="269">
        <f t="shared" si="67"/>
        <v>573218.32415162853</v>
      </c>
      <c r="AQ202" s="267">
        <f t="shared" si="67"/>
        <v>50423.429560936202</v>
      </c>
      <c r="AR202" s="257">
        <f t="shared" si="67"/>
        <v>39738.834091426383</v>
      </c>
      <c r="AS202" s="257">
        <f t="shared" si="67"/>
        <v>51961.211661101574</v>
      </c>
      <c r="AT202" s="257">
        <f t="shared" si="67"/>
        <v>64833.126459393214</v>
      </c>
      <c r="AU202" s="257">
        <f t="shared" si="67"/>
        <v>56075.627524850759</v>
      </c>
      <c r="AV202" s="257">
        <f t="shared" si="67"/>
        <v>51464.15969011261</v>
      </c>
      <c r="AW202" s="257">
        <f t="shared" si="67"/>
        <v>55490.061359212596</v>
      </c>
      <c r="AX202" s="257">
        <f t="shared" si="67"/>
        <v>52146.521844141178</v>
      </c>
      <c r="AY202" s="257">
        <f t="shared" ref="AY202" si="68">+AY14</f>
        <v>47902.791112044011</v>
      </c>
      <c r="AZ202" s="152">
        <f t="shared" si="63"/>
        <v>399099.78598088096</v>
      </c>
      <c r="BA202" s="20">
        <f t="shared" si="64"/>
        <v>421600.41039886582</v>
      </c>
      <c r="BB202" s="54">
        <f t="shared" si="65"/>
        <v>470035.76330321858</v>
      </c>
      <c r="BC202" s="134">
        <f t="shared" si="66"/>
        <v>11.48845013185098</v>
      </c>
      <c r="BD202" s="69"/>
      <c r="BE202" s="69"/>
    </row>
    <row r="203" spans="1:57" ht="20.100000000000001" customHeight="1" x14ac:dyDescent="0.2">
      <c r="A203" s="66"/>
      <c r="B203" s="261" t="s">
        <v>36</v>
      </c>
      <c r="C203" s="262"/>
      <c r="D203" s="270">
        <f>+D204+D205+D206+D207</f>
        <v>38201.321417865489</v>
      </c>
      <c r="E203" s="258">
        <f t="shared" ref="E203:AQ203" si="69">+E204+E205+E206+E207</f>
        <v>32598.85574911768</v>
      </c>
      <c r="F203" s="258">
        <f t="shared" si="69"/>
        <v>38359.698496323123</v>
      </c>
      <c r="G203" s="258">
        <f t="shared" si="69"/>
        <v>40375.998862013737</v>
      </c>
      <c r="H203" s="258">
        <f t="shared" si="69"/>
        <v>39180.865315957541</v>
      </c>
      <c r="I203" s="258">
        <f t="shared" si="69"/>
        <v>41556.03353784619</v>
      </c>
      <c r="J203" s="258">
        <f t="shared" si="69"/>
        <v>40743.774837809004</v>
      </c>
      <c r="K203" s="258">
        <f t="shared" si="69"/>
        <v>38259.614178537471</v>
      </c>
      <c r="L203" s="258">
        <f t="shared" si="69"/>
        <v>40403.478660677349</v>
      </c>
      <c r="M203" s="258">
        <f t="shared" si="69"/>
        <v>46223.628965717377</v>
      </c>
      <c r="N203" s="258">
        <f t="shared" si="69"/>
        <v>39601.068154097564</v>
      </c>
      <c r="O203" s="271">
        <f t="shared" si="69"/>
        <v>58240.294080949519</v>
      </c>
      <c r="P203" s="272">
        <f t="shared" si="69"/>
        <v>493744.63225691201</v>
      </c>
      <c r="Q203" s="270">
        <f t="shared" si="69"/>
        <v>38914.078359470252</v>
      </c>
      <c r="R203" s="258">
        <f t="shared" si="69"/>
        <v>35856.499124098496</v>
      </c>
      <c r="S203" s="258">
        <f t="shared" si="69"/>
        <v>41976.246598012971</v>
      </c>
      <c r="T203" s="258">
        <f t="shared" si="69"/>
        <v>43009.16376058793</v>
      </c>
      <c r="U203" s="258">
        <f t="shared" si="69"/>
        <v>45604.082222206838</v>
      </c>
      <c r="V203" s="258">
        <f t="shared" si="69"/>
        <v>43494.957441058912</v>
      </c>
      <c r="W203" s="258">
        <f t="shared" si="69"/>
        <v>40625.935034102084</v>
      </c>
      <c r="X203" s="258">
        <f t="shared" si="69"/>
        <v>42686.754756663875</v>
      </c>
      <c r="Y203" s="258">
        <f t="shared" si="69"/>
        <v>43444.895797367717</v>
      </c>
      <c r="Z203" s="258">
        <f t="shared" si="69"/>
        <v>42177.992466340227</v>
      </c>
      <c r="AA203" s="258">
        <f t="shared" si="69"/>
        <v>42288.410597350456</v>
      </c>
      <c r="AB203" s="271">
        <f t="shared" si="69"/>
        <v>54434.603593813787</v>
      </c>
      <c r="AC203" s="272">
        <f t="shared" si="69"/>
        <v>514513.61975107354</v>
      </c>
      <c r="AD203" s="270">
        <f t="shared" si="69"/>
        <v>38838.164544887062</v>
      </c>
      <c r="AE203" s="258">
        <f t="shared" si="69"/>
        <v>34381.237046868897</v>
      </c>
      <c r="AF203" s="258">
        <f t="shared" si="69"/>
        <v>72591.285571343498</v>
      </c>
      <c r="AG203" s="258">
        <f t="shared" si="69"/>
        <v>41845.029564283002</v>
      </c>
      <c r="AH203" s="258">
        <f t="shared" si="69"/>
        <v>44887.507713713472</v>
      </c>
      <c r="AI203" s="258">
        <f t="shared" si="69"/>
        <v>45281.200764820242</v>
      </c>
      <c r="AJ203" s="258">
        <f t="shared" si="69"/>
        <v>43741.951473513887</v>
      </c>
      <c r="AK203" s="258">
        <f t="shared" si="69"/>
        <v>44153.040331916876</v>
      </c>
      <c r="AL203" s="258">
        <f t="shared" si="69"/>
        <v>45556.253048866223</v>
      </c>
      <c r="AM203" s="258">
        <f t="shared" si="69"/>
        <v>47741.013902544473</v>
      </c>
      <c r="AN203" s="258">
        <f t="shared" si="69"/>
        <v>45391.209906584612</v>
      </c>
      <c r="AO203" s="271">
        <f t="shared" si="69"/>
        <v>56553.92728120531</v>
      </c>
      <c r="AP203" s="272">
        <f t="shared" si="69"/>
        <v>560961.82115054748</v>
      </c>
      <c r="AQ203" s="270">
        <f t="shared" si="69"/>
        <v>43999.505827119152</v>
      </c>
      <c r="AR203" s="258">
        <f t="shared" ref="AR203:AS203" si="70">+AR204+AR205+AR206+AR207</f>
        <v>37052.534719684954</v>
      </c>
      <c r="AS203" s="258">
        <f t="shared" si="70"/>
        <v>44439.290722240468</v>
      </c>
      <c r="AT203" s="258">
        <f t="shared" ref="AT203:AU203" si="71">+AT204+AT205+AT206+AT207</f>
        <v>58986.158930990852</v>
      </c>
      <c r="AU203" s="258">
        <f t="shared" si="71"/>
        <v>46597.938275024302</v>
      </c>
      <c r="AV203" s="258">
        <f t="shared" ref="AV203:AW203" si="72">+AV204+AV205+AV206+AV207</f>
        <v>46350.815342053589</v>
      </c>
      <c r="AW203" s="258">
        <f t="shared" si="72"/>
        <v>46886.406773433853</v>
      </c>
      <c r="AX203" s="258">
        <f t="shared" ref="AX203:AY203" si="73">+AX204+AX205+AX206+AX207</f>
        <v>48207.668262428757</v>
      </c>
      <c r="AY203" s="258">
        <f t="shared" si="73"/>
        <v>44697.721241568492</v>
      </c>
      <c r="AZ203" s="152">
        <f t="shared" si="63"/>
        <v>375612.61309356906</v>
      </c>
      <c r="BA203" s="20">
        <f t="shared" si="64"/>
        <v>411275.67006021319</v>
      </c>
      <c r="BB203" s="54">
        <f t="shared" si="65"/>
        <v>417218.04009454441</v>
      </c>
      <c r="BC203" s="134">
        <f t="shared" si="66"/>
        <v>1.4448630120671213</v>
      </c>
      <c r="BD203" s="69"/>
      <c r="BE203" s="69"/>
    </row>
    <row r="204" spans="1:57" ht="20.100000000000001" customHeight="1" x14ac:dyDescent="0.2">
      <c r="A204" s="66"/>
      <c r="B204" s="261"/>
      <c r="C204" s="262" t="s">
        <v>121</v>
      </c>
      <c r="D204" s="267">
        <f t="shared" ref="D204:AX204" si="74">+D63+D68+D73</f>
        <v>17920.998643642</v>
      </c>
      <c r="E204" s="257">
        <f t="shared" si="74"/>
        <v>16035.223487131394</v>
      </c>
      <c r="F204" s="257">
        <f t="shared" si="74"/>
        <v>17604.26929650041</v>
      </c>
      <c r="G204" s="257">
        <f t="shared" si="74"/>
        <v>18436.028564293403</v>
      </c>
      <c r="H204" s="257">
        <f t="shared" si="74"/>
        <v>17658.753314031408</v>
      </c>
      <c r="I204" s="257">
        <f t="shared" si="74"/>
        <v>20450.853960070785</v>
      </c>
      <c r="J204" s="257">
        <f t="shared" si="74"/>
        <v>20863.2014675668</v>
      </c>
      <c r="K204" s="257">
        <f t="shared" si="74"/>
        <v>18440.3657253694</v>
      </c>
      <c r="L204" s="257">
        <f t="shared" si="74"/>
        <v>20148.865555165219</v>
      </c>
      <c r="M204" s="257">
        <f t="shared" si="74"/>
        <v>22600.283509815625</v>
      </c>
      <c r="N204" s="257">
        <f t="shared" si="74"/>
        <v>20184.393266610805</v>
      </c>
      <c r="O204" s="268">
        <f t="shared" si="74"/>
        <v>26883.60364036441</v>
      </c>
      <c r="P204" s="269">
        <f t="shared" si="74"/>
        <v>237226.84043056169</v>
      </c>
      <c r="Q204" s="267">
        <f t="shared" si="74"/>
        <v>19829.665856003812</v>
      </c>
      <c r="R204" s="257">
        <f t="shared" si="74"/>
        <v>18661.0214915332</v>
      </c>
      <c r="S204" s="257">
        <f t="shared" si="74"/>
        <v>21927.789817658202</v>
      </c>
      <c r="T204" s="257">
        <f t="shared" si="74"/>
        <v>22900.353274743004</v>
      </c>
      <c r="U204" s="257">
        <f t="shared" si="74"/>
        <v>22128.873083798608</v>
      </c>
      <c r="V204" s="257">
        <f t="shared" si="74"/>
        <v>22720.387114309611</v>
      </c>
      <c r="W204" s="257">
        <f t="shared" si="74"/>
        <v>21142.545969584415</v>
      </c>
      <c r="X204" s="257">
        <f t="shared" si="74"/>
        <v>22473.148405170195</v>
      </c>
      <c r="Y204" s="257">
        <f t="shared" si="74"/>
        <v>23368.296585854194</v>
      </c>
      <c r="Z204" s="257">
        <f t="shared" si="74"/>
        <v>21447.296520668999</v>
      </c>
      <c r="AA204" s="257">
        <f t="shared" si="74"/>
        <v>22883.272150096996</v>
      </c>
      <c r="AB204" s="268">
        <f t="shared" si="74"/>
        <v>27857.650598411812</v>
      </c>
      <c r="AC204" s="269">
        <f t="shared" si="74"/>
        <v>267340.30086783308</v>
      </c>
      <c r="AD204" s="267">
        <f t="shared" si="74"/>
        <v>20985.489806114841</v>
      </c>
      <c r="AE204" s="257">
        <f t="shared" si="74"/>
        <v>18985.169123274405</v>
      </c>
      <c r="AF204" s="257">
        <f t="shared" si="74"/>
        <v>29119.096597550841</v>
      </c>
      <c r="AG204" s="257">
        <f t="shared" si="74"/>
        <v>23490.636681045587</v>
      </c>
      <c r="AH204" s="257">
        <f t="shared" si="74"/>
        <v>24498.531546141796</v>
      </c>
      <c r="AI204" s="257">
        <f t="shared" si="74"/>
        <v>23642.772986830994</v>
      </c>
      <c r="AJ204" s="257">
        <f t="shared" si="74"/>
        <v>23877.786194985016</v>
      </c>
      <c r="AK204" s="257">
        <f t="shared" si="74"/>
        <v>24172.86391201062</v>
      </c>
      <c r="AL204" s="257">
        <f t="shared" si="74"/>
        <v>24957.459255771417</v>
      </c>
      <c r="AM204" s="257">
        <f t="shared" si="74"/>
        <v>25792.347694093805</v>
      </c>
      <c r="AN204" s="257">
        <f t="shared" si="74"/>
        <v>25407.001046170197</v>
      </c>
      <c r="AO204" s="268">
        <f t="shared" si="74"/>
        <v>30415.942570864987</v>
      </c>
      <c r="AP204" s="269">
        <f t="shared" si="74"/>
        <v>295345.09741485445</v>
      </c>
      <c r="AQ204" s="267">
        <f t="shared" si="74"/>
        <v>25733.001008296193</v>
      </c>
      <c r="AR204" s="257">
        <f t="shared" si="74"/>
        <v>21787.543545735818</v>
      </c>
      <c r="AS204" s="257">
        <f t="shared" si="74"/>
        <v>25692.167771440007</v>
      </c>
      <c r="AT204" s="257">
        <f t="shared" si="74"/>
        <v>32809.307313215395</v>
      </c>
      <c r="AU204" s="257">
        <f t="shared" si="74"/>
        <v>27366.333629470206</v>
      </c>
      <c r="AV204" s="257">
        <f t="shared" si="74"/>
        <v>27417.888246758037</v>
      </c>
      <c r="AW204" s="257">
        <f t="shared" si="74"/>
        <v>28342.319227225038</v>
      </c>
      <c r="AX204" s="257">
        <f t="shared" si="74"/>
        <v>27920.189722547406</v>
      </c>
      <c r="AY204" s="257">
        <f t="shared" ref="AY204" si="75">+AY63+AY68+AY73</f>
        <v>27022.553010688785</v>
      </c>
      <c r="AZ204" s="152">
        <f t="shared" si="63"/>
        <v>195152.08159865523</v>
      </c>
      <c r="BA204" s="20">
        <f t="shared" si="64"/>
        <v>213729.80610372551</v>
      </c>
      <c r="BB204" s="54">
        <f t="shared" si="65"/>
        <v>244091.30347537683</v>
      </c>
      <c r="BC204" s="134">
        <f t="shared" si="66"/>
        <v>14.205551357173141</v>
      </c>
      <c r="BD204" s="69"/>
      <c r="BE204" s="69"/>
    </row>
    <row r="205" spans="1:57" ht="20.100000000000001" customHeight="1" x14ac:dyDescent="0.2">
      <c r="A205" s="66"/>
      <c r="B205" s="261"/>
      <c r="C205" s="262" t="s">
        <v>122</v>
      </c>
      <c r="D205" s="267">
        <f t="shared" ref="D205:AX205" si="76">+D88+D93</f>
        <v>18168.089964090403</v>
      </c>
      <c r="E205" s="257">
        <f t="shared" si="76"/>
        <v>14853.233783367603</v>
      </c>
      <c r="F205" s="257">
        <f t="shared" si="76"/>
        <v>18701.995319552174</v>
      </c>
      <c r="G205" s="257">
        <f t="shared" si="76"/>
        <v>19949.92190240122</v>
      </c>
      <c r="H205" s="257">
        <f t="shared" si="76"/>
        <v>19466.23525505939</v>
      </c>
      <c r="I205" s="257">
        <f t="shared" si="76"/>
        <v>19060.821716547212</v>
      </c>
      <c r="J205" s="257">
        <f t="shared" si="76"/>
        <v>17826.003905149406</v>
      </c>
      <c r="K205" s="257">
        <f t="shared" si="76"/>
        <v>17732.08355536899</v>
      </c>
      <c r="L205" s="257">
        <f t="shared" si="76"/>
        <v>18229.576120943573</v>
      </c>
      <c r="M205" s="257">
        <f t="shared" si="76"/>
        <v>21513.469914818401</v>
      </c>
      <c r="N205" s="257">
        <f t="shared" si="76"/>
        <v>17353.244670779997</v>
      </c>
      <c r="O205" s="268">
        <f t="shared" si="76"/>
        <v>28533.271083320178</v>
      </c>
      <c r="P205" s="269">
        <f t="shared" si="76"/>
        <v>231387.94719139853</v>
      </c>
      <c r="Q205" s="267">
        <f t="shared" si="76"/>
        <v>16702.352911073216</v>
      </c>
      <c r="R205" s="257">
        <f t="shared" si="76"/>
        <v>15184.811862331604</v>
      </c>
      <c r="S205" s="257">
        <f t="shared" si="76"/>
        <v>17914.117950178421</v>
      </c>
      <c r="T205" s="257">
        <f t="shared" si="76"/>
        <v>17997.749751063195</v>
      </c>
      <c r="U205" s="257">
        <f t="shared" si="76"/>
        <v>21335.741785625389</v>
      </c>
      <c r="V205" s="257">
        <f t="shared" si="76"/>
        <v>18569.065972394797</v>
      </c>
      <c r="W205" s="257">
        <f t="shared" si="76"/>
        <v>17215.12954325301</v>
      </c>
      <c r="X205" s="257">
        <f t="shared" si="76"/>
        <v>17995.502189046201</v>
      </c>
      <c r="Y205" s="257">
        <f t="shared" si="76"/>
        <v>17856.258176537202</v>
      </c>
      <c r="Z205" s="257">
        <f t="shared" si="76"/>
        <v>18476.187332551199</v>
      </c>
      <c r="AA205" s="257">
        <f t="shared" si="76"/>
        <v>17126.78064307601</v>
      </c>
      <c r="AB205" s="268">
        <f t="shared" si="76"/>
        <v>23696.974844181779</v>
      </c>
      <c r="AC205" s="269">
        <f t="shared" si="76"/>
        <v>220070.67296131203</v>
      </c>
      <c r="AD205" s="267">
        <f t="shared" si="76"/>
        <v>15412.026590118785</v>
      </c>
      <c r="AE205" s="257">
        <f t="shared" si="76"/>
        <v>13228.517350278997</v>
      </c>
      <c r="AF205" s="257">
        <f t="shared" si="76"/>
        <v>41041.675029181977</v>
      </c>
      <c r="AG205" s="257">
        <f t="shared" si="76"/>
        <v>15984.263014233202</v>
      </c>
      <c r="AH205" s="257">
        <f t="shared" si="76"/>
        <v>17976.240746568823</v>
      </c>
      <c r="AI205" s="257">
        <f t="shared" si="76"/>
        <v>19170.422298560799</v>
      </c>
      <c r="AJ205" s="257">
        <f t="shared" si="76"/>
        <v>17341.763022436415</v>
      </c>
      <c r="AK205" s="257">
        <f t="shared" si="76"/>
        <v>17430.258801455406</v>
      </c>
      <c r="AL205" s="257">
        <f t="shared" si="76"/>
        <v>18091.368229272804</v>
      </c>
      <c r="AM205" s="257">
        <f t="shared" si="76"/>
        <v>19372.080505762817</v>
      </c>
      <c r="AN205" s="257">
        <f t="shared" si="76"/>
        <v>17358.319357213601</v>
      </c>
      <c r="AO205" s="268">
        <f t="shared" si="76"/>
        <v>22842.849037249995</v>
      </c>
      <c r="AP205" s="269">
        <f t="shared" si="76"/>
        <v>235249.78398233361</v>
      </c>
      <c r="AQ205" s="267">
        <f t="shared" si="76"/>
        <v>15426.066129548006</v>
      </c>
      <c r="AR205" s="257">
        <f t="shared" si="76"/>
        <v>12794.83731749861</v>
      </c>
      <c r="AS205" s="257">
        <f t="shared" si="76"/>
        <v>15951.454228018813</v>
      </c>
      <c r="AT205" s="257">
        <f t="shared" si="76"/>
        <v>23502.989216526214</v>
      </c>
      <c r="AU205" s="257">
        <f t="shared" si="76"/>
        <v>16473.040651464216</v>
      </c>
      <c r="AV205" s="257">
        <f t="shared" si="76"/>
        <v>16185.204181912603</v>
      </c>
      <c r="AW205" s="257">
        <f t="shared" si="76"/>
        <v>15722.0775865742</v>
      </c>
      <c r="AX205" s="257">
        <f t="shared" si="76"/>
        <v>17376.289587489809</v>
      </c>
      <c r="AY205" s="257">
        <f t="shared" ref="AY205" si="77">+AY88+AY93</f>
        <v>14812.417571777009</v>
      </c>
      <c r="AZ205" s="152">
        <f t="shared" si="63"/>
        <v>160770.73014150304</v>
      </c>
      <c r="BA205" s="20">
        <f t="shared" si="64"/>
        <v>175676.53508210721</v>
      </c>
      <c r="BB205" s="54">
        <f t="shared" si="65"/>
        <v>148244.37647080951</v>
      </c>
      <c r="BC205" s="134">
        <f t="shared" si="66"/>
        <v>-15.615152358552908</v>
      </c>
      <c r="BD205" s="69"/>
      <c r="BE205" s="69"/>
    </row>
    <row r="206" spans="1:57" ht="20.100000000000001" customHeight="1" x14ac:dyDescent="0.2">
      <c r="A206" s="66"/>
      <c r="B206" s="261"/>
      <c r="C206" s="262" t="s">
        <v>123</v>
      </c>
      <c r="D206" s="267">
        <f t="shared" ref="D206:AX206" si="78">+D105+D110</f>
        <v>2105.8099257230842</v>
      </c>
      <c r="E206" s="257">
        <f t="shared" si="78"/>
        <v>1703.8778039786798</v>
      </c>
      <c r="F206" s="257">
        <f t="shared" si="78"/>
        <v>2041.3964680805334</v>
      </c>
      <c r="G206" s="257">
        <f t="shared" si="78"/>
        <v>1970.2971335491197</v>
      </c>
      <c r="H206" s="257">
        <f t="shared" si="78"/>
        <v>2039.4427141766423</v>
      </c>
      <c r="I206" s="257">
        <f t="shared" si="78"/>
        <v>2027.3281779781937</v>
      </c>
      <c r="J206" s="257">
        <f t="shared" si="78"/>
        <v>2034.5021212227953</v>
      </c>
      <c r="K206" s="257">
        <f t="shared" si="78"/>
        <v>2063.9016931190813</v>
      </c>
      <c r="L206" s="257">
        <f t="shared" si="78"/>
        <v>2001.417446528553</v>
      </c>
      <c r="M206" s="257">
        <f t="shared" si="78"/>
        <v>2080.3193127833483</v>
      </c>
      <c r="N206" s="257">
        <f t="shared" si="78"/>
        <v>2024.0115211667635</v>
      </c>
      <c r="O206" s="268">
        <f t="shared" si="78"/>
        <v>2777.8182095849352</v>
      </c>
      <c r="P206" s="269">
        <f t="shared" si="78"/>
        <v>24870.122527891726</v>
      </c>
      <c r="Q206" s="267">
        <f t="shared" si="78"/>
        <v>2338.5047031192298</v>
      </c>
      <c r="R206" s="257">
        <f t="shared" si="78"/>
        <v>1971.3388788436944</v>
      </c>
      <c r="S206" s="257">
        <f t="shared" si="78"/>
        <v>2088.0935690823449</v>
      </c>
      <c r="T206" s="257">
        <f t="shared" si="78"/>
        <v>2063.5213745097362</v>
      </c>
      <c r="U206" s="257">
        <f t="shared" si="78"/>
        <v>2088.9239897828415</v>
      </c>
      <c r="V206" s="257">
        <f t="shared" si="78"/>
        <v>2154.6416798844989</v>
      </c>
      <c r="W206" s="257">
        <f t="shared" si="78"/>
        <v>2211.139852219761</v>
      </c>
      <c r="X206" s="257">
        <f t="shared" si="78"/>
        <v>2160.4102773727791</v>
      </c>
      <c r="Y206" s="257">
        <f t="shared" si="78"/>
        <v>2163.156114236318</v>
      </c>
      <c r="Z206" s="257">
        <f t="shared" si="78"/>
        <v>2194.122939530032</v>
      </c>
      <c r="AA206" s="257">
        <f t="shared" si="78"/>
        <v>2217.1097072774514</v>
      </c>
      <c r="AB206" s="268">
        <f t="shared" si="78"/>
        <v>2813.0861403301965</v>
      </c>
      <c r="AC206" s="269">
        <f t="shared" si="78"/>
        <v>26464.049226188879</v>
      </c>
      <c r="AD206" s="267">
        <f t="shared" si="78"/>
        <v>2378.5415129634421</v>
      </c>
      <c r="AE206" s="257">
        <f t="shared" si="78"/>
        <v>2105.5132555554947</v>
      </c>
      <c r="AF206" s="257">
        <f t="shared" si="78"/>
        <v>2360.57022343567</v>
      </c>
      <c r="AG206" s="257">
        <f t="shared" si="78"/>
        <v>2303.2893792942168</v>
      </c>
      <c r="AH206" s="257">
        <f t="shared" si="78"/>
        <v>2338.0737794328511</v>
      </c>
      <c r="AI206" s="257">
        <f t="shared" si="78"/>
        <v>2391.7703716484561</v>
      </c>
      <c r="AJ206" s="257">
        <f t="shared" si="78"/>
        <v>2443.2035491878578</v>
      </c>
      <c r="AK206" s="257">
        <f t="shared" si="78"/>
        <v>2465.895585647927</v>
      </c>
      <c r="AL206" s="257">
        <f t="shared" si="78"/>
        <v>2420.8226853820038</v>
      </c>
      <c r="AM206" s="257">
        <f t="shared" si="78"/>
        <v>2486.7566160842566</v>
      </c>
      <c r="AN206" s="257">
        <f t="shared" si="78"/>
        <v>2532.3643018708194</v>
      </c>
      <c r="AO206" s="268">
        <f t="shared" si="78"/>
        <v>3196.8829814603318</v>
      </c>
      <c r="AP206" s="269">
        <f t="shared" si="78"/>
        <v>29423.684241963325</v>
      </c>
      <c r="AQ206" s="267">
        <f t="shared" si="78"/>
        <v>2746.4594783565531</v>
      </c>
      <c r="AR206" s="257">
        <f t="shared" si="78"/>
        <v>2381.1477618305225</v>
      </c>
      <c r="AS206" s="257">
        <f t="shared" si="78"/>
        <v>2692.4566875079518</v>
      </c>
      <c r="AT206" s="257">
        <f t="shared" si="78"/>
        <v>2581.8278260492434</v>
      </c>
      <c r="AU206" s="257">
        <f t="shared" si="78"/>
        <v>2659.5293213889718</v>
      </c>
      <c r="AV206" s="257">
        <f t="shared" si="78"/>
        <v>2646.8031647843463</v>
      </c>
      <c r="AW206" s="257">
        <f t="shared" si="78"/>
        <v>2715.2064175146143</v>
      </c>
      <c r="AX206" s="257">
        <f t="shared" si="78"/>
        <v>2800.2243851415415</v>
      </c>
      <c r="AY206" s="257">
        <f t="shared" ref="AY206" si="79">+AY105+AY110</f>
        <v>2754.1494977386956</v>
      </c>
      <c r="AZ206" s="152">
        <f t="shared" si="63"/>
        <v>19239.730439051204</v>
      </c>
      <c r="BA206" s="20">
        <f t="shared" si="64"/>
        <v>21207.680342547919</v>
      </c>
      <c r="BB206" s="54">
        <f t="shared" si="65"/>
        <v>23977.804540312442</v>
      </c>
      <c r="BC206" s="134">
        <f t="shared" si="66"/>
        <v>13.061891508270996</v>
      </c>
      <c r="BD206" s="69"/>
      <c r="BE206" s="69"/>
    </row>
    <row r="207" spans="1:57" ht="20.100000000000001" customHeight="1" x14ac:dyDescent="0.2">
      <c r="A207" s="66"/>
      <c r="B207" s="261"/>
      <c r="C207" s="262" t="s">
        <v>124</v>
      </c>
      <c r="D207" s="267">
        <f>+D127</f>
        <v>6.4228844100000035</v>
      </c>
      <c r="E207" s="257">
        <f t="shared" ref="E207:AQ207" si="80">+E127</f>
        <v>6.5206746399999993</v>
      </c>
      <c r="F207" s="257">
        <f t="shared" si="80"/>
        <v>12.037412189999996</v>
      </c>
      <c r="G207" s="257">
        <f t="shared" si="80"/>
        <v>19.751261770000006</v>
      </c>
      <c r="H207" s="257">
        <f t="shared" si="80"/>
        <v>16.434032690099997</v>
      </c>
      <c r="I207" s="257">
        <f t="shared" si="80"/>
        <v>17.029683250000001</v>
      </c>
      <c r="J207" s="257">
        <f t="shared" si="80"/>
        <v>20.067343869999995</v>
      </c>
      <c r="K207" s="257">
        <f t="shared" si="80"/>
        <v>23.263204680000005</v>
      </c>
      <c r="L207" s="257">
        <f t="shared" si="80"/>
        <v>23.619538039999998</v>
      </c>
      <c r="M207" s="257">
        <f t="shared" si="80"/>
        <v>29.556228300000029</v>
      </c>
      <c r="N207" s="257">
        <f t="shared" si="80"/>
        <v>39.418695540000009</v>
      </c>
      <c r="O207" s="268">
        <f t="shared" si="80"/>
        <v>45.601147679999983</v>
      </c>
      <c r="P207" s="269">
        <f t="shared" si="80"/>
        <v>259.72210706010003</v>
      </c>
      <c r="Q207" s="267">
        <f t="shared" si="80"/>
        <v>43.55488927399999</v>
      </c>
      <c r="R207" s="257">
        <f t="shared" si="80"/>
        <v>39.326891390000043</v>
      </c>
      <c r="S207" s="257">
        <f t="shared" si="80"/>
        <v>46.245261094000057</v>
      </c>
      <c r="T207" s="257">
        <f t="shared" si="80"/>
        <v>47.539360272000081</v>
      </c>
      <c r="U207" s="257">
        <f t="shared" si="80"/>
        <v>50.543363000000127</v>
      </c>
      <c r="V207" s="257">
        <f t="shared" si="80"/>
        <v>50.862674470000002</v>
      </c>
      <c r="W207" s="257">
        <f t="shared" si="80"/>
        <v>57.119669044900014</v>
      </c>
      <c r="X207" s="257">
        <f t="shared" si="80"/>
        <v>57.693885074699956</v>
      </c>
      <c r="Y207" s="257">
        <f t="shared" si="80"/>
        <v>57.18492074000001</v>
      </c>
      <c r="Z207" s="257">
        <f t="shared" si="80"/>
        <v>60.385673589999769</v>
      </c>
      <c r="AA207" s="257">
        <f t="shared" si="80"/>
        <v>61.248096899999723</v>
      </c>
      <c r="AB207" s="268">
        <f t="shared" si="80"/>
        <v>66.892010889999654</v>
      </c>
      <c r="AC207" s="269">
        <f t="shared" si="80"/>
        <v>638.59669573959945</v>
      </c>
      <c r="AD207" s="267">
        <f t="shared" si="80"/>
        <v>62.106635689999692</v>
      </c>
      <c r="AE207" s="257">
        <f t="shared" si="80"/>
        <v>62.037317760000185</v>
      </c>
      <c r="AF207" s="257">
        <f t="shared" si="80"/>
        <v>69.94372117500032</v>
      </c>
      <c r="AG207" s="257">
        <f t="shared" si="80"/>
        <v>66.840489710000043</v>
      </c>
      <c r="AH207" s="257">
        <f t="shared" si="80"/>
        <v>74.66164156999983</v>
      </c>
      <c r="AI207" s="257">
        <f t="shared" si="80"/>
        <v>76.235107779999908</v>
      </c>
      <c r="AJ207" s="257">
        <f t="shared" si="80"/>
        <v>79.198706904599831</v>
      </c>
      <c r="AK207" s="257">
        <f t="shared" si="80"/>
        <v>84.022032802915263</v>
      </c>
      <c r="AL207" s="257">
        <f t="shared" si="80"/>
        <v>86.602878439999685</v>
      </c>
      <c r="AM207" s="257">
        <f t="shared" si="80"/>
        <v>89.829086603599734</v>
      </c>
      <c r="AN207" s="257">
        <f t="shared" si="80"/>
        <v>93.525201329999646</v>
      </c>
      <c r="AO207" s="268">
        <f t="shared" si="80"/>
        <v>98.25269162999993</v>
      </c>
      <c r="AP207" s="269">
        <f t="shared" si="80"/>
        <v>943.255511396114</v>
      </c>
      <c r="AQ207" s="267">
        <f t="shared" si="80"/>
        <v>93.979210918400028</v>
      </c>
      <c r="AR207" s="257">
        <f t="shared" ref="AR207:AS207" si="81">+AR127</f>
        <v>89.006094619999999</v>
      </c>
      <c r="AS207" s="257">
        <f t="shared" si="81"/>
        <v>103.21203527369981</v>
      </c>
      <c r="AT207" s="257">
        <f t="shared" ref="AT207:AU207" si="82">+AT127</f>
        <v>92.034575199999765</v>
      </c>
      <c r="AU207" s="257">
        <f t="shared" si="82"/>
        <v>99.034672700899634</v>
      </c>
      <c r="AV207" s="257">
        <f t="shared" ref="AV207:AW207" si="83">+AV127</f>
        <v>100.91974859860012</v>
      </c>
      <c r="AW207" s="257">
        <f t="shared" si="83"/>
        <v>106.8035421200005</v>
      </c>
      <c r="AX207" s="257">
        <f t="shared" ref="AX207:AY207" si="84">+AX127</f>
        <v>110.96456725000047</v>
      </c>
      <c r="AY207" s="257">
        <f t="shared" si="84"/>
        <v>108.60116136400076</v>
      </c>
      <c r="AZ207" s="152">
        <f t="shared" si="63"/>
        <v>450.07091435960024</v>
      </c>
      <c r="BA207" s="20">
        <f t="shared" si="64"/>
        <v>661.64853183251478</v>
      </c>
      <c r="BB207" s="54">
        <f t="shared" si="65"/>
        <v>904.55560804560128</v>
      </c>
      <c r="BC207" s="134">
        <f t="shared" si="66"/>
        <v>36.712403115340742</v>
      </c>
      <c r="BD207" s="69"/>
      <c r="BE207" s="69"/>
    </row>
    <row r="208" spans="1:57" ht="20.100000000000001" customHeight="1" thickBot="1" x14ac:dyDescent="0.25">
      <c r="A208" s="66"/>
      <c r="B208" s="261" t="s">
        <v>68</v>
      </c>
      <c r="C208" s="262"/>
      <c r="D208" s="270">
        <f>+D145</f>
        <v>8085.6259527090579</v>
      </c>
      <c r="E208" s="258">
        <f t="shared" ref="E208:AQ208" si="85">+E145</f>
        <v>7975.9732310705776</v>
      </c>
      <c r="F208" s="258">
        <f t="shared" si="85"/>
        <v>8148.7180801875556</v>
      </c>
      <c r="G208" s="258">
        <f t="shared" si="85"/>
        <v>8620.1659421977256</v>
      </c>
      <c r="H208" s="258">
        <f t="shared" si="85"/>
        <v>10663.766595385789</v>
      </c>
      <c r="I208" s="258">
        <f t="shared" si="85"/>
        <v>11457.005466661136</v>
      </c>
      <c r="J208" s="258">
        <f t="shared" si="85"/>
        <v>9429.7233681703983</v>
      </c>
      <c r="K208" s="258">
        <f t="shared" si="85"/>
        <v>9750.0555667122971</v>
      </c>
      <c r="L208" s="258">
        <f t="shared" si="85"/>
        <v>9684.9251135878294</v>
      </c>
      <c r="M208" s="258">
        <f t="shared" si="85"/>
        <v>10088.347320027311</v>
      </c>
      <c r="N208" s="258">
        <f t="shared" si="85"/>
        <v>9877.6337359675581</v>
      </c>
      <c r="O208" s="271">
        <f t="shared" si="85"/>
        <v>8144.729166633565</v>
      </c>
      <c r="P208" s="272">
        <f t="shared" si="85"/>
        <v>111926.66953931079</v>
      </c>
      <c r="Q208" s="270">
        <f t="shared" si="85"/>
        <v>7315.9575494821856</v>
      </c>
      <c r="R208" s="258">
        <f t="shared" si="85"/>
        <v>7323.6228059858931</v>
      </c>
      <c r="S208" s="258">
        <f t="shared" si="85"/>
        <v>8515.0606331704657</v>
      </c>
      <c r="T208" s="258">
        <f t="shared" si="85"/>
        <v>11462.056551104057</v>
      </c>
      <c r="U208" s="258">
        <f t="shared" si="85"/>
        <v>10183.110521029686</v>
      </c>
      <c r="V208" s="258">
        <f t="shared" si="85"/>
        <v>9826.8534020295847</v>
      </c>
      <c r="W208" s="258">
        <f t="shared" si="85"/>
        <v>8649.8829464924675</v>
      </c>
      <c r="X208" s="258">
        <f t="shared" si="85"/>
        <v>11703.499388716196</v>
      </c>
      <c r="Y208" s="258">
        <f t="shared" si="85"/>
        <v>11187.744062220312</v>
      </c>
      <c r="Z208" s="258">
        <f t="shared" si="85"/>
        <v>12141.875111126379</v>
      </c>
      <c r="AA208" s="258">
        <f t="shared" si="85"/>
        <v>12582.475940208587</v>
      </c>
      <c r="AB208" s="271">
        <f t="shared" si="85"/>
        <v>10744.593345907157</v>
      </c>
      <c r="AC208" s="272">
        <f t="shared" si="85"/>
        <v>121636.73225747296</v>
      </c>
      <c r="AD208" s="270">
        <f t="shared" si="85"/>
        <v>11707.315587583815</v>
      </c>
      <c r="AE208" s="258">
        <f t="shared" si="85"/>
        <v>10341.299737214556</v>
      </c>
      <c r="AF208" s="258">
        <f t="shared" si="85"/>
        <v>12487.54483833873</v>
      </c>
      <c r="AG208" s="258">
        <f t="shared" si="85"/>
        <v>10754.238112822084</v>
      </c>
      <c r="AH208" s="258">
        <f t="shared" si="85"/>
        <v>12761.572280896258</v>
      </c>
      <c r="AI208" s="258">
        <f t="shared" si="85"/>
        <v>10801.535442198099</v>
      </c>
      <c r="AJ208" s="258">
        <f t="shared" si="85"/>
        <v>10492.831570965036</v>
      </c>
      <c r="AK208" s="258">
        <f t="shared" si="85"/>
        <v>8953.023809758799</v>
      </c>
      <c r="AL208" s="258">
        <f t="shared" si="85"/>
        <v>9139.2178553419035</v>
      </c>
      <c r="AM208" s="258">
        <f t="shared" si="85"/>
        <v>9855.2662136822019</v>
      </c>
      <c r="AN208" s="258">
        <f t="shared" si="85"/>
        <v>10946.09823376418</v>
      </c>
      <c r="AO208" s="271">
        <f t="shared" si="85"/>
        <v>15066.714236788561</v>
      </c>
      <c r="AP208" s="272">
        <f t="shared" si="85"/>
        <v>133306.65791935421</v>
      </c>
      <c r="AQ208" s="270">
        <f t="shared" si="85"/>
        <v>12067.316945208197</v>
      </c>
      <c r="AR208" s="258">
        <f t="shared" ref="AR208:AS208" si="86">+AR145</f>
        <v>10711.083466176795</v>
      </c>
      <c r="AS208" s="258">
        <f t="shared" si="86"/>
        <v>15230.677947799539</v>
      </c>
      <c r="AT208" s="258">
        <f t="shared" ref="AT208:AU208" si="87">+AT145</f>
        <v>17118.894020955817</v>
      </c>
      <c r="AU208" s="258">
        <f t="shared" si="87"/>
        <v>17824.2973465492</v>
      </c>
      <c r="AV208" s="258">
        <f t="shared" ref="AV208:AW208" si="88">+AV145</f>
        <v>15011.981875725407</v>
      </c>
      <c r="AW208" s="258">
        <f t="shared" si="88"/>
        <v>18840.595440904206</v>
      </c>
      <c r="AX208" s="258">
        <f t="shared" ref="AX208:AY208" si="89">+AX145</f>
        <v>16425.89919425044</v>
      </c>
      <c r="AY208" s="258">
        <f t="shared" si="89"/>
        <v>15439.670510332893</v>
      </c>
      <c r="AZ208" s="152">
        <f t="shared" si="63"/>
        <v>86167.787860230848</v>
      </c>
      <c r="BA208" s="20">
        <f t="shared" si="64"/>
        <v>97438.579235119294</v>
      </c>
      <c r="BB208" s="54">
        <f t="shared" si="65"/>
        <v>138670.41674790249</v>
      </c>
      <c r="BC208" s="134">
        <f t="shared" si="66"/>
        <v>42.3157211819466</v>
      </c>
      <c r="BD208" s="69"/>
      <c r="BE208" s="69"/>
    </row>
    <row r="209" spans="1:57" ht="20.100000000000001" customHeight="1" thickBot="1" x14ac:dyDescent="0.3">
      <c r="A209" s="66"/>
      <c r="B209" s="278" t="s">
        <v>125</v>
      </c>
      <c r="C209" s="279"/>
      <c r="D209" s="273">
        <f>+D201+D203+D208</f>
        <v>82475.985388649351</v>
      </c>
      <c r="E209" s="274">
        <f t="shared" ref="E209:AQ209" si="90">+E201+E203+E208</f>
        <v>71883.661943810046</v>
      </c>
      <c r="F209" s="274">
        <f t="shared" si="90"/>
        <v>81601.692884069867</v>
      </c>
      <c r="G209" s="274">
        <f t="shared" si="90"/>
        <v>92521.554993134851</v>
      </c>
      <c r="H209" s="274">
        <f t="shared" si="90"/>
        <v>86137.308358834533</v>
      </c>
      <c r="I209" s="274">
        <f t="shared" si="90"/>
        <v>90997.188292879917</v>
      </c>
      <c r="J209" s="274">
        <f t="shared" si="90"/>
        <v>95625.201649564813</v>
      </c>
      <c r="K209" s="274">
        <f t="shared" si="90"/>
        <v>82274.075903466364</v>
      </c>
      <c r="L209" s="274">
        <f t="shared" si="90"/>
        <v>83302.843372069779</v>
      </c>
      <c r="M209" s="274">
        <f t="shared" si="90"/>
        <v>96747.250303352906</v>
      </c>
      <c r="N209" s="274">
        <f t="shared" si="90"/>
        <v>84493.073371814113</v>
      </c>
      <c r="O209" s="275">
        <f t="shared" si="90"/>
        <v>114327.15424823907</v>
      </c>
      <c r="P209" s="276">
        <f t="shared" si="90"/>
        <v>1062386.9907098855</v>
      </c>
      <c r="Q209" s="273">
        <f t="shared" si="90"/>
        <v>84464.156348636243</v>
      </c>
      <c r="R209" s="274">
        <f t="shared" si="90"/>
        <v>79579.539187985603</v>
      </c>
      <c r="S209" s="274">
        <f t="shared" si="90"/>
        <v>93764.960642146631</v>
      </c>
      <c r="T209" s="274">
        <f t="shared" si="90"/>
        <v>100695.66951694059</v>
      </c>
      <c r="U209" s="274">
        <f t="shared" si="90"/>
        <v>102795.9132878489</v>
      </c>
      <c r="V209" s="274">
        <f t="shared" si="90"/>
        <v>99943.558516440302</v>
      </c>
      <c r="W209" s="274">
        <f t="shared" si="90"/>
        <v>89284.873075963944</v>
      </c>
      <c r="X209" s="274">
        <f t="shared" si="90"/>
        <v>105429.72301346848</v>
      </c>
      <c r="Y209" s="274">
        <f t="shared" si="90"/>
        <v>104921.79334525023</v>
      </c>
      <c r="Z209" s="274">
        <f t="shared" si="90"/>
        <v>107219.07813577203</v>
      </c>
      <c r="AA209" s="274">
        <f t="shared" si="90"/>
        <v>103076.44369861943</v>
      </c>
      <c r="AB209" s="275">
        <f t="shared" si="90"/>
        <v>122604.12696525895</v>
      </c>
      <c r="AC209" s="276">
        <f t="shared" si="90"/>
        <v>1193779.8357343313</v>
      </c>
      <c r="AD209" s="273">
        <f t="shared" si="90"/>
        <v>94634.970787501283</v>
      </c>
      <c r="AE209" s="274">
        <f t="shared" si="90"/>
        <v>82328.756915749444</v>
      </c>
      <c r="AF209" s="274">
        <f t="shared" si="90"/>
        <v>133284.19109058764</v>
      </c>
      <c r="AG209" s="274">
        <f t="shared" si="90"/>
        <v>104779.71601268012</v>
      </c>
      <c r="AH209" s="274">
        <f t="shared" si="90"/>
        <v>114041.57779950854</v>
      </c>
      <c r="AI209" s="274">
        <f t="shared" si="90"/>
        <v>101809.55109172716</v>
      </c>
      <c r="AJ209" s="274">
        <f t="shared" si="90"/>
        <v>101887.57710924433</v>
      </c>
      <c r="AK209" s="274">
        <f t="shared" si="90"/>
        <v>97323.817260973272</v>
      </c>
      <c r="AL209" s="274">
        <f t="shared" si="90"/>
        <v>100224.5016262265</v>
      </c>
      <c r="AM209" s="274">
        <f t="shared" si="90"/>
        <v>106633.33716415748</v>
      </c>
      <c r="AN209" s="274">
        <f t="shared" si="90"/>
        <v>104254.00249155279</v>
      </c>
      <c r="AO209" s="275">
        <f t="shared" si="90"/>
        <v>126284.80387162187</v>
      </c>
      <c r="AP209" s="276">
        <f t="shared" si="90"/>
        <v>1267486.8032215303</v>
      </c>
      <c r="AQ209" s="273">
        <f t="shared" si="90"/>
        <v>106490.25233326355</v>
      </c>
      <c r="AR209" s="274">
        <f t="shared" ref="AR209:AS209" si="91">+AR201+AR203+AR208</f>
        <v>87502.452277288132</v>
      </c>
      <c r="AS209" s="274">
        <f t="shared" si="91"/>
        <v>111631.18033114159</v>
      </c>
      <c r="AT209" s="274">
        <f t="shared" ref="AT209:AU209" si="92">+AT201+AT203+AT208</f>
        <v>140938.17941133986</v>
      </c>
      <c r="AU209" s="274">
        <f t="shared" si="92"/>
        <v>120497.86314642426</v>
      </c>
      <c r="AV209" s="274">
        <f t="shared" ref="AV209:AW209" si="93">+AV201+AV203+AV208</f>
        <v>112826.95690789161</v>
      </c>
      <c r="AW209" s="274">
        <f t="shared" si="93"/>
        <v>121217.06357355065</v>
      </c>
      <c r="AX209" s="274">
        <f t="shared" ref="AX209:AY209" si="94">+AX201+AX203+AX208</f>
        <v>116780.08930082037</v>
      </c>
      <c r="AY209" s="274">
        <f t="shared" si="94"/>
        <v>108040.1828639454</v>
      </c>
      <c r="AZ209" s="186">
        <f t="shared" si="63"/>
        <v>860880.18693468091</v>
      </c>
      <c r="BA209" s="124">
        <f t="shared" si="64"/>
        <v>930314.65969419817</v>
      </c>
      <c r="BB209" s="125">
        <f t="shared" si="65"/>
        <v>1025924.2201456653</v>
      </c>
      <c r="BC209" s="177">
        <f t="shared" si="66"/>
        <v>10.277120698376919</v>
      </c>
      <c r="BD209" s="69"/>
      <c r="BE209" s="69"/>
    </row>
    <row r="210" spans="1:57" ht="20.100000000000001" customHeight="1" x14ac:dyDescent="0.2">
      <c r="A210" s="66"/>
      <c r="B210" s="254"/>
      <c r="C210" s="256"/>
      <c r="BD210" s="69"/>
      <c r="BE210" s="69"/>
    </row>
    <row r="211" spans="1:57" ht="20.100000000000001" customHeight="1" thickBot="1" x14ac:dyDescent="0.3">
      <c r="A211" s="66"/>
      <c r="B211" s="277" t="s">
        <v>135</v>
      </c>
      <c r="C211" s="255"/>
      <c r="BD211" s="69"/>
      <c r="BE211" s="69"/>
    </row>
    <row r="212" spans="1:57" ht="20.100000000000001" customHeight="1" x14ac:dyDescent="0.25">
      <c r="A212" s="66"/>
      <c r="B212" s="259" t="s">
        <v>35</v>
      </c>
      <c r="C212" s="260"/>
      <c r="D212" s="263">
        <f>+D213</f>
        <v>6958</v>
      </c>
      <c r="E212" s="264">
        <f t="shared" ref="E212:AY212" si="95">+E213</f>
        <v>6200</v>
      </c>
      <c r="F212" s="264">
        <f t="shared" si="95"/>
        <v>7463</v>
      </c>
      <c r="G212" s="264">
        <f t="shared" si="95"/>
        <v>7619</v>
      </c>
      <c r="H212" s="264">
        <f t="shared" si="95"/>
        <v>7075</v>
      </c>
      <c r="I212" s="264">
        <f t="shared" si="95"/>
        <v>7719</v>
      </c>
      <c r="J212" s="264">
        <f t="shared" si="95"/>
        <v>8563</v>
      </c>
      <c r="K212" s="264">
        <f t="shared" si="95"/>
        <v>8072</v>
      </c>
      <c r="L212" s="264">
        <f t="shared" si="95"/>
        <v>8354</v>
      </c>
      <c r="M212" s="264">
        <f t="shared" si="95"/>
        <v>9065</v>
      </c>
      <c r="N212" s="264">
        <f t="shared" si="95"/>
        <v>8368</v>
      </c>
      <c r="O212" s="265">
        <f t="shared" si="95"/>
        <v>9607</v>
      </c>
      <c r="P212" s="266">
        <f t="shared" si="95"/>
        <v>95063</v>
      </c>
      <c r="Q212" s="263">
        <f t="shared" si="95"/>
        <v>8202</v>
      </c>
      <c r="R212" s="264">
        <f t="shared" si="95"/>
        <v>8027</v>
      </c>
      <c r="S212" s="264">
        <f t="shared" si="95"/>
        <v>9706</v>
      </c>
      <c r="T212" s="264">
        <f t="shared" si="95"/>
        <v>9582</v>
      </c>
      <c r="U212" s="264">
        <f t="shared" si="95"/>
        <v>9346</v>
      </c>
      <c r="V212" s="264">
        <f t="shared" si="95"/>
        <v>10167</v>
      </c>
      <c r="W212" s="264">
        <f t="shared" si="95"/>
        <v>9729</v>
      </c>
      <c r="X212" s="264">
        <f t="shared" si="95"/>
        <v>10958</v>
      </c>
      <c r="Y212" s="264">
        <f t="shared" si="95"/>
        <v>10774</v>
      </c>
      <c r="Z212" s="264">
        <f t="shared" si="95"/>
        <v>10544</v>
      </c>
      <c r="AA212" s="264">
        <f t="shared" si="95"/>
        <v>10900</v>
      </c>
      <c r="AB212" s="265">
        <f t="shared" si="95"/>
        <v>12418</v>
      </c>
      <c r="AC212" s="266">
        <f t="shared" si="95"/>
        <v>120353</v>
      </c>
      <c r="AD212" s="263">
        <f t="shared" si="95"/>
        <v>11337</v>
      </c>
      <c r="AE212" s="264">
        <f t="shared" si="95"/>
        <v>10159</v>
      </c>
      <c r="AF212" s="264">
        <f t="shared" si="95"/>
        <v>13101</v>
      </c>
      <c r="AG212" s="264">
        <f t="shared" si="95"/>
        <v>10666</v>
      </c>
      <c r="AH212" s="264">
        <f t="shared" si="95"/>
        <v>12754</v>
      </c>
      <c r="AI212" s="264">
        <f t="shared" si="95"/>
        <v>11876</v>
      </c>
      <c r="AJ212" s="264">
        <f t="shared" si="95"/>
        <v>11488</v>
      </c>
      <c r="AK212" s="264">
        <f t="shared" si="95"/>
        <v>11746</v>
      </c>
      <c r="AL212" s="264">
        <f t="shared" si="95"/>
        <v>10822</v>
      </c>
      <c r="AM212" s="264">
        <f t="shared" si="95"/>
        <v>11582</v>
      </c>
      <c r="AN212" s="264">
        <f t="shared" si="95"/>
        <v>11115</v>
      </c>
      <c r="AO212" s="265">
        <f t="shared" si="95"/>
        <v>11097</v>
      </c>
      <c r="AP212" s="266">
        <f t="shared" si="95"/>
        <v>137743</v>
      </c>
      <c r="AQ212" s="263">
        <f t="shared" si="95"/>
        <v>11131</v>
      </c>
      <c r="AR212" s="264">
        <f t="shared" si="95"/>
        <v>9502</v>
      </c>
      <c r="AS212" s="264">
        <f t="shared" si="95"/>
        <v>11001</v>
      </c>
      <c r="AT212" s="264">
        <f t="shared" si="95"/>
        <v>11295</v>
      </c>
      <c r="AU212" s="264">
        <f t="shared" si="95"/>
        <v>11288</v>
      </c>
      <c r="AV212" s="264">
        <f t="shared" si="95"/>
        <v>11233</v>
      </c>
      <c r="AW212" s="264">
        <f t="shared" si="95"/>
        <v>11591</v>
      </c>
      <c r="AX212" s="264">
        <f t="shared" si="95"/>
        <v>12322</v>
      </c>
      <c r="AY212" s="264">
        <f t="shared" si="95"/>
        <v>11034</v>
      </c>
      <c r="AZ212" s="151">
        <f t="shared" ref="AZ212:AZ220" si="96">SUM($Q212:$Y212)</f>
        <v>86491</v>
      </c>
      <c r="BA212" s="150">
        <f t="shared" ref="BA212:BA220" si="97">SUM($AD212:$AL212)</f>
        <v>103949</v>
      </c>
      <c r="BB212" s="234">
        <f t="shared" ref="BB212:BB220" si="98">SUM($AQ212:$AY212)</f>
        <v>100397</v>
      </c>
      <c r="BC212" s="184">
        <f t="shared" ref="BC212:BC220" si="99">((BB212/BA212)-1)*100</f>
        <v>-3.4170602891802737</v>
      </c>
      <c r="BD212" s="69"/>
      <c r="BE212" s="69"/>
    </row>
    <row r="213" spans="1:57" ht="20.100000000000001" customHeight="1" x14ac:dyDescent="0.2">
      <c r="A213" s="66"/>
      <c r="B213" s="261"/>
      <c r="C213" s="262" t="s">
        <v>120</v>
      </c>
      <c r="D213" s="267">
        <f t="shared" ref="D213:AX213" si="100">+D38</f>
        <v>6958</v>
      </c>
      <c r="E213" s="257">
        <f t="shared" si="100"/>
        <v>6200</v>
      </c>
      <c r="F213" s="257">
        <f t="shared" si="100"/>
        <v>7463</v>
      </c>
      <c r="G213" s="257">
        <f t="shared" si="100"/>
        <v>7619</v>
      </c>
      <c r="H213" s="257">
        <f t="shared" si="100"/>
        <v>7075</v>
      </c>
      <c r="I213" s="257">
        <f t="shared" si="100"/>
        <v>7719</v>
      </c>
      <c r="J213" s="257">
        <f t="shared" si="100"/>
        <v>8563</v>
      </c>
      <c r="K213" s="257">
        <f t="shared" si="100"/>
        <v>8072</v>
      </c>
      <c r="L213" s="257">
        <f t="shared" si="100"/>
        <v>8354</v>
      </c>
      <c r="M213" s="257">
        <f t="shared" si="100"/>
        <v>9065</v>
      </c>
      <c r="N213" s="257">
        <f t="shared" si="100"/>
        <v>8368</v>
      </c>
      <c r="O213" s="268">
        <f t="shared" si="100"/>
        <v>9607</v>
      </c>
      <c r="P213" s="269">
        <f t="shared" si="100"/>
        <v>95063</v>
      </c>
      <c r="Q213" s="267">
        <f t="shared" si="100"/>
        <v>8202</v>
      </c>
      <c r="R213" s="257">
        <f t="shared" si="100"/>
        <v>8027</v>
      </c>
      <c r="S213" s="257">
        <f t="shared" si="100"/>
        <v>9706</v>
      </c>
      <c r="T213" s="257">
        <f t="shared" si="100"/>
        <v>9582</v>
      </c>
      <c r="U213" s="257">
        <f t="shared" si="100"/>
        <v>9346</v>
      </c>
      <c r="V213" s="257">
        <f t="shared" si="100"/>
        <v>10167</v>
      </c>
      <c r="W213" s="257">
        <f t="shared" si="100"/>
        <v>9729</v>
      </c>
      <c r="X213" s="257">
        <f t="shared" si="100"/>
        <v>10958</v>
      </c>
      <c r="Y213" s="257">
        <f t="shared" si="100"/>
        <v>10774</v>
      </c>
      <c r="Z213" s="257">
        <f t="shared" si="100"/>
        <v>10544</v>
      </c>
      <c r="AA213" s="257">
        <f t="shared" si="100"/>
        <v>10900</v>
      </c>
      <c r="AB213" s="268">
        <f t="shared" si="100"/>
        <v>12418</v>
      </c>
      <c r="AC213" s="269">
        <f t="shared" si="100"/>
        <v>120353</v>
      </c>
      <c r="AD213" s="267">
        <f t="shared" si="100"/>
        <v>11337</v>
      </c>
      <c r="AE213" s="257">
        <f t="shared" si="100"/>
        <v>10159</v>
      </c>
      <c r="AF213" s="257">
        <f t="shared" si="100"/>
        <v>13101</v>
      </c>
      <c r="AG213" s="257">
        <f t="shared" si="100"/>
        <v>10666</v>
      </c>
      <c r="AH213" s="257">
        <f t="shared" si="100"/>
        <v>12754</v>
      </c>
      <c r="AI213" s="257">
        <f t="shared" si="100"/>
        <v>11876</v>
      </c>
      <c r="AJ213" s="257">
        <f t="shared" si="100"/>
        <v>11488</v>
      </c>
      <c r="AK213" s="257">
        <f t="shared" si="100"/>
        <v>11746</v>
      </c>
      <c r="AL213" s="257">
        <f t="shared" si="100"/>
        <v>10822</v>
      </c>
      <c r="AM213" s="257">
        <f t="shared" si="100"/>
        <v>11582</v>
      </c>
      <c r="AN213" s="257">
        <f t="shared" si="100"/>
        <v>11115</v>
      </c>
      <c r="AO213" s="268">
        <f t="shared" si="100"/>
        <v>11097</v>
      </c>
      <c r="AP213" s="269">
        <f t="shared" si="100"/>
        <v>137743</v>
      </c>
      <c r="AQ213" s="267">
        <f t="shared" si="100"/>
        <v>11131</v>
      </c>
      <c r="AR213" s="257">
        <f t="shared" si="100"/>
        <v>9502</v>
      </c>
      <c r="AS213" s="257">
        <f t="shared" si="100"/>
        <v>11001</v>
      </c>
      <c r="AT213" s="257">
        <f t="shared" si="100"/>
        <v>11295</v>
      </c>
      <c r="AU213" s="257">
        <f t="shared" si="100"/>
        <v>11288</v>
      </c>
      <c r="AV213" s="257">
        <f t="shared" si="100"/>
        <v>11233</v>
      </c>
      <c r="AW213" s="257">
        <f t="shared" si="100"/>
        <v>11591</v>
      </c>
      <c r="AX213" s="257">
        <f t="shared" si="100"/>
        <v>12322</v>
      </c>
      <c r="AY213" s="257">
        <f t="shared" ref="AY213" si="101">+AY38</f>
        <v>11034</v>
      </c>
      <c r="AZ213" s="152">
        <f t="shared" si="96"/>
        <v>86491</v>
      </c>
      <c r="BA213" s="20">
        <f t="shared" si="97"/>
        <v>103949</v>
      </c>
      <c r="BB213" s="54">
        <f t="shared" si="98"/>
        <v>100397</v>
      </c>
      <c r="BC213" s="134">
        <f t="shared" si="99"/>
        <v>-3.4170602891802737</v>
      </c>
      <c r="BD213" s="69"/>
      <c r="BE213" s="69"/>
    </row>
    <row r="214" spans="1:57" ht="20.100000000000001" customHeight="1" x14ac:dyDescent="0.2">
      <c r="A214" s="66"/>
      <c r="B214" s="261" t="s">
        <v>36</v>
      </c>
      <c r="C214" s="262"/>
      <c r="D214" s="270">
        <f>+D215+D216+D217+D218</f>
        <v>5615426</v>
      </c>
      <c r="E214" s="258">
        <f t="shared" ref="E214:AQ214" si="102">+E215+E216+E217+E218</f>
        <v>4817193</v>
      </c>
      <c r="F214" s="258">
        <f t="shared" si="102"/>
        <v>9945141</v>
      </c>
      <c r="G214" s="258">
        <f t="shared" si="102"/>
        <v>7402217</v>
      </c>
      <c r="H214" s="258">
        <f t="shared" si="102"/>
        <v>7477175</v>
      </c>
      <c r="I214" s="258">
        <f t="shared" si="102"/>
        <v>7450437</v>
      </c>
      <c r="J214" s="258">
        <f t="shared" si="102"/>
        <v>7680142</v>
      </c>
      <c r="K214" s="258">
        <f t="shared" si="102"/>
        <v>8086909</v>
      </c>
      <c r="L214" s="258">
        <f t="shared" si="102"/>
        <v>8008831.3817992369</v>
      </c>
      <c r="M214" s="258">
        <f t="shared" si="102"/>
        <v>8782532</v>
      </c>
      <c r="N214" s="258">
        <f t="shared" si="102"/>
        <v>9525110</v>
      </c>
      <c r="O214" s="271">
        <f t="shared" si="102"/>
        <v>11230579</v>
      </c>
      <c r="P214" s="272">
        <f t="shared" si="102"/>
        <v>96021692.381799236</v>
      </c>
      <c r="Q214" s="270">
        <f t="shared" si="102"/>
        <v>9887214</v>
      </c>
      <c r="R214" s="258">
        <f t="shared" si="102"/>
        <v>9298334</v>
      </c>
      <c r="S214" s="258">
        <f t="shared" si="102"/>
        <v>10390416</v>
      </c>
      <c r="T214" s="258">
        <f t="shared" si="102"/>
        <v>10594056</v>
      </c>
      <c r="U214" s="258">
        <f t="shared" si="102"/>
        <v>10885856</v>
      </c>
      <c r="V214" s="258">
        <f t="shared" si="102"/>
        <v>10967839</v>
      </c>
      <c r="W214" s="258">
        <f t="shared" si="102"/>
        <v>11220310</v>
      </c>
      <c r="X214" s="258">
        <f t="shared" si="102"/>
        <v>11741289</v>
      </c>
      <c r="Y214" s="258">
        <f t="shared" si="102"/>
        <v>11667114</v>
      </c>
      <c r="Z214" s="258">
        <f t="shared" si="102"/>
        <v>12068691</v>
      </c>
      <c r="AA214" s="258">
        <f t="shared" si="102"/>
        <v>11972522</v>
      </c>
      <c r="AB214" s="271">
        <f t="shared" si="102"/>
        <v>13572106.77</v>
      </c>
      <c r="AC214" s="272">
        <f t="shared" si="102"/>
        <v>134265747.76999998</v>
      </c>
      <c r="AD214" s="270">
        <f t="shared" si="102"/>
        <v>11785530</v>
      </c>
      <c r="AE214" s="258">
        <f t="shared" si="102"/>
        <v>11030172</v>
      </c>
      <c r="AF214" s="258">
        <f t="shared" si="102"/>
        <v>12754891</v>
      </c>
      <c r="AG214" s="258">
        <f t="shared" si="102"/>
        <v>12261471</v>
      </c>
      <c r="AH214" s="258">
        <f t="shared" si="102"/>
        <v>12946499</v>
      </c>
      <c r="AI214" s="258">
        <f t="shared" si="102"/>
        <v>13079560</v>
      </c>
      <c r="AJ214" s="258">
        <f t="shared" si="102"/>
        <v>13033899</v>
      </c>
      <c r="AK214" s="258">
        <f t="shared" si="102"/>
        <v>13513661</v>
      </c>
      <c r="AL214" s="258">
        <f t="shared" si="102"/>
        <v>14564078</v>
      </c>
      <c r="AM214" s="258">
        <f t="shared" si="102"/>
        <v>14044085</v>
      </c>
      <c r="AN214" s="258">
        <f t="shared" si="102"/>
        <v>14171987</v>
      </c>
      <c r="AO214" s="271">
        <f t="shared" si="102"/>
        <v>14621866</v>
      </c>
      <c r="AP214" s="272">
        <f t="shared" si="102"/>
        <v>157807699</v>
      </c>
      <c r="AQ214" s="270">
        <f t="shared" si="102"/>
        <v>13381172</v>
      </c>
      <c r="AR214" s="258">
        <f t="shared" ref="AR214:AS214" si="103">+AR215+AR216+AR217+AR218</f>
        <v>12099472</v>
      </c>
      <c r="AS214" s="258">
        <f t="shared" si="103"/>
        <v>13601433</v>
      </c>
      <c r="AT214" s="258">
        <f t="shared" ref="AT214:AU214" si="104">+AT215+AT216+AT217+AT218</f>
        <v>13831913.809999999</v>
      </c>
      <c r="AU214" s="258">
        <f t="shared" si="104"/>
        <v>14789841</v>
      </c>
      <c r="AV214" s="258">
        <f t="shared" ref="AV214:AW214" si="105">+AV215+AV216+AV217+AV218</f>
        <v>14564281</v>
      </c>
      <c r="AW214" s="258">
        <f t="shared" si="105"/>
        <v>14905563</v>
      </c>
      <c r="AX214" s="258">
        <f t="shared" ref="AX214:AY214" si="106">+AX215+AX216+AX217+AX218</f>
        <v>15516117</v>
      </c>
      <c r="AY214" s="258">
        <f t="shared" si="106"/>
        <v>15243872</v>
      </c>
      <c r="AZ214" s="152">
        <f t="shared" si="96"/>
        <v>96652428</v>
      </c>
      <c r="BA214" s="20">
        <f t="shared" si="97"/>
        <v>114969761</v>
      </c>
      <c r="BB214" s="54">
        <f t="shared" si="98"/>
        <v>127933664.81</v>
      </c>
      <c r="BC214" s="134">
        <f t="shared" si="99"/>
        <v>11.275924814699767</v>
      </c>
      <c r="BD214" s="69"/>
      <c r="BE214" s="69"/>
    </row>
    <row r="215" spans="1:57" ht="20.100000000000001" customHeight="1" x14ac:dyDescent="0.2">
      <c r="A215" s="66"/>
      <c r="B215" s="261"/>
      <c r="C215" s="262" t="s">
        <v>121</v>
      </c>
      <c r="D215" s="267">
        <f t="shared" ref="D215:AX215" si="107">+D78+D81+D84</f>
        <v>521941</v>
      </c>
      <c r="E215" s="257">
        <f t="shared" si="107"/>
        <v>494920</v>
      </c>
      <c r="F215" s="257">
        <f t="shared" si="107"/>
        <v>583483</v>
      </c>
      <c r="G215" s="257">
        <f t="shared" si="107"/>
        <v>584977</v>
      </c>
      <c r="H215" s="257">
        <f t="shared" si="107"/>
        <v>604143</v>
      </c>
      <c r="I215" s="257">
        <f t="shared" si="107"/>
        <v>639749</v>
      </c>
      <c r="J215" s="257">
        <f t="shared" si="107"/>
        <v>645906</v>
      </c>
      <c r="K215" s="257">
        <f t="shared" si="107"/>
        <v>639435</v>
      </c>
      <c r="L215" s="257">
        <f t="shared" si="107"/>
        <v>677821</v>
      </c>
      <c r="M215" s="257">
        <f t="shared" si="107"/>
        <v>722711</v>
      </c>
      <c r="N215" s="257">
        <f t="shared" si="107"/>
        <v>678408</v>
      </c>
      <c r="O215" s="268">
        <f t="shared" si="107"/>
        <v>906057</v>
      </c>
      <c r="P215" s="269">
        <f t="shared" si="107"/>
        <v>7699551</v>
      </c>
      <c r="Q215" s="267">
        <f t="shared" si="107"/>
        <v>695197</v>
      </c>
      <c r="R215" s="257">
        <f t="shared" si="107"/>
        <v>695622</v>
      </c>
      <c r="S215" s="257">
        <f t="shared" si="107"/>
        <v>783490</v>
      </c>
      <c r="T215" s="257">
        <f t="shared" si="107"/>
        <v>806451</v>
      </c>
      <c r="U215" s="257">
        <f t="shared" si="107"/>
        <v>827385</v>
      </c>
      <c r="V215" s="257">
        <f t="shared" si="107"/>
        <v>872353</v>
      </c>
      <c r="W215" s="257">
        <f t="shared" si="107"/>
        <v>885318</v>
      </c>
      <c r="X215" s="257">
        <f t="shared" si="107"/>
        <v>906259</v>
      </c>
      <c r="Y215" s="257">
        <f t="shared" si="107"/>
        <v>935257</v>
      </c>
      <c r="Z215" s="257">
        <f t="shared" si="107"/>
        <v>946331</v>
      </c>
      <c r="AA215" s="257">
        <f t="shared" si="107"/>
        <v>954578</v>
      </c>
      <c r="AB215" s="268">
        <f t="shared" si="107"/>
        <v>1200042</v>
      </c>
      <c r="AC215" s="269">
        <f t="shared" si="107"/>
        <v>10508283</v>
      </c>
      <c r="AD215" s="267">
        <f t="shared" si="107"/>
        <v>963855</v>
      </c>
      <c r="AE215" s="257">
        <f t="shared" si="107"/>
        <v>965596</v>
      </c>
      <c r="AF215" s="257">
        <f t="shared" si="107"/>
        <v>1133299</v>
      </c>
      <c r="AG215" s="257">
        <f t="shared" si="107"/>
        <v>1113745</v>
      </c>
      <c r="AH215" s="257">
        <f t="shared" si="107"/>
        <v>1253356</v>
      </c>
      <c r="AI215" s="257">
        <f t="shared" si="107"/>
        <v>1289281</v>
      </c>
      <c r="AJ215" s="257">
        <f t="shared" si="107"/>
        <v>1333900</v>
      </c>
      <c r="AK215" s="257">
        <f t="shared" si="107"/>
        <v>1544043</v>
      </c>
      <c r="AL215" s="257">
        <f t="shared" si="107"/>
        <v>1363581</v>
      </c>
      <c r="AM215" s="257">
        <f t="shared" si="107"/>
        <v>1432074</v>
      </c>
      <c r="AN215" s="257">
        <f t="shared" si="107"/>
        <v>1454684</v>
      </c>
      <c r="AO215" s="268">
        <f t="shared" si="107"/>
        <v>1706797</v>
      </c>
      <c r="AP215" s="269">
        <f t="shared" si="107"/>
        <v>15554211</v>
      </c>
      <c r="AQ215" s="267">
        <f t="shared" si="107"/>
        <v>1451889</v>
      </c>
      <c r="AR215" s="257">
        <f t="shared" si="107"/>
        <v>1393241</v>
      </c>
      <c r="AS215" s="257">
        <f t="shared" si="107"/>
        <v>1766690</v>
      </c>
      <c r="AT215" s="257">
        <f t="shared" si="107"/>
        <v>1640032</v>
      </c>
      <c r="AU215" s="257">
        <f t="shared" si="107"/>
        <v>1746784</v>
      </c>
      <c r="AV215" s="257">
        <f t="shared" si="107"/>
        <v>1750724</v>
      </c>
      <c r="AW215" s="257">
        <f t="shared" si="107"/>
        <v>1795669</v>
      </c>
      <c r="AX215" s="257">
        <f t="shared" si="107"/>
        <v>1874968</v>
      </c>
      <c r="AY215" s="257">
        <f t="shared" ref="AY215" si="108">+AY78+AY81+AY84</f>
        <v>1839777</v>
      </c>
      <c r="AZ215" s="152">
        <f t="shared" si="96"/>
        <v>7407332</v>
      </c>
      <c r="BA215" s="20">
        <f t="shared" si="97"/>
        <v>10960656</v>
      </c>
      <c r="BB215" s="54">
        <f t="shared" si="98"/>
        <v>15259774</v>
      </c>
      <c r="BC215" s="134">
        <f t="shared" si="99"/>
        <v>39.223181532200257</v>
      </c>
      <c r="BD215" s="69"/>
      <c r="BE215" s="69"/>
    </row>
    <row r="216" spans="1:57" ht="20.100000000000001" customHeight="1" x14ac:dyDescent="0.2">
      <c r="A216" s="66"/>
      <c r="B216" s="261"/>
      <c r="C216" s="262" t="s">
        <v>122</v>
      </c>
      <c r="D216" s="267">
        <f t="shared" ref="D216:AX216" si="109">+D98+D101</f>
        <v>462155</v>
      </c>
      <c r="E216" s="257">
        <f t="shared" si="109"/>
        <v>425847</v>
      </c>
      <c r="F216" s="257">
        <f t="shared" si="109"/>
        <v>529646</v>
      </c>
      <c r="G216" s="257">
        <f t="shared" si="109"/>
        <v>513556</v>
      </c>
      <c r="H216" s="257">
        <f t="shared" si="109"/>
        <v>524778</v>
      </c>
      <c r="I216" s="257">
        <f t="shared" si="109"/>
        <v>503797</v>
      </c>
      <c r="J216" s="257">
        <f t="shared" si="109"/>
        <v>512856</v>
      </c>
      <c r="K216" s="257">
        <f t="shared" si="109"/>
        <v>508890</v>
      </c>
      <c r="L216" s="257">
        <f t="shared" si="109"/>
        <v>542816</v>
      </c>
      <c r="M216" s="257">
        <f t="shared" si="109"/>
        <v>582817</v>
      </c>
      <c r="N216" s="257">
        <f t="shared" si="109"/>
        <v>524870</v>
      </c>
      <c r="O216" s="268">
        <f t="shared" si="109"/>
        <v>689373</v>
      </c>
      <c r="P216" s="269">
        <f t="shared" si="109"/>
        <v>6321401</v>
      </c>
      <c r="Q216" s="267">
        <f t="shared" si="109"/>
        <v>431021</v>
      </c>
      <c r="R216" s="257">
        <f t="shared" si="109"/>
        <v>408097</v>
      </c>
      <c r="S216" s="257">
        <f t="shared" si="109"/>
        <v>500274</v>
      </c>
      <c r="T216" s="257">
        <f t="shared" si="109"/>
        <v>489919</v>
      </c>
      <c r="U216" s="257">
        <f t="shared" si="109"/>
        <v>494227</v>
      </c>
      <c r="V216" s="257">
        <f t="shared" si="109"/>
        <v>521972</v>
      </c>
      <c r="W216" s="257">
        <f t="shared" si="109"/>
        <v>517596</v>
      </c>
      <c r="X216" s="257">
        <f t="shared" si="109"/>
        <v>536101</v>
      </c>
      <c r="Y216" s="257">
        <f t="shared" si="109"/>
        <v>521888</v>
      </c>
      <c r="Z216" s="257">
        <f t="shared" si="109"/>
        <v>512746</v>
      </c>
      <c r="AA216" s="257">
        <f t="shared" si="109"/>
        <v>517789</v>
      </c>
      <c r="AB216" s="268">
        <f t="shared" si="109"/>
        <v>625475</v>
      </c>
      <c r="AC216" s="269">
        <f t="shared" si="109"/>
        <v>6077105</v>
      </c>
      <c r="AD216" s="267">
        <f t="shared" si="109"/>
        <v>425057</v>
      </c>
      <c r="AE216" s="257">
        <f t="shared" si="109"/>
        <v>394514</v>
      </c>
      <c r="AF216" s="257">
        <f t="shared" si="109"/>
        <v>511467</v>
      </c>
      <c r="AG216" s="257">
        <f t="shared" si="109"/>
        <v>447701</v>
      </c>
      <c r="AH216" s="257">
        <f t="shared" si="109"/>
        <v>509390</v>
      </c>
      <c r="AI216" s="257">
        <f t="shared" si="109"/>
        <v>491126</v>
      </c>
      <c r="AJ216" s="257">
        <f t="shared" si="109"/>
        <v>494546</v>
      </c>
      <c r="AK216" s="257">
        <f t="shared" si="109"/>
        <v>511544</v>
      </c>
      <c r="AL216" s="257">
        <f t="shared" si="109"/>
        <v>487094</v>
      </c>
      <c r="AM216" s="257">
        <f t="shared" si="109"/>
        <v>514006</v>
      </c>
      <c r="AN216" s="257">
        <f t="shared" si="109"/>
        <v>500719</v>
      </c>
      <c r="AO216" s="268">
        <f t="shared" si="109"/>
        <v>573947</v>
      </c>
      <c r="AP216" s="269">
        <f t="shared" si="109"/>
        <v>5861111</v>
      </c>
      <c r="AQ216" s="267">
        <f t="shared" si="109"/>
        <v>414064</v>
      </c>
      <c r="AR216" s="257">
        <f t="shared" si="109"/>
        <v>367403</v>
      </c>
      <c r="AS216" s="257">
        <f t="shared" si="109"/>
        <v>466322</v>
      </c>
      <c r="AT216" s="257">
        <f t="shared" si="109"/>
        <v>466469</v>
      </c>
      <c r="AU216" s="257">
        <f t="shared" si="109"/>
        <v>473237</v>
      </c>
      <c r="AV216" s="257">
        <f t="shared" si="109"/>
        <v>476118</v>
      </c>
      <c r="AW216" s="257">
        <f t="shared" si="109"/>
        <v>480451</v>
      </c>
      <c r="AX216" s="257">
        <f t="shared" si="109"/>
        <v>491209</v>
      </c>
      <c r="AY216" s="257">
        <f t="shared" ref="AY216" si="110">+AY98+AY101</f>
        <v>441915</v>
      </c>
      <c r="AZ216" s="152">
        <f t="shared" si="96"/>
        <v>4421095</v>
      </c>
      <c r="BA216" s="20">
        <f t="shared" si="97"/>
        <v>4272439</v>
      </c>
      <c r="BB216" s="54">
        <f t="shared" si="98"/>
        <v>4077188</v>
      </c>
      <c r="BC216" s="134">
        <f t="shared" si="99"/>
        <v>-4.5700125853171958</v>
      </c>
      <c r="BD216" s="69"/>
      <c r="BE216" s="69"/>
    </row>
    <row r="217" spans="1:57" ht="20.100000000000001" customHeight="1" x14ac:dyDescent="0.2">
      <c r="A217" s="66"/>
      <c r="B217" s="261"/>
      <c r="C217" s="262" t="s">
        <v>123</v>
      </c>
      <c r="D217" s="267">
        <f t="shared" ref="D217:AX217" si="111">+D115+D118</f>
        <v>4372333</v>
      </c>
      <c r="E217" s="257">
        <f t="shared" si="111"/>
        <v>3687020</v>
      </c>
      <c r="F217" s="257">
        <f t="shared" si="111"/>
        <v>8148708</v>
      </c>
      <c r="G217" s="257">
        <f t="shared" si="111"/>
        <v>4536613</v>
      </c>
      <c r="H217" s="257">
        <f t="shared" si="111"/>
        <v>4689460</v>
      </c>
      <c r="I217" s="257">
        <f t="shared" si="111"/>
        <v>4703240</v>
      </c>
      <c r="J217" s="257">
        <f t="shared" si="111"/>
        <v>4655272</v>
      </c>
      <c r="K217" s="257">
        <f t="shared" si="111"/>
        <v>4761501</v>
      </c>
      <c r="L217" s="257">
        <f t="shared" si="111"/>
        <v>4650110.3817992369</v>
      </c>
      <c r="M217" s="257">
        <f t="shared" si="111"/>
        <v>4795691</v>
      </c>
      <c r="N217" s="257">
        <f t="shared" si="111"/>
        <v>4635458</v>
      </c>
      <c r="O217" s="268">
        <f t="shared" si="111"/>
        <v>5527859</v>
      </c>
      <c r="P217" s="269">
        <f t="shared" si="111"/>
        <v>59163265.381799236</v>
      </c>
      <c r="Q217" s="267">
        <f t="shared" si="111"/>
        <v>5031939</v>
      </c>
      <c r="R217" s="257">
        <f t="shared" si="111"/>
        <v>4424105</v>
      </c>
      <c r="S217" s="257">
        <f t="shared" si="111"/>
        <v>4506273</v>
      </c>
      <c r="T217" s="257">
        <f t="shared" si="111"/>
        <v>4649195</v>
      </c>
      <c r="U217" s="257">
        <f t="shared" si="111"/>
        <v>4843166</v>
      </c>
      <c r="V217" s="257">
        <f t="shared" si="111"/>
        <v>4989608</v>
      </c>
      <c r="W217" s="257">
        <f t="shared" si="111"/>
        <v>5008574</v>
      </c>
      <c r="X217" s="257">
        <f t="shared" si="111"/>
        <v>5004716</v>
      </c>
      <c r="Y217" s="257">
        <f t="shared" si="111"/>
        <v>5027427</v>
      </c>
      <c r="Z217" s="257">
        <f t="shared" si="111"/>
        <v>5089326</v>
      </c>
      <c r="AA217" s="257">
        <f t="shared" si="111"/>
        <v>5114862</v>
      </c>
      <c r="AB217" s="268">
        <f t="shared" si="111"/>
        <v>6353890.7699999996</v>
      </c>
      <c r="AC217" s="269">
        <f t="shared" si="111"/>
        <v>60043081.769999996</v>
      </c>
      <c r="AD217" s="267">
        <f t="shared" si="111"/>
        <v>5257355</v>
      </c>
      <c r="AE217" s="257">
        <f t="shared" si="111"/>
        <v>4682971</v>
      </c>
      <c r="AF217" s="257">
        <f t="shared" si="111"/>
        <v>5414311</v>
      </c>
      <c r="AG217" s="257">
        <f t="shared" si="111"/>
        <v>5327620</v>
      </c>
      <c r="AH217" s="257">
        <f t="shared" si="111"/>
        <v>5417935</v>
      </c>
      <c r="AI217" s="257">
        <f t="shared" si="111"/>
        <v>5584068</v>
      </c>
      <c r="AJ217" s="257">
        <f t="shared" si="111"/>
        <v>5554553</v>
      </c>
      <c r="AK217" s="257">
        <f t="shared" si="111"/>
        <v>5453432</v>
      </c>
      <c r="AL217" s="257">
        <f t="shared" si="111"/>
        <v>6577303</v>
      </c>
      <c r="AM217" s="257">
        <f t="shared" si="111"/>
        <v>5602235</v>
      </c>
      <c r="AN217" s="257">
        <f t="shared" si="111"/>
        <v>5856124</v>
      </c>
      <c r="AO217" s="268">
        <f t="shared" si="111"/>
        <v>6477363</v>
      </c>
      <c r="AP217" s="269">
        <f t="shared" si="111"/>
        <v>67205270</v>
      </c>
      <c r="AQ217" s="267">
        <f t="shared" si="111"/>
        <v>6235335</v>
      </c>
      <c r="AR217" s="257">
        <f t="shared" si="111"/>
        <v>5304289</v>
      </c>
      <c r="AS217" s="257">
        <f t="shared" si="111"/>
        <v>5093053</v>
      </c>
      <c r="AT217" s="257">
        <f t="shared" si="111"/>
        <v>6033788.8099999996</v>
      </c>
      <c r="AU217" s="257">
        <f t="shared" si="111"/>
        <v>6326885</v>
      </c>
      <c r="AV217" s="257">
        <f t="shared" si="111"/>
        <v>6315827</v>
      </c>
      <c r="AW217" s="257">
        <f t="shared" si="111"/>
        <v>6411375</v>
      </c>
      <c r="AX217" s="257">
        <f t="shared" si="111"/>
        <v>6640145</v>
      </c>
      <c r="AY217" s="257">
        <f t="shared" ref="AY217" si="112">+AY115+AY118</f>
        <v>6627076</v>
      </c>
      <c r="AZ217" s="152">
        <f t="shared" si="96"/>
        <v>43485003</v>
      </c>
      <c r="BA217" s="20">
        <f t="shared" si="97"/>
        <v>49269548</v>
      </c>
      <c r="BB217" s="54">
        <f t="shared" si="98"/>
        <v>54987773.810000002</v>
      </c>
      <c r="BC217" s="134">
        <f t="shared" si="99"/>
        <v>11.606004199592013</v>
      </c>
      <c r="BD217" s="69"/>
      <c r="BE217" s="69"/>
    </row>
    <row r="218" spans="1:57" ht="20.100000000000001" customHeight="1" x14ac:dyDescent="0.2">
      <c r="A218" s="66"/>
      <c r="B218" s="261"/>
      <c r="C218" s="262" t="s">
        <v>124</v>
      </c>
      <c r="D218" s="267">
        <f>+D138</f>
        <v>258997</v>
      </c>
      <c r="E218" s="257">
        <f t="shared" ref="E218:AQ218" si="113">+E138</f>
        <v>209406</v>
      </c>
      <c r="F218" s="257">
        <f t="shared" si="113"/>
        <v>683304</v>
      </c>
      <c r="G218" s="257">
        <f t="shared" si="113"/>
        <v>1767071</v>
      </c>
      <c r="H218" s="257">
        <f t="shared" si="113"/>
        <v>1658794</v>
      </c>
      <c r="I218" s="257">
        <f t="shared" si="113"/>
        <v>1603651</v>
      </c>
      <c r="J218" s="257">
        <f t="shared" si="113"/>
        <v>1866108</v>
      </c>
      <c r="K218" s="257">
        <f t="shared" si="113"/>
        <v>2177083</v>
      </c>
      <c r="L218" s="257">
        <f t="shared" si="113"/>
        <v>2138084</v>
      </c>
      <c r="M218" s="257">
        <f t="shared" si="113"/>
        <v>2681313</v>
      </c>
      <c r="N218" s="257">
        <f t="shared" si="113"/>
        <v>3686374</v>
      </c>
      <c r="O218" s="268">
        <f t="shared" si="113"/>
        <v>4107290</v>
      </c>
      <c r="P218" s="269">
        <f t="shared" si="113"/>
        <v>22837475</v>
      </c>
      <c r="Q218" s="267">
        <f t="shared" si="113"/>
        <v>3729057</v>
      </c>
      <c r="R218" s="257">
        <f t="shared" si="113"/>
        <v>3770510</v>
      </c>
      <c r="S218" s="257">
        <f t="shared" si="113"/>
        <v>4600379</v>
      </c>
      <c r="T218" s="257">
        <f t="shared" si="113"/>
        <v>4648491</v>
      </c>
      <c r="U218" s="257">
        <f t="shared" si="113"/>
        <v>4721078</v>
      </c>
      <c r="V218" s="257">
        <f t="shared" si="113"/>
        <v>4583906</v>
      </c>
      <c r="W218" s="257">
        <f t="shared" si="113"/>
        <v>4808822</v>
      </c>
      <c r="X218" s="257">
        <f t="shared" si="113"/>
        <v>5294213</v>
      </c>
      <c r="Y218" s="257">
        <f t="shared" si="113"/>
        <v>5182542</v>
      </c>
      <c r="Z218" s="257">
        <f t="shared" si="113"/>
        <v>5520288</v>
      </c>
      <c r="AA218" s="257">
        <f t="shared" si="113"/>
        <v>5385293</v>
      </c>
      <c r="AB218" s="268">
        <f t="shared" si="113"/>
        <v>5392699</v>
      </c>
      <c r="AC218" s="269">
        <f t="shared" si="113"/>
        <v>57637278</v>
      </c>
      <c r="AD218" s="267">
        <f t="shared" si="113"/>
        <v>5139263</v>
      </c>
      <c r="AE218" s="257">
        <f t="shared" si="113"/>
        <v>4987091</v>
      </c>
      <c r="AF218" s="257">
        <f t="shared" si="113"/>
        <v>5695814</v>
      </c>
      <c r="AG218" s="257">
        <f t="shared" si="113"/>
        <v>5372405</v>
      </c>
      <c r="AH218" s="257">
        <f t="shared" si="113"/>
        <v>5765818</v>
      </c>
      <c r="AI218" s="257">
        <f t="shared" si="113"/>
        <v>5715085</v>
      </c>
      <c r="AJ218" s="257">
        <f t="shared" si="113"/>
        <v>5650900</v>
      </c>
      <c r="AK218" s="257">
        <f t="shared" si="113"/>
        <v>6004642</v>
      </c>
      <c r="AL218" s="257">
        <f t="shared" si="113"/>
        <v>6136100</v>
      </c>
      <c r="AM218" s="257">
        <f t="shared" si="113"/>
        <v>6495770</v>
      </c>
      <c r="AN218" s="257">
        <f t="shared" si="113"/>
        <v>6360460</v>
      </c>
      <c r="AO218" s="268">
        <f t="shared" si="113"/>
        <v>5863759</v>
      </c>
      <c r="AP218" s="269">
        <f t="shared" si="113"/>
        <v>69187107</v>
      </c>
      <c r="AQ218" s="267">
        <f t="shared" si="113"/>
        <v>5279884</v>
      </c>
      <c r="AR218" s="257">
        <f t="shared" ref="AR218:AS218" si="114">+AR138</f>
        <v>5034539</v>
      </c>
      <c r="AS218" s="257">
        <f t="shared" si="114"/>
        <v>6275368</v>
      </c>
      <c r="AT218" s="257">
        <f t="shared" ref="AT218:AU218" si="115">+AT138</f>
        <v>5691624</v>
      </c>
      <c r="AU218" s="257">
        <f t="shared" si="115"/>
        <v>6242935</v>
      </c>
      <c r="AV218" s="257">
        <f t="shared" ref="AV218:AW218" si="116">+AV138</f>
        <v>6021612</v>
      </c>
      <c r="AW218" s="257">
        <f t="shared" si="116"/>
        <v>6218068</v>
      </c>
      <c r="AX218" s="257">
        <f t="shared" ref="AX218:AY218" si="117">+AX138</f>
        <v>6509795</v>
      </c>
      <c r="AY218" s="257">
        <f t="shared" si="117"/>
        <v>6335104</v>
      </c>
      <c r="AZ218" s="152">
        <f t="shared" si="96"/>
        <v>41338998</v>
      </c>
      <c r="BA218" s="20">
        <f t="shared" si="97"/>
        <v>50467118</v>
      </c>
      <c r="BB218" s="54">
        <f t="shared" si="98"/>
        <v>53608929</v>
      </c>
      <c r="BC218" s="134">
        <f t="shared" si="99"/>
        <v>6.2254614975239875</v>
      </c>
      <c r="BD218" s="69"/>
      <c r="BE218" s="69"/>
    </row>
    <row r="219" spans="1:57" ht="20.100000000000001" customHeight="1" thickBot="1" x14ac:dyDescent="0.25">
      <c r="A219" s="66"/>
      <c r="B219" s="261" t="s">
        <v>68</v>
      </c>
      <c r="C219" s="262"/>
      <c r="D219" s="270">
        <f>+D172</f>
        <v>3395</v>
      </c>
      <c r="E219" s="258">
        <f t="shared" ref="E219:AQ219" si="118">+E172</f>
        <v>5176</v>
      </c>
      <c r="F219" s="258">
        <f t="shared" si="118"/>
        <v>4338</v>
      </c>
      <c r="G219" s="258">
        <f t="shared" si="118"/>
        <v>3292</v>
      </c>
      <c r="H219" s="258">
        <f t="shared" si="118"/>
        <v>3787</v>
      </c>
      <c r="I219" s="258">
        <f t="shared" si="118"/>
        <v>3845</v>
      </c>
      <c r="J219" s="258">
        <f t="shared" si="118"/>
        <v>3326</v>
      </c>
      <c r="K219" s="258">
        <f t="shared" si="118"/>
        <v>3396</v>
      </c>
      <c r="L219" s="258">
        <f t="shared" si="118"/>
        <v>4137</v>
      </c>
      <c r="M219" s="258">
        <f t="shared" si="118"/>
        <v>4378</v>
      </c>
      <c r="N219" s="258">
        <f t="shared" si="118"/>
        <v>3813</v>
      </c>
      <c r="O219" s="271">
        <f t="shared" si="118"/>
        <v>3348</v>
      </c>
      <c r="P219" s="272">
        <f t="shared" si="118"/>
        <v>46231</v>
      </c>
      <c r="Q219" s="270">
        <f t="shared" si="118"/>
        <v>2848</v>
      </c>
      <c r="R219" s="258">
        <f t="shared" si="118"/>
        <v>2678</v>
      </c>
      <c r="S219" s="258">
        <f t="shared" si="118"/>
        <v>3286</v>
      </c>
      <c r="T219" s="258">
        <f t="shared" si="118"/>
        <v>3884</v>
      </c>
      <c r="U219" s="258">
        <f t="shared" si="118"/>
        <v>3411</v>
      </c>
      <c r="V219" s="258">
        <f t="shared" si="118"/>
        <v>3787</v>
      </c>
      <c r="W219" s="258">
        <f t="shared" si="118"/>
        <v>3818</v>
      </c>
      <c r="X219" s="258">
        <f t="shared" si="118"/>
        <v>3963</v>
      </c>
      <c r="Y219" s="258">
        <f t="shared" si="118"/>
        <v>3809</v>
      </c>
      <c r="Z219" s="258">
        <f t="shared" si="118"/>
        <v>3395</v>
      </c>
      <c r="AA219" s="258">
        <f t="shared" si="118"/>
        <v>3581</v>
      </c>
      <c r="AB219" s="271">
        <f t="shared" si="118"/>
        <v>3573</v>
      </c>
      <c r="AC219" s="272">
        <f t="shared" si="118"/>
        <v>42033</v>
      </c>
      <c r="AD219" s="270">
        <f t="shared" si="118"/>
        <v>3789</v>
      </c>
      <c r="AE219" s="258">
        <f t="shared" si="118"/>
        <v>3367</v>
      </c>
      <c r="AF219" s="258">
        <f t="shared" si="118"/>
        <v>4593</v>
      </c>
      <c r="AG219" s="258">
        <f t="shared" si="118"/>
        <v>3626</v>
      </c>
      <c r="AH219" s="258">
        <f t="shared" si="118"/>
        <v>4560</v>
      </c>
      <c r="AI219" s="258">
        <f t="shared" si="118"/>
        <v>4513</v>
      </c>
      <c r="AJ219" s="258">
        <f t="shared" si="118"/>
        <v>3982</v>
      </c>
      <c r="AK219" s="258">
        <f t="shared" si="118"/>
        <v>3832</v>
      </c>
      <c r="AL219" s="258">
        <f t="shared" si="118"/>
        <v>3567</v>
      </c>
      <c r="AM219" s="258">
        <f t="shared" si="118"/>
        <v>4074</v>
      </c>
      <c r="AN219" s="258">
        <f t="shared" si="118"/>
        <v>3625</v>
      </c>
      <c r="AO219" s="271">
        <f t="shared" si="118"/>
        <v>4994</v>
      </c>
      <c r="AP219" s="272">
        <f t="shared" si="118"/>
        <v>48522</v>
      </c>
      <c r="AQ219" s="270">
        <f t="shared" si="118"/>
        <v>4320</v>
      </c>
      <c r="AR219" s="258">
        <f t="shared" ref="AR219:AS219" si="119">+AR172</f>
        <v>3771</v>
      </c>
      <c r="AS219" s="258">
        <f t="shared" si="119"/>
        <v>4830</v>
      </c>
      <c r="AT219" s="258">
        <f t="shared" ref="AT219:AU219" si="120">+AT172</f>
        <v>5043</v>
      </c>
      <c r="AU219" s="258">
        <f t="shared" si="120"/>
        <v>6573</v>
      </c>
      <c r="AV219" s="258">
        <f t="shared" ref="AV219:AW219" si="121">+AV172</f>
        <v>4897</v>
      </c>
      <c r="AW219" s="258">
        <f t="shared" si="121"/>
        <v>5467</v>
      </c>
      <c r="AX219" s="258">
        <f t="shared" ref="AX219:AY219" si="122">+AX172</f>
        <v>4582</v>
      </c>
      <c r="AY219" s="258">
        <f t="shared" si="122"/>
        <v>4496</v>
      </c>
      <c r="AZ219" s="152">
        <f t="shared" si="96"/>
        <v>31484</v>
      </c>
      <c r="BA219" s="20">
        <f t="shared" si="97"/>
        <v>35829</v>
      </c>
      <c r="BB219" s="54">
        <f t="shared" si="98"/>
        <v>43979</v>
      </c>
      <c r="BC219" s="134">
        <f t="shared" si="99"/>
        <v>22.746936838873545</v>
      </c>
      <c r="BD219" s="69"/>
      <c r="BE219" s="69"/>
    </row>
    <row r="220" spans="1:57" ht="20.100000000000001" customHeight="1" thickBot="1" x14ac:dyDescent="0.3">
      <c r="A220" s="66"/>
      <c r="B220" s="278" t="s">
        <v>126</v>
      </c>
      <c r="C220" s="279"/>
      <c r="D220" s="273">
        <f>+D212+D214+D219</f>
        <v>5625779</v>
      </c>
      <c r="E220" s="274">
        <f t="shared" ref="E220:AR220" si="123">+E212+E214+E219</f>
        <v>4828569</v>
      </c>
      <c r="F220" s="274">
        <f t="shared" si="123"/>
        <v>9956942</v>
      </c>
      <c r="G220" s="274">
        <f t="shared" si="123"/>
        <v>7413128</v>
      </c>
      <c r="H220" s="274">
        <f t="shared" si="123"/>
        <v>7488037</v>
      </c>
      <c r="I220" s="274">
        <f t="shared" si="123"/>
        <v>7462001</v>
      </c>
      <c r="J220" s="274">
        <f t="shared" si="123"/>
        <v>7692031</v>
      </c>
      <c r="K220" s="274">
        <f t="shared" si="123"/>
        <v>8098377</v>
      </c>
      <c r="L220" s="274">
        <f t="shared" si="123"/>
        <v>8021322.3817992369</v>
      </c>
      <c r="M220" s="274">
        <f t="shared" si="123"/>
        <v>8795975</v>
      </c>
      <c r="N220" s="274">
        <f t="shared" si="123"/>
        <v>9537291</v>
      </c>
      <c r="O220" s="275">
        <f t="shared" si="123"/>
        <v>11243534</v>
      </c>
      <c r="P220" s="276">
        <f t="shared" si="123"/>
        <v>96162986.381799236</v>
      </c>
      <c r="Q220" s="273">
        <f t="shared" si="123"/>
        <v>9898264</v>
      </c>
      <c r="R220" s="274">
        <f t="shared" si="123"/>
        <v>9309039</v>
      </c>
      <c r="S220" s="274">
        <f t="shared" si="123"/>
        <v>10403408</v>
      </c>
      <c r="T220" s="274">
        <f t="shared" si="123"/>
        <v>10607522</v>
      </c>
      <c r="U220" s="274">
        <f t="shared" si="123"/>
        <v>10898613</v>
      </c>
      <c r="V220" s="274">
        <f t="shared" si="123"/>
        <v>10981793</v>
      </c>
      <c r="W220" s="274">
        <f t="shared" si="123"/>
        <v>11233857</v>
      </c>
      <c r="X220" s="274">
        <f t="shared" si="123"/>
        <v>11756210</v>
      </c>
      <c r="Y220" s="274">
        <f t="shared" si="123"/>
        <v>11681697</v>
      </c>
      <c r="Z220" s="274">
        <f t="shared" si="123"/>
        <v>12082630</v>
      </c>
      <c r="AA220" s="274">
        <f t="shared" si="123"/>
        <v>11987003</v>
      </c>
      <c r="AB220" s="275">
        <f t="shared" si="123"/>
        <v>13588097.77</v>
      </c>
      <c r="AC220" s="276">
        <f t="shared" si="123"/>
        <v>134428133.76999998</v>
      </c>
      <c r="AD220" s="273">
        <f t="shared" si="123"/>
        <v>11800656</v>
      </c>
      <c r="AE220" s="274">
        <f t="shared" si="123"/>
        <v>11043698</v>
      </c>
      <c r="AF220" s="274">
        <f t="shared" si="123"/>
        <v>12772585</v>
      </c>
      <c r="AG220" s="274">
        <f t="shared" si="123"/>
        <v>12275763</v>
      </c>
      <c r="AH220" s="274">
        <f t="shared" si="123"/>
        <v>12963813</v>
      </c>
      <c r="AI220" s="274">
        <f t="shared" si="123"/>
        <v>13095949</v>
      </c>
      <c r="AJ220" s="274">
        <f t="shared" si="123"/>
        <v>13049369</v>
      </c>
      <c r="AK220" s="274">
        <f t="shared" si="123"/>
        <v>13529239</v>
      </c>
      <c r="AL220" s="274">
        <f t="shared" si="123"/>
        <v>14578467</v>
      </c>
      <c r="AM220" s="274">
        <f t="shared" si="123"/>
        <v>14059741</v>
      </c>
      <c r="AN220" s="274">
        <f t="shared" si="123"/>
        <v>14186727</v>
      </c>
      <c r="AO220" s="275">
        <f t="shared" si="123"/>
        <v>14637957</v>
      </c>
      <c r="AP220" s="276">
        <f t="shared" si="123"/>
        <v>157993964</v>
      </c>
      <c r="AQ220" s="273">
        <f t="shared" si="123"/>
        <v>13396623</v>
      </c>
      <c r="AR220" s="274">
        <f t="shared" si="123"/>
        <v>12112745</v>
      </c>
      <c r="AS220" s="274">
        <f t="shared" ref="AS220:AT220" si="124">+AS212+AS214+AS219</f>
        <v>13617264</v>
      </c>
      <c r="AT220" s="274">
        <f t="shared" si="124"/>
        <v>13848251.809999999</v>
      </c>
      <c r="AU220" s="274">
        <f t="shared" ref="AU220:AV220" si="125">+AU212+AU214+AU219</f>
        <v>14807702</v>
      </c>
      <c r="AV220" s="274">
        <f t="shared" si="125"/>
        <v>14580411</v>
      </c>
      <c r="AW220" s="274">
        <f t="shared" ref="AW220:AX220" si="126">+AW212+AW214+AW219</f>
        <v>14922621</v>
      </c>
      <c r="AX220" s="274">
        <f t="shared" si="126"/>
        <v>15533021</v>
      </c>
      <c r="AY220" s="274">
        <f t="shared" ref="AY220" si="127">+AY212+AY214+AY219</f>
        <v>15259402</v>
      </c>
      <c r="AZ220" s="186">
        <f t="shared" si="96"/>
        <v>96770403</v>
      </c>
      <c r="BA220" s="124">
        <f t="shared" si="97"/>
        <v>115109539</v>
      </c>
      <c r="BB220" s="125">
        <f t="shared" si="98"/>
        <v>128078040.81</v>
      </c>
      <c r="BC220" s="177">
        <f t="shared" si="99"/>
        <v>11.266226867609985</v>
      </c>
      <c r="BD220" s="69"/>
      <c r="BE220" s="69"/>
    </row>
    <row r="221" spans="1:57" ht="20.100000000000001" customHeight="1" x14ac:dyDescent="0.25">
      <c r="A221" s="66"/>
      <c r="BD221" s="69"/>
      <c r="BE221" s="69"/>
    </row>
    <row r="222" spans="1:57" ht="20.100000000000001" customHeight="1" x14ac:dyDescent="0.25">
      <c r="A222" s="66"/>
      <c r="BD222" s="69"/>
      <c r="BE222" s="69"/>
    </row>
  </sheetData>
  <mergeCells count="39"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61:C61"/>
    <mergeCell ref="AZ9:BB9"/>
    <mergeCell ref="AZ10:BB10"/>
    <mergeCell ref="BC10:BC11"/>
    <mergeCell ref="B28:C28"/>
    <mergeCell ref="D9:O10"/>
    <mergeCell ref="P9:P10"/>
    <mergeCell ref="B9:C11"/>
    <mergeCell ref="B16:C16"/>
    <mergeCell ref="Q9:AB10"/>
    <mergeCell ref="B12:C12"/>
    <mergeCell ref="AD9:AO10"/>
    <mergeCell ref="AQ9:AY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2018-10-25T14:42:09Z</cp:lastPrinted>
  <dcterms:created xsi:type="dcterms:W3CDTF">2010-02-24T14:16:20Z</dcterms:created>
  <dcterms:modified xsi:type="dcterms:W3CDTF">2018-10-26T00:35:20Z</dcterms:modified>
</cp:coreProperties>
</file>