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'EST-FINAL'!$B$8:$C$148</definedName>
    <definedName name="_xlnm.Print_Area" localSheetId="0">'EST-FINAL'!$B$3:$BR$171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Q148" i="2" l="1"/>
  <c r="BQ147" i="2"/>
  <c r="BQ146" i="2"/>
  <c r="BQ145" i="2"/>
  <c r="BQ143" i="2"/>
  <c r="BQ141" i="2"/>
  <c r="BQ138" i="2"/>
  <c r="BQ137" i="2"/>
  <c r="BQ136" i="2"/>
  <c r="BQ135" i="2"/>
  <c r="BQ134" i="2"/>
  <c r="BQ132" i="2"/>
  <c r="BQ130" i="2"/>
  <c r="BQ128" i="2"/>
  <c r="BQ126" i="2"/>
  <c r="BQ124" i="2"/>
  <c r="BQ119" i="2"/>
  <c r="BQ118" i="2"/>
  <c r="BQ117" i="2"/>
  <c r="BQ116" i="2"/>
  <c r="BQ114" i="2"/>
  <c r="BQ113" i="2"/>
  <c r="BQ111" i="2"/>
  <c r="BQ110" i="2"/>
  <c r="BQ108" i="2"/>
  <c r="BQ106" i="2"/>
  <c r="BQ103" i="2"/>
  <c r="BQ101" i="2"/>
  <c r="BQ97" i="2"/>
  <c r="BQ96" i="2"/>
  <c r="BQ94" i="2"/>
  <c r="BQ93" i="2"/>
  <c r="BQ91" i="2"/>
  <c r="BQ89" i="2"/>
  <c r="BQ86" i="2"/>
  <c r="BQ84" i="2"/>
  <c r="BQ79" i="2"/>
  <c r="BQ78" i="2"/>
  <c r="BQ76" i="2"/>
  <c r="BQ75" i="2"/>
  <c r="BQ73" i="2"/>
  <c r="BQ72" i="2"/>
  <c r="BQ70" i="2"/>
  <c r="BQ68" i="2"/>
  <c r="BQ65" i="2"/>
  <c r="BQ63" i="2"/>
  <c r="BQ60" i="2"/>
  <c r="BQ58" i="2"/>
  <c r="BQ52" i="2"/>
  <c r="BQ51" i="2"/>
  <c r="BQ50" i="2"/>
  <c r="BQ49" i="2"/>
  <c r="BQ48" i="2"/>
  <c r="BQ47" i="2"/>
  <c r="BQ46" i="2"/>
  <c r="BQ45" i="2"/>
  <c r="BQ44" i="2"/>
  <c r="BQ43" i="2"/>
  <c r="BQ42" i="2"/>
  <c r="BQ41" i="2"/>
  <c r="BQ40" i="2"/>
  <c r="BQ39" i="2"/>
  <c r="BQ38" i="2"/>
  <c r="BQ37" i="2"/>
  <c r="BQ36" i="2"/>
  <c r="BQ35" i="2"/>
  <c r="BQ34" i="2"/>
  <c r="BQ33" i="2"/>
  <c r="BQ32" i="2"/>
  <c r="BQ31" i="2"/>
  <c r="BQ30" i="2"/>
  <c r="BQ29" i="2"/>
  <c r="BQ27" i="2"/>
  <c r="BQ26" i="2"/>
  <c r="BQ25" i="2"/>
  <c r="BQ24" i="2"/>
  <c r="BQ23" i="2"/>
  <c r="BQ22" i="2"/>
  <c r="BQ21" i="2"/>
  <c r="BQ20" i="2"/>
  <c r="BQ19" i="2"/>
  <c r="BQ18" i="2"/>
  <c r="BQ17" i="2"/>
  <c r="BQ16" i="2"/>
  <c r="BQ14" i="2"/>
  <c r="BP148" i="2"/>
  <c r="BP147" i="2"/>
  <c r="BP146" i="2"/>
  <c r="BP145" i="2"/>
  <c r="BP143" i="2"/>
  <c r="BP141" i="2"/>
  <c r="BP138" i="2"/>
  <c r="BP137" i="2"/>
  <c r="BP136" i="2"/>
  <c r="BP135" i="2"/>
  <c r="BP134" i="2"/>
  <c r="BP133" i="2"/>
  <c r="BP132" i="2"/>
  <c r="BP130" i="2"/>
  <c r="BP128" i="2"/>
  <c r="BP126" i="2"/>
  <c r="BP124" i="2"/>
  <c r="BP122" i="2"/>
  <c r="BP119" i="2"/>
  <c r="BP118" i="2"/>
  <c r="BP117" i="2"/>
  <c r="BP116" i="2"/>
  <c r="BP114" i="2"/>
  <c r="BP113" i="2"/>
  <c r="BP112" i="2"/>
  <c r="BP111" i="2"/>
  <c r="BP110" i="2"/>
  <c r="BP109" i="2"/>
  <c r="BP108" i="2"/>
  <c r="BP106" i="2"/>
  <c r="BP104" i="2"/>
  <c r="BP103" i="2"/>
  <c r="BP101" i="2"/>
  <c r="BP99" i="2"/>
  <c r="BP97" i="2"/>
  <c r="BP96" i="2"/>
  <c r="BP95" i="2"/>
  <c r="BP94" i="2"/>
  <c r="BP93" i="2"/>
  <c r="BP92" i="2"/>
  <c r="BP91" i="2"/>
  <c r="BP89" i="2"/>
  <c r="BP87" i="2"/>
  <c r="BP86" i="2"/>
  <c r="BP84" i="2"/>
  <c r="BP82" i="2"/>
  <c r="BP79" i="2"/>
  <c r="BP78" i="2"/>
  <c r="BP77" i="2"/>
  <c r="BP76" i="2"/>
  <c r="BP75" i="2"/>
  <c r="BP74" i="2"/>
  <c r="BP73" i="2"/>
  <c r="BP72" i="2"/>
  <c r="BP71" i="2"/>
  <c r="BP70" i="2"/>
  <c r="BP68" i="2"/>
  <c r="BP66" i="2"/>
  <c r="BP65" i="2"/>
  <c r="BP63" i="2"/>
  <c r="BP61" i="2"/>
  <c r="BP60" i="2"/>
  <c r="BP58" i="2"/>
  <c r="BP56" i="2"/>
  <c r="BP52" i="2"/>
  <c r="BP51" i="2"/>
  <c r="BP50" i="2"/>
  <c r="BP49" i="2"/>
  <c r="BP48" i="2"/>
  <c r="BP47" i="2"/>
  <c r="BP46" i="2"/>
  <c r="BP45" i="2"/>
  <c r="BP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P31" i="2"/>
  <c r="BP30" i="2"/>
  <c r="BP29" i="2"/>
  <c r="BP27" i="2"/>
  <c r="BP26" i="2"/>
  <c r="BP25" i="2"/>
  <c r="BP24" i="2"/>
  <c r="BP23" i="2"/>
  <c r="BP22" i="2"/>
  <c r="BP21" i="2"/>
  <c r="BP20" i="2"/>
  <c r="BP19" i="2"/>
  <c r="BP18" i="2"/>
  <c r="BP17" i="2"/>
  <c r="BP16" i="2"/>
  <c r="BP14" i="2"/>
  <c r="BO148" i="2"/>
  <c r="BO147" i="2"/>
  <c r="BO146" i="2"/>
  <c r="BO145" i="2"/>
  <c r="BO143" i="2"/>
  <c r="BO141" i="2"/>
  <c r="BO138" i="2"/>
  <c r="BO137" i="2"/>
  <c r="BO136" i="2"/>
  <c r="BO135" i="2"/>
  <c r="BO134" i="2"/>
  <c r="BO133" i="2"/>
  <c r="BO132" i="2"/>
  <c r="BO130" i="2"/>
  <c r="BO128" i="2"/>
  <c r="BO126" i="2"/>
  <c r="BO124" i="2"/>
  <c r="BO122" i="2"/>
  <c r="BO119" i="2"/>
  <c r="BO118" i="2"/>
  <c r="BO117" i="2"/>
  <c r="BO116" i="2"/>
  <c r="BO114" i="2"/>
  <c r="BO113" i="2"/>
  <c r="BO112" i="2"/>
  <c r="BO111" i="2"/>
  <c r="BO110" i="2"/>
  <c r="BO109" i="2"/>
  <c r="BO108" i="2"/>
  <c r="BO106" i="2"/>
  <c r="BO104" i="2"/>
  <c r="BO103" i="2"/>
  <c r="BO101" i="2"/>
  <c r="BO99" i="2"/>
  <c r="BO97" i="2"/>
  <c r="BO96" i="2"/>
  <c r="BO95" i="2"/>
  <c r="BO94" i="2"/>
  <c r="BO93" i="2"/>
  <c r="BO92" i="2"/>
  <c r="BO91" i="2"/>
  <c r="BO89" i="2"/>
  <c r="BO87" i="2"/>
  <c r="BO86" i="2"/>
  <c r="BO84" i="2"/>
  <c r="BO82" i="2"/>
  <c r="BO79" i="2"/>
  <c r="BO78" i="2"/>
  <c r="BO77" i="2"/>
  <c r="BO76" i="2"/>
  <c r="BO75" i="2"/>
  <c r="BO74" i="2"/>
  <c r="BO73" i="2"/>
  <c r="BO72" i="2"/>
  <c r="BO71" i="2"/>
  <c r="BO70" i="2"/>
  <c r="BO68" i="2"/>
  <c r="BO66" i="2"/>
  <c r="BO65" i="2"/>
  <c r="BO63" i="2"/>
  <c r="BO61" i="2"/>
  <c r="BO60" i="2"/>
  <c r="BO58" i="2"/>
  <c r="BO56" i="2"/>
  <c r="BO52" i="2"/>
  <c r="BO51" i="2"/>
  <c r="BO50" i="2"/>
  <c r="BO49" i="2"/>
  <c r="BO48" i="2"/>
  <c r="BO47" i="2"/>
  <c r="BO46" i="2"/>
  <c r="BO45" i="2"/>
  <c r="BO44" i="2"/>
  <c r="BO43" i="2"/>
  <c r="BO42" i="2"/>
  <c r="BO41" i="2"/>
  <c r="BO40" i="2"/>
  <c r="BO39" i="2"/>
  <c r="BO38" i="2"/>
  <c r="BO37" i="2"/>
  <c r="BO36" i="2"/>
  <c r="BO35" i="2"/>
  <c r="BO34" i="2"/>
  <c r="BO33" i="2"/>
  <c r="BO32" i="2"/>
  <c r="BO31" i="2"/>
  <c r="BO30" i="2"/>
  <c r="BO29" i="2"/>
  <c r="BO27" i="2"/>
  <c r="BO26" i="2"/>
  <c r="BO25" i="2"/>
  <c r="BO24" i="2"/>
  <c r="BO23" i="2"/>
  <c r="BO22" i="2"/>
  <c r="BO21" i="2"/>
  <c r="BO20" i="2"/>
  <c r="BO19" i="2"/>
  <c r="BO18" i="2"/>
  <c r="BO17" i="2"/>
  <c r="BO16" i="2"/>
  <c r="BO14" i="2"/>
  <c r="BN169" i="2"/>
  <c r="BN158" i="2"/>
  <c r="BN168" i="2"/>
  <c r="BN157" i="2"/>
  <c r="BN165" i="2"/>
  <c r="BQ133" i="2" l="1"/>
  <c r="BQ122" i="2"/>
  <c r="BN156" i="2"/>
  <c r="BN155" i="2"/>
  <c r="BN167" i="2"/>
  <c r="BN166" i="2"/>
  <c r="BN154" i="2"/>
  <c r="BN163" i="2"/>
  <c r="BN162" i="2" s="1"/>
  <c r="BN152" i="2"/>
  <c r="BN151" i="2" s="1"/>
  <c r="BN153" i="2" l="1"/>
  <c r="BN159" i="2" s="1"/>
  <c r="BN164" i="2"/>
  <c r="BN170" i="2" s="1"/>
  <c r="BM158" i="2" l="1"/>
  <c r="BM168" i="2"/>
  <c r="BM157" i="2"/>
  <c r="BM156" i="2" l="1"/>
  <c r="BM169" i="2"/>
  <c r="BM152" i="2"/>
  <c r="BM151" i="2" s="1"/>
  <c r="BM155" i="2"/>
  <c r="BM154" i="2"/>
  <c r="BM167" i="2"/>
  <c r="BM166" i="2"/>
  <c r="BM165" i="2"/>
  <c r="BM163" i="2" l="1"/>
  <c r="BM162" i="2" s="1"/>
  <c r="BM153" i="2"/>
  <c r="BM159" i="2" s="1"/>
  <c r="BM164" i="2"/>
  <c r="BM170" i="2" l="1"/>
  <c r="BL168" i="2" l="1"/>
  <c r="BL166" i="2" l="1"/>
  <c r="BL165" i="2"/>
  <c r="BL169" i="2"/>
  <c r="BL158" i="2"/>
  <c r="BL167" i="2"/>
  <c r="BL156" i="2"/>
  <c r="BL155" i="2"/>
  <c r="BL154" i="2"/>
  <c r="BL164" i="2" l="1"/>
  <c r="BL157" i="2"/>
  <c r="BL152" i="2"/>
  <c r="BL151" i="2" s="1"/>
  <c r="BL163" i="2"/>
  <c r="BL162" i="2" s="1"/>
  <c r="BL170" i="2" l="1"/>
  <c r="BL153" i="2"/>
  <c r="BL159" i="2" l="1"/>
  <c r="BK167" i="2" l="1"/>
  <c r="BK156" i="2"/>
  <c r="BK168" i="2"/>
  <c r="BK157" i="2"/>
  <c r="BK169" i="2"/>
  <c r="BK166" i="2"/>
  <c r="BK155" i="2"/>
  <c r="BK165" i="2"/>
  <c r="BK154" i="2"/>
  <c r="BK164" i="2" l="1"/>
  <c r="BK153" i="2"/>
  <c r="BK158" i="2" l="1"/>
  <c r="BJ168" i="2"/>
  <c r="BJ157" i="2"/>
  <c r="BJ154" i="2" l="1"/>
  <c r="BJ158" i="2"/>
  <c r="BJ156" i="2"/>
  <c r="BJ169" i="2"/>
  <c r="BK163" i="2"/>
  <c r="BJ166" i="2"/>
  <c r="BJ165" i="2"/>
  <c r="BJ155" i="2"/>
  <c r="BJ167" i="2"/>
  <c r="BJ153" i="2" l="1"/>
  <c r="BJ163" i="2"/>
  <c r="BJ162" i="2" s="1"/>
  <c r="BJ164" i="2"/>
  <c r="BK162" i="2"/>
  <c r="BK152" i="2"/>
  <c r="BJ152" i="2"/>
  <c r="BJ151" i="2" s="1"/>
  <c r="BJ159" i="2" l="1"/>
  <c r="BJ170" i="2"/>
  <c r="BK170" i="2"/>
  <c r="BK151" i="2"/>
  <c r="BK159" i="2" l="1"/>
  <c r="BI157" i="2"/>
  <c r="BI168" i="2"/>
  <c r="BI158" i="2" l="1"/>
  <c r="BI169" i="2"/>
  <c r="BI156" i="2"/>
  <c r="BI166" i="2"/>
  <c r="BI154" i="2"/>
  <c r="BI165" i="2"/>
  <c r="BI155" i="2"/>
  <c r="BI167" i="2"/>
  <c r="BI163" i="2" l="1"/>
  <c r="BI162" i="2" s="1"/>
  <c r="BI152" i="2"/>
  <c r="BI151" i="2" s="1"/>
  <c r="BI153" i="2"/>
  <c r="BI164" i="2"/>
  <c r="BI170" i="2" l="1"/>
  <c r="BI159" i="2"/>
  <c r="BH168" i="2"/>
  <c r="BH157" i="2"/>
  <c r="BH158" i="2" l="1"/>
  <c r="BH169" i="2"/>
  <c r="BH166" i="2"/>
  <c r="BH165" i="2"/>
  <c r="BH155" i="2"/>
  <c r="BH154" i="2"/>
  <c r="BH167" i="2"/>
  <c r="BH156" i="2"/>
  <c r="BH163" i="2" l="1"/>
  <c r="BH162" i="2" s="1"/>
  <c r="BH164" i="2"/>
  <c r="BH153" i="2"/>
  <c r="BH170" i="2" l="1"/>
  <c r="BH152" i="2" l="1"/>
  <c r="BH151" i="2" s="1"/>
  <c r="BH159" i="2" s="1"/>
  <c r="BG169" i="2" l="1"/>
  <c r="BG158" i="2"/>
  <c r="BG168" i="2"/>
  <c r="BG157" i="2"/>
  <c r="BG152" i="2" l="1"/>
  <c r="BG151" i="2" s="1"/>
  <c r="BG167" i="2"/>
  <c r="BG156" i="2"/>
  <c r="BG163" i="2"/>
  <c r="BG162" i="2" s="1"/>
  <c r="BG165" i="2"/>
  <c r="BG154" i="2"/>
  <c r="BG166" i="2"/>
  <c r="BG155" i="2"/>
  <c r="BG153" i="2" l="1"/>
  <c r="BG159" i="2" s="1"/>
  <c r="BG164" i="2"/>
  <c r="BG170" i="2" l="1"/>
  <c r="BR145" i="2"/>
  <c r="BR134" i="2" l="1"/>
  <c r="BF168" i="2"/>
  <c r="BF155" i="2" l="1"/>
  <c r="BF157" i="2"/>
  <c r="BF167" i="2"/>
  <c r="BF156" i="2"/>
  <c r="BF165" i="2"/>
  <c r="BF166" i="2"/>
  <c r="BF154" i="2"/>
  <c r="BF158" i="2" l="1"/>
  <c r="BF169" i="2"/>
  <c r="BF153" i="2"/>
  <c r="BF164" i="2"/>
  <c r="BQ95" i="2"/>
  <c r="BF163" i="2" l="1"/>
  <c r="BF162" i="2" l="1"/>
  <c r="BF152" i="2"/>
  <c r="BF170" i="2" l="1"/>
  <c r="BF151" i="2"/>
  <c r="BQ112" i="2"/>
  <c r="BQ104" i="2"/>
  <c r="BQ99" i="2"/>
  <c r="BE166" i="2" l="1"/>
  <c r="BE155" i="2"/>
  <c r="BF159" i="2"/>
  <c r="BE167" i="2"/>
  <c r="BE156" i="2"/>
  <c r="BE154" i="2"/>
  <c r="BE165" i="2"/>
  <c r="BE168" i="2"/>
  <c r="BE157" i="2"/>
  <c r="BE152" i="2" l="1"/>
  <c r="BE151" i="2" s="1"/>
  <c r="BE153" i="2"/>
  <c r="BE169" i="2"/>
  <c r="BE158" i="2"/>
  <c r="BE164" i="2"/>
  <c r="BE163" i="2"/>
  <c r="BE162" i="2" s="1"/>
  <c r="BE159" i="2" l="1"/>
  <c r="BE170" i="2"/>
  <c r="BD168" i="2"/>
  <c r="BQ168" i="2" s="1"/>
  <c r="BQ109" i="2" l="1"/>
  <c r="BQ92" i="2"/>
  <c r="BQ87" i="2"/>
  <c r="BQ82" i="2"/>
  <c r="BQ74" i="2"/>
  <c r="BQ77" i="2"/>
  <c r="BQ71" i="2"/>
  <c r="BQ66" i="2"/>
  <c r="BQ61" i="2"/>
  <c r="BQ56" i="2"/>
  <c r="BD166" i="2" l="1"/>
  <c r="BQ166" i="2" s="1"/>
  <c r="BD155" i="2"/>
  <c r="BQ155" i="2" s="1"/>
  <c r="BD157" i="2"/>
  <c r="BQ157" i="2" s="1"/>
  <c r="BD165" i="2"/>
  <c r="BQ165" i="2" s="1"/>
  <c r="BD154" i="2"/>
  <c r="BQ154" i="2" s="1"/>
  <c r="BD167" i="2"/>
  <c r="BQ167" i="2" s="1"/>
  <c r="BD156" i="2"/>
  <c r="BQ156" i="2" s="1"/>
  <c r="BD169" i="2" l="1"/>
  <c r="BQ169" i="2" s="1"/>
  <c r="BD158" i="2"/>
  <c r="BQ158" i="2" s="1"/>
  <c r="BD164" i="2"/>
  <c r="BQ164" i="2" s="1"/>
  <c r="BD153" i="2"/>
  <c r="BQ153" i="2" s="1"/>
  <c r="BD163" i="2" l="1"/>
  <c r="BQ163" i="2" s="1"/>
  <c r="BD162" i="2" l="1"/>
  <c r="BQ162" i="2" s="1"/>
  <c r="BD152" i="2" l="1"/>
  <c r="BQ152" i="2" s="1"/>
  <c r="BD170" i="2"/>
  <c r="BQ170" i="2" s="1"/>
  <c r="BB167" i="2"/>
  <c r="BB156" i="2"/>
  <c r="BB168" i="2"/>
  <c r="BB157" i="2"/>
  <c r="BB166" i="2"/>
  <c r="BB155" i="2"/>
  <c r="BB165" i="2"/>
  <c r="BB154" i="2"/>
  <c r="BD151" i="2" l="1"/>
  <c r="BQ151" i="2" s="1"/>
  <c r="BB169" i="2"/>
  <c r="BB158" i="2"/>
  <c r="BB164" i="2"/>
  <c r="BB153" i="2"/>
  <c r="BR119" i="2"/>
  <c r="BA168" i="2"/>
  <c r="BR110" i="2"/>
  <c r="BR103" i="2"/>
  <c r="BR101" i="2"/>
  <c r="BR79" i="2"/>
  <c r="BR78" i="2"/>
  <c r="BR76" i="2"/>
  <c r="BR75" i="2"/>
  <c r="BR70" i="2"/>
  <c r="AZ168" i="2"/>
  <c r="AZ157" i="2"/>
  <c r="BR73" i="2"/>
  <c r="AY168" i="2"/>
  <c r="AX168" i="2"/>
  <c r="AY157" i="2"/>
  <c r="AX157" i="2"/>
  <c r="AW168" i="2"/>
  <c r="AW157" i="2"/>
  <c r="AV168" i="2"/>
  <c r="AV157" i="2"/>
  <c r="AU168" i="2"/>
  <c r="AU157" i="2"/>
  <c r="AT168" i="2"/>
  <c r="AT157" i="2"/>
  <c r="AS168" i="2"/>
  <c r="AR168" i="2"/>
  <c r="AO168" i="2"/>
  <c r="AN168" i="2"/>
  <c r="AM168" i="2"/>
  <c r="AL168" i="2"/>
  <c r="AK168" i="2"/>
  <c r="AJ168" i="2"/>
  <c r="AI168" i="2"/>
  <c r="AH168" i="2"/>
  <c r="AG168" i="2"/>
  <c r="AF168" i="2"/>
  <c r="AE168" i="2"/>
  <c r="AB168" i="2"/>
  <c r="AA168" i="2"/>
  <c r="Z168" i="2"/>
  <c r="Y168" i="2"/>
  <c r="X168" i="2"/>
  <c r="W168" i="2"/>
  <c r="V168" i="2"/>
  <c r="U168" i="2"/>
  <c r="T168" i="2"/>
  <c r="S168" i="2"/>
  <c r="R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AO157" i="2"/>
  <c r="AN157" i="2"/>
  <c r="AM157" i="2"/>
  <c r="AL157" i="2"/>
  <c r="AK157" i="2"/>
  <c r="AJ157" i="2"/>
  <c r="AI157" i="2"/>
  <c r="AH157" i="2"/>
  <c r="AG157" i="2"/>
  <c r="AF157" i="2"/>
  <c r="AE157" i="2"/>
  <c r="AB157" i="2"/>
  <c r="AA157" i="2"/>
  <c r="Z157" i="2"/>
  <c r="Y157" i="2"/>
  <c r="X157" i="2"/>
  <c r="W157" i="2"/>
  <c r="V157" i="2"/>
  <c r="U157" i="2"/>
  <c r="T157" i="2"/>
  <c r="S157" i="2"/>
  <c r="R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BR138" i="2"/>
  <c r="BR137" i="2"/>
  <c r="BR136" i="2"/>
  <c r="BR117" i="2"/>
  <c r="BR118" i="2"/>
  <c r="BR116" i="2"/>
  <c r="BR106" i="2"/>
  <c r="BR113" i="2"/>
  <c r="BR108" i="2"/>
  <c r="BR114" i="2"/>
  <c r="BR97" i="2"/>
  <c r="BR96" i="2"/>
  <c r="BR91" i="2"/>
  <c r="BR89" i="2"/>
  <c r="BR65" i="2"/>
  <c r="BR63" i="2"/>
  <c r="BR111" i="2"/>
  <c r="BR60" i="2"/>
  <c r="BR72" i="2"/>
  <c r="BR135" i="2"/>
  <c r="BR58" i="2"/>
  <c r="BR68" i="2"/>
  <c r="BR84" i="2"/>
  <c r="BR94" i="2"/>
  <c r="BR93" i="2"/>
  <c r="BR86" i="2"/>
  <c r="BR104" i="2" l="1"/>
  <c r="BR109" i="2"/>
  <c r="BR112" i="2"/>
  <c r="BR77" i="2"/>
  <c r="BR71" i="2"/>
  <c r="BR32" i="2"/>
  <c r="AR157" i="2"/>
  <c r="D166" i="2"/>
  <c r="AS166" i="2"/>
  <c r="R167" i="2"/>
  <c r="AU155" i="2"/>
  <c r="L156" i="2"/>
  <c r="AT156" i="2"/>
  <c r="E158" i="2"/>
  <c r="T158" i="2"/>
  <c r="AB158" i="2"/>
  <c r="AK158" i="2"/>
  <c r="D158" i="2"/>
  <c r="M158" i="2"/>
  <c r="U158" i="2"/>
  <c r="AL158" i="2"/>
  <c r="D169" i="2"/>
  <c r="AX158" i="2"/>
  <c r="D155" i="2"/>
  <c r="AS156" i="2"/>
  <c r="AW167" i="2"/>
  <c r="R158" i="2"/>
  <c r="Z158" i="2"/>
  <c r="AI158" i="2"/>
  <c r="AP157" i="2"/>
  <c r="AR158" i="2"/>
  <c r="D154" i="2"/>
  <c r="P168" i="2"/>
  <c r="AC157" i="2"/>
  <c r="AH158" i="2"/>
  <c r="AX167" i="2"/>
  <c r="BA167" i="2"/>
  <c r="AV167" i="2"/>
  <c r="AU158" i="2"/>
  <c r="AR167" i="2"/>
  <c r="BR33" i="2"/>
  <c r="BR46" i="2"/>
  <c r="D165" i="2"/>
  <c r="M167" i="2"/>
  <c r="AT158" i="2"/>
  <c r="P157" i="2"/>
  <c r="U156" i="2"/>
  <c r="AL156" i="2"/>
  <c r="H166" i="2"/>
  <c r="Y166" i="2"/>
  <c r="AH166" i="2"/>
  <c r="S158" i="2"/>
  <c r="AA158" i="2"/>
  <c r="AJ158" i="2"/>
  <c r="W169" i="2"/>
  <c r="AN169" i="2"/>
  <c r="AT169" i="2"/>
  <c r="AV154" i="2"/>
  <c r="AV166" i="2"/>
  <c r="AV158" i="2"/>
  <c r="AS158" i="2"/>
  <c r="AM158" i="2"/>
  <c r="I167" i="2"/>
  <c r="T167" i="2"/>
  <c r="AX156" i="2"/>
  <c r="AC168" i="2"/>
  <c r="AJ167" i="2"/>
  <c r="AP168" i="2"/>
  <c r="Q154" i="2"/>
  <c r="AL165" i="2"/>
  <c r="J155" i="2"/>
  <c r="S155" i="2"/>
  <c r="AA155" i="2"/>
  <c r="AB167" i="2"/>
  <c r="AL167" i="2"/>
  <c r="AG154" i="2"/>
  <c r="E166" i="2"/>
  <c r="J158" i="2"/>
  <c r="AY166" i="2"/>
  <c r="AY158" i="2"/>
  <c r="AQ157" i="2"/>
  <c r="T154" i="2"/>
  <c r="AD165" i="2"/>
  <c r="AD156" i="2"/>
  <c r="N156" i="2"/>
  <c r="AF156" i="2"/>
  <c r="U167" i="2"/>
  <c r="X155" i="2"/>
  <c r="L155" i="2"/>
  <c r="AH167" i="2"/>
  <c r="O156" i="2"/>
  <c r="AG156" i="2"/>
  <c r="H155" i="2"/>
  <c r="Q155" i="2"/>
  <c r="Y155" i="2"/>
  <c r="AH155" i="2"/>
  <c r="J166" i="2"/>
  <c r="S166" i="2"/>
  <c r="AA166" i="2"/>
  <c r="AJ166" i="2"/>
  <c r="N158" i="2"/>
  <c r="W158" i="2"/>
  <c r="K167" i="2"/>
  <c r="AB154" i="2"/>
  <c r="Y154" i="2"/>
  <c r="G156" i="2"/>
  <c r="W156" i="2"/>
  <c r="AN156" i="2"/>
  <c r="AA156" i="2"/>
  <c r="X167" i="2"/>
  <c r="Q156" i="2"/>
  <c r="AQ165" i="2"/>
  <c r="AV155" i="2"/>
  <c r="AZ158" i="2"/>
  <c r="BD159" i="2"/>
  <c r="BQ159" i="2" s="1"/>
  <c r="BR126" i="2"/>
  <c r="BA169" i="2"/>
  <c r="Z156" i="2"/>
  <c r="AF167" i="2"/>
  <c r="S156" i="2"/>
  <c r="BR132" i="2"/>
  <c r="N166" i="2"/>
  <c r="AF166" i="2"/>
  <c r="AN166" i="2"/>
  <c r="T166" i="2"/>
  <c r="AE167" i="2"/>
  <c r="E169" i="2"/>
  <c r="M169" i="2"/>
  <c r="V169" i="2"/>
  <c r="AE169" i="2"/>
  <c r="AM169" i="2"/>
  <c r="R169" i="2"/>
  <c r="Z169" i="2"/>
  <c r="AI169" i="2"/>
  <c r="F158" i="2"/>
  <c r="BR124" i="2"/>
  <c r="AT167" i="2"/>
  <c r="AU167" i="2"/>
  <c r="AZ155" i="2"/>
  <c r="V158" i="2"/>
  <c r="AR166" i="2"/>
  <c r="AF158" i="2"/>
  <c r="AN158" i="2"/>
  <c r="AY169" i="2"/>
  <c r="R156" i="2"/>
  <c r="BR130" i="2"/>
  <c r="AI167" i="2"/>
  <c r="AD166" i="2"/>
  <c r="AE158" i="2"/>
  <c r="X158" i="2"/>
  <c r="AG158" i="2"/>
  <c r="AO158" i="2"/>
  <c r="K169" i="2"/>
  <c r="T169" i="2"/>
  <c r="AB169" i="2"/>
  <c r="G169" i="2"/>
  <c r="O169" i="2"/>
  <c r="X169" i="2"/>
  <c r="AG169" i="2"/>
  <c r="AO169" i="2"/>
  <c r="AR165" i="2"/>
  <c r="BR128" i="2"/>
  <c r="AX169" i="2"/>
  <c r="AH156" i="2"/>
  <c r="AT155" i="2"/>
  <c r="AX165" i="2"/>
  <c r="Y158" i="2"/>
  <c r="AS157" i="2"/>
  <c r="AS165" i="2"/>
  <c r="AU165" i="2"/>
  <c r="BB152" i="2"/>
  <c r="BB151" i="2" s="1"/>
  <c r="BB159" i="2" s="1"/>
  <c r="BB163" i="2"/>
  <c r="BB162" i="2" s="1"/>
  <c r="BB170" i="2" s="1"/>
  <c r="X156" i="2"/>
  <c r="D167" i="2"/>
  <c r="L167" i="2"/>
  <c r="Y156" i="2"/>
  <c r="AL169" i="2"/>
  <c r="H169" i="2"/>
  <c r="AH169" i="2"/>
  <c r="AR169" i="2"/>
  <c r="AS155" i="2"/>
  <c r="AT166" i="2"/>
  <c r="U154" i="2"/>
  <c r="L166" i="2"/>
  <c r="AW154" i="2"/>
  <c r="AY154" i="2"/>
  <c r="AM167" i="2"/>
  <c r="H154" i="2"/>
  <c r="E154" i="2"/>
  <c r="M154" i="2"/>
  <c r="U165" i="2"/>
  <c r="G155" i="2"/>
  <c r="O155" i="2"/>
  <c r="AK155" i="2"/>
  <c r="V166" i="2"/>
  <c r="AE166" i="2"/>
  <c r="I156" i="2"/>
  <c r="AG167" i="2"/>
  <c r="AW158" i="2"/>
  <c r="AX155" i="2"/>
  <c r="AZ166" i="2"/>
  <c r="AO165" i="2"/>
  <c r="AG155" i="2"/>
  <c r="AL155" i="2"/>
  <c r="AJ156" i="2"/>
  <c r="R155" i="2"/>
  <c r="E155" i="2"/>
  <c r="V155" i="2"/>
  <c r="G166" i="2"/>
  <c r="X166" i="2"/>
  <c r="AG166" i="2"/>
  <c r="K156" i="2"/>
  <c r="AK156" i="2"/>
  <c r="AO167" i="2"/>
  <c r="AZ165" i="2"/>
  <c r="AO155" i="2"/>
  <c r="AK154" i="2"/>
  <c r="G165" i="2"/>
  <c r="AG165" i="2"/>
  <c r="AI155" i="2"/>
  <c r="K166" i="2"/>
  <c r="AB166" i="2"/>
  <c r="J169" i="2"/>
  <c r="S169" i="2"/>
  <c r="AA169" i="2"/>
  <c r="AJ169" i="2"/>
  <c r="N169" i="2"/>
  <c r="AF169" i="2"/>
  <c r="AU154" i="2"/>
  <c r="AU166" i="2"/>
  <c r="AW155" i="2"/>
  <c r="AZ169" i="2"/>
  <c r="AZ167" i="2"/>
  <c r="AN167" i="2"/>
  <c r="AS169" i="2"/>
  <c r="AW169" i="2"/>
  <c r="Q169" i="2"/>
  <c r="AT165" i="2"/>
  <c r="AW165" i="2"/>
  <c r="AY155" i="2"/>
  <c r="AE155" i="2"/>
  <c r="V167" i="2"/>
  <c r="AQ155" i="2"/>
  <c r="AR156" i="2"/>
  <c r="AV165" i="2"/>
  <c r="G154" i="2"/>
  <c r="K165" i="2"/>
  <c r="AK165" i="2"/>
  <c r="AM155" i="2"/>
  <c r="O166" i="2"/>
  <c r="Q157" i="2"/>
  <c r="AQ168" i="2"/>
  <c r="BP168" i="2" s="1"/>
  <c r="AU169" i="2"/>
  <c r="H158" i="2"/>
  <c r="AZ154" i="2"/>
  <c r="AD155" i="2"/>
  <c r="F169" i="2"/>
  <c r="I158" i="2"/>
  <c r="AO156" i="2"/>
  <c r="AU156" i="2"/>
  <c r="AY167" i="2"/>
  <c r="AZ156" i="2"/>
  <c r="AH154" i="2"/>
  <c r="G167" i="2"/>
  <c r="L154" i="2"/>
  <c r="AL154" i="2"/>
  <c r="I154" i="2"/>
  <c r="R154" i="2"/>
  <c r="Z154" i="2"/>
  <c r="F154" i="2"/>
  <c r="N154" i="2"/>
  <c r="W154" i="2"/>
  <c r="AF154" i="2"/>
  <c r="AN154" i="2"/>
  <c r="H165" i="2"/>
  <c r="Y165" i="2"/>
  <c r="AH165" i="2"/>
  <c r="E165" i="2"/>
  <c r="M165" i="2"/>
  <c r="V165" i="2"/>
  <c r="AE165" i="2"/>
  <c r="AM165" i="2"/>
  <c r="J165" i="2"/>
  <c r="S165" i="2"/>
  <c r="AJ165" i="2"/>
  <c r="K155" i="2"/>
  <c r="T155" i="2"/>
  <c r="AJ155" i="2"/>
  <c r="U166" i="2"/>
  <c r="AL166" i="2"/>
  <c r="I166" i="2"/>
  <c r="Z166" i="2"/>
  <c r="V156" i="2"/>
  <c r="AM156" i="2"/>
  <c r="J167" i="2"/>
  <c r="AX154" i="2"/>
  <c r="AX166" i="2"/>
  <c r="AY156" i="2"/>
  <c r="H156" i="2"/>
  <c r="F167" i="2"/>
  <c r="O165" i="2"/>
  <c r="AF155" i="2"/>
  <c r="N167" i="2"/>
  <c r="Z167" i="2"/>
  <c r="V154" i="2"/>
  <c r="AE154" i="2"/>
  <c r="AM154" i="2"/>
  <c r="AA154" i="2"/>
  <c r="I165" i="2"/>
  <c r="R165" i="2"/>
  <c r="Z165" i="2"/>
  <c r="AI165" i="2"/>
  <c r="F165" i="2"/>
  <c r="N165" i="2"/>
  <c r="W165" i="2"/>
  <c r="AF165" i="2"/>
  <c r="T165" i="2"/>
  <c r="U155" i="2"/>
  <c r="AB155" i="2"/>
  <c r="M166" i="2"/>
  <c r="AM166" i="2"/>
  <c r="Y169" i="2"/>
  <c r="L169" i="2"/>
  <c r="U169" i="2"/>
  <c r="K158" i="2"/>
  <c r="AR154" i="2"/>
  <c r="AS154" i="2"/>
  <c r="AT154" i="2"/>
  <c r="BA166" i="2"/>
  <c r="K154" i="2"/>
  <c r="X165" i="2"/>
  <c r="N155" i="2"/>
  <c r="W155" i="2"/>
  <c r="AN155" i="2"/>
  <c r="AD157" i="2"/>
  <c r="BO157" i="2" s="1"/>
  <c r="BA158" i="2"/>
  <c r="D156" i="2"/>
  <c r="J156" i="2"/>
  <c r="O167" i="2"/>
  <c r="L165" i="2"/>
  <c r="M155" i="2"/>
  <c r="I155" i="2"/>
  <c r="F166" i="2"/>
  <c r="W166" i="2"/>
  <c r="AK166" i="2"/>
  <c r="O158" i="2"/>
  <c r="AV156" i="2"/>
  <c r="AV169" i="2"/>
  <c r="AW166" i="2"/>
  <c r="AY165" i="2"/>
  <c r="AQ154" i="2"/>
  <c r="AI156" i="2"/>
  <c r="F156" i="2"/>
  <c r="W167" i="2"/>
  <c r="AD154" i="2"/>
  <c r="Q165" i="2"/>
  <c r="E167" i="2"/>
  <c r="AE156" i="2"/>
  <c r="AQ166" i="2"/>
  <c r="T156" i="2"/>
  <c r="Q167" i="2"/>
  <c r="Y167" i="2"/>
  <c r="AA165" i="2"/>
  <c r="G158" i="2"/>
  <c r="O154" i="2"/>
  <c r="X154" i="2"/>
  <c r="AO154" i="2"/>
  <c r="AB165" i="2"/>
  <c r="F155" i="2"/>
  <c r="AD168" i="2"/>
  <c r="BO168" i="2" s="1"/>
  <c r="Q168" i="2"/>
  <c r="M156" i="2"/>
  <c r="H167" i="2"/>
  <c r="AA167" i="2"/>
  <c r="AI166" i="2"/>
  <c r="AB156" i="2"/>
  <c r="AK167" i="2"/>
  <c r="AI154" i="2"/>
  <c r="AW156" i="2"/>
  <c r="E156" i="2"/>
  <c r="S167" i="2"/>
  <c r="J154" i="2"/>
  <c r="S154" i="2"/>
  <c r="AJ154" i="2"/>
  <c r="AN165" i="2"/>
  <c r="Q166" i="2"/>
  <c r="AO166" i="2"/>
  <c r="Z155" i="2"/>
  <c r="R166" i="2"/>
  <c r="AK169" i="2"/>
  <c r="AQ156" i="2"/>
  <c r="BA155" i="2"/>
  <c r="AR155" i="2"/>
  <c r="AS167" i="2"/>
  <c r="L158" i="2"/>
  <c r="I169" i="2"/>
  <c r="AQ167" i="2"/>
  <c r="AD167" i="2"/>
  <c r="BA156" i="2"/>
  <c r="BA157" i="2"/>
  <c r="BA165" i="2"/>
  <c r="BA154" i="2"/>
  <c r="BO154" i="2" l="1"/>
  <c r="BP155" i="2"/>
  <c r="BR155" i="2" s="1"/>
  <c r="BO156" i="2"/>
  <c r="BP156" i="2"/>
  <c r="BR156" i="2" s="1"/>
  <c r="BO167" i="2"/>
  <c r="BO166" i="2"/>
  <c r="BP166" i="2"/>
  <c r="BP167" i="2"/>
  <c r="BP157" i="2"/>
  <c r="BR157" i="2" s="1"/>
  <c r="BO155" i="2"/>
  <c r="BP154" i="2"/>
  <c r="BO165" i="2"/>
  <c r="BP165" i="2"/>
  <c r="BR146" i="2"/>
  <c r="BR122" i="2"/>
  <c r="P166" i="2"/>
  <c r="D164" i="2"/>
  <c r="AP155" i="2"/>
  <c r="AC165" i="2"/>
  <c r="AP154" i="2"/>
  <c r="AC166" i="2"/>
  <c r="AP158" i="2"/>
  <c r="P155" i="2"/>
  <c r="AP166" i="2"/>
  <c r="AA153" i="2"/>
  <c r="AC158" i="2"/>
  <c r="AJ164" i="2"/>
  <c r="AU153" i="2"/>
  <c r="P154" i="2"/>
  <c r="D153" i="2"/>
  <c r="AY153" i="2"/>
  <c r="L153" i="2"/>
  <c r="P165" i="2"/>
  <c r="Y164" i="2"/>
  <c r="AV164" i="2"/>
  <c r="AP165" i="2"/>
  <c r="AC155" i="2"/>
  <c r="G164" i="2"/>
  <c r="AX153" i="2"/>
  <c r="AL164" i="2"/>
  <c r="G153" i="2"/>
  <c r="AZ164" i="2"/>
  <c r="R164" i="2"/>
  <c r="AU164" i="2"/>
  <c r="AH164" i="2"/>
  <c r="AC154" i="2"/>
  <c r="AR164" i="2"/>
  <c r="E164" i="2"/>
  <c r="H164" i="2"/>
  <c r="R153" i="2"/>
  <c r="AG153" i="2"/>
  <c r="AX164" i="2"/>
  <c r="AD158" i="2"/>
  <c r="BO158" i="2" s="1"/>
  <c r="U153" i="2"/>
  <c r="E153" i="2"/>
  <c r="AP167" i="2"/>
  <c r="O153" i="2"/>
  <c r="AV153" i="2"/>
  <c r="Y153" i="2"/>
  <c r="AB164" i="2"/>
  <c r="X153" i="2"/>
  <c r="BC156" i="2"/>
  <c r="BC157" i="2"/>
  <c r="AH153" i="2"/>
  <c r="AO164" i="2"/>
  <c r="AT153" i="2"/>
  <c r="AN164" i="2"/>
  <c r="K164" i="2"/>
  <c r="BC165" i="2"/>
  <c r="BC168" i="2"/>
  <c r="X164" i="2"/>
  <c r="AF164" i="2"/>
  <c r="AF153" i="2"/>
  <c r="S164" i="2"/>
  <c r="AO153" i="2"/>
  <c r="P167" i="2"/>
  <c r="P156" i="2"/>
  <c r="AG164" i="2"/>
  <c r="BR66" i="2"/>
  <c r="U164" i="2"/>
  <c r="AS164" i="2"/>
  <c r="AS153" i="2"/>
  <c r="N164" i="2"/>
  <c r="BR74" i="2"/>
  <c r="M153" i="2"/>
  <c r="BC154" i="2"/>
  <c r="BA164" i="2"/>
  <c r="BC166" i="2"/>
  <c r="BC155" i="2"/>
  <c r="AQ164" i="2"/>
  <c r="BC167" i="2"/>
  <c r="S153" i="2"/>
  <c r="F153" i="2"/>
  <c r="AA164" i="2"/>
  <c r="Q153" i="2"/>
  <c r="T164" i="2"/>
  <c r="I164" i="2"/>
  <c r="H153" i="2"/>
  <c r="AE164" i="2"/>
  <c r="AL153" i="2"/>
  <c r="AW153" i="2"/>
  <c r="V152" i="2"/>
  <c r="V151" i="2" s="1"/>
  <c r="X152" i="2"/>
  <c r="X151" i="2" s="1"/>
  <c r="E152" i="2"/>
  <c r="E151" i="2" s="1"/>
  <c r="AA152" i="2"/>
  <c r="AA151" i="2" s="1"/>
  <c r="T152" i="2"/>
  <c r="T151" i="2" s="1"/>
  <c r="R152" i="2"/>
  <c r="R151" i="2" s="1"/>
  <c r="I152" i="2"/>
  <c r="I151" i="2" s="1"/>
  <c r="H152" i="2"/>
  <c r="H151" i="2" s="1"/>
  <c r="AV152" i="2"/>
  <c r="AV151" i="2" s="1"/>
  <c r="G152" i="2"/>
  <c r="G151" i="2" s="1"/>
  <c r="AJ152" i="2"/>
  <c r="AJ151" i="2" s="1"/>
  <c r="S152" i="2"/>
  <c r="S151" i="2" s="1"/>
  <c r="AZ152" i="2"/>
  <c r="AZ151" i="2" s="1"/>
  <c r="AU152" i="2"/>
  <c r="AU151" i="2" s="1"/>
  <c r="AL152" i="2"/>
  <c r="AL151" i="2" s="1"/>
  <c r="M152" i="2"/>
  <c r="M151" i="2" s="1"/>
  <c r="L152" i="2"/>
  <c r="L151" i="2" s="1"/>
  <c r="F163" i="2"/>
  <c r="F162" i="2" s="1"/>
  <c r="Z152" i="2"/>
  <c r="Z151" i="2" s="1"/>
  <c r="AB152" i="2"/>
  <c r="AB151" i="2" s="1"/>
  <c r="AE152" i="2"/>
  <c r="AE151" i="2" s="1"/>
  <c r="AK152" i="2"/>
  <c r="AK151" i="2" s="1"/>
  <c r="AT152" i="2"/>
  <c r="AT151" i="2" s="1"/>
  <c r="K152" i="2"/>
  <c r="K151" i="2" s="1"/>
  <c r="V163" i="2"/>
  <c r="V162" i="2" s="1"/>
  <c r="AI163" i="2"/>
  <c r="AI162" i="2" s="1"/>
  <c r="AM152" i="2"/>
  <c r="AM151" i="2" s="1"/>
  <c r="BR36" i="2"/>
  <c r="AX163" i="2"/>
  <c r="AX162" i="2" s="1"/>
  <c r="AJ163" i="2"/>
  <c r="AJ162" i="2" s="1"/>
  <c r="AO163" i="2"/>
  <c r="AO162" i="2" s="1"/>
  <c r="AG163" i="2"/>
  <c r="AG162" i="2" s="1"/>
  <c r="AK163" i="2"/>
  <c r="AK162" i="2" s="1"/>
  <c r="AF163" i="2"/>
  <c r="AF162" i="2" s="1"/>
  <c r="Y163" i="2"/>
  <c r="Y162" i="2" s="1"/>
  <c r="K163" i="2"/>
  <c r="K162" i="2" s="1"/>
  <c r="AL163" i="2"/>
  <c r="AL162" i="2" s="1"/>
  <c r="AV163" i="2"/>
  <c r="AV162" i="2" s="1"/>
  <c r="BR51" i="2"/>
  <c r="V153" i="2"/>
  <c r="AN153" i="2"/>
  <c r="BR87" i="2"/>
  <c r="AM153" i="2"/>
  <c r="W164" i="2"/>
  <c r="R163" i="2"/>
  <c r="R162" i="2" s="1"/>
  <c r="Z164" i="2"/>
  <c r="O164" i="2"/>
  <c r="V164" i="2"/>
  <c r="AK153" i="2"/>
  <c r="BR99" i="2"/>
  <c r="AB153" i="2"/>
  <c r="AT164" i="2"/>
  <c r="J153" i="2"/>
  <c r="AI153" i="2"/>
  <c r="E163" i="2"/>
  <c r="E162" i="2" s="1"/>
  <c r="BR82" i="2"/>
  <c r="L164" i="2"/>
  <c r="BR95" i="2"/>
  <c r="AA163" i="2"/>
  <c r="AA162" i="2" s="1"/>
  <c r="AZ163" i="2"/>
  <c r="AZ162" i="2" s="1"/>
  <c r="AB163" i="2"/>
  <c r="AB162" i="2" s="1"/>
  <c r="J163" i="2"/>
  <c r="J162" i="2" s="1"/>
  <c r="T163" i="2"/>
  <c r="T162" i="2" s="1"/>
  <c r="F164" i="2"/>
  <c r="AW164" i="2"/>
  <c r="M164" i="2"/>
  <c r="W153" i="2"/>
  <c r="AQ158" i="2"/>
  <c r="BP158" i="2" s="1"/>
  <c r="P169" i="2"/>
  <c r="AI164" i="2"/>
  <c r="K153" i="2"/>
  <c r="N153" i="2"/>
  <c r="AH163" i="2"/>
  <c r="AH162" i="2" s="1"/>
  <c r="AP169" i="2"/>
  <c r="AJ153" i="2"/>
  <c r="AC156" i="2"/>
  <c r="J164" i="2"/>
  <c r="AZ153" i="2"/>
  <c r="Q158" i="2"/>
  <c r="I163" i="2"/>
  <c r="I162" i="2" s="1"/>
  <c r="AR153" i="2"/>
  <c r="AK164" i="2"/>
  <c r="AY164" i="2"/>
  <c r="AM164" i="2"/>
  <c r="I153" i="2"/>
  <c r="AP156" i="2"/>
  <c r="AS163" i="2"/>
  <c r="AS162" i="2" s="1"/>
  <c r="AR163" i="2"/>
  <c r="AR162" i="2" s="1"/>
  <c r="AC167" i="2"/>
  <c r="O163" i="2"/>
  <c r="O162" i="2" s="1"/>
  <c r="AM163" i="2"/>
  <c r="AM162" i="2" s="1"/>
  <c r="AY163" i="2"/>
  <c r="AY162" i="2" s="1"/>
  <c r="Z163" i="2"/>
  <c r="Z162" i="2" s="1"/>
  <c r="X163" i="2"/>
  <c r="X162" i="2" s="1"/>
  <c r="W163" i="2"/>
  <c r="W162" i="2" s="1"/>
  <c r="L163" i="2"/>
  <c r="L162" i="2" s="1"/>
  <c r="G163" i="2"/>
  <c r="G162" i="2" s="1"/>
  <c r="BR48" i="2"/>
  <c r="AE163" i="2"/>
  <c r="AE162" i="2" s="1"/>
  <c r="H163" i="2"/>
  <c r="H162" i="2" s="1"/>
  <c r="AU163" i="2"/>
  <c r="AU162" i="2" s="1"/>
  <c r="BR49" i="2"/>
  <c r="AQ169" i="2"/>
  <c r="BP169" i="2" s="1"/>
  <c r="BR168" i="2"/>
  <c r="AC169" i="2"/>
  <c r="P158" i="2"/>
  <c r="BR133" i="2"/>
  <c r="BR92" i="2"/>
  <c r="AE153" i="2"/>
  <c r="BR148" i="2"/>
  <c r="AD164" i="2"/>
  <c r="Z153" i="2"/>
  <c r="BR61" i="2"/>
  <c r="AD153" i="2"/>
  <c r="T153" i="2"/>
  <c r="AD169" i="2"/>
  <c r="BO169" i="2" s="1"/>
  <c r="M163" i="2"/>
  <c r="M162" i="2" s="1"/>
  <c r="BR56" i="2"/>
  <c r="Q164" i="2"/>
  <c r="BR147" i="2"/>
  <c r="AQ153" i="2"/>
  <c r="BA153" i="2"/>
  <c r="BO164" i="2" l="1"/>
  <c r="BP164" i="2"/>
  <c r="BO153" i="2"/>
  <c r="BP153" i="2"/>
  <c r="BR153" i="2" s="1"/>
  <c r="E159" i="2"/>
  <c r="AR170" i="2"/>
  <c r="E170" i="2"/>
  <c r="AP153" i="2"/>
  <c r="AC164" i="2"/>
  <c r="P153" i="2"/>
  <c r="AA159" i="2"/>
  <c r="S159" i="2"/>
  <c r="AL170" i="2"/>
  <c r="H170" i="2"/>
  <c r="Y170" i="2"/>
  <c r="AJ170" i="2"/>
  <c r="G170" i="2"/>
  <c r="AU159" i="2"/>
  <c r="AH170" i="2"/>
  <c r="AC153" i="2"/>
  <c r="K170" i="2"/>
  <c r="AX170" i="2"/>
  <c r="AA170" i="2"/>
  <c r="AS170" i="2"/>
  <c r="AV170" i="2"/>
  <c r="AP164" i="2"/>
  <c r="AU170" i="2"/>
  <c r="X170" i="2"/>
  <c r="L159" i="2"/>
  <c r="H159" i="2"/>
  <c r="P164" i="2"/>
  <c r="AG170" i="2"/>
  <c r="AL159" i="2"/>
  <c r="R159" i="2"/>
  <c r="R170" i="2"/>
  <c r="AT159" i="2"/>
  <c r="AZ170" i="2"/>
  <c r="AK159" i="2"/>
  <c r="M159" i="2"/>
  <c r="AZ159" i="2"/>
  <c r="G159" i="2"/>
  <c r="X159" i="2"/>
  <c r="AI170" i="2"/>
  <c r="AW163" i="2"/>
  <c r="AW162" i="2" s="1"/>
  <c r="AW170" i="2" s="1"/>
  <c r="O170" i="2"/>
  <c r="BC169" i="2"/>
  <c r="BR169" i="2"/>
  <c r="T170" i="2"/>
  <c r="AB159" i="2"/>
  <c r="AO170" i="2"/>
  <c r="M170" i="2"/>
  <c r="AB170" i="2"/>
  <c r="AV159" i="2"/>
  <c r="BC164" i="2"/>
  <c r="BR165" i="2"/>
  <c r="I170" i="2"/>
  <c r="BR141" i="2"/>
  <c r="AF170" i="2"/>
  <c r="AM159" i="2"/>
  <c r="BR158" i="2"/>
  <c r="BC158" i="2"/>
  <c r="T159" i="2"/>
  <c r="BR167" i="2"/>
  <c r="AE170" i="2"/>
  <c r="BR166" i="2"/>
  <c r="V159" i="2"/>
  <c r="BC153" i="2"/>
  <c r="AS152" i="2"/>
  <c r="AS151" i="2" s="1"/>
  <c r="AS159" i="2" s="1"/>
  <c r="O152" i="2"/>
  <c r="O151" i="2" s="1"/>
  <c r="O159" i="2" s="1"/>
  <c r="AT163" i="2"/>
  <c r="AT162" i="2" s="1"/>
  <c r="AT170" i="2" s="1"/>
  <c r="Y152" i="2"/>
  <c r="Y151" i="2" s="1"/>
  <c r="Y159" i="2" s="1"/>
  <c r="AR152" i="2"/>
  <c r="AR151" i="2" s="1"/>
  <c r="AR159" i="2" s="1"/>
  <c r="J152" i="2"/>
  <c r="J151" i="2" s="1"/>
  <c r="J159" i="2" s="1"/>
  <c r="AX152" i="2"/>
  <c r="AX151" i="2" s="1"/>
  <c r="AX159" i="2" s="1"/>
  <c r="BR35" i="2"/>
  <c r="BR21" i="2"/>
  <c r="Q152" i="2"/>
  <c r="F152" i="2"/>
  <c r="F151" i="2" s="1"/>
  <c r="F159" i="2" s="1"/>
  <c r="D152" i="2"/>
  <c r="D151" i="2" s="1"/>
  <c r="D159" i="2" s="1"/>
  <c r="BR43" i="2"/>
  <c r="BR20" i="2"/>
  <c r="AG152" i="2"/>
  <c r="AG151" i="2" s="1"/>
  <c r="AG159" i="2" s="1"/>
  <c r="BR44" i="2"/>
  <c r="BR22" i="2"/>
  <c r="AW152" i="2"/>
  <c r="AW151" i="2" s="1"/>
  <c r="AW159" i="2" s="1"/>
  <c r="AI152" i="2"/>
  <c r="AI151" i="2" s="1"/>
  <c r="AI159" i="2" s="1"/>
  <c r="AH152" i="2"/>
  <c r="AH151" i="2" s="1"/>
  <c r="AH159" i="2" s="1"/>
  <c r="BR23" i="2"/>
  <c r="AY152" i="2"/>
  <c r="AY151" i="2" s="1"/>
  <c r="AY159" i="2" s="1"/>
  <c r="BA152" i="2"/>
  <c r="BA151" i="2" s="1"/>
  <c r="BA159" i="2" s="1"/>
  <c r="AN152" i="2"/>
  <c r="AN151" i="2" s="1"/>
  <c r="AN159" i="2" s="1"/>
  <c r="I159" i="2"/>
  <c r="BR25" i="2"/>
  <c r="BR31" i="2"/>
  <c r="AK170" i="2"/>
  <c r="W152" i="2"/>
  <c r="W151" i="2" s="1"/>
  <c r="W159" i="2" s="1"/>
  <c r="BR18" i="2"/>
  <c r="BR38" i="2"/>
  <c r="U152" i="2"/>
  <c r="U151" i="2" s="1"/>
  <c r="U159" i="2" s="1"/>
  <c r="N152" i="2"/>
  <c r="N151" i="2" s="1"/>
  <c r="N159" i="2" s="1"/>
  <c r="BR17" i="2"/>
  <c r="BR30" i="2"/>
  <c r="U163" i="2"/>
  <c r="U162" i="2" s="1"/>
  <c r="U170" i="2" s="1"/>
  <c r="F170" i="2"/>
  <c r="N163" i="2"/>
  <c r="N162" i="2" s="1"/>
  <c r="N170" i="2" s="1"/>
  <c r="AN163" i="2"/>
  <c r="AN162" i="2" s="1"/>
  <c r="AN170" i="2" s="1"/>
  <c r="BA163" i="2"/>
  <c r="BA162" i="2" s="1"/>
  <c r="BA170" i="2" s="1"/>
  <c r="AF152" i="2"/>
  <c r="AF151" i="2" s="1"/>
  <c r="AF159" i="2" s="1"/>
  <c r="AO152" i="2"/>
  <c r="AO151" i="2" s="1"/>
  <c r="AO159" i="2" s="1"/>
  <c r="S163" i="2"/>
  <c r="S162" i="2" s="1"/>
  <c r="S170" i="2" s="1"/>
  <c r="BR19" i="2"/>
  <c r="K159" i="2"/>
  <c r="J170" i="2"/>
  <c r="BR154" i="2"/>
  <c r="W170" i="2"/>
  <c r="Z170" i="2"/>
  <c r="L170" i="2"/>
  <c r="V170" i="2"/>
  <c r="AE159" i="2"/>
  <c r="AM170" i="2"/>
  <c r="AJ159" i="2"/>
  <c r="Z159" i="2"/>
  <c r="AY170" i="2"/>
  <c r="Q163" i="2"/>
  <c r="D163" i="2"/>
  <c r="D162" i="2" s="1"/>
  <c r="D170" i="2" s="1"/>
  <c r="BR16" i="2" l="1"/>
  <c r="AD152" i="2"/>
  <c r="BO152" i="2" s="1"/>
  <c r="AQ163" i="2"/>
  <c r="BP163" i="2" s="1"/>
  <c r="AD163" i="2"/>
  <c r="BO163" i="2" s="1"/>
  <c r="AQ152" i="2"/>
  <c r="BP152" i="2" s="1"/>
  <c r="BR42" i="2"/>
  <c r="BR164" i="2"/>
  <c r="AC163" i="2"/>
  <c r="AC162" i="2" s="1"/>
  <c r="AC170" i="2" s="1"/>
  <c r="BR29" i="2"/>
  <c r="AP163" i="2"/>
  <c r="AP162" i="2" s="1"/>
  <c r="AP170" i="2" s="1"/>
  <c r="BR41" i="2"/>
  <c r="AC152" i="2"/>
  <c r="AC151" i="2" s="1"/>
  <c r="AC159" i="2" s="1"/>
  <c r="P152" i="2"/>
  <c r="P151" i="2" s="1"/>
  <c r="P159" i="2" s="1"/>
  <c r="P163" i="2"/>
  <c r="P162" i="2" s="1"/>
  <c r="P170" i="2" s="1"/>
  <c r="AP152" i="2"/>
  <c r="AP151" i="2" s="1"/>
  <c r="AP159" i="2" s="1"/>
  <c r="Q151" i="2"/>
  <c r="Q162" i="2"/>
  <c r="AD151" i="2" l="1"/>
  <c r="BO151" i="2" s="1"/>
  <c r="AD162" i="2"/>
  <c r="BO162" i="2" s="1"/>
  <c r="BC163" i="2"/>
  <c r="BC162" i="2" s="1"/>
  <c r="BC170" i="2" s="1"/>
  <c r="BC152" i="2"/>
  <c r="BC151" i="2" s="1"/>
  <c r="BC159" i="2" s="1"/>
  <c r="AQ162" i="2"/>
  <c r="BP162" i="2" s="1"/>
  <c r="AQ151" i="2"/>
  <c r="BP151" i="2" s="1"/>
  <c r="BR40" i="2"/>
  <c r="BR14" i="2"/>
  <c r="Q159" i="2"/>
  <c r="BR163" i="2"/>
  <c r="Q170" i="2"/>
  <c r="BR152" i="2"/>
  <c r="AD159" i="2" l="1"/>
  <c r="BO159" i="2" s="1"/>
  <c r="AD170" i="2"/>
  <c r="BO170" i="2" s="1"/>
  <c r="BR151" i="2"/>
  <c r="AQ170" i="2"/>
  <c r="BP170" i="2" s="1"/>
  <c r="AQ159" i="2"/>
  <c r="BP159" i="2" s="1"/>
  <c r="BR162" i="2"/>
  <c r="BR170" i="2" l="1"/>
  <c r="BR159" i="2"/>
</calcChain>
</file>

<file path=xl/sharedStrings.xml><?xml version="1.0" encoding="utf-8"?>
<sst xmlns="http://schemas.openxmlformats.org/spreadsheetml/2006/main" count="228" uniqueCount="123">
  <si>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</si>
  <si>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</si>
  <si>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</si>
  <si>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</si>
  <si>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</si>
  <si>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</si>
  <si>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</si>
  <si>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</si>
  <si>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</si>
  <si>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</si>
  <si>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</si>
  <si>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</si>
  <si>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</si>
  <si>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</si>
  <si>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</si>
  <si>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</si>
  <si>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</si>
  <si>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</si>
  <si>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</si>
  <si>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</si>
  <si>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</si>
  <si>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</si>
  <si>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</si>
  <si>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</si>
  <si>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</si>
  <si>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</si>
  <si>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</si>
  <si>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</si>
  <si>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</si>
  <si>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</si>
  <si>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</si>
  <si>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</si>
  <si>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</si>
  <si>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</si>
  <si>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</si>
  <si>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</si>
  <si>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</si>
  <si>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</si>
  <si>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</si>
  <si>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</si>
  <si>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</si>
  <si>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</si>
  <si>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</si>
  <si>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</si>
  <si>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</si>
  <si>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</si>
  <si>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</si>
  <si>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</si>
  <si>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TOTAL VALOR OPERACIONES INTRABANCARIAS</t>
  </si>
  <si>
    <t>TOTAL PAGO DE SERVICIOS</t>
  </si>
  <si>
    <t>TOTAL NÚMERO OPERACIONES INTRABANCARIAS</t>
  </si>
  <si>
    <t>TOTAL NÚMERO PAGO DE SERVICIOS</t>
  </si>
  <si>
    <t>Cantidad de POS</t>
  </si>
  <si>
    <t>Cantidad de ATM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</si>
  <si>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</si>
  <si>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</si>
  <si>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</si>
  <si>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</si>
  <si>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</si>
  <si>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</si>
  <si>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</si>
  <si>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</si>
  <si>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</si>
  <si>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MN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</si>
  <si>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</si>
  <si>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</si>
  <si>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</si>
  <si>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</si>
  <si>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</si>
  <si>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</si>
  <si>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</si>
  <si>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</si>
  <si>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</si>
  <si>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</si>
  <si>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</si>
  <si>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</si>
  <si>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</si>
  <si>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</si>
  <si>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</si>
  <si>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</si>
  <si>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</si>
  <si>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</si>
  <si>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</si>
  <si>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</si>
  <si>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</si>
  <si>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</si>
  <si>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</si>
  <si>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</si>
  <si>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Venta directa de valores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</si>
  <si>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</si>
  <si>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</si>
  <si>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</si>
  <si>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</si>
  <si>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</si>
  <si>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</si>
  <si>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</si>
  <si>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</si>
  <si>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</si>
  <si>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TOTAL VOLUMEN DE OPERACIONES</t>
  </si>
  <si>
    <t>Valor de las operaciones MN</t>
  </si>
  <si>
    <t>Valor de las operaciones ME</t>
  </si>
  <si>
    <t>1. Módulo de Liquidación Híbrida del LIP (a)</t>
  </si>
  <si>
    <t>LIQUIDACIÓN DE VALORES (b)</t>
  </si>
  <si>
    <t>Otras operaciones</t>
  </si>
  <si>
    <t>Total 2018</t>
  </si>
  <si>
    <t>Liquidación pagos y comisiones órdenes electrónicas - MLD</t>
  </si>
  <si>
    <t>19/18</t>
  </si>
  <si>
    <t>TOTAL VALOR OPERACIONES INTERBANCARIAS (1)</t>
  </si>
  <si>
    <t>(1) Incluye las operaciones efectuadas a través de la ACH y el MLD</t>
  </si>
  <si>
    <t>TOTAL NÚMERO OPERACIONES INTERBANCARIAS (1)</t>
  </si>
  <si>
    <t>3. Tarjetas Electrónicas</t>
  </si>
  <si>
    <t>(b) MN incluye UFV y MVDOL.</t>
  </si>
  <si>
    <t>Liquidación títulos desmaterializados - EDV MN</t>
  </si>
  <si>
    <t>Liquidación títulos desmaterializados - EDV ME</t>
  </si>
  <si>
    <t>TOTAL VALOR DE OPERACIONES (En millones de Bolivianos)</t>
  </si>
  <si>
    <t>TOTAL VOLUMEN DE OPERACIONES (En número de operaciones)</t>
  </si>
  <si>
    <t>TOTAL VALOR PAGOS POR POS</t>
  </si>
  <si>
    <t>TOTAL NÚMERO OPERACIONES PAGOS POR POS</t>
  </si>
  <si>
    <t>Cantidad de tarjetas de débito</t>
  </si>
  <si>
    <t>(a) MN incluye UFV y MVDOL. No ncluye liquidación de valores.</t>
  </si>
  <si>
    <t>Ene-Nov</t>
  </si>
  <si>
    <t>(2) Cifras preliminares de ENTEL Financiera a noviembre 2019</t>
  </si>
  <si>
    <t>4. Billetera Móvil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</si>
</sst>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9" applyNumberFormat="0" applyAlignment="0" applyProtection="0"/>
    <xf numFmtId="0" fontId="14" fillId="7" borderId="20" applyNumberFormat="0" applyAlignment="0" applyProtection="0"/>
    <xf numFmtId="0" fontId="15" fillId="7" borderId="19" applyNumberFormat="0" applyAlignment="0" applyProtection="0"/>
    <xf numFmtId="0" fontId="16" fillId="0" borderId="21" applyNumberFormat="0" applyFill="0" applyAlignment="0" applyProtection="0"/>
    <xf numFmtId="0" fontId="17" fillId="8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22" fillId="0" borderId="0"/>
    <xf numFmtId="0" fontId="5" fillId="0" borderId="0"/>
    <xf numFmtId="0" fontId="5" fillId="9" borderId="23" applyNumberFormat="0" applyFont="0" applyAlignment="0" applyProtection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22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9" borderId="23" applyNumberFormat="0" applyFont="0" applyAlignment="0" applyProtection="0"/>
    <xf numFmtId="0" fontId="5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0" borderId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22" fillId="0" borderId="0"/>
    <xf numFmtId="0" fontId="3" fillId="28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19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19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12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24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22" fillId="0" borderId="0"/>
    <xf numFmtId="0" fontId="3" fillId="32" borderId="0" applyNumberFormat="0" applyBorder="0" applyAlignment="0" applyProtection="0"/>
    <xf numFmtId="0" fontId="3" fillId="15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3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22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16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12" borderId="0" applyNumberFormat="0" applyBorder="0" applyAlignment="0" applyProtection="0"/>
    <xf numFmtId="0" fontId="22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9" borderId="23" applyNumberFormat="0" applyFont="0" applyAlignment="0" applyProtection="0"/>
    <xf numFmtId="0" fontId="22" fillId="0" borderId="0"/>
    <xf numFmtId="0" fontId="22" fillId="0" borderId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22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12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3" fillId="0" borderId="0"/>
    <xf numFmtId="0" fontId="3" fillId="23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9" borderId="23" applyNumberFormat="0" applyFont="0" applyAlignment="0" applyProtection="0"/>
    <xf numFmtId="0" fontId="3" fillId="27" borderId="0" applyNumberFormat="0" applyBorder="0" applyAlignment="0" applyProtection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22" fillId="0" borderId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15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3" fillId="27" borderId="0" applyNumberFormat="0" applyBorder="0" applyAlignment="0" applyProtection="0"/>
    <xf numFmtId="0" fontId="22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2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23" borderId="0" applyNumberFormat="0" applyBorder="0" applyAlignment="0" applyProtection="0"/>
    <xf numFmtId="0" fontId="22" fillId="0" borderId="0"/>
    <xf numFmtId="0" fontId="22" fillId="0" borderId="0"/>
    <xf numFmtId="0" fontId="3" fillId="20" borderId="0" applyNumberFormat="0" applyBorder="0" applyAlignment="0" applyProtection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22" fillId="0" borderId="0"/>
    <xf numFmtId="0" fontId="3" fillId="0" borderId="0"/>
    <xf numFmtId="0" fontId="3" fillId="12" borderId="0" applyNumberFormat="0" applyBorder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19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3" fillId="20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31" borderId="0" applyNumberFormat="0" applyBorder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0" borderId="0" applyNumberFormat="0" applyBorder="0" applyAlignment="0" applyProtection="0"/>
    <xf numFmtId="0" fontId="3" fillId="27" borderId="0" applyNumberFormat="0" applyBorder="0" applyAlignment="0" applyProtection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2" fillId="0" borderId="0"/>
    <xf numFmtId="0" fontId="3" fillId="9" borderId="23" applyNumberFormat="0" applyFont="0" applyAlignment="0" applyProtection="0"/>
    <xf numFmtId="0" fontId="3" fillId="23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23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24" borderId="0" applyNumberFormat="0" applyBorder="0" applyAlignment="0" applyProtection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28" borderId="0" applyNumberFormat="0" applyBorder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19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3" fillId="28" borderId="0" applyNumberFormat="0" applyBorder="0" applyAlignment="0" applyProtection="0"/>
    <xf numFmtId="0" fontId="3" fillId="23" borderId="0" applyNumberFormat="0" applyBorder="0" applyAlignment="0" applyProtection="0"/>
    <xf numFmtId="0" fontId="3" fillId="28" borderId="0" applyNumberFormat="0" applyBorder="0" applyAlignment="0" applyProtection="0"/>
    <xf numFmtId="0" fontId="3" fillId="24" borderId="0" applyNumberFormat="0" applyBorder="0" applyAlignment="0" applyProtection="0"/>
    <xf numFmtId="0" fontId="3" fillId="32" borderId="0" applyNumberFormat="0" applyBorder="0" applyAlignment="0" applyProtection="0"/>
    <xf numFmtId="0" fontId="3" fillId="31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9" fontId="22" fillId="0" borderId="0" applyFont="0" applyFill="0" applyBorder="0" applyAlignment="0" applyProtection="0"/>
  </cellStyleXfs>
  <cellXfs count="364">
    <xf numFmtId="0" fontId="0" fillId="0" borderId="0" xfId="0"/>
    <xf numFmtId="0" fontId="23" fillId="2" borderId="0" xfId="0" applyFont="1" applyFill="1" applyBorder="1" applyAlignment="1">
      <alignment horizontal="left"/>
    </xf>
    <xf numFmtId="0" fontId="24" fillId="2" borderId="0" xfId="0" applyFont="1" applyFill="1" applyBorder="1" applyAlignment="1"/>
    <xf numFmtId="0" fontId="23" fillId="0" borderId="0" xfId="0" applyFont="1" applyBorder="1" applyAlignment="1">
      <alignment horizontal="left"/>
    </xf>
    <xf numFmtId="0" fontId="28" fillId="0" borderId="0" xfId="0" applyFont="1" applyBorder="1" applyAlignment="1"/>
    <xf numFmtId="0" fontId="29" fillId="0" borderId="0" xfId="0" applyFont="1" applyBorder="1" applyAlignment="1"/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right"/>
    </xf>
    <xf numFmtId="3" fontId="24" fillId="2" borderId="15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/>
    </xf>
    <xf numFmtId="3" fontId="28" fillId="0" borderId="0" xfId="0" applyNumberFormat="1" applyFont="1" applyBorder="1" applyAlignment="1">
      <alignment horizontal="right"/>
    </xf>
    <xf numFmtId="0" fontId="32" fillId="2" borderId="8" xfId="0" applyFont="1" applyFill="1" applyBorder="1" applyAlignment="1">
      <alignment horizontal="left"/>
    </xf>
    <xf numFmtId="0" fontId="32" fillId="2" borderId="13" xfId="0" applyFont="1" applyFill="1" applyBorder="1" applyAlignment="1"/>
    <xf numFmtId="3" fontId="28" fillId="0" borderId="2" xfId="0" applyNumberFormat="1" applyFont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32" fillId="2" borderId="10" xfId="0" applyFont="1" applyFill="1" applyBorder="1" applyAlignment="1">
      <alignment horizontal="left"/>
    </xf>
    <xf numFmtId="3" fontId="28" fillId="0" borderId="10" xfId="0" applyNumberFormat="1" applyFont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32" fillId="0" borderId="10" xfId="0" applyFont="1" applyBorder="1" applyAlignment="1">
      <alignment horizontal="left"/>
    </xf>
    <xf numFmtId="0" fontId="32" fillId="0" borderId="4" xfId="0" applyFont="1" applyBorder="1" applyAlignment="1">
      <alignment horizontal="left"/>
    </xf>
    <xf numFmtId="0" fontId="32" fillId="2" borderId="14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28" fillId="0" borderId="11" xfId="0" applyNumberFormat="1" applyFont="1" applyBorder="1" applyAlignment="1">
      <alignment horizontal="right"/>
    </xf>
    <xf numFmtId="0" fontId="25" fillId="2" borderId="0" xfId="0" applyFont="1" applyFill="1" applyBorder="1" applyAlignment="1"/>
    <xf numFmtId="3" fontId="28" fillId="2" borderId="0" xfId="0" applyNumberFormat="1" applyFont="1" applyFill="1" applyBorder="1" applyAlignment="1">
      <alignment horizontal="right"/>
    </xf>
    <xf numFmtId="0" fontId="27" fillId="2" borderId="8" xfId="0" applyFont="1" applyFill="1" applyBorder="1" applyAlignment="1">
      <alignment horizontal="right"/>
    </xf>
    <xf numFmtId="0" fontId="27" fillId="2" borderId="9" xfId="0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3" fontId="24" fillId="2" borderId="12" xfId="0" applyNumberFormat="1" applyFont="1" applyFill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27" fillId="2" borderId="5" xfId="0" applyFont="1" applyFill="1" applyBorder="1" applyAlignment="1">
      <alignment horizontal="right"/>
    </xf>
    <xf numFmtId="0" fontId="23" fillId="2" borderId="10" xfId="0" applyFont="1" applyFill="1" applyBorder="1" applyAlignment="1">
      <alignment horizontal="left"/>
    </xf>
    <xf numFmtId="3" fontId="28" fillId="2" borderId="8" xfId="0" applyNumberFormat="1" applyFont="1" applyFill="1" applyBorder="1" applyAlignment="1">
      <alignment horizontal="right"/>
    </xf>
    <xf numFmtId="3" fontId="28" fillId="2" borderId="1" xfId="0" applyNumberFormat="1" applyFont="1" applyFill="1" applyBorder="1" applyAlignment="1">
      <alignment horizontal="right"/>
    </xf>
    <xf numFmtId="3" fontId="28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7" fillId="2" borderId="3" xfId="0" applyNumberFormat="1" applyFont="1" applyFill="1" applyBorder="1" applyAlignment="1">
      <alignment horizontal="right"/>
    </xf>
    <xf numFmtId="0" fontId="33" fillId="2" borderId="9" xfId="0" applyFont="1" applyFill="1" applyBorder="1" applyAlignment="1"/>
    <xf numFmtId="0" fontId="33" fillId="2" borderId="11" xfId="0" applyFont="1" applyFill="1" applyBorder="1" applyAlignment="1"/>
    <xf numFmtId="3" fontId="28" fillId="2" borderId="10" xfId="0" applyNumberFormat="1" applyFont="1" applyFill="1" applyBorder="1" applyAlignment="1">
      <alignment horizontal="right"/>
    </xf>
    <xf numFmtId="3" fontId="27" fillId="2" borderId="1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horizontal="center"/>
    </xf>
    <xf numFmtId="3" fontId="26" fillId="2" borderId="0" xfId="0" applyNumberFormat="1" applyFont="1" applyFill="1" applyBorder="1" applyAlignment="1">
      <alignment horizontal="right"/>
    </xf>
    <xf numFmtId="164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/>
    <xf numFmtId="3" fontId="28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right"/>
    </xf>
    <xf numFmtId="0" fontId="24" fillId="2" borderId="26" xfId="0" applyFont="1" applyFill="1" applyBorder="1" applyAlignment="1">
      <alignment horizontal="center" vertical="center" wrapText="1"/>
    </xf>
    <xf numFmtId="3" fontId="28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5" fillId="34" borderId="0" xfId="0" applyFont="1" applyFill="1" applyBorder="1" applyAlignment="1"/>
    <xf numFmtId="0" fontId="26" fillId="34" borderId="0" xfId="0" applyFont="1" applyFill="1" applyBorder="1" applyAlignment="1">
      <alignment horizontal="center"/>
    </xf>
    <xf numFmtId="0" fontId="29" fillId="34" borderId="0" xfId="0" applyFont="1" applyFill="1" applyBorder="1" applyAlignment="1"/>
    <xf numFmtId="4" fontId="25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8" fillId="2" borderId="4" xfId="0" applyNumberFormat="1" applyFont="1" applyFill="1" applyBorder="1" applyAlignment="1">
      <alignment horizontal="right"/>
    </xf>
    <xf numFmtId="3" fontId="28" fillId="2" borderId="5" xfId="0" applyNumberFormat="1" applyFont="1" applyFill="1" applyBorder="1" applyAlignment="1">
      <alignment horizontal="right"/>
    </xf>
    <xf numFmtId="3" fontId="28" fillId="2" borderId="12" xfId="0" applyNumberFormat="1" applyFont="1" applyFill="1" applyBorder="1" applyAlignment="1">
      <alignment horizontal="right"/>
    </xf>
    <xf numFmtId="0" fontId="30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5" fillId="2" borderId="8" xfId="0" applyNumberFormat="1" applyFont="1" applyFill="1" applyBorder="1"/>
    <xf numFmtId="0" fontId="25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7" fillId="2" borderId="2" xfId="0" applyFont="1" applyFill="1" applyBorder="1" applyAlignment="1"/>
    <xf numFmtId="0" fontId="27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0" fontId="27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7" fillId="2" borderId="5" xfId="0" applyFont="1" applyFill="1" applyBorder="1" applyAlignment="1"/>
    <xf numFmtId="0" fontId="32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6" fillId="2" borderId="13" xfId="0" applyNumberFormat="1" applyFont="1" applyFill="1" applyBorder="1"/>
    <xf numFmtId="3" fontId="27" fillId="2" borderId="13" xfId="0" applyNumberFormat="1" applyFont="1" applyFill="1" applyBorder="1" applyAlignment="1">
      <alignment horizontal="right"/>
    </xf>
    <xf numFmtId="0" fontId="26" fillId="0" borderId="6" xfId="0" applyFont="1" applyFill="1" applyBorder="1" applyAlignment="1">
      <alignment horizontal="center" vertical="center" wrapText="1"/>
    </xf>
    <xf numFmtId="3" fontId="26" fillId="2" borderId="5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6" fillId="2" borderId="14" xfId="0" applyNumberFormat="1" applyFont="1" applyFill="1" applyBorder="1"/>
    <xf numFmtId="1" fontId="42" fillId="2" borderId="15" xfId="44" applyNumberFormat="1" applyFont="1" applyFill="1" applyBorder="1"/>
    <xf numFmtId="3" fontId="28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3" fontId="24" fillId="35" borderId="3" xfId="0" applyNumberFormat="1" applyFont="1" applyFill="1" applyBorder="1" applyAlignment="1">
      <alignment horizontal="right"/>
    </xf>
    <xf numFmtId="3" fontId="24" fillId="35" borderId="6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8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8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6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/>
    </xf>
    <xf numFmtId="0" fontId="33" fillId="0" borderId="11" xfId="0" applyFont="1" applyFill="1" applyBorder="1" applyAlignment="1"/>
    <xf numFmtId="3" fontId="28" fillId="0" borderId="14" xfId="0" applyNumberFormat="1" applyFont="1" applyFill="1" applyBorder="1" applyAlignment="1">
      <alignment horizontal="right"/>
    </xf>
    <xf numFmtId="3" fontId="24" fillId="0" borderId="11" xfId="0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left"/>
    </xf>
    <xf numFmtId="0" fontId="33" fillId="0" borderId="9" xfId="0" applyFont="1" applyFill="1" applyBorder="1" applyAlignment="1"/>
    <xf numFmtId="3" fontId="24" fillId="0" borderId="14" xfId="0" applyNumberFormat="1" applyFont="1" applyFill="1" applyBorder="1" applyAlignment="1">
      <alignment horizontal="right"/>
    </xf>
    <xf numFmtId="3" fontId="28" fillId="0" borderId="2" xfId="0" applyNumberFormat="1" applyFont="1" applyFill="1" applyBorder="1" applyAlignment="1">
      <alignment horizontal="right"/>
    </xf>
    <xf numFmtId="3" fontId="28" fillId="0" borderId="8" xfId="0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3" fontId="28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2" fillId="0" borderId="13" xfId="0" applyFont="1" applyFill="1" applyBorder="1" applyAlignment="1"/>
    <xf numFmtId="3" fontId="24" fillId="0" borderId="13" xfId="0" applyNumberFormat="1" applyFont="1" applyFill="1" applyBorder="1" applyAlignment="1">
      <alignment horizontal="right"/>
    </xf>
    <xf numFmtId="3" fontId="24" fillId="0" borderId="2" xfId="0" applyNumberFormat="1" applyFont="1" applyFill="1" applyBorder="1" applyAlignment="1">
      <alignment horizontal="right"/>
    </xf>
    <xf numFmtId="3" fontId="24" fillId="0" borderId="8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right"/>
    </xf>
    <xf numFmtId="3" fontId="24" fillId="0" borderId="5" xfId="0" applyNumberFormat="1" applyFont="1" applyFill="1" applyBorder="1" applyAlignment="1">
      <alignment horizontal="right"/>
    </xf>
    <xf numFmtId="3" fontId="24" fillId="0" borderId="15" xfId="0" applyNumberFormat="1" applyFont="1" applyFill="1" applyBorder="1" applyAlignment="1">
      <alignment horizontal="right"/>
    </xf>
    <xf numFmtId="3" fontId="24" fillId="0" borderId="4" xfId="0" applyNumberFormat="1" applyFont="1" applyFill="1" applyBorder="1" applyAlignment="1">
      <alignment horizontal="right"/>
    </xf>
    <xf numFmtId="3" fontId="24" fillId="0" borderId="12" xfId="0" applyNumberFormat="1" applyFont="1" applyFill="1" applyBorder="1" applyAlignment="1">
      <alignment horizontal="right"/>
    </xf>
    <xf numFmtId="3" fontId="28" fillId="0" borderId="13" xfId="0" applyNumberFormat="1" applyFont="1" applyFill="1" applyBorder="1" applyAlignment="1">
      <alignment horizontal="right"/>
    </xf>
    <xf numFmtId="3" fontId="28" fillId="0" borderId="1" xfId="0" applyNumberFormat="1" applyFont="1" applyFill="1" applyBorder="1" applyAlignment="1">
      <alignment horizontal="right"/>
    </xf>
    <xf numFmtId="3" fontId="28" fillId="0" borderId="3" xfId="0" applyNumberFormat="1" applyFont="1" applyFill="1" applyBorder="1" applyAlignment="1">
      <alignment horizontal="right"/>
    </xf>
    <xf numFmtId="3" fontId="28" fillId="0" borderId="6" xfId="0" applyNumberFormat="1" applyFont="1" applyFill="1" applyBorder="1" applyAlignment="1">
      <alignment horizontal="right"/>
    </xf>
    <xf numFmtId="3" fontId="24" fillId="0" borderId="6" xfId="0" applyNumberFormat="1" applyFont="1" applyFill="1" applyBorder="1" applyAlignment="1">
      <alignment horizontal="right"/>
    </xf>
    <xf numFmtId="3" fontId="24" fillId="0" borderId="7" xfId="0" applyNumberFormat="1" applyFont="1" applyFill="1" applyBorder="1" applyAlignment="1">
      <alignment horizontal="right"/>
    </xf>
    <xf numFmtId="1" fontId="42" fillId="2" borderId="2" xfId="44" applyNumberFormat="1" applyFont="1" applyFill="1" applyBorder="1"/>
    <xf numFmtId="0" fontId="22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4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4" fillId="2" borderId="10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8" fillId="2" borderId="13" xfId="0" applyNumberFormat="1" applyFont="1" applyFill="1" applyBorder="1" applyAlignment="1">
      <alignment horizontal="right"/>
    </xf>
    <xf numFmtId="3" fontId="24" fillId="0" borderId="3" xfId="0" applyNumberFormat="1" applyFont="1" applyFill="1" applyBorder="1" applyAlignment="1">
      <alignment horizontal="right"/>
    </xf>
    <xf numFmtId="3" fontId="24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7" fillId="0" borderId="11" xfId="0" applyFont="1" applyFill="1" applyBorder="1" applyAlignment="1">
      <alignment horizontal="right"/>
    </xf>
    <xf numFmtId="0" fontId="27" fillId="2" borderId="10" xfId="0" applyFont="1" applyFill="1" applyBorder="1" applyAlignment="1">
      <alignment horizontal="right"/>
    </xf>
    <xf numFmtId="0" fontId="24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25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3" fillId="2" borderId="1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left"/>
    </xf>
    <xf numFmtId="0" fontId="33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31" fillId="0" borderId="0" xfId="0" applyFont="1" applyFill="1" applyBorder="1" applyAlignment="1"/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33" fillId="2" borderId="4" xfId="0" applyFont="1" applyFill="1" applyBorder="1" applyAlignment="1">
      <alignment horizontal="left"/>
    </xf>
    <xf numFmtId="3" fontId="31" fillId="2" borderId="10" xfId="0" applyNumberFormat="1" applyFont="1" applyFill="1" applyBorder="1" applyAlignment="1">
      <alignment horizontal="right"/>
    </xf>
    <xf numFmtId="3" fontId="28" fillId="0" borderId="12" xfId="0" applyNumberFormat="1" applyFont="1" applyFill="1" applyBorder="1" applyAlignment="1">
      <alignment horizontal="right"/>
    </xf>
    <xf numFmtId="3" fontId="28" fillId="0" borderId="4" xfId="0" applyNumberFormat="1" applyFont="1" applyFill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3" fontId="28" fillId="0" borderId="9" xfId="0" applyNumberFormat="1" applyFont="1" applyFill="1" applyBorder="1" applyAlignment="1">
      <alignment horizontal="right"/>
    </xf>
    <xf numFmtId="3" fontId="31" fillId="2" borderId="8" xfId="0" applyNumberFormat="1" applyFont="1" applyFill="1" applyBorder="1" applyAlignment="1">
      <alignment horizontal="right"/>
    </xf>
    <xf numFmtId="0" fontId="25" fillId="2" borderId="10" xfId="0" applyFont="1" applyFill="1" applyBorder="1" applyAlignment="1">
      <alignment horizontal="right"/>
    </xf>
    <xf numFmtId="0" fontId="25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5" fillId="2" borderId="8" xfId="0" applyFont="1" applyFill="1" applyBorder="1" applyAlignment="1">
      <alignment horizontal="right"/>
    </xf>
    <xf numFmtId="3" fontId="24" fillId="2" borderId="8" xfId="0" applyNumberFormat="1" applyFont="1" applyFill="1" applyBorder="1" applyAlignment="1">
      <alignment horizontal="right"/>
    </xf>
    <xf numFmtId="3" fontId="24" fillId="2" borderId="11" xfId="0" applyNumberFormat="1" applyFont="1" applyFill="1" applyBorder="1" applyAlignment="1">
      <alignment horizontal="right"/>
    </xf>
    <xf numFmtId="3" fontId="24" fillId="2" borderId="13" xfId="0" applyNumberFormat="1" applyFont="1" applyFill="1" applyBorder="1" applyAlignment="1">
      <alignment horizontal="right"/>
    </xf>
    <xf numFmtId="3" fontId="24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4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3" fillId="0" borderId="0" xfId="0" applyFont="1" applyFill="1" applyBorder="1" applyAlignment="1"/>
    <xf numFmtId="3" fontId="25" fillId="0" borderId="0" xfId="0" applyNumberFormat="1" applyFont="1" applyFill="1" applyBorder="1" applyAlignment="1"/>
    <xf numFmtId="3" fontId="26" fillId="0" borderId="0" xfId="0" applyNumberFormat="1" applyFont="1" applyFill="1" applyBorder="1" applyAlignment="1"/>
    <xf numFmtId="2" fontId="32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2" fillId="0" borderId="10" xfId="0" applyNumberFormat="1" applyFont="1" applyFill="1" applyBorder="1" applyAlignment="1">
      <alignment horizontal="left"/>
    </xf>
    <xf numFmtId="2" fontId="33" fillId="0" borderId="11" xfId="0" applyNumberFormat="1" applyFont="1" applyFill="1" applyBorder="1" applyAlignment="1"/>
    <xf numFmtId="3" fontId="26" fillId="0" borderId="8" xfId="0" applyNumberFormat="1" applyFont="1" applyFill="1" applyBorder="1" applyAlignment="1"/>
    <xf numFmtId="3" fontId="26" fillId="0" borderId="2" xfId="0" applyNumberFormat="1" applyFont="1" applyFill="1" applyBorder="1" applyAlignment="1"/>
    <xf numFmtId="3" fontId="26" fillId="0" borderId="9" xfId="0" applyNumberFormat="1" applyFont="1" applyFill="1" applyBorder="1" applyAlignment="1"/>
    <xf numFmtId="3" fontId="26" fillId="0" borderId="13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6" fillId="0" borderId="10" xfId="0" applyNumberFormat="1" applyFont="1" applyFill="1" applyBorder="1" applyAlignment="1"/>
    <xf numFmtId="3" fontId="26" fillId="0" borderId="11" xfId="0" applyNumberFormat="1" applyFont="1" applyFill="1" applyBorder="1" applyAlignment="1"/>
    <xf numFmtId="3" fontId="26" fillId="0" borderId="14" xfId="0" applyNumberFormat="1" applyFont="1" applyFill="1" applyBorder="1" applyAlignment="1"/>
    <xf numFmtId="3" fontId="26" fillId="35" borderId="1" xfId="0" applyNumberFormat="1" applyFont="1" applyFill="1" applyBorder="1" applyAlignment="1"/>
    <xf numFmtId="3" fontId="26" fillId="35" borderId="3" xfId="0" applyNumberFormat="1" applyFont="1" applyFill="1" applyBorder="1" applyAlignment="1"/>
    <xf numFmtId="3" fontId="26" fillId="35" borderId="6" xfId="0" applyNumberFormat="1" applyFont="1" applyFill="1" applyBorder="1" applyAlignment="1"/>
    <xf numFmtId="3" fontId="26" fillId="35" borderId="7" xfId="0" applyNumberFormat="1" applyFont="1" applyFill="1" applyBorder="1" applyAlignment="1"/>
    <xf numFmtId="0" fontId="27" fillId="0" borderId="0" xfId="0" applyFont="1" applyFill="1" applyBorder="1" applyAlignment="1">
      <alignment horizontal="left"/>
    </xf>
    <xf numFmtId="2" fontId="24" fillId="35" borderId="1" xfId="0" applyNumberFormat="1" applyFont="1" applyFill="1" applyBorder="1" applyAlignment="1">
      <alignment horizontal="left"/>
    </xf>
    <xf numFmtId="2" fontId="28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8" fillId="0" borderId="8" xfId="0" applyNumberFormat="1" applyFont="1" applyBorder="1" applyAlignment="1">
      <alignment horizontal="right"/>
    </xf>
    <xf numFmtId="3" fontId="28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8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0" fontId="32" fillId="2" borderId="4" xfId="0" applyFont="1" applyFill="1" applyBorder="1" applyAlignment="1">
      <alignment horizontal="left"/>
    </xf>
    <xf numFmtId="0" fontId="32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2" fillId="0" borderId="6" xfId="0" applyFont="1" applyBorder="1" applyAlignment="1"/>
    <xf numFmtId="0" fontId="50" fillId="0" borderId="11" xfId="0" applyFont="1" applyFill="1" applyBorder="1" applyAlignment="1"/>
    <xf numFmtId="0" fontId="35" fillId="0" borderId="3" xfId="0" applyFont="1" applyBorder="1" applyAlignment="1"/>
    <xf numFmtId="0" fontId="25" fillId="2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2" fillId="0" borderId="0" xfId="0" applyFont="1" applyBorder="1" applyAlignment="1"/>
    <xf numFmtId="1" fontId="42" fillId="2" borderId="0" xfId="44" applyNumberFormat="1" applyFont="1" applyFill="1" applyBorder="1"/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35" fillId="0" borderId="0" xfId="0" applyFont="1" applyBorder="1" applyAlignment="1"/>
    <xf numFmtId="0" fontId="32" fillId="0" borderId="2" xfId="0" applyFont="1" applyBorder="1" applyAlignment="1">
      <alignment horizontal="left"/>
    </xf>
    <xf numFmtId="3" fontId="24" fillId="0" borderId="1" xfId="0" applyNumberFormat="1" applyFont="1" applyFill="1" applyBorder="1" applyAlignment="1">
      <alignment horizontal="right"/>
    </xf>
    <xf numFmtId="0" fontId="35" fillId="0" borderId="2" xfId="0" applyFont="1" applyBorder="1" applyAlignment="1"/>
    <xf numFmtId="0" fontId="33" fillId="2" borderId="2" xfId="0" applyFont="1" applyFill="1" applyBorder="1" applyAlignment="1">
      <alignment horizontal="left"/>
    </xf>
    <xf numFmtId="0" fontId="59" fillId="0" borderId="4" xfId="0" applyFont="1" applyFill="1" applyBorder="1" applyAlignment="1">
      <alignment horizontal="left"/>
    </xf>
    <xf numFmtId="0" fontId="50" fillId="0" borderId="6" xfId="0" applyFont="1" applyFill="1" applyBorder="1" applyAlignment="1"/>
    <xf numFmtId="3" fontId="24" fillId="2" borderId="1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/>
    </xf>
    <xf numFmtId="3" fontId="24" fillId="2" borderId="6" xfId="0" applyNumberFormat="1" applyFont="1" applyFill="1" applyBorder="1" applyAlignment="1">
      <alignment horizontal="right"/>
    </xf>
    <xf numFmtId="1" fontId="45" fillId="0" borderId="15" xfId="44" applyNumberFormat="1" applyFont="1" applyFill="1" applyBorder="1"/>
    <xf numFmtId="0" fontId="59" fillId="0" borderId="1" xfId="0" applyFont="1" applyFill="1" applyBorder="1" applyAlignment="1">
      <alignment horizontal="left"/>
    </xf>
    <xf numFmtId="3" fontId="46" fillId="34" borderId="0" xfId="0" applyNumberFormat="1" applyFont="1" applyFill="1" applyBorder="1" applyAlignment="1"/>
    <xf numFmtId="3" fontId="36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0" fontId="38" fillId="0" borderId="0" xfId="0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3" fillId="0" borderId="12" xfId="0" applyFont="1" applyFill="1" applyBorder="1" applyAlignment="1"/>
    <xf numFmtId="3" fontId="1" fillId="0" borderId="8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10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left"/>
    </xf>
    <xf numFmtId="0" fontId="24" fillId="2" borderId="32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17" fontId="26" fillId="0" borderId="33" xfId="0" quotePrefix="1" applyNumberFormat="1" applyFont="1" applyFill="1" applyBorder="1" applyAlignment="1">
      <alignment horizontal="center" vertical="center" wrapText="1"/>
    </xf>
    <xf numFmtId="17" fontId="26" fillId="0" borderId="28" xfId="0" quotePrefix="1" applyNumberFormat="1" applyFont="1" applyFill="1" applyBorder="1" applyAlignment="1">
      <alignment horizontal="center" vertical="center" wrapText="1"/>
    </xf>
    <xf numFmtId="17" fontId="26" fillId="0" borderId="29" xfId="0" quotePrefix="1" applyNumberFormat="1" applyFont="1" applyFill="1" applyBorder="1" applyAlignment="1">
      <alignment horizontal="center" vertical="center" wrapText="1"/>
    </xf>
    <xf numFmtId="16" fontId="26" fillId="0" borderId="27" xfId="0" quotePrefix="1" applyNumberFormat="1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wrapText="1"/>
    </xf>
    <xf numFmtId="0" fontId="32" fillId="0" borderId="12" xfId="0" applyFont="1" applyFill="1" applyBorder="1" applyAlignment="1">
      <alignment horizontal="left" wrapText="1"/>
    </xf>
    <xf numFmtId="0" fontId="27" fillId="2" borderId="8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27" fillId="2" borderId="2" xfId="0" applyFont="1" applyFill="1" applyBorder="1" applyAlignment="1">
      <alignment horizontal="left" vertical="center" wrapText="1"/>
    </xf>
    <xf numFmtId="0" fontId="33" fillId="2" borderId="10" xfId="0" applyFont="1" applyFill="1" applyBorder="1" applyAlignment="1">
      <alignment horizontal="left" wrapText="1"/>
    </xf>
    <xf numFmtId="0" fontId="33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33" fillId="2" borderId="10" xfId="0" applyFont="1" applyFill="1" applyBorder="1" applyAlignment="1">
      <alignment horizontal="left" vertical="center" wrapText="1"/>
    </xf>
    <xf numFmtId="0" fontId="33" fillId="2" borderId="11" xfId="0" applyFont="1" applyFill="1" applyBorder="1" applyAlignment="1">
      <alignment horizontal="left" vertical="center" wrapText="1"/>
    </xf>
    <xf numFmtId="0" fontId="32" fillId="2" borderId="10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3" fillId="2" borderId="4" xfId="0" applyFont="1" applyFill="1" applyBorder="1" applyAlignment="1">
      <alignment horizontal="left" vertical="center" wrapText="1"/>
    </xf>
    <xf numFmtId="0" fontId="33" fillId="2" borderId="1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81"/>
  <sheetViews>
    <sheetView showGridLines="0" tabSelected="1" view="pageBreakPreview" zoomScale="80" zoomScaleNormal="80" zoomScaleSheetLayoutView="80" zoomScalePageLayoutView="50" workbookViewId="0">
      <pane xSplit="3" ySplit="11" topLeftCell="AG77" activePane="bottomRight" state="frozen"/>
      <selection pane="topRight" activeCell="D1" sqref="D1"/>
      <selection pane="bottomLeft" activeCell="A12" sqref="A12"/>
      <selection pane="bottomRight" activeCell="B84" sqref="B84:C84"/>
    </sheetView>
  </sheetViews>
  <sheetFormatPr baseColWidth="10" defaultColWidth="11.42578125" defaultRowHeight="20.100000000000001" customHeight="1" x14ac:dyDescent="0.25"/>
  <cols>
    <col min="1" max="1" width="11.42578125" style="218"/>
    <col min="2" max="2" width="6.140625" style="219" customWidth="1"/>
    <col min="3" max="3" width="58.42578125" style="220" customWidth="1"/>
    <col min="4" max="6" width="11.140625" style="212" hidden="1" customWidth="1"/>
    <col min="7" max="12" width="11.7109375" style="212" hidden="1" customWidth="1"/>
    <col min="13" max="15" width="11" style="212" hidden="1" customWidth="1"/>
    <col min="16" max="16" width="12.28515625" style="212" hidden="1" customWidth="1"/>
    <col min="17" max="28" width="11" style="212" hidden="1" customWidth="1"/>
    <col min="29" max="29" width="13" style="212" hidden="1" customWidth="1"/>
    <col min="30" max="41" width="11" style="212" hidden="1" customWidth="1"/>
    <col min="42" max="42" width="12.28515625" style="212" hidden="1" customWidth="1"/>
    <col min="43" max="53" width="11" style="212" hidden="1" customWidth="1"/>
    <col min="54" max="54" width="11" style="212" customWidth="1"/>
    <col min="55" max="55" width="12.28515625" style="212" bestFit="1" customWidth="1"/>
    <col min="56" max="66" width="11" style="212" customWidth="1"/>
    <col min="67" max="67" width="14.140625" style="212" customWidth="1"/>
    <col min="68" max="68" width="13.28515625" style="212" customWidth="1"/>
    <col min="69" max="69" width="14" style="212" customWidth="1"/>
    <col min="70" max="70" width="9.42578125" style="212" customWidth="1"/>
    <col min="71" max="71" width="11.42578125" style="211"/>
    <col min="72" max="72" width="14.85546875" style="211" bestFit="1" customWidth="1"/>
    <col min="73" max="16384" width="11.42578125" style="212"/>
  </cols>
  <sheetData>
    <row r="1" spans="1:73" ht="20.100000000000001" customHeight="1" x14ac:dyDescent="0.25">
      <c r="A1" s="170"/>
      <c r="B1" s="171"/>
      <c r="C1" s="66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8"/>
      <c r="BT1" s="68"/>
    </row>
    <row r="2" spans="1:73" ht="20.100000000000001" customHeight="1" x14ac:dyDescent="0.25">
      <c r="A2" s="170"/>
      <c r="B2" s="171"/>
      <c r="C2" s="66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8"/>
      <c r="BT2" s="68"/>
    </row>
    <row r="3" spans="1:73" ht="15.75" customHeight="1" x14ac:dyDescent="0.25">
      <c r="A3" s="172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68"/>
      <c r="BT3" s="68"/>
    </row>
    <row r="4" spans="1:73" ht="18.75" x14ac:dyDescent="0.3">
      <c r="A4" s="172"/>
      <c r="B4" s="3"/>
      <c r="C4" s="4" t="s">
        <v>21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27"/>
      <c r="BS4" s="68"/>
      <c r="BT4" s="68"/>
    </row>
    <row r="5" spans="1:73" ht="18.75" x14ac:dyDescent="0.3">
      <c r="A5" s="172"/>
      <c r="B5" s="3"/>
      <c r="C5" s="4" t="s">
        <v>22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27"/>
      <c r="BS5" s="68"/>
      <c r="BT5" s="68"/>
    </row>
    <row r="6" spans="1:73" ht="18.75" x14ac:dyDescent="0.3">
      <c r="A6" s="172"/>
      <c r="B6" s="3"/>
      <c r="C6" s="5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27"/>
      <c r="BS6" s="68"/>
      <c r="BT6" s="68"/>
    </row>
    <row r="7" spans="1:73" ht="20.100000000000001" customHeight="1" x14ac:dyDescent="0.3">
      <c r="A7" s="172"/>
      <c r="B7" s="3"/>
      <c r="C7" s="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83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27"/>
      <c r="BS7" s="68"/>
      <c r="BT7" s="68"/>
    </row>
    <row r="8" spans="1:73" ht="30.75" customHeight="1" thickBot="1" x14ac:dyDescent="0.4">
      <c r="A8" s="172"/>
      <c r="B8" s="75" t="s">
        <v>0</v>
      </c>
      <c r="C8" s="7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68"/>
      <c r="BT8" s="68"/>
    </row>
    <row r="9" spans="1:73" ht="29.25" customHeight="1" x14ac:dyDescent="0.2">
      <c r="A9" s="172"/>
      <c r="B9" s="345" t="s">
        <v>1</v>
      </c>
      <c r="C9" s="346"/>
      <c r="D9" s="337">
        <v>2015</v>
      </c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9"/>
      <c r="P9" s="343"/>
      <c r="Q9" s="337">
        <v>2016</v>
      </c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196"/>
      <c r="AD9" s="337">
        <v>2017</v>
      </c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9"/>
      <c r="AP9" s="242"/>
      <c r="AQ9" s="337">
        <v>2018</v>
      </c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9"/>
      <c r="BC9" s="298"/>
      <c r="BD9" s="337">
        <v>2019</v>
      </c>
      <c r="BE9" s="338"/>
      <c r="BF9" s="338"/>
      <c r="BG9" s="338"/>
      <c r="BH9" s="338"/>
      <c r="BI9" s="338"/>
      <c r="BJ9" s="338"/>
      <c r="BK9" s="338"/>
      <c r="BL9" s="338"/>
      <c r="BM9" s="338"/>
      <c r="BN9" s="339"/>
      <c r="BO9" s="327" t="s">
        <v>19</v>
      </c>
      <c r="BP9" s="328"/>
      <c r="BQ9" s="329"/>
      <c r="BR9" s="52" t="s">
        <v>20</v>
      </c>
      <c r="BS9" s="68"/>
      <c r="BT9" s="68"/>
    </row>
    <row r="10" spans="1:73" ht="18.75" customHeight="1" thickBot="1" x14ac:dyDescent="0.25">
      <c r="A10" s="172"/>
      <c r="B10" s="347"/>
      <c r="C10" s="348"/>
      <c r="D10" s="340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2"/>
      <c r="P10" s="344"/>
      <c r="Q10" s="340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197"/>
      <c r="AD10" s="340"/>
      <c r="AE10" s="341"/>
      <c r="AF10" s="341"/>
      <c r="AG10" s="341"/>
      <c r="AH10" s="341"/>
      <c r="AI10" s="341"/>
      <c r="AJ10" s="341"/>
      <c r="AK10" s="341"/>
      <c r="AL10" s="341"/>
      <c r="AM10" s="341"/>
      <c r="AN10" s="341"/>
      <c r="AO10" s="342"/>
      <c r="AP10" s="243"/>
      <c r="AQ10" s="340"/>
      <c r="AR10" s="341"/>
      <c r="AS10" s="341"/>
      <c r="AT10" s="341"/>
      <c r="AU10" s="341"/>
      <c r="AV10" s="341"/>
      <c r="AW10" s="341"/>
      <c r="AX10" s="341"/>
      <c r="AY10" s="341"/>
      <c r="AZ10" s="341"/>
      <c r="BA10" s="341"/>
      <c r="BB10" s="342"/>
      <c r="BC10" s="299"/>
      <c r="BD10" s="340"/>
      <c r="BE10" s="341"/>
      <c r="BF10" s="341"/>
      <c r="BG10" s="341"/>
      <c r="BH10" s="341"/>
      <c r="BI10" s="341"/>
      <c r="BJ10" s="341"/>
      <c r="BK10" s="341"/>
      <c r="BL10" s="341"/>
      <c r="BM10" s="341"/>
      <c r="BN10" s="342"/>
      <c r="BO10" s="330" t="s">
        <v>120</v>
      </c>
      <c r="BP10" s="331"/>
      <c r="BQ10" s="332"/>
      <c r="BR10" s="333" t="s">
        <v>106</v>
      </c>
      <c r="BS10" s="68"/>
      <c r="BT10" s="68"/>
    </row>
    <row r="11" spans="1:73" s="213" customFormat="1" ht="21" customHeight="1" thickBot="1" x14ac:dyDescent="0.3">
      <c r="A11" s="172"/>
      <c r="B11" s="349"/>
      <c r="C11" s="350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3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7" t="s">
        <v>10</v>
      </c>
      <c r="AY11" s="7" t="s">
        <v>11</v>
      </c>
      <c r="AZ11" s="7" t="s">
        <v>13</v>
      </c>
      <c r="BA11" s="7" t="s">
        <v>14</v>
      </c>
      <c r="BB11" s="8" t="s">
        <v>15</v>
      </c>
      <c r="BC11" s="193" t="s">
        <v>104</v>
      </c>
      <c r="BD11" s="7" t="s">
        <v>2</v>
      </c>
      <c r="BE11" s="7" t="s">
        <v>3</v>
      </c>
      <c r="BF11" s="7" t="s">
        <v>4</v>
      </c>
      <c r="BG11" s="7" t="s">
        <v>5</v>
      </c>
      <c r="BH11" s="7" t="s">
        <v>6</v>
      </c>
      <c r="BI11" s="7" t="s">
        <v>7</v>
      </c>
      <c r="BJ11" s="7" t="s">
        <v>9</v>
      </c>
      <c r="BK11" s="7" t="s">
        <v>10</v>
      </c>
      <c r="BL11" s="7" t="s">
        <v>11</v>
      </c>
      <c r="BM11" s="7" t="s">
        <v>13</v>
      </c>
      <c r="BN11" s="8" t="s">
        <v>14</v>
      </c>
      <c r="BO11" s="140">
        <v>2017</v>
      </c>
      <c r="BP11" s="109">
        <v>2018</v>
      </c>
      <c r="BQ11" s="109">
        <v>2019</v>
      </c>
      <c r="BR11" s="334"/>
      <c r="BS11" s="69"/>
      <c r="BT11" s="69"/>
    </row>
    <row r="12" spans="1:73" s="213" customFormat="1" ht="21" customHeight="1" x14ac:dyDescent="0.25">
      <c r="A12" s="172"/>
      <c r="B12" s="353" t="s">
        <v>35</v>
      </c>
      <c r="C12" s="353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199"/>
      <c r="BP12" s="199"/>
      <c r="BQ12" s="199"/>
      <c r="BR12" s="199"/>
      <c r="BS12" s="69"/>
      <c r="BT12" s="69"/>
    </row>
    <row r="13" spans="1:73" s="214" customFormat="1" ht="20.100000000000001" customHeight="1" thickBot="1" x14ac:dyDescent="0.3">
      <c r="A13" s="173"/>
      <c r="B13" s="101" t="s">
        <v>101</v>
      </c>
      <c r="C13" s="101"/>
      <c r="D13" s="4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45"/>
      <c r="BS13" s="70"/>
      <c r="BT13" s="70"/>
    </row>
    <row r="14" spans="1:73" s="214" customFormat="1" ht="20.100000000000001" customHeight="1" thickBot="1" x14ac:dyDescent="0.3">
      <c r="A14" s="173"/>
      <c r="B14" s="88"/>
      <c r="C14" s="89" t="s">
        <v>23</v>
      </c>
      <c r="D14" s="90">
        <v>31764.140468770009</v>
      </c>
      <c r="E14" s="91">
        <v>26842.672955824193</v>
      </c>
      <c r="F14" s="91">
        <v>29176.372994707199</v>
      </c>
      <c r="G14" s="91">
        <v>38203.017408263797</v>
      </c>
      <c r="H14" s="91">
        <v>31096.188049034001</v>
      </c>
      <c r="I14" s="91">
        <v>31573.039454036589</v>
      </c>
      <c r="J14" s="91">
        <v>39192.682817067405</v>
      </c>
      <c r="K14" s="91">
        <v>28615.942765541007</v>
      </c>
      <c r="L14" s="91">
        <v>28628.852462442999</v>
      </c>
      <c r="M14" s="91">
        <v>34172.952271334208</v>
      </c>
      <c r="N14" s="91">
        <v>30471.661582771394</v>
      </c>
      <c r="O14" s="92">
        <v>44209.348473593585</v>
      </c>
      <c r="P14" s="131">
        <v>393946.87170338636</v>
      </c>
      <c r="Q14" s="91">
        <v>33957.500745881</v>
      </c>
      <c r="R14" s="91">
        <v>31703.216177567214</v>
      </c>
      <c r="S14" s="91">
        <v>37488.426655732801</v>
      </c>
      <c r="T14" s="91">
        <v>39939.83609459619</v>
      </c>
      <c r="U14" s="91">
        <v>39454.295401134797</v>
      </c>
      <c r="V14" s="91">
        <v>39588.979430113803</v>
      </c>
      <c r="W14" s="91">
        <v>36352.326516994995</v>
      </c>
      <c r="X14" s="91">
        <v>44096.016976613209</v>
      </c>
      <c r="Y14" s="91">
        <v>44041.924498398213</v>
      </c>
      <c r="Z14" s="91">
        <v>45536.133590862206</v>
      </c>
      <c r="AA14" s="91">
        <v>42384.579446116382</v>
      </c>
      <c r="AB14" s="91">
        <v>51372.131900530425</v>
      </c>
      <c r="AC14" s="131">
        <v>485915.36743454129</v>
      </c>
      <c r="AD14" s="90">
        <v>38536.136591489201</v>
      </c>
      <c r="AE14" s="91">
        <v>33068.30658083719</v>
      </c>
      <c r="AF14" s="91">
        <v>42239.711606536999</v>
      </c>
      <c r="AG14" s="91">
        <v>48114.682266623422</v>
      </c>
      <c r="AH14" s="91">
        <v>50992.553975988398</v>
      </c>
      <c r="AI14" s="91">
        <v>41135.25999341601</v>
      </c>
      <c r="AJ14" s="91">
        <v>41955.564999005393</v>
      </c>
      <c r="AK14" s="91">
        <v>40440.829442751201</v>
      </c>
      <c r="AL14" s="91">
        <v>40450.19234164997</v>
      </c>
      <c r="AM14" s="91">
        <v>43906.130790737996</v>
      </c>
      <c r="AN14" s="91">
        <v>42364.866960583196</v>
      </c>
      <c r="AO14" s="91">
        <v>48280.431392315615</v>
      </c>
      <c r="AP14" s="131">
        <v>511484.66694193456</v>
      </c>
      <c r="AQ14" s="91">
        <v>46421.526959139395</v>
      </c>
      <c r="AR14" s="91">
        <v>35464.653284831184</v>
      </c>
      <c r="AS14" s="91">
        <v>43877.168489936383</v>
      </c>
      <c r="AT14" s="91">
        <v>57930.575556850818</v>
      </c>
      <c r="AU14" s="91">
        <v>48666.18423662956</v>
      </c>
      <c r="AV14" s="91">
        <v>46086.77181245821</v>
      </c>
      <c r="AW14" s="91">
        <v>48875.648385867789</v>
      </c>
      <c r="AX14" s="91">
        <v>45050.447173391171</v>
      </c>
      <c r="AY14" s="91">
        <v>41846.408988947602</v>
      </c>
      <c r="AZ14" s="91">
        <v>54912.593601268731</v>
      </c>
      <c r="BA14" s="91">
        <v>45433.773527182602</v>
      </c>
      <c r="BB14" s="91">
        <v>46809.100464921547</v>
      </c>
      <c r="BC14" s="131">
        <v>561374.85248142492</v>
      </c>
      <c r="BD14" s="90">
        <v>48625.620245357197</v>
      </c>
      <c r="BE14" s="91">
        <v>34320.374519196797</v>
      </c>
      <c r="BF14" s="91">
        <v>42303.043221525411</v>
      </c>
      <c r="BG14" s="91">
        <v>53558.881462333033</v>
      </c>
      <c r="BH14" s="91">
        <v>47190.464246287294</v>
      </c>
      <c r="BI14" s="91">
        <v>40379.310314176197</v>
      </c>
      <c r="BJ14" s="91">
        <v>51868.676883172622</v>
      </c>
      <c r="BK14" s="91">
        <v>44166.287043933182</v>
      </c>
      <c r="BL14" s="91">
        <v>42443.434508559207</v>
      </c>
      <c r="BM14" s="91">
        <v>45335.569855840207</v>
      </c>
      <c r="BN14" s="91">
        <v>46590.998084434992</v>
      </c>
      <c r="BO14" s="182">
        <f>SUM($AD14:$AN14)</f>
        <v>463204.23554961896</v>
      </c>
      <c r="BP14" s="122">
        <f>SUM($AQ14:$BA14)</f>
        <v>514565.75201650342</v>
      </c>
      <c r="BQ14" s="123">
        <f>SUM($BD14:$BN14)</f>
        <v>496782.66038481612</v>
      </c>
      <c r="BR14" s="174">
        <f>((BQ14/BP14)-1)*100</f>
        <v>-3.4559415511036473</v>
      </c>
      <c r="BS14" s="70"/>
      <c r="BT14" s="312"/>
      <c r="BU14" s="312"/>
    </row>
    <row r="15" spans="1:73" s="214" customFormat="1" ht="20.100000000000001" customHeight="1" x14ac:dyDescent="0.3">
      <c r="A15" s="173"/>
      <c r="B15" s="39" t="s">
        <v>99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1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1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44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244"/>
      <c r="BD15" s="192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192"/>
      <c r="BP15" s="190"/>
      <c r="BQ15" s="191"/>
      <c r="BR15" s="111"/>
      <c r="BS15" s="70"/>
      <c r="BT15" s="70"/>
    </row>
    <row r="16" spans="1:73" ht="20.100000000000001" customHeight="1" thickBot="1" x14ac:dyDescent="0.3">
      <c r="A16" s="172"/>
      <c r="B16" s="351" t="s">
        <v>12</v>
      </c>
      <c r="C16" s="352"/>
      <c r="D16" s="31">
        <v>26343.946773630007</v>
      </c>
      <c r="E16" s="11">
        <v>22792.382419569993</v>
      </c>
      <c r="F16" s="11">
        <v>24713.7635061</v>
      </c>
      <c r="G16" s="11">
        <v>32986.850332259994</v>
      </c>
      <c r="H16" s="11">
        <v>26782.009331360001</v>
      </c>
      <c r="I16" s="11">
        <v>27059.576231209991</v>
      </c>
      <c r="J16" s="11">
        <v>35562.017457850008</v>
      </c>
      <c r="K16" s="11">
        <v>24416.413173640005</v>
      </c>
      <c r="L16" s="11">
        <v>24723.629985489999</v>
      </c>
      <c r="M16" s="11">
        <v>29010.469300860012</v>
      </c>
      <c r="N16" s="11">
        <v>26847.347887949993</v>
      </c>
      <c r="O16" s="32">
        <v>35944.178670529982</v>
      </c>
      <c r="P16" s="32">
        <v>337182.58507044998</v>
      </c>
      <c r="Q16" s="11">
        <v>29629.673887050001</v>
      </c>
      <c r="R16" s="11">
        <v>27058.921547490012</v>
      </c>
      <c r="S16" s="11">
        <v>30678.939456390002</v>
      </c>
      <c r="T16" s="11">
        <v>33062.147182119988</v>
      </c>
      <c r="U16" s="11">
        <v>32794.250892559998</v>
      </c>
      <c r="V16" s="11">
        <v>33750.494066820007</v>
      </c>
      <c r="W16" s="11">
        <v>31671.232763329997</v>
      </c>
      <c r="X16" s="11">
        <v>38755.575126460011</v>
      </c>
      <c r="Y16" s="11">
        <v>38630.902617290012</v>
      </c>
      <c r="Z16" s="11">
        <v>40646.685433740007</v>
      </c>
      <c r="AA16" s="11">
        <v>36166.837042059982</v>
      </c>
      <c r="AB16" s="11">
        <v>46316.35711726002</v>
      </c>
      <c r="AC16" s="10">
        <v>419162.01713257004</v>
      </c>
      <c r="AD16" s="31">
        <v>34580.696570680004</v>
      </c>
      <c r="AE16" s="11">
        <v>29024.573545679992</v>
      </c>
      <c r="AF16" s="11">
        <v>36506.221108060003</v>
      </c>
      <c r="AG16" s="11">
        <v>42254.034514950021</v>
      </c>
      <c r="AH16" s="11">
        <v>40090.597276639994</v>
      </c>
      <c r="AI16" s="11">
        <v>32773.502893790006</v>
      </c>
      <c r="AJ16" s="11">
        <v>34627.395693889994</v>
      </c>
      <c r="AK16" s="11">
        <v>32589.401687310001</v>
      </c>
      <c r="AL16" s="11">
        <v>33224.945820035166</v>
      </c>
      <c r="AM16" s="11">
        <v>37956.900695229997</v>
      </c>
      <c r="AN16" s="11">
        <v>37364.931980629997</v>
      </c>
      <c r="AO16" s="11">
        <v>41738.388979740012</v>
      </c>
      <c r="AP16" s="10">
        <v>432731.5907666352</v>
      </c>
      <c r="AQ16" s="11">
        <v>39834.761477449996</v>
      </c>
      <c r="AR16" s="11">
        <v>30509.057528659985</v>
      </c>
      <c r="AS16" s="11">
        <v>39645.480007689985</v>
      </c>
      <c r="AT16" s="11">
        <v>52190.927701900015</v>
      </c>
      <c r="AU16" s="11">
        <v>42318.231221639959</v>
      </c>
      <c r="AV16" s="11">
        <v>40693.27942312001</v>
      </c>
      <c r="AW16" s="11">
        <v>44464.81611095999</v>
      </c>
      <c r="AX16" s="11">
        <v>39559.934558309971</v>
      </c>
      <c r="AY16" s="11">
        <v>36994.981421974204</v>
      </c>
      <c r="AZ16" s="11">
        <v>50230.12952946993</v>
      </c>
      <c r="BA16" s="11">
        <v>40435.342840340003</v>
      </c>
      <c r="BB16" s="11">
        <v>42238.885321309943</v>
      </c>
      <c r="BC16" s="10">
        <v>499115.82714282395</v>
      </c>
      <c r="BD16" s="31">
        <v>44251.709023539996</v>
      </c>
      <c r="BE16" s="11">
        <v>29700.093652789994</v>
      </c>
      <c r="BF16" s="11">
        <v>37609.731597670012</v>
      </c>
      <c r="BG16" s="11">
        <v>49270.848244480032</v>
      </c>
      <c r="BH16" s="11">
        <v>41898.278186270494</v>
      </c>
      <c r="BI16" s="11">
        <v>36524.829256709992</v>
      </c>
      <c r="BJ16" s="11">
        <v>47060.130989470024</v>
      </c>
      <c r="BK16" s="11">
        <v>37431.696404389979</v>
      </c>
      <c r="BL16" s="11">
        <v>36102.322293390011</v>
      </c>
      <c r="BM16" s="11">
        <v>39643.970574230007</v>
      </c>
      <c r="BN16" s="11">
        <v>41051.056491689989</v>
      </c>
      <c r="BO16" s="161">
        <f t="shared" ref="BO16:BO27" si="0">SUM($AD16:$AN16)</f>
        <v>390993.20178689522</v>
      </c>
      <c r="BP16" s="159">
        <f t="shared" ref="BP16:BP27" si="1">SUM($AQ16:$BA16)</f>
        <v>456876.94182151405</v>
      </c>
      <c r="BQ16" s="162">
        <f t="shared" ref="BQ16:BQ27" si="2">SUM($BD16:$BN16)</f>
        <v>440544.6667146305</v>
      </c>
      <c r="BR16" s="10">
        <f>((BQ16/BP16)-1)*100</f>
        <v>-3.5747645836029074</v>
      </c>
      <c r="BS16" s="68"/>
      <c r="BT16" s="71"/>
    </row>
    <row r="17" spans="1:72" ht="20.100000000000001" hidden="1" customHeight="1" x14ac:dyDescent="0.25">
      <c r="A17" s="172"/>
      <c r="B17" s="145"/>
      <c r="C17" s="146" t="s">
        <v>25</v>
      </c>
      <c r="D17" s="150">
        <v>0.61185816999999998</v>
      </c>
      <c r="E17" s="148">
        <v>0.67520072000000009</v>
      </c>
      <c r="F17" s="148">
        <v>17.695329210000001</v>
      </c>
      <c r="G17" s="148">
        <v>11.53217574</v>
      </c>
      <c r="H17" s="148">
        <v>175.43816514</v>
      </c>
      <c r="I17" s="148">
        <v>40.90451848</v>
      </c>
      <c r="J17" s="148">
        <v>57.258691420000005</v>
      </c>
      <c r="K17" s="148">
        <v>140.89293021999998</v>
      </c>
      <c r="L17" s="148">
        <v>42.942336480000009</v>
      </c>
      <c r="M17" s="148">
        <v>27.861811630000002</v>
      </c>
      <c r="N17" s="148">
        <v>12.953543699999999</v>
      </c>
      <c r="O17" s="148">
        <v>44.40563731000001</v>
      </c>
      <c r="P17" s="163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3">
        <v>1067.6936787499999</v>
      </c>
      <c r="AD17" s="149">
        <v>1.9009042599999999</v>
      </c>
      <c r="AE17" s="148">
        <v>34.413266870000001</v>
      </c>
      <c r="AF17" s="148">
        <v>34.623474059999999</v>
      </c>
      <c r="AG17" s="148">
        <v>31.915462200000004</v>
      </c>
      <c r="AH17" s="148">
        <v>255.02978411999996</v>
      </c>
      <c r="AI17" s="148">
        <v>11.143929360000001</v>
      </c>
      <c r="AJ17" s="148">
        <v>24.827808959999995</v>
      </c>
      <c r="AK17" s="148">
        <v>136.15784281000001</v>
      </c>
      <c r="AL17" s="148">
        <v>12.301688179999998</v>
      </c>
      <c r="AM17" s="148">
        <v>39.310418930000012</v>
      </c>
      <c r="AN17" s="148">
        <v>19.021385540000001</v>
      </c>
      <c r="AO17" s="148">
        <v>64.444114330000005</v>
      </c>
      <c r="AP17" s="143">
        <v>665.09007961999998</v>
      </c>
      <c r="AQ17" s="148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20">
        <v>226.75872806000001</v>
      </c>
      <c r="AZ17" s="20">
        <v>116.81791427</v>
      </c>
      <c r="BA17" s="20">
        <v>115.01233621999999</v>
      </c>
      <c r="BB17" s="20">
        <v>71.142505900000003</v>
      </c>
      <c r="BC17" s="143">
        <v>2237.9794883599998</v>
      </c>
      <c r="BD17" s="150">
        <v>306.50977465</v>
      </c>
      <c r="BE17" s="20">
        <v>341.79344917000003</v>
      </c>
      <c r="BF17" s="20">
        <v>135.61495242000001</v>
      </c>
      <c r="BG17" s="20">
        <v>524.66011649000006</v>
      </c>
      <c r="BH17" s="20">
        <v>39.305385830000006</v>
      </c>
      <c r="BI17" s="20">
        <v>98.000152180000001</v>
      </c>
      <c r="BJ17" s="20">
        <v>201.95937320000002</v>
      </c>
      <c r="BK17" s="20">
        <v>58.445949910000003</v>
      </c>
      <c r="BL17" s="20">
        <v>136.45631274000002</v>
      </c>
      <c r="BM17" s="20">
        <v>456.64472920000003</v>
      </c>
      <c r="BN17" s="20">
        <v>63.738347369999985</v>
      </c>
      <c r="BO17" s="150">
        <f t="shared" si="0"/>
        <v>600.64596528999994</v>
      </c>
      <c r="BP17" s="20">
        <f t="shared" si="1"/>
        <v>2166.8369824599999</v>
      </c>
      <c r="BQ17" s="53">
        <f t="shared" si="2"/>
        <v>2363.1285431600004</v>
      </c>
      <c r="BR17" s="147">
        <f t="shared" ref="BR17:BR41" si="3">((BQ17/BP17)-1)*100</f>
        <v>9.0588983983996627</v>
      </c>
      <c r="BS17" s="68"/>
      <c r="BT17" s="68"/>
    </row>
    <row r="18" spans="1:72" ht="20.100000000000001" hidden="1" customHeight="1" x14ac:dyDescent="0.25">
      <c r="A18" s="172"/>
      <c r="B18" s="141"/>
      <c r="C18" s="142" t="s">
        <v>26</v>
      </c>
      <c r="D18" s="150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3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3">
        <v>1703.08265639</v>
      </c>
      <c r="AD18" s="150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3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20">
        <v>75.8</v>
      </c>
      <c r="AZ18" s="20">
        <v>75.825622230000008</v>
      </c>
      <c r="BA18" s="20">
        <v>68.243077420000006</v>
      </c>
      <c r="BB18" s="20">
        <v>237.25573867000003</v>
      </c>
      <c r="BC18" s="143">
        <v>3107.7202060200007</v>
      </c>
      <c r="BD18" s="150">
        <v>244.00777778</v>
      </c>
      <c r="BE18" s="20">
        <v>169.70845832999998</v>
      </c>
      <c r="BF18" s="20">
        <v>542.89092547000007</v>
      </c>
      <c r="BG18" s="20">
        <v>567.62214938</v>
      </c>
      <c r="BH18" s="20">
        <v>386.00683213999997</v>
      </c>
      <c r="BI18" s="20">
        <v>162.28751188000001</v>
      </c>
      <c r="BJ18" s="20">
        <v>169.08397006999999</v>
      </c>
      <c r="BK18" s="20">
        <v>174.53682334000001</v>
      </c>
      <c r="BL18" s="20">
        <v>223.79381067000003</v>
      </c>
      <c r="BM18" s="20">
        <v>1444.32912455</v>
      </c>
      <c r="BN18" s="20">
        <v>4034.5765770999997</v>
      </c>
      <c r="BO18" s="150">
        <f t="shared" si="0"/>
        <v>4706.2421622399997</v>
      </c>
      <c r="BP18" s="20">
        <f t="shared" si="1"/>
        <v>2870.4644673500006</v>
      </c>
      <c r="BQ18" s="53">
        <f t="shared" si="2"/>
        <v>8118.843960709999</v>
      </c>
      <c r="BR18" s="147">
        <f t="shared" si="3"/>
        <v>182.84077552805513</v>
      </c>
      <c r="BS18" s="68"/>
      <c r="BT18" s="68"/>
    </row>
    <row r="19" spans="1:72" ht="20.100000000000001" hidden="1" customHeight="1" x14ac:dyDescent="0.25">
      <c r="A19" s="172"/>
      <c r="B19" s="141"/>
      <c r="C19" s="142" t="s">
        <v>27</v>
      </c>
      <c r="D19" s="150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3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3">
        <v>18.554507399977116</v>
      </c>
      <c r="AD19" s="150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3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20">
        <v>0.2098584542013549</v>
      </c>
      <c r="AZ19" s="20">
        <v>10.547723900000001</v>
      </c>
      <c r="BA19" s="20">
        <v>1.0748952999954224</v>
      </c>
      <c r="BB19" s="20">
        <v>1.14457299995422</v>
      </c>
      <c r="BC19" s="143">
        <v>21.418799774151001</v>
      </c>
      <c r="BD19" s="150">
        <v>0.45860199997711198</v>
      </c>
      <c r="BE19" s="20">
        <v>5.7408750000000001E-2</v>
      </c>
      <c r="BF19" s="20">
        <v>6.0000000000000001E-3</v>
      </c>
      <c r="BG19" s="20">
        <v>0.91990300000000003</v>
      </c>
      <c r="BH19" s="20">
        <v>10.2302729904779</v>
      </c>
      <c r="BI19" s="20">
        <v>1.4611099999999999</v>
      </c>
      <c r="BJ19" s="20">
        <v>0</v>
      </c>
      <c r="BK19" s="20">
        <v>0</v>
      </c>
      <c r="BL19" s="20">
        <v>0</v>
      </c>
      <c r="BM19" s="20">
        <v>0</v>
      </c>
      <c r="BN19" s="20">
        <v>1.6266859999999999</v>
      </c>
      <c r="BO19" s="150">
        <f t="shared" si="0"/>
        <v>5.5065839051635752</v>
      </c>
      <c r="BP19" s="20">
        <f t="shared" si="1"/>
        <v>20.27422677419678</v>
      </c>
      <c r="BQ19" s="53">
        <f t="shared" si="2"/>
        <v>14.75998274045501</v>
      </c>
      <c r="BR19" s="147">
        <f t="shared" si="3"/>
        <v>-27.19829513182621</v>
      </c>
      <c r="BS19" s="68"/>
      <c r="BT19" s="68"/>
    </row>
    <row r="20" spans="1:72" ht="20.100000000000001" hidden="1" customHeight="1" x14ac:dyDescent="0.25">
      <c r="A20" s="172"/>
      <c r="B20" s="141"/>
      <c r="C20" s="142" t="s">
        <v>33</v>
      </c>
      <c r="D20" s="150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3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3">
        <v>43907.720109719994</v>
      </c>
      <c r="AD20" s="150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3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20">
        <v>2947.0298759899997</v>
      </c>
      <c r="AZ20" s="20">
        <v>3436.3889384999993</v>
      </c>
      <c r="BA20" s="20">
        <v>3689.10034245</v>
      </c>
      <c r="BB20" s="20">
        <v>3494.6084523299996</v>
      </c>
      <c r="BC20" s="143">
        <v>46313.783263260004</v>
      </c>
      <c r="BD20" s="150">
        <v>4978.2779044299987</v>
      </c>
      <c r="BE20" s="20">
        <v>3174.4195921</v>
      </c>
      <c r="BF20" s="20">
        <v>3308.4485708700013</v>
      </c>
      <c r="BG20" s="20">
        <v>6297.2013586800003</v>
      </c>
      <c r="BH20" s="20">
        <v>4418.2473511200005</v>
      </c>
      <c r="BI20" s="20">
        <v>3041.58341096</v>
      </c>
      <c r="BJ20" s="20">
        <v>4416.69945869</v>
      </c>
      <c r="BK20" s="20">
        <v>3334.5439864499999</v>
      </c>
      <c r="BL20" s="20">
        <v>2914.2606920900002</v>
      </c>
      <c r="BM20" s="20">
        <v>3138.3895096199994</v>
      </c>
      <c r="BN20" s="20">
        <v>2149.9498317799998</v>
      </c>
      <c r="BO20" s="150">
        <f t="shared" si="0"/>
        <v>41064.105807459993</v>
      </c>
      <c r="BP20" s="20">
        <f t="shared" si="1"/>
        <v>42819.174810930002</v>
      </c>
      <c r="BQ20" s="53">
        <f t="shared" si="2"/>
        <v>41172.021666790002</v>
      </c>
      <c r="BR20" s="147">
        <f t="shared" si="3"/>
        <v>-3.8467652667597663</v>
      </c>
      <c r="BS20" s="68"/>
      <c r="BT20" s="68"/>
    </row>
    <row r="21" spans="1:72" ht="20.100000000000001" hidden="1" customHeight="1" x14ac:dyDescent="0.25">
      <c r="A21" s="172"/>
      <c r="B21" s="141"/>
      <c r="C21" s="142" t="s">
        <v>28</v>
      </c>
      <c r="D21" s="150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3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3">
        <v>35694.909999999996</v>
      </c>
      <c r="AD21" s="150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3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20">
        <v>2542.8199999999997</v>
      </c>
      <c r="AZ21" s="20">
        <v>2824.4199999999996</v>
      </c>
      <c r="BA21" s="20">
        <v>2987.4100000000003</v>
      </c>
      <c r="BB21" s="20">
        <v>3479.3500000000008</v>
      </c>
      <c r="BC21" s="143">
        <v>33819.53</v>
      </c>
      <c r="BD21" s="150">
        <v>3654.6400000000003</v>
      </c>
      <c r="BE21" s="20">
        <v>2845.34</v>
      </c>
      <c r="BF21" s="20">
        <v>2652.9900000000002</v>
      </c>
      <c r="BG21" s="20">
        <v>2550.42</v>
      </c>
      <c r="BH21" s="20">
        <v>2907.24</v>
      </c>
      <c r="BI21" s="20">
        <v>2627.36</v>
      </c>
      <c r="BJ21" s="20">
        <v>2951.76</v>
      </c>
      <c r="BK21" s="20">
        <v>2816.4399999999996</v>
      </c>
      <c r="BL21" s="20">
        <v>2627.59</v>
      </c>
      <c r="BM21" s="20">
        <v>2688.1500000000005</v>
      </c>
      <c r="BN21" s="20">
        <v>2861.58</v>
      </c>
      <c r="BO21" s="150">
        <f t="shared" si="0"/>
        <v>31964.18</v>
      </c>
      <c r="BP21" s="20">
        <f t="shared" si="1"/>
        <v>30340.179999999997</v>
      </c>
      <c r="BQ21" s="53">
        <f t="shared" si="2"/>
        <v>31183.510000000002</v>
      </c>
      <c r="BR21" s="147">
        <f t="shared" si="3"/>
        <v>2.7795813999785368</v>
      </c>
      <c r="BS21" s="68"/>
      <c r="BT21" s="68"/>
    </row>
    <row r="22" spans="1:72" ht="20.100000000000001" hidden="1" customHeight="1" x14ac:dyDescent="0.25">
      <c r="A22" s="172"/>
      <c r="B22" s="141"/>
      <c r="C22" s="142" t="s">
        <v>29</v>
      </c>
      <c r="D22" s="150">
        <v>8544.4409409900018</v>
      </c>
      <c r="E22" s="20">
        <v>8352.4043050499949</v>
      </c>
      <c r="F22" s="20">
        <v>9596.6924030999962</v>
      </c>
      <c r="G22" s="20">
        <v>13601.625961919999</v>
      </c>
      <c r="H22" s="20">
        <v>11012.550294979999</v>
      </c>
      <c r="I22" s="20">
        <v>10680.719389819991</v>
      </c>
      <c r="J22" s="20">
        <v>14585.882436140006</v>
      </c>
      <c r="K22" s="20">
        <v>9283.7939647300045</v>
      </c>
      <c r="L22" s="20">
        <v>8250.031697679995</v>
      </c>
      <c r="M22" s="20">
        <v>9582.2451174000089</v>
      </c>
      <c r="N22" s="20">
        <v>9361.1906424999997</v>
      </c>
      <c r="O22" s="20">
        <v>12488.490762749998</v>
      </c>
      <c r="P22" s="143">
        <v>125340.06791706001</v>
      </c>
      <c r="Q22" s="20">
        <v>12416.30295372</v>
      </c>
      <c r="R22" s="20">
        <v>12628.460541230017</v>
      </c>
      <c r="S22" s="20">
        <v>12635.568834580001</v>
      </c>
      <c r="T22" s="20">
        <v>12402.623095689996</v>
      </c>
      <c r="U22" s="20">
        <v>14770.748224100003</v>
      </c>
      <c r="V22" s="20">
        <v>14877.187345190006</v>
      </c>
      <c r="W22" s="20">
        <v>13803.313600879988</v>
      </c>
      <c r="X22" s="20">
        <v>20335.332879690002</v>
      </c>
      <c r="Y22" s="20">
        <v>21165.58100404001</v>
      </c>
      <c r="Z22" s="20">
        <v>22651.201232039999</v>
      </c>
      <c r="AA22" s="20">
        <v>18208.937248550003</v>
      </c>
      <c r="AB22" s="20">
        <v>21426.828313200022</v>
      </c>
      <c r="AC22" s="143">
        <v>197322.08527291007</v>
      </c>
      <c r="AD22" s="150">
        <v>17135.489054010002</v>
      </c>
      <c r="AE22" s="20">
        <v>15709.58243833999</v>
      </c>
      <c r="AF22" s="20">
        <v>19006.018909660004</v>
      </c>
      <c r="AG22" s="20">
        <v>20220.70782691002</v>
      </c>
      <c r="AH22" s="20">
        <v>18554.315790160003</v>
      </c>
      <c r="AI22" s="20">
        <v>15817.230444990004</v>
      </c>
      <c r="AJ22" s="20">
        <v>16466.635696689988</v>
      </c>
      <c r="AK22" s="20">
        <v>14356.053497890005</v>
      </c>
      <c r="AL22" s="20">
        <v>16442.338977809999</v>
      </c>
      <c r="AM22" s="20">
        <v>18358.392219969999</v>
      </c>
      <c r="AN22" s="20">
        <v>19257.987113949999</v>
      </c>
      <c r="AO22" s="20">
        <v>19955.09290185001</v>
      </c>
      <c r="AP22" s="143">
        <v>211279.84487222999</v>
      </c>
      <c r="AQ22" s="20">
        <v>18532.630875529998</v>
      </c>
      <c r="AR22" s="20">
        <v>15335.895459210007</v>
      </c>
      <c r="AS22" s="20">
        <v>21040.081773339985</v>
      </c>
      <c r="AT22" s="20">
        <v>26974.528181069996</v>
      </c>
      <c r="AU22" s="20">
        <v>23219.987986839969</v>
      </c>
      <c r="AV22" s="20">
        <v>20971.063512210003</v>
      </c>
      <c r="AW22" s="20">
        <v>22974.987586859992</v>
      </c>
      <c r="AX22" s="20">
        <v>20214.61873882998</v>
      </c>
      <c r="AY22" s="20">
        <v>19747.108273489997</v>
      </c>
      <c r="AZ22" s="20">
        <v>30289.522987829936</v>
      </c>
      <c r="BA22" s="20">
        <v>18831.415708970013</v>
      </c>
      <c r="BB22" s="20">
        <v>18284.872022029987</v>
      </c>
      <c r="BC22" s="143">
        <v>256416.71310620982</v>
      </c>
      <c r="BD22" s="150">
        <v>17387.410164730005</v>
      </c>
      <c r="BE22" s="20">
        <v>11317.898967450001</v>
      </c>
      <c r="BF22" s="20">
        <v>18482.852008790018</v>
      </c>
      <c r="BG22" s="20">
        <v>22179.140899630027</v>
      </c>
      <c r="BH22" s="20">
        <v>20512.83666039001</v>
      </c>
      <c r="BI22" s="20">
        <v>15345.248275099992</v>
      </c>
      <c r="BJ22" s="20">
        <v>21075.958956510018</v>
      </c>
      <c r="BK22" s="20">
        <v>16264.79369818998</v>
      </c>
      <c r="BL22" s="20">
        <v>16188.691057020007</v>
      </c>
      <c r="BM22" s="20">
        <v>16535.245470910006</v>
      </c>
      <c r="BN22" s="20">
        <v>18873.954174739993</v>
      </c>
      <c r="BO22" s="150">
        <f t="shared" si="0"/>
        <v>191324.75197037999</v>
      </c>
      <c r="BP22" s="20">
        <f t="shared" si="1"/>
        <v>238131.84108417985</v>
      </c>
      <c r="BQ22" s="53">
        <f t="shared" si="2"/>
        <v>194164.03033346008</v>
      </c>
      <c r="BR22" s="147">
        <f t="shared" si="3"/>
        <v>-18.463642052461648</v>
      </c>
      <c r="BS22" s="68"/>
      <c r="BT22" s="68"/>
    </row>
    <row r="23" spans="1:72" ht="20.100000000000001" hidden="1" customHeight="1" x14ac:dyDescent="0.25">
      <c r="A23" s="172"/>
      <c r="B23" s="141"/>
      <c r="C23" s="142" t="s">
        <v>89</v>
      </c>
      <c r="D23" s="150">
        <v>10794.160327060004</v>
      </c>
      <c r="E23" s="20">
        <v>9184.7468187599989</v>
      </c>
      <c r="F23" s="20">
        <v>9073.0911673600058</v>
      </c>
      <c r="G23" s="20">
        <v>9901.1687535599922</v>
      </c>
      <c r="H23" s="20">
        <v>9046.0821721200009</v>
      </c>
      <c r="I23" s="20">
        <v>10266.581925539997</v>
      </c>
      <c r="J23" s="20">
        <v>11832.191776700001</v>
      </c>
      <c r="K23" s="20">
        <v>8992.0658809000015</v>
      </c>
      <c r="L23" s="20">
        <v>10430.282340020007</v>
      </c>
      <c r="M23" s="20">
        <v>12662.982038060003</v>
      </c>
      <c r="N23" s="20">
        <v>11197.604581259995</v>
      </c>
      <c r="O23" s="20">
        <v>14622.308592749989</v>
      </c>
      <c r="P23" s="143">
        <v>128003.26637409</v>
      </c>
      <c r="Q23" s="20">
        <v>9941.8882398200003</v>
      </c>
      <c r="R23" s="20">
        <v>8762.7027663599965</v>
      </c>
      <c r="S23" s="20">
        <v>11883.089605760002</v>
      </c>
      <c r="T23" s="20">
        <v>11883.800333079997</v>
      </c>
      <c r="U23" s="20">
        <v>11206.317768899997</v>
      </c>
      <c r="V23" s="20">
        <v>12400.456084239999</v>
      </c>
      <c r="W23" s="20">
        <v>9796.9306854600072</v>
      </c>
      <c r="X23" s="20">
        <v>11107.800063600003</v>
      </c>
      <c r="Y23" s="20">
        <v>11083.871656900004</v>
      </c>
      <c r="Z23" s="20">
        <v>11407.561914540005</v>
      </c>
      <c r="AA23" s="20">
        <v>11185.685569100007</v>
      </c>
      <c r="AB23" s="20">
        <v>15292.831173559996</v>
      </c>
      <c r="AC23" s="143">
        <v>135952.93586132003</v>
      </c>
      <c r="AD23" s="150">
        <v>9754.8211643199993</v>
      </c>
      <c r="AE23" s="20">
        <v>7681.1560462599991</v>
      </c>
      <c r="AF23" s="20">
        <v>10737.775838880003</v>
      </c>
      <c r="AG23" s="20">
        <v>12359.328451800004</v>
      </c>
      <c r="AH23" s="20">
        <v>10566.667899819993</v>
      </c>
      <c r="AI23" s="20">
        <v>10257.762596020002</v>
      </c>
      <c r="AJ23" s="20">
        <v>10832.135144000007</v>
      </c>
      <c r="AK23" s="20">
        <v>11355.871115939997</v>
      </c>
      <c r="AL23" s="20">
        <v>10497.062877980003</v>
      </c>
      <c r="AM23" s="20">
        <v>12377.821282659999</v>
      </c>
      <c r="AN23" s="20">
        <v>11376.064441140003</v>
      </c>
      <c r="AO23" s="20">
        <v>13281.292248300002</v>
      </c>
      <c r="AP23" s="143">
        <v>131077.75910712001</v>
      </c>
      <c r="AQ23" s="20">
        <v>12546.542158379994</v>
      </c>
      <c r="AR23" s="20">
        <v>9253.1966906399939</v>
      </c>
      <c r="AS23" s="20">
        <v>11639.996667199995</v>
      </c>
      <c r="AT23" s="20">
        <v>13797.669137660007</v>
      </c>
      <c r="AU23" s="20">
        <v>12129.230542039992</v>
      </c>
      <c r="AV23" s="20">
        <v>12651.979254159995</v>
      </c>
      <c r="AW23" s="20">
        <v>13129.824350220002</v>
      </c>
      <c r="AX23" s="20">
        <v>12764.170624419996</v>
      </c>
      <c r="AY23" s="20">
        <v>11101.131379800005</v>
      </c>
      <c r="AZ23" s="20">
        <v>13065.797808539997</v>
      </c>
      <c r="BA23" s="20">
        <v>14353.049232899995</v>
      </c>
      <c r="BB23" s="20">
        <v>16139.926503019999</v>
      </c>
      <c r="BC23" s="143">
        <v>152572.51434897995</v>
      </c>
      <c r="BD23" s="150">
        <v>17238.502485030003</v>
      </c>
      <c r="BE23" s="20">
        <v>11464.584989009993</v>
      </c>
      <c r="BF23" s="20">
        <v>12092.998457739992</v>
      </c>
      <c r="BG23" s="20">
        <v>16696.529910440004</v>
      </c>
      <c r="BH23" s="20">
        <v>13182.888624980009</v>
      </c>
      <c r="BI23" s="20">
        <v>14845.964631750005</v>
      </c>
      <c r="BJ23" s="20">
        <v>17502.228647360011</v>
      </c>
      <c r="BK23" s="20">
        <v>13661.095599850003</v>
      </c>
      <c r="BL23" s="20">
        <v>13045.647869800001</v>
      </c>
      <c r="BM23" s="20">
        <v>14415.026582850003</v>
      </c>
      <c r="BN23" s="20">
        <v>12180.430561609999</v>
      </c>
      <c r="BO23" s="150">
        <f t="shared" si="0"/>
        <v>117796.46685882001</v>
      </c>
      <c r="BP23" s="20">
        <f t="shared" si="1"/>
        <v>136432.58784595996</v>
      </c>
      <c r="BQ23" s="53">
        <f t="shared" si="2"/>
        <v>156325.89836042002</v>
      </c>
      <c r="BR23" s="147">
        <f t="shared" si="3"/>
        <v>14.581054884717659</v>
      </c>
      <c r="BS23" s="68"/>
      <c r="BT23" s="68"/>
    </row>
    <row r="24" spans="1:72" ht="20.100000000000001" hidden="1" customHeight="1" x14ac:dyDescent="0.25">
      <c r="A24" s="172"/>
      <c r="B24" s="141"/>
      <c r="C24" s="142" t="s">
        <v>105</v>
      </c>
      <c r="D24" s="15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43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143">
        <v>0</v>
      </c>
      <c r="AD24" s="15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143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143">
        <v>0</v>
      </c>
      <c r="BD24" s="150">
        <v>3.9235533</v>
      </c>
      <c r="BE24" s="20">
        <v>6.8128541800000004</v>
      </c>
      <c r="BF24" s="20">
        <v>12.685699140000001</v>
      </c>
      <c r="BG24" s="20">
        <v>19.03817604</v>
      </c>
      <c r="BH24" s="20">
        <v>16.048655559999997</v>
      </c>
      <c r="BI24" s="20">
        <v>14.070718080000002</v>
      </c>
      <c r="BJ24" s="20">
        <v>36.744566759999998</v>
      </c>
      <c r="BK24" s="20">
        <v>32.411224019999999</v>
      </c>
      <c r="BL24" s="20">
        <v>32.39608028</v>
      </c>
      <c r="BM24" s="20">
        <v>43.897832980000004</v>
      </c>
      <c r="BN24" s="20">
        <v>27.327730160000002</v>
      </c>
      <c r="BO24" s="150">
        <f t="shared" si="0"/>
        <v>0</v>
      </c>
      <c r="BP24" s="20">
        <f t="shared" si="1"/>
        <v>0</v>
      </c>
      <c r="BQ24" s="53">
        <f t="shared" si="2"/>
        <v>245.35709050000003</v>
      </c>
      <c r="BR24" s="147"/>
      <c r="BS24" s="68"/>
      <c r="BT24" s="68"/>
    </row>
    <row r="25" spans="1:72" ht="20.100000000000001" hidden="1" customHeight="1" x14ac:dyDescent="0.25">
      <c r="A25" s="172"/>
      <c r="B25" s="141"/>
      <c r="C25" s="142" t="s">
        <v>34</v>
      </c>
      <c r="D25" s="150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3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3">
        <v>3495.0350460799996</v>
      </c>
      <c r="AD25" s="150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3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20">
        <v>354.12330618000004</v>
      </c>
      <c r="AZ25" s="20">
        <v>410.80853419999983</v>
      </c>
      <c r="BA25" s="20">
        <v>390.03724707999999</v>
      </c>
      <c r="BB25" s="20">
        <v>530.5855263599999</v>
      </c>
      <c r="BC25" s="143">
        <v>4626.1029302199995</v>
      </c>
      <c r="BD25" s="150">
        <v>437.93476121999993</v>
      </c>
      <c r="BE25" s="20">
        <v>379.4779337999999</v>
      </c>
      <c r="BF25" s="20">
        <v>381.24496783999996</v>
      </c>
      <c r="BG25" s="20">
        <v>435.31570372000016</v>
      </c>
      <c r="BH25" s="20">
        <v>425.47438485999999</v>
      </c>
      <c r="BI25" s="20">
        <v>388.8534277600001</v>
      </c>
      <c r="BJ25" s="20">
        <v>465.87182356000005</v>
      </c>
      <c r="BK25" s="20">
        <v>438.6395203400001</v>
      </c>
      <c r="BL25" s="20">
        <v>441.48630152000004</v>
      </c>
      <c r="BM25" s="20">
        <v>411.84272801999998</v>
      </c>
      <c r="BN25" s="20">
        <v>547.89125134999995</v>
      </c>
      <c r="BO25" s="150">
        <f t="shared" si="0"/>
        <v>3531.3024388000008</v>
      </c>
      <c r="BP25" s="20">
        <f t="shared" si="1"/>
        <v>4095.5174038599994</v>
      </c>
      <c r="BQ25" s="53">
        <f t="shared" si="2"/>
        <v>4754.0328039899996</v>
      </c>
      <c r="BR25" s="147">
        <f t="shared" si="3"/>
        <v>16.078930576863225</v>
      </c>
      <c r="BS25" s="68"/>
      <c r="BT25" s="68"/>
    </row>
    <row r="26" spans="1:72" ht="20.100000000000001" hidden="1" customHeight="1" x14ac:dyDescent="0.25">
      <c r="A26" s="172"/>
      <c r="B26" s="141"/>
      <c r="C26" s="142" t="s">
        <v>88</v>
      </c>
      <c r="D26" s="15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143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3">
        <v>0</v>
      </c>
      <c r="AD26" s="15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3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53">
        <v>0</v>
      </c>
      <c r="BC26" s="143">
        <v>6.5000000000000002E-2</v>
      </c>
      <c r="BD26" s="150">
        <v>4.3999999999999997E-2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150">
        <f t="shared" si="0"/>
        <v>0</v>
      </c>
      <c r="BP26" s="20">
        <f t="shared" si="1"/>
        <v>6.5000000000000002E-2</v>
      </c>
      <c r="BQ26" s="53">
        <f t="shared" si="2"/>
        <v>4.3999999999999997E-2</v>
      </c>
      <c r="BR26" s="147"/>
      <c r="BS26" s="68"/>
      <c r="BT26" s="68"/>
    </row>
    <row r="27" spans="1:72" ht="20.100000000000001" hidden="1" customHeight="1" thickBot="1" x14ac:dyDescent="0.3">
      <c r="A27" s="172"/>
      <c r="B27" s="141"/>
      <c r="C27" s="142" t="s">
        <v>103</v>
      </c>
      <c r="D27" s="15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143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143">
        <v>0</v>
      </c>
      <c r="AD27" s="15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143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143">
        <v>0</v>
      </c>
      <c r="BD27" s="150">
        <v>4.0000000000000003E-7</v>
      </c>
      <c r="BE27" s="20">
        <v>0</v>
      </c>
      <c r="BF27" s="20">
        <v>1.5400000000000002E-5</v>
      </c>
      <c r="BG27" s="20">
        <v>2.7100000000000001E-5</v>
      </c>
      <c r="BH27" s="20">
        <v>1.8400000000000003E-5</v>
      </c>
      <c r="BI27" s="20">
        <v>1.9000000000000001E-5</v>
      </c>
      <c r="BJ27" s="20">
        <v>239.82419332000001</v>
      </c>
      <c r="BK27" s="20">
        <v>650.78960229000006</v>
      </c>
      <c r="BL27" s="20">
        <v>492.00016927000007</v>
      </c>
      <c r="BM27" s="20">
        <v>510.44459610000007</v>
      </c>
      <c r="BN27" s="20">
        <v>309.98133157999996</v>
      </c>
      <c r="BO27" s="150">
        <f t="shared" si="0"/>
        <v>0</v>
      </c>
      <c r="BP27" s="20">
        <f t="shared" si="1"/>
        <v>0</v>
      </c>
      <c r="BQ27" s="53">
        <f t="shared" si="2"/>
        <v>2203.0399728600005</v>
      </c>
      <c r="BR27" s="147"/>
      <c r="BS27" s="68"/>
      <c r="BT27" s="68"/>
    </row>
    <row r="28" spans="1:72" ht="20.100000000000001" customHeight="1" x14ac:dyDescent="0.3">
      <c r="A28" s="172"/>
      <c r="B28" s="153" t="s">
        <v>100</v>
      </c>
      <c r="C28" s="154"/>
      <c r="D28" s="157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8"/>
      <c r="P28" s="155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63"/>
      <c r="AD28" s="157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5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5"/>
      <c r="BD28" s="157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7"/>
      <c r="BP28" s="156"/>
      <c r="BQ28" s="158"/>
      <c r="BR28" s="155"/>
      <c r="BS28" s="68"/>
      <c r="BT28" s="68"/>
    </row>
    <row r="29" spans="1:72" ht="20.100000000000001" customHeight="1" thickBot="1" x14ac:dyDescent="0.3">
      <c r="A29" s="172"/>
      <c r="B29" s="335" t="s">
        <v>12</v>
      </c>
      <c r="C29" s="336"/>
      <c r="D29" s="161">
        <v>5420.1936951400012</v>
      </c>
      <c r="E29" s="159">
        <v>4050.2905362541997</v>
      </c>
      <c r="F29" s="159">
        <v>4462.6094886071987</v>
      </c>
      <c r="G29" s="159">
        <v>5216.1670760038005</v>
      </c>
      <c r="H29" s="159">
        <v>4314.1787176739999</v>
      </c>
      <c r="I29" s="159">
        <v>4513.4632228266</v>
      </c>
      <c r="J29" s="159">
        <v>3630.6653592173998</v>
      </c>
      <c r="K29" s="159">
        <v>4199.5295919010014</v>
      </c>
      <c r="L29" s="159">
        <v>3905.2224769530003</v>
      </c>
      <c r="M29" s="159">
        <v>5162.4829704741996</v>
      </c>
      <c r="N29" s="159">
        <v>3624.3136948214001</v>
      </c>
      <c r="O29" s="162">
        <v>8265.1698030636035</v>
      </c>
      <c r="P29" s="162">
        <v>56764.286632936404</v>
      </c>
      <c r="Q29" s="159">
        <v>4327.8268588309993</v>
      </c>
      <c r="R29" s="159">
        <v>4644.2946300772001</v>
      </c>
      <c r="S29" s="159">
        <v>6809.4871993427996</v>
      </c>
      <c r="T29" s="159">
        <v>6877.688912476201</v>
      </c>
      <c r="U29" s="159">
        <v>6660.044508574797</v>
      </c>
      <c r="V29" s="159">
        <v>5838.4853632937993</v>
      </c>
      <c r="W29" s="159">
        <v>4681.0937536649999</v>
      </c>
      <c r="X29" s="159">
        <v>5340.4418501532</v>
      </c>
      <c r="Y29" s="159">
        <v>5411.0218811081995</v>
      </c>
      <c r="Z29" s="159">
        <v>4889.4481571222004</v>
      </c>
      <c r="AA29" s="159">
        <v>6217.742404056401</v>
      </c>
      <c r="AB29" s="159">
        <v>5055.7747832704008</v>
      </c>
      <c r="AC29" s="160">
        <v>66753.350301971208</v>
      </c>
      <c r="AD29" s="161">
        <v>3955.4400208092002</v>
      </c>
      <c r="AE29" s="159">
        <v>4043.7330351572</v>
      </c>
      <c r="AF29" s="159">
        <v>5733.4904984769992</v>
      </c>
      <c r="AG29" s="159">
        <v>5860.6477516734012</v>
      </c>
      <c r="AH29" s="159">
        <v>10901.956699348402</v>
      </c>
      <c r="AI29" s="159">
        <v>8361.7570996260019</v>
      </c>
      <c r="AJ29" s="159">
        <v>7328.1693051154016</v>
      </c>
      <c r="AK29" s="159">
        <v>7851.427755441201</v>
      </c>
      <c r="AL29" s="159">
        <v>7225.2465216148021</v>
      </c>
      <c r="AM29" s="159">
        <v>5949.2300955080009</v>
      </c>
      <c r="AN29" s="159">
        <v>4999.9349799532001</v>
      </c>
      <c r="AO29" s="159">
        <v>6542.0424125755999</v>
      </c>
      <c r="AP29" s="160">
        <v>78753.076175299415</v>
      </c>
      <c r="AQ29" s="159">
        <v>6586.765481689401</v>
      </c>
      <c r="AR29" s="159">
        <v>4955.5957561711994</v>
      </c>
      <c r="AS29" s="159">
        <v>4231.688482246399</v>
      </c>
      <c r="AT29" s="159">
        <v>5739.647854950801</v>
      </c>
      <c r="AU29" s="159">
        <v>6347.9530149896009</v>
      </c>
      <c r="AV29" s="159">
        <v>5393.4923893381983</v>
      </c>
      <c r="AW29" s="159">
        <v>4410.8322749078006</v>
      </c>
      <c r="AX29" s="159">
        <v>5490.5126150812011</v>
      </c>
      <c r="AY29" s="159">
        <v>4851.4275669734006</v>
      </c>
      <c r="AZ29" s="159">
        <v>4682.4640717987995</v>
      </c>
      <c r="BA29" s="159">
        <v>4998.4306868426002</v>
      </c>
      <c r="BB29" s="159">
        <v>4570.2151436116001</v>
      </c>
      <c r="BC29" s="160">
        <v>62259.025338601008</v>
      </c>
      <c r="BD29" s="161">
        <v>4373.9112218172004</v>
      </c>
      <c r="BE29" s="159">
        <v>4620.2808664068016</v>
      </c>
      <c r="BF29" s="159">
        <v>4693.3116238554003</v>
      </c>
      <c r="BG29" s="159">
        <v>4288.0332178529998</v>
      </c>
      <c r="BH29" s="159">
        <v>5292.1860600167993</v>
      </c>
      <c r="BI29" s="159">
        <v>3854.4810574662019</v>
      </c>
      <c r="BJ29" s="159">
        <v>4808.5458937025987</v>
      </c>
      <c r="BK29" s="159">
        <v>6734.5906395432012</v>
      </c>
      <c r="BL29" s="159">
        <v>6341.112215169198</v>
      </c>
      <c r="BM29" s="159">
        <v>5691.5992816102007</v>
      </c>
      <c r="BN29" s="159">
        <v>5539.9415927450009</v>
      </c>
      <c r="BO29" s="161">
        <f t="shared" ref="BO29:BO52" si="4">SUM($AD29:$AN29)</f>
        <v>72211.033762723819</v>
      </c>
      <c r="BP29" s="159">
        <f t="shared" ref="BP29:BP52" si="5">SUM($AQ29:$BA29)</f>
        <v>57688.810194989397</v>
      </c>
      <c r="BQ29" s="162">
        <f t="shared" ref="BQ29:BQ52" si="6">SUM($BD29:$BN29)</f>
        <v>56237.993670185599</v>
      </c>
      <c r="BR29" s="160">
        <f t="shared" si="3"/>
        <v>-2.5149011045643155</v>
      </c>
      <c r="BS29" s="68"/>
      <c r="BT29" s="68"/>
    </row>
    <row r="30" spans="1:72" ht="20.100000000000001" hidden="1" customHeight="1" x14ac:dyDescent="0.25">
      <c r="A30" s="172"/>
      <c r="B30" s="145"/>
      <c r="C30" s="146" t="s">
        <v>25</v>
      </c>
      <c r="D30" s="150">
        <v>0.57605011520000005</v>
      </c>
      <c r="E30" s="148">
        <v>0.54140690939999991</v>
      </c>
      <c r="F30" s="148">
        <v>0.48607799099999993</v>
      </c>
      <c r="G30" s="148">
        <v>0.43117048240000017</v>
      </c>
      <c r="H30" s="148">
        <v>1.1162819751999999</v>
      </c>
      <c r="I30" s="148">
        <v>0.4747330602</v>
      </c>
      <c r="J30" s="148">
        <v>2.3541977185999996</v>
      </c>
      <c r="K30" s="148">
        <v>0.40868923340000002</v>
      </c>
      <c r="L30" s="148">
        <v>48.520121097000001</v>
      </c>
      <c r="M30" s="148">
        <v>2.131081295</v>
      </c>
      <c r="N30" s="148">
        <v>1.0520450038000002</v>
      </c>
      <c r="O30" s="148">
        <v>9.1902528885999999</v>
      </c>
      <c r="P30" s="143">
        <v>67.282107769800007</v>
      </c>
      <c r="Q30" s="20">
        <v>1.0579625084000002</v>
      </c>
      <c r="R30" s="20">
        <v>0.9025004338</v>
      </c>
      <c r="S30" s="20">
        <v>0.36255058839999998</v>
      </c>
      <c r="T30" s="20">
        <v>0.91117785360000025</v>
      </c>
      <c r="U30" s="20">
        <v>0.47214244979999997</v>
      </c>
      <c r="V30" s="20">
        <v>0.69992490819999997</v>
      </c>
      <c r="W30" s="20">
        <v>0.78081020779999999</v>
      </c>
      <c r="X30" s="20">
        <v>3.8009929160000002</v>
      </c>
      <c r="Y30" s="20">
        <v>0.65524524799999995</v>
      </c>
      <c r="Z30" s="20">
        <v>0.48607785379999985</v>
      </c>
      <c r="AA30" s="20">
        <v>0.6688270876000002</v>
      </c>
      <c r="AB30" s="20">
        <v>0.77135836260000035</v>
      </c>
      <c r="AC30" s="143">
        <v>11.569570418000001</v>
      </c>
      <c r="AD30" s="149">
        <v>1.3082516664000001</v>
      </c>
      <c r="AE30" s="148">
        <v>1.4178705562000005</v>
      </c>
      <c r="AF30" s="148">
        <v>1.2255536118000001</v>
      </c>
      <c r="AG30" s="148">
        <v>1.0179400336</v>
      </c>
      <c r="AH30" s="148">
        <v>8.6374738828000019</v>
      </c>
      <c r="AI30" s="148">
        <v>0.71329779219999945</v>
      </c>
      <c r="AJ30" s="148">
        <v>1.2193561506000004</v>
      </c>
      <c r="AK30" s="148">
        <v>4.7609014655999999</v>
      </c>
      <c r="AL30" s="148">
        <v>1.0757561135999998</v>
      </c>
      <c r="AM30" s="148">
        <v>0.87956875720000005</v>
      </c>
      <c r="AN30" s="148">
        <v>1.9903700040000001</v>
      </c>
      <c r="AO30" s="148">
        <v>1.2402044451999998</v>
      </c>
      <c r="AP30" s="143">
        <v>25.486544479200003</v>
      </c>
      <c r="AQ30" s="148">
        <v>1.4668775729999999</v>
      </c>
      <c r="AR30" s="20">
        <v>31.3601059772</v>
      </c>
      <c r="AS30" s="20">
        <v>1.1679929981999999</v>
      </c>
      <c r="AT30" s="20">
        <v>0.94815092119999989</v>
      </c>
      <c r="AU30" s="20">
        <v>1.1683174762000004</v>
      </c>
      <c r="AV30" s="20">
        <v>3.7390705771999997</v>
      </c>
      <c r="AW30" s="20">
        <v>1.4339613721999993</v>
      </c>
      <c r="AX30" s="20">
        <v>1.3627973100000004</v>
      </c>
      <c r="AY30" s="20">
        <v>0.82696469940000061</v>
      </c>
      <c r="AZ30" s="20">
        <v>1.3090184771999993</v>
      </c>
      <c r="BA30" s="20">
        <v>0.95767548239999978</v>
      </c>
      <c r="BB30" s="20">
        <v>1.3969046126</v>
      </c>
      <c r="BC30" s="143">
        <v>47.137837476799994</v>
      </c>
      <c r="BD30" s="150">
        <v>5.4994452239999978</v>
      </c>
      <c r="BE30" s="20">
        <v>4.338640271</v>
      </c>
      <c r="BF30" s="20">
        <v>0.74026472659999976</v>
      </c>
      <c r="BG30" s="20">
        <v>1.8037401367999997</v>
      </c>
      <c r="BH30" s="20">
        <v>1.6193108889999999</v>
      </c>
      <c r="BI30" s="20">
        <v>1.3426142982</v>
      </c>
      <c r="BJ30" s="20">
        <v>1.1165849814000002</v>
      </c>
      <c r="BK30" s="20">
        <v>0.94523480380000013</v>
      </c>
      <c r="BL30" s="20">
        <v>33.180705455799995</v>
      </c>
      <c r="BM30" s="20">
        <v>1.9381143656000022</v>
      </c>
      <c r="BN30" s="20">
        <v>1.1896445301999998</v>
      </c>
      <c r="BO30" s="150">
        <f t="shared" si="4"/>
        <v>24.246340034000003</v>
      </c>
      <c r="BP30" s="20">
        <f t="shared" si="5"/>
        <v>45.740932864199998</v>
      </c>
      <c r="BQ30" s="53">
        <f t="shared" si="6"/>
        <v>53.714299682399997</v>
      </c>
      <c r="BR30" s="147">
        <f t="shared" si="3"/>
        <v>17.431578935812443</v>
      </c>
      <c r="BS30" s="68"/>
      <c r="BT30" s="68"/>
    </row>
    <row r="31" spans="1:72" ht="20.100000000000001" hidden="1" customHeight="1" x14ac:dyDescent="0.25">
      <c r="A31" s="172"/>
      <c r="B31" s="141"/>
      <c r="C31" s="142" t="s">
        <v>26</v>
      </c>
      <c r="D31" s="15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18.873070104</v>
      </c>
      <c r="J31" s="20">
        <v>30.541567896</v>
      </c>
      <c r="K31" s="20">
        <v>38.779908456800001</v>
      </c>
      <c r="L31" s="20">
        <v>24.982430793600003</v>
      </c>
      <c r="M31" s="20">
        <v>35.348325923399997</v>
      </c>
      <c r="N31" s="20">
        <v>32.190682535199997</v>
      </c>
      <c r="O31" s="20">
        <v>30.886140550999997</v>
      </c>
      <c r="P31" s="143">
        <v>211.60212625999998</v>
      </c>
      <c r="Q31" s="20">
        <v>28.965602397200001</v>
      </c>
      <c r="R31" s="20">
        <v>16.679511084600001</v>
      </c>
      <c r="S31" s="20">
        <v>5.8346684536</v>
      </c>
      <c r="T31" s="20">
        <v>7.9612679734</v>
      </c>
      <c r="U31" s="20">
        <v>7.275341924200001</v>
      </c>
      <c r="V31" s="20">
        <v>5.4906728618000002</v>
      </c>
      <c r="W31" s="20">
        <v>0.27454687259999999</v>
      </c>
      <c r="X31" s="20">
        <v>7.5493333426000007</v>
      </c>
      <c r="Y31" s="20">
        <v>0.65205123200000004</v>
      </c>
      <c r="Z31" s="20">
        <v>0.3775566326</v>
      </c>
      <c r="AA31" s="20">
        <v>105.23339559179999</v>
      </c>
      <c r="AB31" s="20">
        <v>207.87372085620001</v>
      </c>
      <c r="AC31" s="143">
        <v>394.16766922260001</v>
      </c>
      <c r="AD31" s="150">
        <v>105.022141</v>
      </c>
      <c r="AE31" s="20">
        <v>0</v>
      </c>
      <c r="AF31" s="20">
        <v>0</v>
      </c>
      <c r="AG31" s="20">
        <v>164.64628828760002</v>
      </c>
      <c r="AH31" s="20">
        <v>126.04411365000001</v>
      </c>
      <c r="AI31" s="20">
        <v>89.18</v>
      </c>
      <c r="AJ31" s="20">
        <v>89.220874143800003</v>
      </c>
      <c r="AK31" s="20">
        <v>363.6428834248</v>
      </c>
      <c r="AL31" s="20">
        <v>212.6757208562</v>
      </c>
      <c r="AM31" s="20">
        <v>202.41532834180001</v>
      </c>
      <c r="AN31" s="20">
        <v>102.91572085620001</v>
      </c>
      <c r="AO31" s="20">
        <v>96.04</v>
      </c>
      <c r="AP31" s="143">
        <v>1551.8030705604001</v>
      </c>
      <c r="AQ31" s="20">
        <v>370.55319006860003</v>
      </c>
      <c r="AR31" s="20">
        <v>0</v>
      </c>
      <c r="AS31" s="20">
        <v>96.04</v>
      </c>
      <c r="AT31" s="20">
        <v>580.24899943499997</v>
      </c>
      <c r="AU31" s="20">
        <v>446.65870433800001</v>
      </c>
      <c r="AV31" s="20">
        <v>123.5114416438</v>
      </c>
      <c r="AW31" s="20">
        <v>116.70070042259999</v>
      </c>
      <c r="AX31" s="20">
        <v>0</v>
      </c>
      <c r="AY31" s="20">
        <v>34.299999999999997</v>
      </c>
      <c r="AZ31" s="20">
        <v>130.37144171240001</v>
      </c>
      <c r="BA31" s="20">
        <v>233.3217482876</v>
      </c>
      <c r="BB31" s="20">
        <v>0</v>
      </c>
      <c r="BC31" s="143">
        <v>2131.7062259079999</v>
      </c>
      <c r="BD31" s="150">
        <v>198.98401842480001</v>
      </c>
      <c r="BE31" s="20">
        <v>287.00766670939998</v>
      </c>
      <c r="BF31" s="20">
        <v>343.06812364159998</v>
      </c>
      <c r="BG31" s="20">
        <v>144.11240278539998</v>
      </c>
      <c r="BH31" s="20">
        <v>233.29449892700001</v>
      </c>
      <c r="BI31" s="20">
        <v>248.21362562360002</v>
      </c>
      <c r="BJ31" s="20">
        <v>290.66952428220003</v>
      </c>
      <c r="BK31" s="20">
        <v>415.81086522500004</v>
      </c>
      <c r="BL31" s="20">
        <v>170.94655049779999</v>
      </c>
      <c r="BM31" s="20">
        <v>370.77200554659998</v>
      </c>
      <c r="BN31" s="20">
        <v>1008.8252945624</v>
      </c>
      <c r="BO31" s="150">
        <f t="shared" si="4"/>
        <v>1455.7630705604001</v>
      </c>
      <c r="BP31" s="20">
        <f t="shared" si="5"/>
        <v>2131.7062259079999</v>
      </c>
      <c r="BQ31" s="53">
        <f t="shared" si="6"/>
        <v>3711.7045762257994</v>
      </c>
      <c r="BR31" s="147">
        <f t="shared" si="3"/>
        <v>74.118953686725746</v>
      </c>
      <c r="BS31" s="68"/>
      <c r="BT31" s="68"/>
    </row>
    <row r="32" spans="1:72" ht="20.100000000000001" hidden="1" customHeight="1" x14ac:dyDescent="0.25">
      <c r="A32" s="172"/>
      <c r="B32" s="141"/>
      <c r="C32" s="142" t="s">
        <v>27</v>
      </c>
      <c r="D32" s="15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0.34300000000000003</v>
      </c>
      <c r="N32" s="20">
        <v>0</v>
      </c>
      <c r="O32" s="20">
        <v>0</v>
      </c>
      <c r="P32" s="143">
        <v>0.34300000000000003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3">
        <v>0</v>
      </c>
      <c r="AD32" s="150">
        <v>0</v>
      </c>
      <c r="AE32" s="20">
        <v>0.13719999999999999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3">
        <v>0.13719999999999999</v>
      </c>
      <c r="AQ32" s="20">
        <v>0</v>
      </c>
      <c r="AR32" s="20">
        <v>0</v>
      </c>
      <c r="AS32" s="20">
        <v>0</v>
      </c>
      <c r="AT32" s="20">
        <v>39.101999999999997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143">
        <v>39.101999999999997</v>
      </c>
      <c r="BD32" s="15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150">
        <f t="shared" si="4"/>
        <v>0.13719999999999999</v>
      </c>
      <c r="BP32" s="20">
        <f t="shared" si="5"/>
        <v>39.101999999999997</v>
      </c>
      <c r="BQ32" s="53">
        <f t="shared" si="6"/>
        <v>0</v>
      </c>
      <c r="BR32" s="147">
        <f t="shared" si="3"/>
        <v>-100</v>
      </c>
      <c r="BS32" s="68"/>
      <c r="BT32" s="68"/>
    </row>
    <row r="33" spans="1:72" ht="20.100000000000001" hidden="1" customHeight="1" x14ac:dyDescent="0.25">
      <c r="A33" s="172"/>
      <c r="B33" s="141"/>
      <c r="C33" s="142" t="s">
        <v>33</v>
      </c>
      <c r="D33" s="150">
        <v>1181.6048365800002</v>
      </c>
      <c r="E33" s="20">
        <v>1062.7091207599999</v>
      </c>
      <c r="F33" s="20">
        <v>1131.2118048</v>
      </c>
      <c r="G33" s="20">
        <v>991.32397448000006</v>
      </c>
      <c r="H33" s="20">
        <v>928.47771716000011</v>
      </c>
      <c r="I33" s="20">
        <v>1034.6995967</v>
      </c>
      <c r="J33" s="20">
        <v>812.71387946000004</v>
      </c>
      <c r="K33" s="20">
        <v>856.45989366000003</v>
      </c>
      <c r="L33" s="20">
        <v>814.92784842000003</v>
      </c>
      <c r="M33" s="20">
        <v>773.4860670600001</v>
      </c>
      <c r="N33" s="20">
        <v>768.95973616000003</v>
      </c>
      <c r="O33" s="20">
        <v>740.25560966000012</v>
      </c>
      <c r="P33" s="143">
        <v>11096.830084900001</v>
      </c>
      <c r="Q33" s="20">
        <v>665.69196470000009</v>
      </c>
      <c r="R33" s="20">
        <v>642.40938538</v>
      </c>
      <c r="S33" s="20">
        <v>638.14033192000011</v>
      </c>
      <c r="T33" s="20">
        <v>546.17749060000006</v>
      </c>
      <c r="U33" s="20">
        <v>500.82287500000001</v>
      </c>
      <c r="V33" s="20">
        <v>538.86934052000004</v>
      </c>
      <c r="W33" s="20">
        <v>423.98915314000004</v>
      </c>
      <c r="X33" s="20">
        <v>434.66885602000002</v>
      </c>
      <c r="Y33" s="20">
        <v>421.4553161</v>
      </c>
      <c r="Z33" s="20">
        <v>433.23137046000005</v>
      </c>
      <c r="AA33" s="20">
        <v>459.94849110000001</v>
      </c>
      <c r="AB33" s="20">
        <v>457.27731</v>
      </c>
      <c r="AC33" s="143">
        <v>6162.6818849400006</v>
      </c>
      <c r="AD33" s="150">
        <v>505.76466808000004</v>
      </c>
      <c r="AE33" s="20">
        <v>474.73843843999998</v>
      </c>
      <c r="AF33" s="20">
        <v>405.39484873999999</v>
      </c>
      <c r="AG33" s="20">
        <v>406.91084014000006</v>
      </c>
      <c r="AH33" s="20">
        <v>409.50447580000002</v>
      </c>
      <c r="AI33" s="20">
        <v>540.02834438000002</v>
      </c>
      <c r="AJ33" s="20">
        <v>615.22876198000006</v>
      </c>
      <c r="AK33" s="20">
        <v>620.18640166000012</v>
      </c>
      <c r="AL33" s="20">
        <v>482.51285586</v>
      </c>
      <c r="AM33" s="20">
        <v>623.88124568000012</v>
      </c>
      <c r="AN33" s="20">
        <v>632.2499792000001</v>
      </c>
      <c r="AO33" s="20">
        <v>596.22680894000007</v>
      </c>
      <c r="AP33" s="143">
        <v>6312.6276689000006</v>
      </c>
      <c r="AQ33" s="20">
        <v>618.00044208000008</v>
      </c>
      <c r="AR33" s="20">
        <v>568.02132212000004</v>
      </c>
      <c r="AS33" s="20">
        <v>580.20483990000002</v>
      </c>
      <c r="AT33" s="20">
        <v>569.84685730000012</v>
      </c>
      <c r="AU33" s="20">
        <v>565.40535030000012</v>
      </c>
      <c r="AV33" s="20">
        <v>655.72480316000008</v>
      </c>
      <c r="AW33" s="20">
        <v>604.69776332000004</v>
      </c>
      <c r="AX33" s="20">
        <v>682.17017862</v>
      </c>
      <c r="AY33" s="20">
        <v>660.27766168000005</v>
      </c>
      <c r="AZ33" s="20">
        <v>726.78385934000005</v>
      </c>
      <c r="BA33" s="20">
        <v>726.06209130000002</v>
      </c>
      <c r="BB33" s="20">
        <v>678.66799084000002</v>
      </c>
      <c r="BC33" s="143">
        <v>7635.8631599600012</v>
      </c>
      <c r="BD33" s="150">
        <v>695.74660568000002</v>
      </c>
      <c r="BE33" s="20">
        <v>478.69506692000004</v>
      </c>
      <c r="BF33" s="20">
        <v>417.66843146000002</v>
      </c>
      <c r="BG33" s="20">
        <v>533.46953954000003</v>
      </c>
      <c r="BH33" s="20">
        <v>648.90181286000006</v>
      </c>
      <c r="BI33" s="20">
        <v>440.46824514000002</v>
      </c>
      <c r="BJ33" s="20">
        <v>414.68752136000001</v>
      </c>
      <c r="BK33" s="20">
        <v>531.93772211999999</v>
      </c>
      <c r="BL33" s="20">
        <v>555.5000865400001</v>
      </c>
      <c r="BM33" s="20">
        <v>595.19963370000005</v>
      </c>
      <c r="BN33" s="20">
        <v>585.12540813999999</v>
      </c>
      <c r="BO33" s="150">
        <f t="shared" si="4"/>
        <v>5716.4008599600002</v>
      </c>
      <c r="BP33" s="20">
        <f t="shared" si="5"/>
        <v>6957.1951691200011</v>
      </c>
      <c r="BQ33" s="53">
        <f t="shared" si="6"/>
        <v>5897.4000734600004</v>
      </c>
      <c r="BR33" s="147">
        <f t="shared" si="3"/>
        <v>-15.233079853271558</v>
      </c>
      <c r="BS33" s="68"/>
      <c r="BT33" s="68"/>
    </row>
    <row r="34" spans="1:72" ht="20.100000000000001" hidden="1" customHeight="1" x14ac:dyDescent="0.25">
      <c r="A34" s="172"/>
      <c r="B34" s="141"/>
      <c r="C34" s="142" t="s">
        <v>28</v>
      </c>
      <c r="D34" s="15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143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143">
        <v>0</v>
      </c>
      <c r="AD34" s="15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143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143">
        <v>0</v>
      </c>
      <c r="BD34" s="15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150">
        <f t="shared" si="4"/>
        <v>0</v>
      </c>
      <c r="BP34" s="20">
        <f t="shared" si="5"/>
        <v>0</v>
      </c>
      <c r="BQ34" s="53">
        <f t="shared" si="6"/>
        <v>0</v>
      </c>
      <c r="BR34" s="147"/>
      <c r="BS34" s="68"/>
      <c r="BT34" s="68"/>
    </row>
    <row r="35" spans="1:72" ht="20.100000000000001" hidden="1" customHeight="1" x14ac:dyDescent="0.25">
      <c r="A35" s="172"/>
      <c r="B35" s="141"/>
      <c r="C35" s="142" t="s">
        <v>29</v>
      </c>
      <c r="D35" s="150">
        <v>2012.5685824468005</v>
      </c>
      <c r="E35" s="20">
        <v>1188.1468629576</v>
      </c>
      <c r="F35" s="20">
        <v>1071.0698618997994</v>
      </c>
      <c r="G35" s="20">
        <v>1047.3250888450002</v>
      </c>
      <c r="H35" s="20">
        <v>733.36460424360007</v>
      </c>
      <c r="I35" s="20">
        <v>1060.9878306888002</v>
      </c>
      <c r="J35" s="20">
        <v>918.43689129359984</v>
      </c>
      <c r="K35" s="20">
        <v>1205.8208363432</v>
      </c>
      <c r="L35" s="20">
        <v>817.5932779588004</v>
      </c>
      <c r="M35" s="20">
        <v>1252.2345236450001</v>
      </c>
      <c r="N35" s="20">
        <v>830.7813180239998</v>
      </c>
      <c r="O35" s="20">
        <v>2665.1862613851999</v>
      </c>
      <c r="P35" s="143">
        <v>14803.515939731398</v>
      </c>
      <c r="Q35" s="20">
        <v>1260.6058175913997</v>
      </c>
      <c r="R35" s="20">
        <v>1811.0573033896001</v>
      </c>
      <c r="S35" s="20">
        <v>3053.0950767296004</v>
      </c>
      <c r="T35" s="20">
        <v>2404.7651723284007</v>
      </c>
      <c r="U35" s="20">
        <v>2329.6151783351997</v>
      </c>
      <c r="V35" s="20">
        <v>2388.0049622618008</v>
      </c>
      <c r="W35" s="20">
        <v>2155.3478014446</v>
      </c>
      <c r="X35" s="20">
        <v>2539.4114703061996</v>
      </c>
      <c r="Y35" s="20">
        <v>2869.6749200434001</v>
      </c>
      <c r="Z35" s="20">
        <v>2400.006100219</v>
      </c>
      <c r="AA35" s="20">
        <v>3418.4304221046</v>
      </c>
      <c r="AB35" s="20">
        <v>1906.9077902644001</v>
      </c>
      <c r="AC35" s="143">
        <v>28536.922015018201</v>
      </c>
      <c r="AD35" s="150">
        <v>1480.8962777056001</v>
      </c>
      <c r="AE35" s="20">
        <v>1811.8467397730001</v>
      </c>
      <c r="AF35" s="20">
        <v>2859.7613329767992</v>
      </c>
      <c r="AG35" s="20">
        <v>3186.3034642390007</v>
      </c>
      <c r="AH35" s="20">
        <v>5348.3118645544</v>
      </c>
      <c r="AI35" s="20">
        <v>4992.1298219814007</v>
      </c>
      <c r="AJ35" s="20">
        <v>4555.032877605001</v>
      </c>
      <c r="AK35" s="20">
        <v>4680.0170951184</v>
      </c>
      <c r="AL35" s="20">
        <v>3753.6793024794006</v>
      </c>
      <c r="AM35" s="20">
        <v>2711.6636735593997</v>
      </c>
      <c r="AN35" s="20">
        <v>1746.4471719310002</v>
      </c>
      <c r="AO35" s="20">
        <v>3253.2793313188004</v>
      </c>
      <c r="AP35" s="143">
        <v>40379.368953242207</v>
      </c>
      <c r="AQ35" s="20">
        <v>3094.3804788329999</v>
      </c>
      <c r="AR35" s="20">
        <v>2729.9910271647996</v>
      </c>
      <c r="AS35" s="20">
        <v>1676.3536814682004</v>
      </c>
      <c r="AT35" s="20">
        <v>2263.6378521694</v>
      </c>
      <c r="AU35" s="20">
        <v>2733.4029320626</v>
      </c>
      <c r="AV35" s="20">
        <v>2212.9367565171997</v>
      </c>
      <c r="AW35" s="20">
        <v>1746.9490489822001</v>
      </c>
      <c r="AX35" s="20">
        <v>2710.5350572356001</v>
      </c>
      <c r="AY35" s="20">
        <v>2216.3178802520001</v>
      </c>
      <c r="AZ35" s="20">
        <v>1641.5109160043999</v>
      </c>
      <c r="BA35" s="20">
        <v>2143.1832824346002</v>
      </c>
      <c r="BB35" s="20">
        <v>1711.0514069810001</v>
      </c>
      <c r="BC35" s="143">
        <v>26880.250320105006</v>
      </c>
      <c r="BD35" s="150">
        <v>1482.2749325916</v>
      </c>
      <c r="BE35" s="20">
        <v>2034.2260786680004</v>
      </c>
      <c r="BF35" s="20">
        <v>1586.7043794014</v>
      </c>
      <c r="BG35" s="20">
        <v>1580.1904033579995</v>
      </c>
      <c r="BH35" s="20">
        <v>1878.3368060743999</v>
      </c>
      <c r="BI35" s="20">
        <v>1512.3834173000002</v>
      </c>
      <c r="BJ35" s="20">
        <v>2148.9482162442</v>
      </c>
      <c r="BK35" s="20">
        <v>3634.9868147082016</v>
      </c>
      <c r="BL35" s="20">
        <v>3541.7737398287991</v>
      </c>
      <c r="BM35" s="20">
        <v>2482.7401058838004</v>
      </c>
      <c r="BN35" s="20">
        <v>1758.8724081908001</v>
      </c>
      <c r="BO35" s="150">
        <f t="shared" si="4"/>
        <v>37126.089621923406</v>
      </c>
      <c r="BP35" s="20">
        <f t="shared" si="5"/>
        <v>25169.198913124004</v>
      </c>
      <c r="BQ35" s="53">
        <f t="shared" si="6"/>
        <v>23641.4373022492</v>
      </c>
      <c r="BR35" s="147">
        <f t="shared" si="3"/>
        <v>-6.0699651830324335</v>
      </c>
      <c r="BS35" s="68"/>
      <c r="BT35" s="68"/>
    </row>
    <row r="36" spans="1:72" ht="20.100000000000001" hidden="1" customHeight="1" x14ac:dyDescent="0.25">
      <c r="A36" s="172"/>
      <c r="B36" s="141"/>
      <c r="C36" s="142" t="s">
        <v>89</v>
      </c>
      <c r="D36" s="150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3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3">
        <v>30712.6959983872</v>
      </c>
      <c r="AD36" s="150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3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20">
        <v>1871.9876115528004</v>
      </c>
      <c r="AZ36" s="20">
        <v>2103.9498477843999</v>
      </c>
      <c r="BA36" s="20">
        <v>1819.9199313904001</v>
      </c>
      <c r="BB36" s="20">
        <v>2102.1369366507997</v>
      </c>
      <c r="BC36" s="143">
        <v>24656.760897960798</v>
      </c>
      <c r="BD36" s="150">
        <v>1910.2007764448008</v>
      </c>
      <c r="BE36" s="20">
        <v>1749.8703947312015</v>
      </c>
      <c r="BF36" s="20">
        <v>2279.4020862074003</v>
      </c>
      <c r="BG36" s="20">
        <v>1953.4331772312007</v>
      </c>
      <c r="BH36" s="20">
        <v>2448.7317443091997</v>
      </c>
      <c r="BI36" s="20">
        <v>1583.4351674428012</v>
      </c>
      <c r="BJ36" s="20">
        <v>1864.0858792555994</v>
      </c>
      <c r="BK36" s="20">
        <v>2053.5217585918003</v>
      </c>
      <c r="BL36" s="20">
        <v>1954.2516811495998</v>
      </c>
      <c r="BM36" s="20">
        <v>2117.3999043834001</v>
      </c>
      <c r="BN36" s="20">
        <v>2089.2756545752009</v>
      </c>
      <c r="BO36" s="150">
        <f t="shared" si="4"/>
        <v>27124.850607495209</v>
      </c>
      <c r="BP36" s="20">
        <f t="shared" si="5"/>
        <v>22554.623961309997</v>
      </c>
      <c r="BQ36" s="53">
        <f t="shared" si="6"/>
        <v>22003.608224322208</v>
      </c>
      <c r="BR36" s="147">
        <f t="shared" si="3"/>
        <v>-2.4430278151965523</v>
      </c>
      <c r="BS36" s="68"/>
      <c r="BT36" s="68"/>
    </row>
    <row r="37" spans="1:72" ht="20.100000000000001" hidden="1" customHeight="1" x14ac:dyDescent="0.25">
      <c r="A37" s="172"/>
      <c r="B37" s="141"/>
      <c r="C37" s="142" t="s">
        <v>105</v>
      </c>
      <c r="D37" s="15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143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143">
        <v>0</v>
      </c>
      <c r="AD37" s="15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143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v>0</v>
      </c>
      <c r="BA37" s="20">
        <v>0</v>
      </c>
      <c r="BB37" s="20">
        <v>0</v>
      </c>
      <c r="BC37" s="143">
        <v>0</v>
      </c>
      <c r="BD37" s="150">
        <v>1.6464000000000001E-3</v>
      </c>
      <c r="BE37" s="20">
        <v>0.55209280000000005</v>
      </c>
      <c r="BF37" s="20">
        <v>0.51095927959999998</v>
      </c>
      <c r="BG37" s="20">
        <v>2.7963132624</v>
      </c>
      <c r="BH37" s="20">
        <v>4.1706541687999996</v>
      </c>
      <c r="BI37" s="20">
        <v>0.79620823240000016</v>
      </c>
      <c r="BJ37" s="20">
        <v>4.5550811600000003</v>
      </c>
      <c r="BK37" s="20">
        <v>3.4543967667999995</v>
      </c>
      <c r="BL37" s="20">
        <v>2.9934707600000001</v>
      </c>
      <c r="BM37" s="20">
        <v>1.9849097184</v>
      </c>
      <c r="BN37" s="20">
        <v>4.2895305599999993</v>
      </c>
      <c r="BO37" s="150">
        <f t="shared" si="4"/>
        <v>0</v>
      </c>
      <c r="BP37" s="20">
        <f t="shared" si="5"/>
        <v>0</v>
      </c>
      <c r="BQ37" s="53">
        <f t="shared" si="6"/>
        <v>26.105263108399999</v>
      </c>
      <c r="BR37" s="147"/>
      <c r="BS37" s="68"/>
      <c r="BT37" s="68"/>
    </row>
    <row r="38" spans="1:72" ht="20.100000000000001" hidden="1" customHeight="1" x14ac:dyDescent="0.25">
      <c r="A38" s="172"/>
      <c r="B38" s="141"/>
      <c r="C38" s="142" t="s">
        <v>34</v>
      </c>
      <c r="D38" s="150">
        <v>78.858149294400008</v>
      </c>
      <c r="E38" s="20">
        <v>69.780929792000009</v>
      </c>
      <c r="F38" s="20">
        <v>73.739886144400046</v>
      </c>
      <c r="G38" s="20">
        <v>70.162138482800017</v>
      </c>
      <c r="H38" s="20">
        <v>76.526842229600035</v>
      </c>
      <c r="I38" s="20">
        <v>85.796340260400044</v>
      </c>
      <c r="J38" s="20">
        <v>89.56480154720002</v>
      </c>
      <c r="K38" s="20">
        <v>76.43779613679996</v>
      </c>
      <c r="L38" s="20">
        <v>83.745314822400019</v>
      </c>
      <c r="M38" s="20">
        <v>81.121647591600009</v>
      </c>
      <c r="N38" s="20">
        <v>86.251018865199981</v>
      </c>
      <c r="O38" s="20">
        <v>95.754432331600015</v>
      </c>
      <c r="P38" s="143">
        <v>967.73929749840011</v>
      </c>
      <c r="Q38" s="20">
        <v>77.991005643599991</v>
      </c>
      <c r="R38" s="20">
        <v>75.145404790399994</v>
      </c>
      <c r="S38" s="20">
        <v>82.312576931200041</v>
      </c>
      <c r="T38" s="20">
        <v>80.704649594800003</v>
      </c>
      <c r="U38" s="20">
        <v>85.627633240800023</v>
      </c>
      <c r="V38" s="20">
        <v>82.550614540800012</v>
      </c>
      <c r="W38" s="20">
        <v>81.380866686000019</v>
      </c>
      <c r="X38" s="20">
        <v>76.731150042399989</v>
      </c>
      <c r="Y38" s="20">
        <v>70.437925437599986</v>
      </c>
      <c r="Z38" s="20">
        <v>74.143322332800025</v>
      </c>
      <c r="AA38" s="20">
        <v>73.837682716000003</v>
      </c>
      <c r="AB38" s="20">
        <v>74.450332028800034</v>
      </c>
      <c r="AC38" s="143">
        <v>935.31316398520028</v>
      </c>
      <c r="AD38" s="150">
        <v>73.75546794840001</v>
      </c>
      <c r="AE38" s="20">
        <v>51.414843048800009</v>
      </c>
      <c r="AF38" s="20">
        <v>77.191897963600013</v>
      </c>
      <c r="AG38" s="20">
        <v>56.055874246399974</v>
      </c>
      <c r="AH38" s="20">
        <v>77.021722904000001</v>
      </c>
      <c r="AI38" s="20">
        <v>72.775390450000017</v>
      </c>
      <c r="AJ38" s="20">
        <v>70.763272188000002</v>
      </c>
      <c r="AK38" s="20">
        <v>71.553116261200003</v>
      </c>
      <c r="AL38" s="20">
        <v>63.113147540800021</v>
      </c>
      <c r="AM38" s="20">
        <v>71.986473848800046</v>
      </c>
      <c r="AN38" s="20">
        <v>77.914856350799965</v>
      </c>
      <c r="AO38" s="20">
        <v>76.700251916399964</v>
      </c>
      <c r="AP38" s="143">
        <v>840.24631466720007</v>
      </c>
      <c r="AQ38" s="20">
        <v>77.658353404799982</v>
      </c>
      <c r="AR38" s="20">
        <v>59.444051021600011</v>
      </c>
      <c r="AS38" s="20">
        <v>66.719077866000021</v>
      </c>
      <c r="AT38" s="20">
        <v>69.103694402399981</v>
      </c>
      <c r="AU38" s="20">
        <v>74.62001687279998</v>
      </c>
      <c r="AV38" s="20">
        <v>70.251459112799992</v>
      </c>
      <c r="AW38" s="20">
        <v>78.455324606399969</v>
      </c>
      <c r="AX38" s="20">
        <v>73.748620159199987</v>
      </c>
      <c r="AY38" s="20">
        <v>67.71744878920002</v>
      </c>
      <c r="AZ38" s="20">
        <v>78.538988480399993</v>
      </c>
      <c r="BA38" s="20">
        <v>74.985957947599985</v>
      </c>
      <c r="BB38" s="20">
        <v>76.961904527200019</v>
      </c>
      <c r="BC38" s="143">
        <v>868.20489719039995</v>
      </c>
      <c r="BD38" s="150">
        <v>81.203797051999999</v>
      </c>
      <c r="BE38" s="20">
        <v>65.590926307200021</v>
      </c>
      <c r="BF38" s="20">
        <v>65.217379138800027</v>
      </c>
      <c r="BG38" s="20">
        <v>72.227641539200008</v>
      </c>
      <c r="BH38" s="20">
        <v>77.131232788400027</v>
      </c>
      <c r="BI38" s="20">
        <v>67.841779429200017</v>
      </c>
      <c r="BJ38" s="20">
        <v>82.766275379200053</v>
      </c>
      <c r="BK38" s="20">
        <v>75.915911895600019</v>
      </c>
      <c r="BL38" s="20">
        <v>80.536537337199988</v>
      </c>
      <c r="BM38" s="20">
        <v>69.964495022799994</v>
      </c>
      <c r="BN38" s="20">
        <v>54.230393946400007</v>
      </c>
      <c r="BO38" s="150">
        <f t="shared" si="4"/>
        <v>763.54606275080005</v>
      </c>
      <c r="BP38" s="20">
        <f t="shared" si="5"/>
        <v>791.24299266319997</v>
      </c>
      <c r="BQ38" s="53">
        <f t="shared" si="6"/>
        <v>792.62636983600021</v>
      </c>
      <c r="BR38" s="147">
        <f t="shared" si="3"/>
        <v>0.17483594617930809</v>
      </c>
      <c r="BS38" s="68"/>
      <c r="BT38" s="68"/>
    </row>
    <row r="39" spans="1:72" ht="20.100000000000001" hidden="1" customHeight="1" thickBot="1" x14ac:dyDescent="0.3">
      <c r="A39" s="172"/>
      <c r="B39" s="141"/>
      <c r="C39" s="142" t="s">
        <v>103</v>
      </c>
      <c r="D39" s="15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143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143">
        <v>0</v>
      </c>
      <c r="AD39" s="15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143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143">
        <v>0</v>
      </c>
      <c r="BD39" s="150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1.7168110400000001</v>
      </c>
      <c r="BK39" s="20">
        <v>18.017935432000002</v>
      </c>
      <c r="BL39" s="20">
        <v>1.9294436000000001</v>
      </c>
      <c r="BM39" s="20">
        <v>51.600112989599999</v>
      </c>
      <c r="BN39" s="20">
        <v>38.133258240000004</v>
      </c>
      <c r="BO39" s="150">
        <f t="shared" si="4"/>
        <v>0</v>
      </c>
      <c r="BP39" s="20">
        <f t="shared" si="5"/>
        <v>0</v>
      </c>
      <c r="BQ39" s="53">
        <f t="shared" si="6"/>
        <v>111.39756130160001</v>
      </c>
      <c r="BR39" s="147"/>
      <c r="BS39" s="68"/>
      <c r="BT39" s="68"/>
    </row>
    <row r="40" spans="1:72" ht="20.100000000000001" customHeight="1" thickBot="1" x14ac:dyDescent="0.3">
      <c r="A40" s="172"/>
      <c r="B40" s="134"/>
      <c r="C40" s="93" t="s">
        <v>24</v>
      </c>
      <c r="D40" s="90">
        <v>6674</v>
      </c>
      <c r="E40" s="91">
        <v>5941</v>
      </c>
      <c r="F40" s="91">
        <v>7133</v>
      </c>
      <c r="G40" s="91">
        <v>7295</v>
      </c>
      <c r="H40" s="91">
        <v>6788</v>
      </c>
      <c r="I40" s="91">
        <v>7374</v>
      </c>
      <c r="J40" s="91">
        <v>8229</v>
      </c>
      <c r="K40" s="91">
        <v>7761</v>
      </c>
      <c r="L40" s="91">
        <v>8020</v>
      </c>
      <c r="M40" s="91">
        <v>8685</v>
      </c>
      <c r="N40" s="91">
        <v>8042</v>
      </c>
      <c r="O40" s="91">
        <v>9280</v>
      </c>
      <c r="P40" s="131">
        <v>91222</v>
      </c>
      <c r="Q40" s="90">
        <v>7889</v>
      </c>
      <c r="R40" s="91">
        <v>7759</v>
      </c>
      <c r="S40" s="91">
        <v>9337</v>
      </c>
      <c r="T40" s="91">
        <v>9211</v>
      </c>
      <c r="U40" s="91">
        <v>8992</v>
      </c>
      <c r="V40" s="91">
        <v>9779</v>
      </c>
      <c r="W40" s="91">
        <v>9388</v>
      </c>
      <c r="X40" s="91">
        <v>10590</v>
      </c>
      <c r="Y40" s="91">
        <v>10416</v>
      </c>
      <c r="Z40" s="91">
        <v>10222</v>
      </c>
      <c r="AA40" s="91">
        <v>10596</v>
      </c>
      <c r="AB40" s="91">
        <v>12103</v>
      </c>
      <c r="AC40" s="131">
        <v>116282</v>
      </c>
      <c r="AD40" s="90">
        <v>11000</v>
      </c>
      <c r="AE40" s="91">
        <v>9876</v>
      </c>
      <c r="AF40" s="91">
        <v>12748</v>
      </c>
      <c r="AG40" s="91">
        <v>10373</v>
      </c>
      <c r="AH40" s="91">
        <v>12400</v>
      </c>
      <c r="AI40" s="91">
        <v>11581</v>
      </c>
      <c r="AJ40" s="91">
        <v>11165</v>
      </c>
      <c r="AK40" s="91">
        <v>11446</v>
      </c>
      <c r="AL40" s="91">
        <v>10530</v>
      </c>
      <c r="AM40" s="91">
        <v>11235</v>
      </c>
      <c r="AN40" s="91">
        <v>10790</v>
      </c>
      <c r="AO40" s="91">
        <v>10745</v>
      </c>
      <c r="AP40" s="131">
        <v>133889</v>
      </c>
      <c r="AQ40" s="91">
        <v>10812</v>
      </c>
      <c r="AR40" s="91">
        <v>9228</v>
      </c>
      <c r="AS40" s="91">
        <v>10705</v>
      </c>
      <c r="AT40" s="91">
        <v>11008</v>
      </c>
      <c r="AU40" s="91">
        <v>10980</v>
      </c>
      <c r="AV40" s="91">
        <v>10948</v>
      </c>
      <c r="AW40" s="91">
        <v>11267</v>
      </c>
      <c r="AX40" s="91">
        <v>12003</v>
      </c>
      <c r="AY40" s="91">
        <v>10747</v>
      </c>
      <c r="AZ40" s="91">
        <v>12156</v>
      </c>
      <c r="BA40" s="91">
        <v>11352</v>
      </c>
      <c r="BB40" s="91">
        <v>11499</v>
      </c>
      <c r="BC40" s="131">
        <v>132705</v>
      </c>
      <c r="BD40" s="90">
        <v>11434</v>
      </c>
      <c r="BE40" s="91">
        <v>10454</v>
      </c>
      <c r="BF40" s="91">
        <v>10451</v>
      </c>
      <c r="BG40" s="91">
        <v>12298</v>
      </c>
      <c r="BH40" s="91">
        <v>13083</v>
      </c>
      <c r="BI40" s="91">
        <v>11215</v>
      </c>
      <c r="BJ40" s="91">
        <v>14076</v>
      </c>
      <c r="BK40" s="91">
        <v>13695</v>
      </c>
      <c r="BL40" s="91">
        <v>13263</v>
      </c>
      <c r="BM40" s="91">
        <v>13968</v>
      </c>
      <c r="BN40" s="91">
        <v>11712</v>
      </c>
      <c r="BO40" s="182">
        <f t="shared" si="4"/>
        <v>123144</v>
      </c>
      <c r="BP40" s="122">
        <f t="shared" si="5"/>
        <v>121206</v>
      </c>
      <c r="BQ40" s="123">
        <f t="shared" si="6"/>
        <v>135649</v>
      </c>
      <c r="BR40" s="175">
        <f t="shared" si="3"/>
        <v>11.916076761876472</v>
      </c>
      <c r="BS40" s="68"/>
      <c r="BT40" s="68"/>
    </row>
    <row r="41" spans="1:72" s="215" customFormat="1" ht="20.100000000000001" customHeight="1" thickBot="1" x14ac:dyDescent="0.35">
      <c r="A41" s="172"/>
      <c r="B41" s="104" t="s">
        <v>17</v>
      </c>
      <c r="C41" s="79"/>
      <c r="D41" s="63">
        <v>5034</v>
      </c>
      <c r="E41" s="57">
        <v>4500</v>
      </c>
      <c r="F41" s="57">
        <v>5429</v>
      </c>
      <c r="G41" s="57">
        <v>5524</v>
      </c>
      <c r="H41" s="57">
        <v>5191</v>
      </c>
      <c r="I41" s="57">
        <v>5634</v>
      </c>
      <c r="J41" s="57">
        <v>6214</v>
      </c>
      <c r="K41" s="57">
        <v>5782</v>
      </c>
      <c r="L41" s="57">
        <v>5989</v>
      </c>
      <c r="M41" s="57">
        <v>6536</v>
      </c>
      <c r="N41" s="57">
        <v>6069</v>
      </c>
      <c r="O41" s="126">
        <v>7051</v>
      </c>
      <c r="P41" s="126">
        <v>68953</v>
      </c>
      <c r="Q41" s="57">
        <v>5984</v>
      </c>
      <c r="R41" s="57">
        <v>5850</v>
      </c>
      <c r="S41" s="57">
        <v>7188</v>
      </c>
      <c r="T41" s="57">
        <v>7066</v>
      </c>
      <c r="U41" s="57">
        <v>6877</v>
      </c>
      <c r="V41" s="57">
        <v>7545</v>
      </c>
      <c r="W41" s="57">
        <v>7218</v>
      </c>
      <c r="X41" s="57">
        <v>8212</v>
      </c>
      <c r="Y41" s="57">
        <v>8148</v>
      </c>
      <c r="Z41" s="57">
        <v>8046</v>
      </c>
      <c r="AA41" s="57">
        <v>8347</v>
      </c>
      <c r="AB41" s="57">
        <v>9862</v>
      </c>
      <c r="AC41" s="168">
        <v>90343</v>
      </c>
      <c r="AD41" s="63">
        <v>8931</v>
      </c>
      <c r="AE41" s="57">
        <v>8002</v>
      </c>
      <c r="AF41" s="57">
        <v>10369</v>
      </c>
      <c r="AG41" s="57">
        <v>8242</v>
      </c>
      <c r="AH41" s="57">
        <v>9901</v>
      </c>
      <c r="AI41" s="57">
        <v>9191</v>
      </c>
      <c r="AJ41" s="57">
        <v>8569</v>
      </c>
      <c r="AK41" s="57">
        <v>9053</v>
      </c>
      <c r="AL41" s="57">
        <v>8301</v>
      </c>
      <c r="AM41" s="57">
        <v>8928</v>
      </c>
      <c r="AN41" s="57">
        <v>8618</v>
      </c>
      <c r="AO41" s="57">
        <v>8573</v>
      </c>
      <c r="AP41" s="58">
        <v>106678</v>
      </c>
      <c r="AQ41" s="57">
        <v>8486</v>
      </c>
      <c r="AR41" s="57">
        <v>7289</v>
      </c>
      <c r="AS41" s="57">
        <v>8554</v>
      </c>
      <c r="AT41" s="57">
        <v>8796</v>
      </c>
      <c r="AU41" s="57">
        <v>8741</v>
      </c>
      <c r="AV41" s="57">
        <v>8816</v>
      </c>
      <c r="AW41" s="57">
        <v>8969</v>
      </c>
      <c r="AX41" s="57">
        <v>9651</v>
      </c>
      <c r="AY41" s="57">
        <v>8638</v>
      </c>
      <c r="AZ41" s="57">
        <v>9720</v>
      </c>
      <c r="BA41" s="57">
        <v>9148</v>
      </c>
      <c r="BB41" s="57">
        <v>9357</v>
      </c>
      <c r="BC41" s="58">
        <v>106165</v>
      </c>
      <c r="BD41" s="63">
        <v>9140</v>
      </c>
      <c r="BE41" s="57">
        <v>8272</v>
      </c>
      <c r="BF41" s="57">
        <v>8316</v>
      </c>
      <c r="BG41" s="57">
        <v>9931</v>
      </c>
      <c r="BH41" s="57">
        <v>10672</v>
      </c>
      <c r="BI41" s="57">
        <v>9091</v>
      </c>
      <c r="BJ41" s="57">
        <v>11544</v>
      </c>
      <c r="BK41" s="57">
        <v>11122</v>
      </c>
      <c r="BL41" s="57">
        <v>10790</v>
      </c>
      <c r="BM41" s="57">
        <v>11357</v>
      </c>
      <c r="BN41" s="57">
        <v>9363</v>
      </c>
      <c r="BO41" s="302">
        <f t="shared" si="4"/>
        <v>98105</v>
      </c>
      <c r="BP41" s="181">
        <f t="shared" si="5"/>
        <v>96808</v>
      </c>
      <c r="BQ41" s="167">
        <f t="shared" si="6"/>
        <v>109598</v>
      </c>
      <c r="BR41" s="62">
        <f t="shared" si="3"/>
        <v>13.21171803983141</v>
      </c>
      <c r="BS41" s="68"/>
      <c r="BT41" s="68"/>
    </row>
    <row r="42" spans="1:72" s="216" customFormat="1" ht="20.100000000000001" customHeight="1" thickBot="1" x14ac:dyDescent="0.35">
      <c r="A42" s="172"/>
      <c r="B42" s="105" t="s">
        <v>18</v>
      </c>
      <c r="C42" s="103"/>
      <c r="D42" s="63">
        <v>1640</v>
      </c>
      <c r="E42" s="57">
        <v>1441</v>
      </c>
      <c r="F42" s="57">
        <v>1704</v>
      </c>
      <c r="G42" s="57">
        <v>1771</v>
      </c>
      <c r="H42" s="57">
        <v>1597</v>
      </c>
      <c r="I42" s="57">
        <v>1740</v>
      </c>
      <c r="J42" s="57">
        <v>2015</v>
      </c>
      <c r="K42" s="57">
        <v>1979</v>
      </c>
      <c r="L42" s="57">
        <v>2031</v>
      </c>
      <c r="M42" s="57">
        <v>2149</v>
      </c>
      <c r="N42" s="57">
        <v>1973</v>
      </c>
      <c r="O42" s="126">
        <v>2229</v>
      </c>
      <c r="P42" s="126">
        <v>22269</v>
      </c>
      <c r="Q42" s="57">
        <v>1905</v>
      </c>
      <c r="R42" s="57">
        <v>1909</v>
      </c>
      <c r="S42" s="57">
        <v>2149</v>
      </c>
      <c r="T42" s="57">
        <v>2145</v>
      </c>
      <c r="U42" s="57">
        <v>2115</v>
      </c>
      <c r="V42" s="57">
        <v>2234</v>
      </c>
      <c r="W42" s="57">
        <v>2170</v>
      </c>
      <c r="X42" s="57">
        <v>2378</v>
      </c>
      <c r="Y42" s="57">
        <v>2268</v>
      </c>
      <c r="Z42" s="57">
        <v>2176</v>
      </c>
      <c r="AA42" s="57">
        <v>2249</v>
      </c>
      <c r="AB42" s="57">
        <v>2241</v>
      </c>
      <c r="AC42" s="168">
        <v>25939</v>
      </c>
      <c r="AD42" s="63">
        <v>2069</v>
      </c>
      <c r="AE42" s="57">
        <v>1874</v>
      </c>
      <c r="AF42" s="57">
        <v>2379</v>
      </c>
      <c r="AG42" s="57">
        <v>2131</v>
      </c>
      <c r="AH42" s="57">
        <v>2499</v>
      </c>
      <c r="AI42" s="57">
        <v>2390</v>
      </c>
      <c r="AJ42" s="57">
        <v>2596</v>
      </c>
      <c r="AK42" s="57">
        <v>2393</v>
      </c>
      <c r="AL42" s="57">
        <v>2229</v>
      </c>
      <c r="AM42" s="57">
        <v>2307</v>
      </c>
      <c r="AN42" s="57">
        <v>2172</v>
      </c>
      <c r="AO42" s="57">
        <v>2172</v>
      </c>
      <c r="AP42" s="58">
        <v>27211</v>
      </c>
      <c r="AQ42" s="57">
        <v>2326</v>
      </c>
      <c r="AR42" s="57">
        <v>1939</v>
      </c>
      <c r="AS42" s="57">
        <v>2151</v>
      </c>
      <c r="AT42" s="57">
        <v>2212</v>
      </c>
      <c r="AU42" s="57">
        <v>2239</v>
      </c>
      <c r="AV42" s="57">
        <v>2132</v>
      </c>
      <c r="AW42" s="57">
        <v>2298</v>
      </c>
      <c r="AX42" s="57">
        <v>2352</v>
      </c>
      <c r="AY42" s="57">
        <v>2109</v>
      </c>
      <c r="AZ42" s="57">
        <v>2436</v>
      </c>
      <c r="BA42" s="57">
        <v>2204</v>
      </c>
      <c r="BB42" s="57">
        <v>2142</v>
      </c>
      <c r="BC42" s="58">
        <v>26540</v>
      </c>
      <c r="BD42" s="63">
        <v>2294</v>
      </c>
      <c r="BE42" s="57">
        <v>2182</v>
      </c>
      <c r="BF42" s="57">
        <v>2135</v>
      </c>
      <c r="BG42" s="57">
        <v>2367</v>
      </c>
      <c r="BH42" s="57">
        <v>2411</v>
      </c>
      <c r="BI42" s="57">
        <v>2124</v>
      </c>
      <c r="BJ42" s="57">
        <v>2532</v>
      </c>
      <c r="BK42" s="57">
        <v>2573</v>
      </c>
      <c r="BL42" s="57">
        <v>2473</v>
      </c>
      <c r="BM42" s="57">
        <v>2611</v>
      </c>
      <c r="BN42" s="57">
        <v>2349</v>
      </c>
      <c r="BO42" s="302">
        <f t="shared" si="4"/>
        <v>25039</v>
      </c>
      <c r="BP42" s="181">
        <f t="shared" si="5"/>
        <v>24398</v>
      </c>
      <c r="BQ42" s="167">
        <f t="shared" si="6"/>
        <v>26051</v>
      </c>
      <c r="BR42" s="61">
        <f t="shared" ref="BR42:BR46" si="7">((BQ42/BP42)-1)*100</f>
        <v>6.7751455037298181</v>
      </c>
      <c r="BS42" s="68"/>
      <c r="BT42" s="68"/>
    </row>
    <row r="43" spans="1:72" ht="20.100000000000001" hidden="1" customHeight="1" x14ac:dyDescent="0.25">
      <c r="A43" s="172"/>
      <c r="B43" s="208"/>
      <c r="C43" s="41" t="s">
        <v>25</v>
      </c>
      <c r="D43" s="36">
        <v>14</v>
      </c>
      <c r="E43" s="17">
        <v>14</v>
      </c>
      <c r="F43" s="17">
        <v>15</v>
      </c>
      <c r="G43" s="17">
        <v>140</v>
      </c>
      <c r="H43" s="17">
        <v>19</v>
      </c>
      <c r="I43" s="17">
        <v>25</v>
      </c>
      <c r="J43" s="17">
        <v>34</v>
      </c>
      <c r="K43" s="17">
        <v>40</v>
      </c>
      <c r="L43" s="17">
        <v>36</v>
      </c>
      <c r="M43" s="17">
        <v>44</v>
      </c>
      <c r="N43" s="17">
        <v>52</v>
      </c>
      <c r="O43" s="17">
        <v>56</v>
      </c>
      <c r="P43" s="180">
        <v>489</v>
      </c>
      <c r="Q43" s="17">
        <v>54</v>
      </c>
      <c r="R43" s="17">
        <v>61</v>
      </c>
      <c r="S43" s="17">
        <v>62</v>
      </c>
      <c r="T43" s="17">
        <v>60</v>
      </c>
      <c r="U43" s="17">
        <v>68</v>
      </c>
      <c r="V43" s="17">
        <v>90</v>
      </c>
      <c r="W43" s="17">
        <v>67</v>
      </c>
      <c r="X43" s="17">
        <v>74</v>
      </c>
      <c r="Y43" s="17">
        <v>71</v>
      </c>
      <c r="Z43" s="17">
        <v>70</v>
      </c>
      <c r="AA43" s="17">
        <v>76</v>
      </c>
      <c r="AB43" s="17">
        <v>83</v>
      </c>
      <c r="AC43" s="163">
        <v>836</v>
      </c>
      <c r="AD43" s="36">
        <v>103</v>
      </c>
      <c r="AE43" s="17">
        <v>79</v>
      </c>
      <c r="AF43" s="17">
        <v>98</v>
      </c>
      <c r="AG43" s="17">
        <v>120</v>
      </c>
      <c r="AH43" s="17">
        <v>130</v>
      </c>
      <c r="AI43" s="17">
        <v>231</v>
      </c>
      <c r="AJ43" s="17">
        <v>377</v>
      </c>
      <c r="AK43" s="17">
        <v>122</v>
      </c>
      <c r="AL43" s="17">
        <v>122</v>
      </c>
      <c r="AM43" s="17">
        <v>86</v>
      </c>
      <c r="AN43" s="17">
        <v>138</v>
      </c>
      <c r="AO43" s="17">
        <v>113</v>
      </c>
      <c r="AP43" s="180">
        <v>1719</v>
      </c>
      <c r="AQ43" s="17">
        <v>138</v>
      </c>
      <c r="AR43" s="17">
        <v>102</v>
      </c>
      <c r="AS43" s="17">
        <v>103</v>
      </c>
      <c r="AT43" s="17">
        <v>106</v>
      </c>
      <c r="AU43" s="17">
        <v>132</v>
      </c>
      <c r="AV43" s="17">
        <v>116</v>
      </c>
      <c r="AW43" s="17">
        <v>124</v>
      </c>
      <c r="AX43" s="17">
        <v>126</v>
      </c>
      <c r="AY43" s="17">
        <v>122</v>
      </c>
      <c r="AZ43" s="17">
        <v>122</v>
      </c>
      <c r="BA43" s="17">
        <v>118</v>
      </c>
      <c r="BB43" s="17">
        <v>113</v>
      </c>
      <c r="BC43" s="180">
        <v>1422</v>
      </c>
      <c r="BD43" s="36">
        <v>166</v>
      </c>
      <c r="BE43" s="17">
        <v>122</v>
      </c>
      <c r="BF43" s="17">
        <v>170</v>
      </c>
      <c r="BG43" s="17">
        <v>224</v>
      </c>
      <c r="BH43" s="17">
        <v>189</v>
      </c>
      <c r="BI43" s="17">
        <v>245</v>
      </c>
      <c r="BJ43" s="17">
        <v>241</v>
      </c>
      <c r="BK43" s="17">
        <v>277</v>
      </c>
      <c r="BL43" s="17">
        <v>241</v>
      </c>
      <c r="BM43" s="17">
        <v>332</v>
      </c>
      <c r="BN43" s="17">
        <v>305</v>
      </c>
      <c r="BO43" s="149">
        <f t="shared" si="4"/>
        <v>1606</v>
      </c>
      <c r="BP43" s="148">
        <f t="shared" si="5"/>
        <v>1309</v>
      </c>
      <c r="BQ43" s="226">
        <f t="shared" si="6"/>
        <v>2512</v>
      </c>
      <c r="BR43" s="116">
        <f t="shared" si="7"/>
        <v>91.902215431627198</v>
      </c>
      <c r="BS43" s="68"/>
      <c r="BT43" s="68"/>
    </row>
    <row r="44" spans="1:72" ht="20.100000000000001" hidden="1" customHeight="1" x14ac:dyDescent="0.25">
      <c r="A44" s="172"/>
      <c r="B44" s="59"/>
      <c r="C44" s="60" t="s">
        <v>26</v>
      </c>
      <c r="D44" s="43">
        <v>0</v>
      </c>
      <c r="E44" s="28">
        <v>0</v>
      </c>
      <c r="F44" s="28">
        <v>0</v>
      </c>
      <c r="G44" s="28">
        <v>0</v>
      </c>
      <c r="H44" s="28">
        <v>0</v>
      </c>
      <c r="I44" s="28">
        <v>5</v>
      </c>
      <c r="J44" s="28">
        <v>10</v>
      </c>
      <c r="K44" s="28">
        <v>15</v>
      </c>
      <c r="L44" s="28">
        <v>17</v>
      </c>
      <c r="M44" s="28">
        <v>22</v>
      </c>
      <c r="N44" s="28">
        <v>19</v>
      </c>
      <c r="O44" s="28">
        <v>16</v>
      </c>
      <c r="P44" s="132">
        <v>104</v>
      </c>
      <c r="Q44" s="28">
        <v>19</v>
      </c>
      <c r="R44" s="28">
        <v>18</v>
      </c>
      <c r="S44" s="28">
        <v>7</v>
      </c>
      <c r="T44" s="28">
        <v>8</v>
      </c>
      <c r="U44" s="28">
        <v>11</v>
      </c>
      <c r="V44" s="28">
        <v>7</v>
      </c>
      <c r="W44" s="28">
        <v>2</v>
      </c>
      <c r="X44" s="28">
        <v>13</v>
      </c>
      <c r="Y44" s="28">
        <v>6</v>
      </c>
      <c r="Z44" s="28">
        <v>5</v>
      </c>
      <c r="AA44" s="28">
        <v>5</v>
      </c>
      <c r="AB44" s="28">
        <v>2</v>
      </c>
      <c r="AC44" s="143">
        <v>103</v>
      </c>
      <c r="AD44" s="43">
        <v>1</v>
      </c>
      <c r="AE44" s="28">
        <v>0</v>
      </c>
      <c r="AF44" s="28">
        <v>0</v>
      </c>
      <c r="AG44" s="28">
        <v>3</v>
      </c>
      <c r="AH44" s="28">
        <v>3</v>
      </c>
      <c r="AI44" s="28">
        <v>1</v>
      </c>
      <c r="AJ44" s="28">
        <v>1</v>
      </c>
      <c r="AK44" s="28">
        <v>5</v>
      </c>
      <c r="AL44" s="28">
        <v>4</v>
      </c>
      <c r="AM44" s="28">
        <v>4</v>
      </c>
      <c r="AN44" s="28">
        <v>1</v>
      </c>
      <c r="AO44" s="28">
        <v>1</v>
      </c>
      <c r="AP44" s="132">
        <v>24</v>
      </c>
      <c r="AQ44" s="28">
        <v>5</v>
      </c>
      <c r="AR44" s="28">
        <v>0</v>
      </c>
      <c r="AS44" s="28">
        <v>1</v>
      </c>
      <c r="AT44" s="28">
        <v>12</v>
      </c>
      <c r="AU44" s="28">
        <v>13</v>
      </c>
      <c r="AV44" s="28">
        <v>3</v>
      </c>
      <c r="AW44" s="28">
        <v>3</v>
      </c>
      <c r="AX44" s="28">
        <v>0</v>
      </c>
      <c r="AY44" s="28">
        <v>1</v>
      </c>
      <c r="AZ44" s="28">
        <v>2</v>
      </c>
      <c r="BA44" s="28">
        <v>5</v>
      </c>
      <c r="BB44" s="28">
        <v>0</v>
      </c>
      <c r="BC44" s="132">
        <v>45</v>
      </c>
      <c r="BD44" s="43">
        <v>4</v>
      </c>
      <c r="BE44" s="28">
        <v>5</v>
      </c>
      <c r="BF44" s="28">
        <v>6</v>
      </c>
      <c r="BG44" s="28">
        <v>2</v>
      </c>
      <c r="BH44" s="28">
        <v>4</v>
      </c>
      <c r="BI44" s="28">
        <v>4</v>
      </c>
      <c r="BJ44" s="28">
        <v>4</v>
      </c>
      <c r="BK44" s="28">
        <v>6</v>
      </c>
      <c r="BL44" s="28">
        <v>3</v>
      </c>
      <c r="BM44" s="28">
        <v>5</v>
      </c>
      <c r="BN44" s="28">
        <v>12</v>
      </c>
      <c r="BO44" s="150">
        <f t="shared" si="4"/>
        <v>23</v>
      </c>
      <c r="BP44" s="20">
        <f t="shared" si="5"/>
        <v>45</v>
      </c>
      <c r="BQ44" s="53">
        <f t="shared" si="6"/>
        <v>55</v>
      </c>
      <c r="BR44" s="117">
        <f t="shared" si="7"/>
        <v>22.222222222222232</v>
      </c>
      <c r="BS44" s="68"/>
      <c r="BT44" s="68"/>
    </row>
    <row r="45" spans="1:72" ht="20.100000000000001" hidden="1" customHeight="1" x14ac:dyDescent="0.25">
      <c r="A45" s="172"/>
      <c r="B45" s="59"/>
      <c r="C45" s="60" t="s">
        <v>27</v>
      </c>
      <c r="D45" s="43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2</v>
      </c>
      <c r="N45" s="28">
        <v>0</v>
      </c>
      <c r="O45" s="28">
        <v>0</v>
      </c>
      <c r="P45" s="132">
        <v>2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0</v>
      </c>
      <c r="AC45" s="143">
        <v>0</v>
      </c>
      <c r="AD45" s="43">
        <v>0</v>
      </c>
      <c r="AE45" s="28">
        <v>1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8">
        <v>0</v>
      </c>
      <c r="AM45" s="28">
        <v>0</v>
      </c>
      <c r="AN45" s="28">
        <v>0</v>
      </c>
      <c r="AO45" s="28">
        <v>0</v>
      </c>
      <c r="AP45" s="132">
        <v>1</v>
      </c>
      <c r="AQ45" s="28">
        <v>0</v>
      </c>
      <c r="AR45" s="28">
        <v>0</v>
      </c>
      <c r="AS45" s="28">
        <v>0</v>
      </c>
      <c r="AT45" s="28">
        <v>2</v>
      </c>
      <c r="AU45" s="28">
        <v>0</v>
      </c>
      <c r="AV45" s="28">
        <v>0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132">
        <v>2</v>
      </c>
      <c r="BD45" s="43">
        <v>0</v>
      </c>
      <c r="BE45" s="28">
        <v>0</v>
      </c>
      <c r="BF45" s="28">
        <v>0</v>
      </c>
      <c r="BG45" s="28">
        <v>0</v>
      </c>
      <c r="BH45" s="28">
        <v>0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150">
        <f t="shared" si="4"/>
        <v>1</v>
      </c>
      <c r="BP45" s="20">
        <f t="shared" si="5"/>
        <v>2</v>
      </c>
      <c r="BQ45" s="53">
        <f t="shared" si="6"/>
        <v>0</v>
      </c>
      <c r="BR45" s="117"/>
      <c r="BS45" s="68"/>
      <c r="BT45" s="68"/>
    </row>
    <row r="46" spans="1:72" ht="20.100000000000001" hidden="1" customHeight="1" x14ac:dyDescent="0.25">
      <c r="A46" s="172"/>
      <c r="B46" s="59"/>
      <c r="C46" s="142" t="s">
        <v>33</v>
      </c>
      <c r="D46" s="43">
        <v>1</v>
      </c>
      <c r="E46" s="28">
        <v>1</v>
      </c>
      <c r="F46" s="28">
        <v>1</v>
      </c>
      <c r="G46" s="28">
        <v>1</v>
      </c>
      <c r="H46" s="28">
        <v>1</v>
      </c>
      <c r="I46" s="28">
        <v>1</v>
      </c>
      <c r="J46" s="28">
        <v>1</v>
      </c>
      <c r="K46" s="28">
        <v>1</v>
      </c>
      <c r="L46" s="28">
        <v>2</v>
      </c>
      <c r="M46" s="28">
        <v>1</v>
      </c>
      <c r="N46" s="28">
        <v>1</v>
      </c>
      <c r="O46" s="28">
        <v>1</v>
      </c>
      <c r="P46" s="132">
        <v>13</v>
      </c>
      <c r="Q46" s="28">
        <v>1</v>
      </c>
      <c r="R46" s="28">
        <v>1</v>
      </c>
      <c r="S46" s="28">
        <v>1</v>
      </c>
      <c r="T46" s="28">
        <v>1</v>
      </c>
      <c r="U46" s="28">
        <v>1</v>
      </c>
      <c r="V46" s="28">
        <v>1</v>
      </c>
      <c r="W46" s="28">
        <v>1</v>
      </c>
      <c r="X46" s="28">
        <v>1</v>
      </c>
      <c r="Y46" s="28">
        <v>2</v>
      </c>
      <c r="Z46" s="28">
        <v>1</v>
      </c>
      <c r="AA46" s="28">
        <v>1</v>
      </c>
      <c r="AB46" s="28">
        <v>1</v>
      </c>
      <c r="AC46" s="143">
        <v>13</v>
      </c>
      <c r="AD46" s="43">
        <v>1</v>
      </c>
      <c r="AE46" s="28">
        <v>1</v>
      </c>
      <c r="AF46" s="28">
        <v>1</v>
      </c>
      <c r="AG46" s="28">
        <v>1</v>
      </c>
      <c r="AH46" s="28">
        <v>2</v>
      </c>
      <c r="AI46" s="28">
        <v>3</v>
      </c>
      <c r="AJ46" s="28">
        <v>1</v>
      </c>
      <c r="AK46" s="28">
        <v>1</v>
      </c>
      <c r="AL46" s="28">
        <v>1</v>
      </c>
      <c r="AM46" s="28">
        <v>1</v>
      </c>
      <c r="AN46" s="28">
        <v>1</v>
      </c>
      <c r="AO46" s="28">
        <v>1</v>
      </c>
      <c r="AP46" s="132">
        <v>15</v>
      </c>
      <c r="AQ46" s="28">
        <v>1</v>
      </c>
      <c r="AR46" s="28">
        <v>1</v>
      </c>
      <c r="AS46" s="28">
        <v>1</v>
      </c>
      <c r="AT46" s="28">
        <v>1</v>
      </c>
      <c r="AU46" s="28">
        <v>1</v>
      </c>
      <c r="AV46" s="28">
        <v>1</v>
      </c>
      <c r="AW46" s="28">
        <v>1</v>
      </c>
      <c r="AX46" s="28">
        <v>1</v>
      </c>
      <c r="AY46" s="28">
        <v>1</v>
      </c>
      <c r="AZ46" s="28">
        <v>1</v>
      </c>
      <c r="BA46" s="28">
        <v>1</v>
      </c>
      <c r="BB46" s="28">
        <v>1</v>
      </c>
      <c r="BC46" s="132">
        <v>12</v>
      </c>
      <c r="BD46" s="43">
        <v>1</v>
      </c>
      <c r="BE46" s="28">
        <v>1</v>
      </c>
      <c r="BF46" s="28">
        <v>1</v>
      </c>
      <c r="BG46" s="28">
        <v>1</v>
      </c>
      <c r="BH46" s="28">
        <v>1</v>
      </c>
      <c r="BI46" s="28">
        <v>1</v>
      </c>
      <c r="BJ46" s="28">
        <v>1</v>
      </c>
      <c r="BK46" s="28">
        <v>1</v>
      </c>
      <c r="BL46" s="28">
        <v>1</v>
      </c>
      <c r="BM46" s="28">
        <v>1</v>
      </c>
      <c r="BN46" s="28">
        <v>1</v>
      </c>
      <c r="BO46" s="150">
        <f t="shared" si="4"/>
        <v>14</v>
      </c>
      <c r="BP46" s="20">
        <f t="shared" si="5"/>
        <v>11</v>
      </c>
      <c r="BQ46" s="53">
        <f t="shared" si="6"/>
        <v>11</v>
      </c>
      <c r="BR46" s="117">
        <f t="shared" si="7"/>
        <v>0</v>
      </c>
      <c r="BS46" s="68"/>
      <c r="BT46" s="68"/>
    </row>
    <row r="47" spans="1:72" ht="20.100000000000001" hidden="1" customHeight="1" x14ac:dyDescent="0.25">
      <c r="A47" s="172"/>
      <c r="B47" s="59"/>
      <c r="C47" s="42" t="s">
        <v>28</v>
      </c>
      <c r="D47" s="43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132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143">
        <v>0</v>
      </c>
      <c r="AD47" s="43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8">
        <v>0</v>
      </c>
      <c r="AM47" s="28">
        <v>0</v>
      </c>
      <c r="AN47" s="28">
        <v>0</v>
      </c>
      <c r="AO47" s="28">
        <v>0</v>
      </c>
      <c r="AP47" s="132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0</v>
      </c>
      <c r="AZ47" s="28">
        <v>0</v>
      </c>
      <c r="BA47" s="28">
        <v>0</v>
      </c>
      <c r="BB47" s="28">
        <v>0</v>
      </c>
      <c r="BC47" s="132">
        <v>0</v>
      </c>
      <c r="BD47" s="43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150">
        <f t="shared" si="4"/>
        <v>0</v>
      </c>
      <c r="BP47" s="20">
        <f t="shared" si="5"/>
        <v>0</v>
      </c>
      <c r="BQ47" s="53">
        <f t="shared" si="6"/>
        <v>0</v>
      </c>
      <c r="BR47" s="117"/>
      <c r="BS47" s="68"/>
      <c r="BT47" s="68"/>
    </row>
    <row r="48" spans="1:72" ht="20.100000000000001" hidden="1" customHeight="1" x14ac:dyDescent="0.25">
      <c r="A48" s="172"/>
      <c r="B48" s="35"/>
      <c r="C48" s="42" t="s">
        <v>29</v>
      </c>
      <c r="D48" s="43">
        <v>451</v>
      </c>
      <c r="E48" s="28">
        <v>374</v>
      </c>
      <c r="F48" s="28">
        <v>417</v>
      </c>
      <c r="G48" s="28">
        <v>412</v>
      </c>
      <c r="H48" s="28">
        <v>382</v>
      </c>
      <c r="I48" s="28">
        <v>404</v>
      </c>
      <c r="J48" s="28">
        <v>498</v>
      </c>
      <c r="K48" s="28">
        <v>597</v>
      </c>
      <c r="L48" s="28">
        <v>554</v>
      </c>
      <c r="M48" s="28">
        <v>637</v>
      </c>
      <c r="N48" s="28">
        <v>581</v>
      </c>
      <c r="O48" s="28">
        <v>715</v>
      </c>
      <c r="P48" s="132">
        <v>6022</v>
      </c>
      <c r="Q48" s="28">
        <v>580</v>
      </c>
      <c r="R48" s="28">
        <v>603</v>
      </c>
      <c r="S48" s="28">
        <v>667</v>
      </c>
      <c r="T48" s="28">
        <v>739</v>
      </c>
      <c r="U48" s="28">
        <v>713</v>
      </c>
      <c r="V48" s="28">
        <v>752</v>
      </c>
      <c r="W48" s="28">
        <v>761</v>
      </c>
      <c r="X48" s="28">
        <v>809</v>
      </c>
      <c r="Y48" s="28">
        <v>759</v>
      </c>
      <c r="Z48" s="28">
        <v>711</v>
      </c>
      <c r="AA48" s="28">
        <v>775</v>
      </c>
      <c r="AB48" s="28">
        <v>730</v>
      </c>
      <c r="AC48" s="143">
        <v>8599</v>
      </c>
      <c r="AD48" s="43">
        <v>639</v>
      </c>
      <c r="AE48" s="28">
        <v>595</v>
      </c>
      <c r="AF48" s="28">
        <v>706</v>
      </c>
      <c r="AG48" s="28">
        <v>671</v>
      </c>
      <c r="AH48" s="28">
        <v>813</v>
      </c>
      <c r="AI48" s="28">
        <v>735</v>
      </c>
      <c r="AJ48" s="28">
        <v>740</v>
      </c>
      <c r="AK48" s="28">
        <v>753</v>
      </c>
      <c r="AL48" s="28">
        <v>682</v>
      </c>
      <c r="AM48" s="28">
        <v>692</v>
      </c>
      <c r="AN48" s="28">
        <v>582</v>
      </c>
      <c r="AO48" s="28">
        <v>671</v>
      </c>
      <c r="AP48" s="132">
        <v>8279</v>
      </c>
      <c r="AQ48" s="28">
        <v>646</v>
      </c>
      <c r="AR48" s="28">
        <v>586</v>
      </c>
      <c r="AS48" s="28">
        <v>597</v>
      </c>
      <c r="AT48" s="28">
        <v>599</v>
      </c>
      <c r="AU48" s="28">
        <v>620</v>
      </c>
      <c r="AV48" s="28">
        <v>615</v>
      </c>
      <c r="AW48" s="28">
        <v>640</v>
      </c>
      <c r="AX48" s="28">
        <v>651</v>
      </c>
      <c r="AY48" s="28">
        <v>596</v>
      </c>
      <c r="AZ48" s="28">
        <v>707</v>
      </c>
      <c r="BA48" s="28">
        <v>618</v>
      </c>
      <c r="BB48" s="28">
        <v>605</v>
      </c>
      <c r="BC48" s="132">
        <v>7480</v>
      </c>
      <c r="BD48" s="43">
        <v>607</v>
      </c>
      <c r="BE48" s="28">
        <v>619</v>
      </c>
      <c r="BF48" s="28">
        <v>565</v>
      </c>
      <c r="BG48" s="28">
        <v>627</v>
      </c>
      <c r="BH48" s="28">
        <v>625</v>
      </c>
      <c r="BI48" s="28">
        <v>550</v>
      </c>
      <c r="BJ48" s="28">
        <v>612</v>
      </c>
      <c r="BK48" s="28">
        <v>748</v>
      </c>
      <c r="BL48" s="28">
        <v>737</v>
      </c>
      <c r="BM48" s="28">
        <v>701</v>
      </c>
      <c r="BN48" s="28">
        <v>549</v>
      </c>
      <c r="BO48" s="150">
        <f t="shared" si="4"/>
        <v>7608</v>
      </c>
      <c r="BP48" s="20">
        <f t="shared" si="5"/>
        <v>6875</v>
      </c>
      <c r="BQ48" s="53">
        <f t="shared" si="6"/>
        <v>6940</v>
      </c>
      <c r="BR48" s="117">
        <f t="shared" ref="BR48:BR51" si="8">((BQ48/BP48)-1)*100</f>
        <v>0.94545454545453822</v>
      </c>
      <c r="BS48" s="68"/>
      <c r="BT48" s="68"/>
    </row>
    <row r="49" spans="1:72" ht="20.100000000000001" hidden="1" customHeight="1" x14ac:dyDescent="0.25">
      <c r="A49" s="172"/>
      <c r="B49" s="35"/>
      <c r="C49" s="42" t="s">
        <v>89</v>
      </c>
      <c r="D49" s="43">
        <v>761</v>
      </c>
      <c r="E49" s="28">
        <v>681</v>
      </c>
      <c r="F49" s="28">
        <v>843</v>
      </c>
      <c r="G49" s="28">
        <v>830</v>
      </c>
      <c r="H49" s="28">
        <v>807</v>
      </c>
      <c r="I49" s="28">
        <v>808</v>
      </c>
      <c r="J49" s="28">
        <v>887</v>
      </c>
      <c r="K49" s="28">
        <v>781</v>
      </c>
      <c r="L49" s="28">
        <v>868</v>
      </c>
      <c r="M49" s="28">
        <v>873</v>
      </c>
      <c r="N49" s="28">
        <v>801</v>
      </c>
      <c r="O49" s="28">
        <v>879</v>
      </c>
      <c r="P49" s="132">
        <v>9819</v>
      </c>
      <c r="Q49" s="28">
        <v>755</v>
      </c>
      <c r="R49" s="28">
        <v>744</v>
      </c>
      <c r="S49" s="28">
        <v>867</v>
      </c>
      <c r="T49" s="28">
        <v>834</v>
      </c>
      <c r="U49" s="28">
        <v>817</v>
      </c>
      <c r="V49" s="28">
        <v>874</v>
      </c>
      <c r="W49" s="28">
        <v>843</v>
      </c>
      <c r="X49" s="28">
        <v>928</v>
      </c>
      <c r="Y49" s="28">
        <v>909</v>
      </c>
      <c r="Z49" s="28">
        <v>885</v>
      </c>
      <c r="AA49" s="28">
        <v>885</v>
      </c>
      <c r="AB49" s="28">
        <v>899</v>
      </c>
      <c r="AC49" s="143">
        <v>10240</v>
      </c>
      <c r="AD49" s="43">
        <v>833</v>
      </c>
      <c r="AE49" s="28">
        <v>762</v>
      </c>
      <c r="AF49" s="28">
        <v>994</v>
      </c>
      <c r="AG49" s="28">
        <v>854</v>
      </c>
      <c r="AH49" s="28">
        <v>989</v>
      </c>
      <c r="AI49" s="28">
        <v>891</v>
      </c>
      <c r="AJ49" s="28">
        <v>967</v>
      </c>
      <c r="AK49" s="28">
        <v>953</v>
      </c>
      <c r="AL49" s="28">
        <v>891</v>
      </c>
      <c r="AM49" s="28">
        <v>934</v>
      </c>
      <c r="AN49" s="28">
        <v>894</v>
      </c>
      <c r="AO49" s="28">
        <v>855</v>
      </c>
      <c r="AP49" s="132">
        <v>10817</v>
      </c>
      <c r="AQ49" s="28">
        <v>941</v>
      </c>
      <c r="AR49" s="28">
        <v>766</v>
      </c>
      <c r="AS49" s="28">
        <v>900</v>
      </c>
      <c r="AT49" s="28">
        <v>909</v>
      </c>
      <c r="AU49" s="28">
        <v>906</v>
      </c>
      <c r="AV49" s="28">
        <v>856</v>
      </c>
      <c r="AW49" s="28">
        <v>949</v>
      </c>
      <c r="AX49" s="28">
        <v>967</v>
      </c>
      <c r="AY49" s="28">
        <v>861</v>
      </c>
      <c r="AZ49" s="28">
        <v>997</v>
      </c>
      <c r="BA49" s="28">
        <v>901</v>
      </c>
      <c r="BB49" s="28">
        <v>876</v>
      </c>
      <c r="BC49" s="132">
        <v>10829</v>
      </c>
      <c r="BD49" s="43">
        <v>938</v>
      </c>
      <c r="BE49" s="28">
        <v>889</v>
      </c>
      <c r="BF49" s="28">
        <v>864</v>
      </c>
      <c r="BG49" s="28">
        <v>947</v>
      </c>
      <c r="BH49" s="28">
        <v>1010</v>
      </c>
      <c r="BI49" s="28">
        <v>849</v>
      </c>
      <c r="BJ49" s="28">
        <v>1063</v>
      </c>
      <c r="BK49" s="28">
        <v>975</v>
      </c>
      <c r="BL49" s="28">
        <v>926</v>
      </c>
      <c r="BM49" s="28">
        <v>973</v>
      </c>
      <c r="BN49" s="28">
        <v>924</v>
      </c>
      <c r="BO49" s="150">
        <f t="shared" si="4"/>
        <v>9962</v>
      </c>
      <c r="BP49" s="20">
        <f t="shared" si="5"/>
        <v>9953</v>
      </c>
      <c r="BQ49" s="53">
        <f t="shared" si="6"/>
        <v>10358</v>
      </c>
      <c r="BR49" s="117">
        <f t="shared" si="8"/>
        <v>4.0691248869687557</v>
      </c>
      <c r="BS49" s="68"/>
      <c r="BT49" s="68"/>
    </row>
    <row r="50" spans="1:72" ht="20.100000000000001" hidden="1" customHeight="1" x14ac:dyDescent="0.25">
      <c r="A50" s="172"/>
      <c r="B50" s="35"/>
      <c r="C50" s="142" t="s">
        <v>105</v>
      </c>
      <c r="D50" s="43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132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143">
        <v>0</v>
      </c>
      <c r="AD50" s="43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v>0</v>
      </c>
      <c r="AP50" s="132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132">
        <v>0</v>
      </c>
      <c r="BD50" s="43">
        <v>2</v>
      </c>
      <c r="BE50" s="28">
        <v>6</v>
      </c>
      <c r="BF50" s="28">
        <v>10</v>
      </c>
      <c r="BG50" s="28">
        <v>16</v>
      </c>
      <c r="BH50" s="28">
        <v>21</v>
      </c>
      <c r="BI50" s="28">
        <v>13</v>
      </c>
      <c r="BJ50" s="28">
        <v>30</v>
      </c>
      <c r="BK50" s="28">
        <v>26</v>
      </c>
      <c r="BL50" s="28">
        <v>31</v>
      </c>
      <c r="BM50" s="28">
        <v>24</v>
      </c>
      <c r="BN50" s="28">
        <v>42</v>
      </c>
      <c r="BO50" s="150">
        <f t="shared" si="4"/>
        <v>0</v>
      </c>
      <c r="BP50" s="20">
        <f t="shared" si="5"/>
        <v>0</v>
      </c>
      <c r="BQ50" s="53">
        <f t="shared" si="6"/>
        <v>221</v>
      </c>
      <c r="BR50" s="117"/>
      <c r="BS50" s="68"/>
      <c r="BT50" s="68"/>
    </row>
    <row r="51" spans="1:72" ht="20.100000000000001" hidden="1" customHeight="1" x14ac:dyDescent="0.25">
      <c r="A51" s="172"/>
      <c r="B51" s="35"/>
      <c r="C51" s="142" t="s">
        <v>34</v>
      </c>
      <c r="D51" s="43">
        <v>413</v>
      </c>
      <c r="E51" s="28">
        <v>371</v>
      </c>
      <c r="F51" s="28">
        <v>428</v>
      </c>
      <c r="G51" s="28">
        <v>388</v>
      </c>
      <c r="H51" s="28">
        <v>388</v>
      </c>
      <c r="I51" s="28">
        <v>497</v>
      </c>
      <c r="J51" s="28">
        <v>585</v>
      </c>
      <c r="K51" s="28">
        <v>545</v>
      </c>
      <c r="L51" s="28">
        <v>554</v>
      </c>
      <c r="M51" s="28">
        <v>570</v>
      </c>
      <c r="N51" s="28">
        <v>519</v>
      </c>
      <c r="O51" s="28">
        <v>562</v>
      </c>
      <c r="P51" s="132">
        <v>5820</v>
      </c>
      <c r="Q51" s="28">
        <v>496</v>
      </c>
      <c r="R51" s="28">
        <v>482</v>
      </c>
      <c r="S51" s="28">
        <v>545</v>
      </c>
      <c r="T51" s="28">
        <v>503</v>
      </c>
      <c r="U51" s="28">
        <v>505</v>
      </c>
      <c r="V51" s="28">
        <v>510</v>
      </c>
      <c r="W51" s="28">
        <v>496</v>
      </c>
      <c r="X51" s="28">
        <v>553</v>
      </c>
      <c r="Y51" s="28">
        <v>521</v>
      </c>
      <c r="Z51" s="28">
        <v>504</v>
      </c>
      <c r="AA51" s="28">
        <v>507</v>
      </c>
      <c r="AB51" s="28">
        <v>526</v>
      </c>
      <c r="AC51" s="143">
        <v>6148</v>
      </c>
      <c r="AD51" s="43">
        <v>492</v>
      </c>
      <c r="AE51" s="28">
        <v>436</v>
      </c>
      <c r="AF51" s="28">
        <v>580</v>
      </c>
      <c r="AG51" s="28">
        <v>482</v>
      </c>
      <c r="AH51" s="28">
        <v>562</v>
      </c>
      <c r="AI51" s="28">
        <v>529</v>
      </c>
      <c r="AJ51" s="28">
        <v>510</v>
      </c>
      <c r="AK51" s="28">
        <v>559</v>
      </c>
      <c r="AL51" s="28">
        <v>529</v>
      </c>
      <c r="AM51" s="28">
        <v>590</v>
      </c>
      <c r="AN51" s="28">
        <v>556</v>
      </c>
      <c r="AO51" s="28">
        <v>531</v>
      </c>
      <c r="AP51" s="132">
        <v>6356</v>
      </c>
      <c r="AQ51" s="28">
        <v>595</v>
      </c>
      <c r="AR51" s="28">
        <v>484</v>
      </c>
      <c r="AS51" s="28">
        <v>549</v>
      </c>
      <c r="AT51" s="28">
        <v>583</v>
      </c>
      <c r="AU51" s="28">
        <v>567</v>
      </c>
      <c r="AV51" s="28">
        <v>541</v>
      </c>
      <c r="AW51" s="28">
        <v>581</v>
      </c>
      <c r="AX51" s="28">
        <v>607</v>
      </c>
      <c r="AY51" s="28">
        <v>528</v>
      </c>
      <c r="AZ51" s="28">
        <v>607</v>
      </c>
      <c r="BA51" s="28">
        <v>561</v>
      </c>
      <c r="BB51" s="28">
        <v>547</v>
      </c>
      <c r="BC51" s="132">
        <v>6750</v>
      </c>
      <c r="BD51" s="43">
        <v>576</v>
      </c>
      <c r="BE51" s="28">
        <v>540</v>
      </c>
      <c r="BF51" s="28">
        <v>519</v>
      </c>
      <c r="BG51" s="28">
        <v>550</v>
      </c>
      <c r="BH51" s="28">
        <v>561</v>
      </c>
      <c r="BI51" s="28">
        <v>462</v>
      </c>
      <c r="BJ51" s="28">
        <v>579</v>
      </c>
      <c r="BK51" s="28">
        <v>537</v>
      </c>
      <c r="BL51" s="28">
        <v>532</v>
      </c>
      <c r="BM51" s="28">
        <v>565</v>
      </c>
      <c r="BN51" s="28">
        <v>512</v>
      </c>
      <c r="BO51" s="150">
        <f t="shared" si="4"/>
        <v>5825</v>
      </c>
      <c r="BP51" s="20">
        <f t="shared" si="5"/>
        <v>6203</v>
      </c>
      <c r="BQ51" s="53">
        <f t="shared" si="6"/>
        <v>5933</v>
      </c>
      <c r="BR51" s="117">
        <f t="shared" si="8"/>
        <v>-4.3527325487667241</v>
      </c>
      <c r="BS51" s="68"/>
      <c r="BT51" s="68"/>
    </row>
    <row r="52" spans="1:72" ht="20.100000000000001" hidden="1" customHeight="1" thickBot="1" x14ac:dyDescent="0.3">
      <c r="A52" s="172"/>
      <c r="B52" s="209"/>
      <c r="C52" s="318" t="s">
        <v>103</v>
      </c>
      <c r="D52" s="72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4">
        <v>0</v>
      </c>
      <c r="P52" s="73">
        <v>0</v>
      </c>
      <c r="Q52" s="72">
        <v>0</v>
      </c>
      <c r="R52" s="73">
        <v>0</v>
      </c>
      <c r="S52" s="73">
        <v>0</v>
      </c>
      <c r="T52" s="73">
        <v>0</v>
      </c>
      <c r="U52" s="73">
        <v>0</v>
      </c>
      <c r="V52" s="73">
        <v>0</v>
      </c>
      <c r="W52" s="73">
        <v>0</v>
      </c>
      <c r="X52" s="73">
        <v>0</v>
      </c>
      <c r="Y52" s="73">
        <v>0</v>
      </c>
      <c r="Z52" s="73">
        <v>0</v>
      </c>
      <c r="AA52" s="73">
        <v>0</v>
      </c>
      <c r="AB52" s="74">
        <v>0</v>
      </c>
      <c r="AC52" s="152">
        <v>0</v>
      </c>
      <c r="AD52" s="72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4">
        <v>0</v>
      </c>
      <c r="AP52" s="73">
        <v>0</v>
      </c>
      <c r="AQ52" s="72">
        <v>0</v>
      </c>
      <c r="AR52" s="73">
        <v>0</v>
      </c>
      <c r="AS52" s="73">
        <v>0</v>
      </c>
      <c r="AT52" s="73">
        <v>0</v>
      </c>
      <c r="AU52" s="73">
        <v>0</v>
      </c>
      <c r="AV52" s="73">
        <v>0</v>
      </c>
      <c r="AW52" s="73">
        <v>0</v>
      </c>
      <c r="AX52" s="73">
        <v>0</v>
      </c>
      <c r="AY52" s="73">
        <v>0</v>
      </c>
      <c r="AZ52" s="73">
        <v>0</v>
      </c>
      <c r="BA52" s="73">
        <v>0</v>
      </c>
      <c r="BB52" s="74">
        <v>0</v>
      </c>
      <c r="BC52" s="73">
        <v>0</v>
      </c>
      <c r="BD52" s="72">
        <v>0</v>
      </c>
      <c r="BE52" s="73">
        <v>0</v>
      </c>
      <c r="BF52" s="73">
        <v>0</v>
      </c>
      <c r="BG52" s="73">
        <v>0</v>
      </c>
      <c r="BH52" s="73">
        <v>0</v>
      </c>
      <c r="BI52" s="73">
        <v>0</v>
      </c>
      <c r="BJ52" s="73">
        <v>2</v>
      </c>
      <c r="BK52" s="73">
        <v>3</v>
      </c>
      <c r="BL52" s="73">
        <v>2</v>
      </c>
      <c r="BM52" s="73">
        <v>10</v>
      </c>
      <c r="BN52" s="73">
        <v>4</v>
      </c>
      <c r="BO52" s="224">
        <f t="shared" si="4"/>
        <v>0</v>
      </c>
      <c r="BP52" s="152">
        <f t="shared" si="5"/>
        <v>0</v>
      </c>
      <c r="BQ52" s="152">
        <f t="shared" si="6"/>
        <v>21</v>
      </c>
      <c r="BR52" s="118"/>
      <c r="BS52" s="68"/>
      <c r="BT52" s="68"/>
    </row>
    <row r="53" spans="1:72" ht="20.100000000000001" customHeight="1" x14ac:dyDescent="0.25">
      <c r="A53" s="172"/>
      <c r="B53" s="293" t="s">
        <v>119</v>
      </c>
      <c r="C53" s="200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9"/>
      <c r="BP53" s="151"/>
      <c r="BQ53" s="151"/>
      <c r="BR53" s="67"/>
      <c r="BS53" s="68"/>
      <c r="BT53" s="68"/>
    </row>
    <row r="54" spans="1:72" ht="20.100000000000001" customHeight="1" x14ac:dyDescent="0.25">
      <c r="A54" s="172"/>
      <c r="B54" s="326" t="s">
        <v>36</v>
      </c>
      <c r="C54" s="326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9"/>
      <c r="BP54" s="151"/>
      <c r="BQ54" s="151"/>
      <c r="BR54" s="67"/>
      <c r="BS54" s="68"/>
      <c r="BT54" s="68"/>
    </row>
    <row r="55" spans="1:72" ht="20.100000000000001" customHeight="1" thickBot="1" x14ac:dyDescent="0.3">
      <c r="A55" s="172"/>
      <c r="B55" s="85" t="s">
        <v>42</v>
      </c>
      <c r="C55" s="85"/>
      <c r="D55" s="47"/>
      <c r="E55" s="110"/>
      <c r="F55" s="47"/>
      <c r="G55" s="47"/>
      <c r="H55" s="47"/>
      <c r="I55" s="47"/>
      <c r="J55" s="47"/>
      <c r="K55" s="47"/>
      <c r="L55" s="47"/>
      <c r="M55" s="47"/>
      <c r="N55" s="110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27"/>
      <c r="BP55" s="151"/>
      <c r="BQ55" s="159"/>
      <c r="BR55" s="27"/>
      <c r="BS55" s="68"/>
      <c r="BT55" s="68"/>
    </row>
    <row r="56" spans="1:72" ht="20.100000000000001" customHeight="1" thickBot="1" x14ac:dyDescent="0.35">
      <c r="A56" s="172"/>
      <c r="B56" s="94"/>
      <c r="C56" s="89" t="s">
        <v>107</v>
      </c>
      <c r="D56" s="90">
        <v>11170.279958187999</v>
      </c>
      <c r="E56" s="91">
        <v>10221.0603266866</v>
      </c>
      <c r="F56" s="91">
        <v>11374.769059807</v>
      </c>
      <c r="G56" s="91">
        <v>11617.0440558264</v>
      </c>
      <c r="H56" s="91">
        <v>11398.696467574002</v>
      </c>
      <c r="I56" s="91">
        <v>12664.330652037001</v>
      </c>
      <c r="J56" s="91">
        <v>12985.378455226599</v>
      </c>
      <c r="K56" s="91">
        <v>11335.435346825401</v>
      </c>
      <c r="L56" s="91">
        <v>12901.3503360792</v>
      </c>
      <c r="M56" s="91">
        <v>14645.3855617382</v>
      </c>
      <c r="N56" s="91">
        <v>13282.459124585002</v>
      </c>
      <c r="O56" s="91">
        <v>17535.248897725</v>
      </c>
      <c r="P56" s="131">
        <v>151131.43824229841</v>
      </c>
      <c r="Q56" s="91">
        <v>12490.969616561599</v>
      </c>
      <c r="R56" s="91">
        <v>11965.586594665599</v>
      </c>
      <c r="S56" s="91">
        <v>14567.517097040802</v>
      </c>
      <c r="T56" s="91">
        <v>14383.751715024602</v>
      </c>
      <c r="U56" s="91">
        <v>14347.5849145544</v>
      </c>
      <c r="V56" s="91">
        <v>15067.8999328832</v>
      </c>
      <c r="W56" s="91">
        <v>13088.7078636036</v>
      </c>
      <c r="X56" s="91">
        <v>14142.541514921399</v>
      </c>
      <c r="Y56" s="91">
        <v>14805.832660040598</v>
      </c>
      <c r="Z56" s="91">
        <v>14118.707724653199</v>
      </c>
      <c r="AA56" s="91">
        <v>15051.354516584401</v>
      </c>
      <c r="AB56" s="91">
        <v>18614.103737994199</v>
      </c>
      <c r="AC56" s="131">
        <v>172644.5578885276</v>
      </c>
      <c r="AD56" s="91">
        <v>13138.779274355798</v>
      </c>
      <c r="AE56" s="91">
        <v>11640.652396661801</v>
      </c>
      <c r="AF56" s="91">
        <v>15199.281615996602</v>
      </c>
      <c r="AG56" s="91">
        <v>14732.999838174197</v>
      </c>
      <c r="AH56" s="91">
        <v>15374.4526030534</v>
      </c>
      <c r="AI56" s="91">
        <v>14765.01513931</v>
      </c>
      <c r="AJ56" s="91">
        <v>15120.2989388402</v>
      </c>
      <c r="AK56" s="91">
        <v>15426.070153547</v>
      </c>
      <c r="AL56" s="91">
        <v>15861.123791912803</v>
      </c>
      <c r="AM56" s="91">
        <v>16691.491283183601</v>
      </c>
      <c r="AN56" s="91">
        <v>16532.455021797403</v>
      </c>
      <c r="AO56" s="91">
        <v>19210.812822511398</v>
      </c>
      <c r="AP56" s="131">
        <v>183693.43287934415</v>
      </c>
      <c r="AQ56" s="91">
        <v>16287.519589367199</v>
      </c>
      <c r="AR56" s="91">
        <v>13421.042122104001</v>
      </c>
      <c r="AS56" s="91">
        <v>16525.049335904201</v>
      </c>
      <c r="AT56" s="91">
        <v>18022.925989184998</v>
      </c>
      <c r="AU56" s="91">
        <v>17903.591086430402</v>
      </c>
      <c r="AV56" s="91">
        <v>17900.062445646003</v>
      </c>
      <c r="AW56" s="91">
        <v>18622.611112089602</v>
      </c>
      <c r="AX56" s="91">
        <v>18406.618833367</v>
      </c>
      <c r="AY56" s="91">
        <v>17236.057224117601</v>
      </c>
      <c r="AZ56" s="91">
        <v>20569.6143641528</v>
      </c>
      <c r="BA56" s="91">
        <v>20574.7371166468</v>
      </c>
      <c r="BB56" s="91">
        <v>23009.561725592004</v>
      </c>
      <c r="BC56" s="131">
        <v>218479.39094460261</v>
      </c>
      <c r="BD56" s="90">
        <v>21578.364930095802</v>
      </c>
      <c r="BE56" s="91">
        <v>18471.363251489998</v>
      </c>
      <c r="BF56" s="91">
        <v>19898.725405571804</v>
      </c>
      <c r="BG56" s="91">
        <v>23327.112119031201</v>
      </c>
      <c r="BH56" s="91">
        <v>21653.645974212799</v>
      </c>
      <c r="BI56" s="91">
        <v>20982.6561354554</v>
      </c>
      <c r="BJ56" s="91">
        <v>24542.737597177402</v>
      </c>
      <c r="BK56" s="91">
        <v>22241.644389103003</v>
      </c>
      <c r="BL56" s="91">
        <v>21823.326432745602</v>
      </c>
      <c r="BM56" s="91">
        <v>21675.607003628797</v>
      </c>
      <c r="BN56" s="91">
        <v>19988.249567402403</v>
      </c>
      <c r="BO56" s="90">
        <f>SUM($AD56:$AN56)</f>
        <v>164482.62005683279</v>
      </c>
      <c r="BP56" s="122">
        <f>SUM($AQ56:$BA56)</f>
        <v>195469.82921901063</v>
      </c>
      <c r="BQ56" s="123">
        <f>SUM($BD56:$BN56)</f>
        <v>236183.43280591423</v>
      </c>
      <c r="BR56" s="176">
        <f t="shared" ref="BR56:BR79" si="9">((BQ56/BP56)-1)*100</f>
        <v>20.828587076365011</v>
      </c>
      <c r="BS56" s="68"/>
      <c r="BT56" s="68"/>
    </row>
    <row r="57" spans="1:72" ht="20.100000000000001" customHeight="1" x14ac:dyDescent="0.2">
      <c r="A57" s="172"/>
      <c r="B57" s="13" t="s">
        <v>43</v>
      </c>
      <c r="C57" s="14"/>
      <c r="D57" s="80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20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20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20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201"/>
      <c r="BD57" s="80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0"/>
      <c r="BP57" s="148"/>
      <c r="BQ57" s="226"/>
      <c r="BR57" s="201"/>
      <c r="BS57" s="68"/>
      <c r="BT57" s="68"/>
    </row>
    <row r="58" spans="1:72" ht="20.100000000000001" customHeight="1" x14ac:dyDescent="0.25">
      <c r="A58" s="172"/>
      <c r="B58" s="354" t="s">
        <v>12</v>
      </c>
      <c r="C58" s="355"/>
      <c r="D58" s="43">
        <v>9676.1721070499989</v>
      </c>
      <c r="E58" s="28">
        <v>8825.0421714500008</v>
      </c>
      <c r="F58" s="28">
        <v>9804.1320560599997</v>
      </c>
      <c r="G58" s="28">
        <v>9654.2468529199996</v>
      </c>
      <c r="H58" s="28">
        <v>9725.3174534000009</v>
      </c>
      <c r="I58" s="28">
        <v>11018.002514310001</v>
      </c>
      <c r="J58" s="28">
        <v>11605.665878579999</v>
      </c>
      <c r="K58" s="28">
        <v>9964.4861006400006</v>
      </c>
      <c r="L58" s="28">
        <v>11701.639800520001</v>
      </c>
      <c r="M58" s="28">
        <v>12741.28293297</v>
      </c>
      <c r="N58" s="28">
        <v>11804.746632630002</v>
      </c>
      <c r="O58" s="28">
        <v>14514.53998465</v>
      </c>
      <c r="P58" s="132">
        <v>131035.27448518001</v>
      </c>
      <c r="Q58" s="28">
        <v>10942.671450889999</v>
      </c>
      <c r="R58" s="28">
        <v>10470.219709479999</v>
      </c>
      <c r="S58" s="28">
        <v>12327.573835860001</v>
      </c>
      <c r="T58" s="28">
        <v>11856.839480690001</v>
      </c>
      <c r="U58" s="28">
        <v>12150.848840229999</v>
      </c>
      <c r="V58" s="28">
        <v>13044.69683273</v>
      </c>
      <c r="W58" s="28">
        <v>11578.83182254</v>
      </c>
      <c r="X58" s="28">
        <v>12412.293422549999</v>
      </c>
      <c r="Y58" s="28">
        <v>13190.368967359998</v>
      </c>
      <c r="Z58" s="28">
        <v>12583.321951349999</v>
      </c>
      <c r="AA58" s="28">
        <v>13344.40406089</v>
      </c>
      <c r="AB58" s="28">
        <v>16795.14888972</v>
      </c>
      <c r="AC58" s="132">
        <v>150697.21926429</v>
      </c>
      <c r="AD58" s="28">
        <v>11786.130061619999</v>
      </c>
      <c r="AE58" s="28">
        <v>10279.919441560001</v>
      </c>
      <c r="AF58" s="28">
        <v>13514.928430630001</v>
      </c>
      <c r="AG58" s="28">
        <v>13259.905445259998</v>
      </c>
      <c r="AH58" s="28">
        <v>13606.91262664</v>
      </c>
      <c r="AI58" s="28">
        <v>13030.15422509</v>
      </c>
      <c r="AJ58" s="28">
        <v>13708.199381169999</v>
      </c>
      <c r="AK58" s="28">
        <v>13883.296960600001</v>
      </c>
      <c r="AL58" s="28">
        <v>14076.879833560002</v>
      </c>
      <c r="AM58" s="28">
        <v>15188.556852110001</v>
      </c>
      <c r="AN58" s="28">
        <v>14821.079858900002</v>
      </c>
      <c r="AO58" s="28">
        <v>17440.357162249999</v>
      </c>
      <c r="AP58" s="132">
        <v>164596.32027938997</v>
      </c>
      <c r="AQ58" s="28">
        <v>14762.595303029999</v>
      </c>
      <c r="AR58" s="28">
        <v>12305.341213600001</v>
      </c>
      <c r="AS58" s="28">
        <v>15296.218945840001</v>
      </c>
      <c r="AT58" s="28">
        <v>16570.539855769999</v>
      </c>
      <c r="AU58" s="28">
        <v>16085.696961060001</v>
      </c>
      <c r="AV58" s="28">
        <v>16435.491653290002</v>
      </c>
      <c r="AW58" s="28">
        <v>17262.043399090002</v>
      </c>
      <c r="AX58" s="28">
        <v>16914.52058733</v>
      </c>
      <c r="AY58" s="28">
        <v>15858.673755700001</v>
      </c>
      <c r="AZ58" s="28">
        <v>19089.78796505</v>
      </c>
      <c r="BA58" s="28">
        <v>19147.415631880001</v>
      </c>
      <c r="BB58" s="28">
        <v>21610.338369880003</v>
      </c>
      <c r="BC58" s="132">
        <v>201338.66364152002</v>
      </c>
      <c r="BD58" s="43">
        <v>20243.224344440001</v>
      </c>
      <c r="BE58" s="28">
        <v>17106.08720509</v>
      </c>
      <c r="BF58" s="28">
        <v>18263.796875040003</v>
      </c>
      <c r="BG58" s="28">
        <v>21823.875056249999</v>
      </c>
      <c r="BH58" s="28">
        <v>19950.577929069997</v>
      </c>
      <c r="BI58" s="28">
        <v>19686.068081909998</v>
      </c>
      <c r="BJ58" s="28">
        <v>23077.76916842</v>
      </c>
      <c r="BK58" s="28">
        <v>20613.368745430002</v>
      </c>
      <c r="BL58" s="28">
        <v>20285.680907940001</v>
      </c>
      <c r="BM58" s="28">
        <v>20194.716665859996</v>
      </c>
      <c r="BN58" s="28">
        <v>18545.300889720002</v>
      </c>
      <c r="BO58" s="43">
        <f>SUM($AD58:$AN58)</f>
        <v>147155.96311713997</v>
      </c>
      <c r="BP58" s="20">
        <f>SUM($AQ58:$BA58)</f>
        <v>179728.32527164</v>
      </c>
      <c r="BQ58" s="53">
        <f>SUM($BD58:$BN58)</f>
        <v>219790.46586917</v>
      </c>
      <c r="BR58" s="112">
        <f t="shared" si="9"/>
        <v>22.290387748831677</v>
      </c>
      <c r="BS58" s="68"/>
      <c r="BT58" s="68"/>
    </row>
    <row r="59" spans="1:72" ht="20.100000000000001" customHeight="1" x14ac:dyDescent="0.2">
      <c r="A59" s="172"/>
      <c r="B59" s="18" t="s">
        <v>44</v>
      </c>
      <c r="C59" s="23"/>
      <c r="D59" s="18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83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83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83"/>
      <c r="AQ59" s="136"/>
      <c r="AR59" s="136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83"/>
      <c r="BD59" s="186"/>
      <c r="BE59" s="136"/>
      <c r="BF59" s="136"/>
      <c r="BG59" s="136"/>
      <c r="BH59" s="136"/>
      <c r="BI59" s="136"/>
      <c r="BJ59" s="136"/>
      <c r="BK59" s="136"/>
      <c r="BL59" s="136"/>
      <c r="BM59" s="136"/>
      <c r="BN59" s="136"/>
      <c r="BO59" s="229"/>
      <c r="BP59" s="20"/>
      <c r="BQ59" s="53"/>
      <c r="BR59" s="113"/>
      <c r="BS59" s="68"/>
      <c r="BT59" s="68"/>
    </row>
    <row r="60" spans="1:72" ht="20.100000000000001" customHeight="1" thickBot="1" x14ac:dyDescent="0.3">
      <c r="A60" s="172"/>
      <c r="B60" s="354" t="s">
        <v>12</v>
      </c>
      <c r="C60" s="355"/>
      <c r="D60" s="189">
        <v>1494.1078511380001</v>
      </c>
      <c r="E60" s="139">
        <v>1396.0181552366</v>
      </c>
      <c r="F60" s="139">
        <v>1570.6370037470001</v>
      </c>
      <c r="G60" s="139">
        <v>1962.7972029064001</v>
      </c>
      <c r="H60" s="139">
        <v>1673.3790141740001</v>
      </c>
      <c r="I60" s="139">
        <v>1646.328137727</v>
      </c>
      <c r="J60" s="139">
        <v>1379.7125766466002</v>
      </c>
      <c r="K60" s="139">
        <v>1370.9492461853999</v>
      </c>
      <c r="L60" s="139">
        <v>1199.7105355592</v>
      </c>
      <c r="M60" s="139">
        <v>1904.1026287682002</v>
      </c>
      <c r="N60" s="139">
        <v>1477.7124919550001</v>
      </c>
      <c r="O60" s="139">
        <v>3020.7089130750001</v>
      </c>
      <c r="P60" s="132">
        <v>20096.1637571184</v>
      </c>
      <c r="Q60" s="139">
        <v>1548.2981656716001</v>
      </c>
      <c r="R60" s="139">
        <v>1495.3668851856003</v>
      </c>
      <c r="S60" s="139">
        <v>2239.9432611808002</v>
      </c>
      <c r="T60" s="139">
        <v>2526.9122343346003</v>
      </c>
      <c r="U60" s="139">
        <v>2196.7360743244003</v>
      </c>
      <c r="V60" s="139">
        <v>2023.2031001532</v>
      </c>
      <c r="W60" s="139">
        <v>1509.8760410636</v>
      </c>
      <c r="X60" s="139">
        <v>1730.2480923714002</v>
      </c>
      <c r="Y60" s="139">
        <v>1615.4636926805999</v>
      </c>
      <c r="Z60" s="139">
        <v>1535.3857733032</v>
      </c>
      <c r="AA60" s="139">
        <v>1706.9504556944003</v>
      </c>
      <c r="AB60" s="139">
        <v>1818.9548482742</v>
      </c>
      <c r="AC60" s="195">
        <v>21947.338624237604</v>
      </c>
      <c r="AD60" s="139">
        <v>1352.6492127358001</v>
      </c>
      <c r="AE60" s="139">
        <v>1360.7329551017999</v>
      </c>
      <c r="AF60" s="139">
        <v>1684.3531853666</v>
      </c>
      <c r="AG60" s="139">
        <v>1473.0943929142002</v>
      </c>
      <c r="AH60" s="139">
        <v>1767.5399764133999</v>
      </c>
      <c r="AI60" s="139">
        <v>1734.86091422</v>
      </c>
      <c r="AJ60" s="139">
        <v>1412.0995576702001</v>
      </c>
      <c r="AK60" s="139">
        <v>1542.7731929469999</v>
      </c>
      <c r="AL60" s="139">
        <v>1784.2439583528003</v>
      </c>
      <c r="AM60" s="139">
        <v>1502.9344310736001</v>
      </c>
      <c r="AN60" s="139">
        <v>1711.3751628974003</v>
      </c>
      <c r="AO60" s="139">
        <v>1770.4556602614</v>
      </c>
      <c r="AP60" s="195">
        <v>19097.112599954198</v>
      </c>
      <c r="AQ60" s="139">
        <v>1524.9242863371999</v>
      </c>
      <c r="AR60" s="139">
        <v>1115.7009085040002</v>
      </c>
      <c r="AS60" s="139">
        <v>1228.8303900642002</v>
      </c>
      <c r="AT60" s="139">
        <v>1452.3861334150001</v>
      </c>
      <c r="AU60" s="139">
        <v>1817.8941253704002</v>
      </c>
      <c r="AV60" s="139">
        <v>1464.5707923560001</v>
      </c>
      <c r="AW60" s="139">
        <v>1360.5677129996002</v>
      </c>
      <c r="AX60" s="139">
        <v>1492.0982460370001</v>
      </c>
      <c r="AY60" s="139">
        <v>1377.3834684176002</v>
      </c>
      <c r="AZ60" s="139">
        <v>1479.8263991028</v>
      </c>
      <c r="BA60" s="139">
        <v>1427.3214847668</v>
      </c>
      <c r="BB60" s="139">
        <v>1399.2233557120001</v>
      </c>
      <c r="BC60" s="195">
        <v>17140.7273030826</v>
      </c>
      <c r="BD60" s="189">
        <v>1335.1405856558001</v>
      </c>
      <c r="BE60" s="139">
        <v>1365.2760464</v>
      </c>
      <c r="BF60" s="139">
        <v>1634.9285305318001</v>
      </c>
      <c r="BG60" s="139">
        <v>1503.2370627811999</v>
      </c>
      <c r="BH60" s="139">
        <v>1703.0680451428002</v>
      </c>
      <c r="BI60" s="139">
        <v>1296.5880535454003</v>
      </c>
      <c r="BJ60" s="139">
        <v>1464.9684287574</v>
      </c>
      <c r="BK60" s="139">
        <v>1628.2756436730001</v>
      </c>
      <c r="BL60" s="139">
        <v>1537.6455248056002</v>
      </c>
      <c r="BM60" s="139">
        <v>1480.8903377688002</v>
      </c>
      <c r="BN60" s="139">
        <v>1442.9486776823999</v>
      </c>
      <c r="BO60" s="43">
        <f>SUM($AD60:$AN60)</f>
        <v>17326.656939692799</v>
      </c>
      <c r="BP60" s="20">
        <f>SUM($AQ60:$BA60)</f>
        <v>15741.5039473706</v>
      </c>
      <c r="BQ60" s="53">
        <f>SUM($BD60:$BN60)</f>
        <v>16392.9669367442</v>
      </c>
      <c r="BR60" s="112">
        <f t="shared" si="9"/>
        <v>4.1385053902833535</v>
      </c>
      <c r="BS60" s="68"/>
      <c r="BT60" s="68"/>
    </row>
    <row r="61" spans="1:72" ht="20.100000000000001" customHeight="1" thickBot="1" x14ac:dyDescent="0.35">
      <c r="A61" s="172"/>
      <c r="B61" s="94"/>
      <c r="C61" s="89" t="s">
        <v>48</v>
      </c>
      <c r="D61" s="90">
        <v>5886.2902479425993</v>
      </c>
      <c r="E61" s="91">
        <v>5122.8544640001946</v>
      </c>
      <c r="F61" s="91">
        <v>5367.119563631607</v>
      </c>
      <c r="G61" s="91">
        <v>5710.4367442568009</v>
      </c>
      <c r="H61" s="91">
        <v>5403.6072851418085</v>
      </c>
      <c r="I61" s="91">
        <v>6917.4331595643816</v>
      </c>
      <c r="J61" s="91">
        <v>6759.8114339882031</v>
      </c>
      <c r="K61" s="91">
        <v>6220.4835068111988</v>
      </c>
      <c r="L61" s="91">
        <v>6261.8624814928189</v>
      </c>
      <c r="M61" s="91">
        <v>6874.8372488524265</v>
      </c>
      <c r="N61" s="91">
        <v>5967.5397932998003</v>
      </c>
      <c r="O61" s="91">
        <v>8235.3935959640112</v>
      </c>
      <c r="P61" s="131">
        <v>74727.669524945857</v>
      </c>
      <c r="Q61" s="91">
        <v>6359.9704633570109</v>
      </c>
      <c r="R61" s="91">
        <v>5773.6489797454014</v>
      </c>
      <c r="S61" s="91">
        <v>6301.5063716218046</v>
      </c>
      <c r="T61" s="91">
        <v>7158.7384497226067</v>
      </c>
      <c r="U61" s="91">
        <v>6757.1878024840116</v>
      </c>
      <c r="V61" s="91">
        <v>6667.3132046434157</v>
      </c>
      <c r="W61" s="91">
        <v>6989.4451530524138</v>
      </c>
      <c r="X61" s="91">
        <v>7216.1610647927973</v>
      </c>
      <c r="Y61" s="91">
        <v>7406.9783874663935</v>
      </c>
      <c r="Z61" s="91">
        <v>6223.7404018161969</v>
      </c>
      <c r="AA61" s="91">
        <v>6721.0496684705968</v>
      </c>
      <c r="AB61" s="91">
        <v>7984.7825073506128</v>
      </c>
      <c r="AC61" s="131">
        <v>81560.522454523263</v>
      </c>
      <c r="AD61" s="91">
        <v>6626.8746732466407</v>
      </c>
      <c r="AE61" s="91">
        <v>6351.0102651908046</v>
      </c>
      <c r="AF61" s="91">
        <v>12591.169315166037</v>
      </c>
      <c r="AG61" s="91">
        <v>7156.6757124083933</v>
      </c>
      <c r="AH61" s="91">
        <v>7793.0631162365962</v>
      </c>
      <c r="AI61" s="91">
        <v>7589.6925101457955</v>
      </c>
      <c r="AJ61" s="91">
        <v>7389.9857605802117</v>
      </c>
      <c r="AK61" s="91">
        <v>7313.8511828830169</v>
      </c>
      <c r="AL61" s="91">
        <v>7761.049103039215</v>
      </c>
      <c r="AM61" s="91">
        <v>7628.1293519236024</v>
      </c>
      <c r="AN61" s="91">
        <v>7474.2104391559951</v>
      </c>
      <c r="AO61" s="91">
        <v>9737.4054306973921</v>
      </c>
      <c r="AP61" s="131">
        <v>95413.116860673705</v>
      </c>
      <c r="AQ61" s="91">
        <v>7982.8457508745887</v>
      </c>
      <c r="AR61" s="91">
        <v>7174.6301236410145</v>
      </c>
      <c r="AS61" s="91">
        <v>7728.0326779854076</v>
      </c>
      <c r="AT61" s="91">
        <v>10232.1639888026</v>
      </c>
      <c r="AU61" s="91">
        <v>8042.2198644856062</v>
      </c>
      <c r="AV61" s="91">
        <v>8207.0602291650357</v>
      </c>
      <c r="AW61" s="91">
        <v>8192.4723359754353</v>
      </c>
      <c r="AX61" s="91">
        <v>8036.8403302584093</v>
      </c>
      <c r="AY61" s="91">
        <v>8448.86638925839</v>
      </c>
      <c r="AZ61" s="91">
        <v>9031.5959569727875</v>
      </c>
      <c r="BA61" s="91">
        <v>8323.7935712666185</v>
      </c>
      <c r="BB61" s="91">
        <v>10530.088187245199</v>
      </c>
      <c r="BC61" s="131">
        <v>101930.60940593109</v>
      </c>
      <c r="BD61" s="90">
        <v>8293.7341560486275</v>
      </c>
      <c r="BE61" s="91">
        <v>8025.6232108985942</v>
      </c>
      <c r="BF61" s="91">
        <v>8414.3002955217889</v>
      </c>
      <c r="BG61" s="91">
        <v>8711.3175642318001</v>
      </c>
      <c r="BH61" s="91">
        <v>9223.3773200449887</v>
      </c>
      <c r="BI61" s="91">
        <v>9309.1843147890595</v>
      </c>
      <c r="BJ61" s="91">
        <v>9257.5507701342049</v>
      </c>
      <c r="BK61" s="91">
        <v>9724.0641750800023</v>
      </c>
      <c r="BL61" s="91">
        <v>9425.9415797682032</v>
      </c>
      <c r="BM61" s="91">
        <v>9199.3524401076138</v>
      </c>
      <c r="BN61" s="91">
        <v>8566.7849537466154</v>
      </c>
      <c r="BO61" s="90">
        <f>SUM($AD61:$AN61)</f>
        <v>85675.711429976305</v>
      </c>
      <c r="BP61" s="122">
        <f>SUM($AQ61:$BA61)</f>
        <v>91400.521218685884</v>
      </c>
      <c r="BQ61" s="123">
        <f>SUM($BD61:$BN61)</f>
        <v>98151.230780371494</v>
      </c>
      <c r="BR61" s="176">
        <f t="shared" ref="BR61" si="10">((BQ61/BP61)-1)*100</f>
        <v>7.3858545571461098</v>
      </c>
      <c r="BS61" s="68"/>
      <c r="BT61" s="68"/>
    </row>
    <row r="62" spans="1:72" ht="20.100000000000001" customHeight="1" x14ac:dyDescent="0.2">
      <c r="A62" s="172"/>
      <c r="B62" s="18" t="s">
        <v>45</v>
      </c>
      <c r="C62" s="23"/>
      <c r="D62" s="18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84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84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84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84"/>
      <c r="BD62" s="187"/>
      <c r="BE62" s="137"/>
      <c r="BF62" s="137"/>
      <c r="BG62" s="137"/>
      <c r="BH62" s="137"/>
      <c r="BI62" s="137"/>
      <c r="BJ62" s="137"/>
      <c r="BK62" s="137"/>
      <c r="BL62" s="137"/>
      <c r="BM62" s="137"/>
      <c r="BN62" s="137"/>
      <c r="BO62" s="229"/>
      <c r="BP62" s="20"/>
      <c r="BQ62" s="53"/>
      <c r="BR62" s="113"/>
      <c r="BS62" s="68"/>
      <c r="BT62" s="68"/>
    </row>
    <row r="63" spans="1:72" ht="25.5" customHeight="1" x14ac:dyDescent="0.25">
      <c r="A63" s="172"/>
      <c r="B63" s="358" t="s">
        <v>12</v>
      </c>
      <c r="C63" s="359"/>
      <c r="D63" s="189">
        <v>5154.4075021399995</v>
      </c>
      <c r="E63" s="139">
        <v>4422.6825027099976</v>
      </c>
      <c r="F63" s="139">
        <v>4535.827695870008</v>
      </c>
      <c r="G63" s="139">
        <v>4812.4192664000011</v>
      </c>
      <c r="H63" s="139">
        <v>4507.1429130000106</v>
      </c>
      <c r="I63" s="139">
        <v>5952.9846548299838</v>
      </c>
      <c r="J63" s="139">
        <v>5905.2734079500033</v>
      </c>
      <c r="K63" s="139">
        <v>5341.2281561200007</v>
      </c>
      <c r="L63" s="139">
        <v>5370.316517720019</v>
      </c>
      <c r="M63" s="139">
        <v>5849.0877683400295</v>
      </c>
      <c r="N63" s="139">
        <v>5163.7782863500015</v>
      </c>
      <c r="O63" s="139">
        <v>6790.7094304800139</v>
      </c>
      <c r="P63" s="132">
        <v>63805.858101910067</v>
      </c>
      <c r="Q63" s="139">
        <v>5203.6592428800113</v>
      </c>
      <c r="R63" s="139">
        <v>5046.5908069100014</v>
      </c>
      <c r="S63" s="139">
        <v>5163.2035211300044</v>
      </c>
      <c r="T63" s="139">
        <v>6210.6308603300067</v>
      </c>
      <c r="U63" s="139">
        <v>5619.6289583000162</v>
      </c>
      <c r="V63" s="139">
        <v>5773.7438995800167</v>
      </c>
      <c r="W63" s="139">
        <v>6118.6677956500143</v>
      </c>
      <c r="X63" s="139">
        <v>6296.7612920999982</v>
      </c>
      <c r="Y63" s="139">
        <v>6417.8691177499959</v>
      </c>
      <c r="Z63" s="139">
        <v>5446.5238450099987</v>
      </c>
      <c r="AA63" s="139">
        <v>5765.8255335999993</v>
      </c>
      <c r="AB63" s="139">
        <v>6974.4467137100146</v>
      </c>
      <c r="AC63" s="195">
        <v>70037.551586950081</v>
      </c>
      <c r="AD63" s="139">
        <v>5868.4163224300419</v>
      </c>
      <c r="AE63" s="139">
        <v>5525.4754314000047</v>
      </c>
      <c r="AF63" s="139">
        <v>9719.0224187500207</v>
      </c>
      <c r="AG63" s="139">
        <v>6161.8232939099953</v>
      </c>
      <c r="AH63" s="139">
        <v>6838.7297173799961</v>
      </c>
      <c r="AI63" s="139">
        <v>6670.4971548199965</v>
      </c>
      <c r="AJ63" s="139">
        <v>6533.5185639700121</v>
      </c>
      <c r="AK63" s="139">
        <v>6471.9303282900182</v>
      </c>
      <c r="AL63" s="139">
        <v>6885.3846172900176</v>
      </c>
      <c r="AM63" s="139">
        <v>6698.1679213100033</v>
      </c>
      <c r="AN63" s="139">
        <v>6638.7454101699977</v>
      </c>
      <c r="AO63" s="139">
        <v>8827.9069490699931</v>
      </c>
      <c r="AP63" s="195">
        <v>82839.618128790098</v>
      </c>
      <c r="AQ63" s="139">
        <v>7145.7463096699894</v>
      </c>
      <c r="AR63" s="139">
        <v>6272.753048780015</v>
      </c>
      <c r="AS63" s="139">
        <v>6864.0091926100085</v>
      </c>
      <c r="AT63" s="139">
        <v>8752.8562267599991</v>
      </c>
      <c r="AU63" s="139">
        <v>7142.8148344600086</v>
      </c>
      <c r="AV63" s="139">
        <v>7420.4180832600377</v>
      </c>
      <c r="AW63" s="139">
        <v>7270.7576191700391</v>
      </c>
      <c r="AX63" s="139">
        <v>7234.6195175000084</v>
      </c>
      <c r="AY63" s="139">
        <v>7551.1869203399929</v>
      </c>
      <c r="AZ63" s="139">
        <v>8158.1163760099898</v>
      </c>
      <c r="BA63" s="139">
        <v>7483.7879548600195</v>
      </c>
      <c r="BB63" s="139">
        <v>9621.0650540200004</v>
      </c>
      <c r="BC63" s="195">
        <v>90918.131137440098</v>
      </c>
      <c r="BD63" s="189">
        <v>7589.1732700700295</v>
      </c>
      <c r="BE63" s="139">
        <v>7175.8580186099944</v>
      </c>
      <c r="BF63" s="139">
        <v>7298.4525196999921</v>
      </c>
      <c r="BG63" s="139">
        <v>7902.1369851900026</v>
      </c>
      <c r="BH63" s="139">
        <v>8432.8900446699881</v>
      </c>
      <c r="BI63" s="139">
        <v>8591.0432140700614</v>
      </c>
      <c r="BJ63" s="139">
        <v>8427.9098820400086</v>
      </c>
      <c r="BK63" s="139">
        <v>8715.3655630400026</v>
      </c>
      <c r="BL63" s="139">
        <v>8454.0643719100062</v>
      </c>
      <c r="BM63" s="139">
        <v>8315.2036405400158</v>
      </c>
      <c r="BN63" s="139">
        <v>7702.2515068100192</v>
      </c>
      <c r="BO63" s="43">
        <f>SUM($AD63:$AN63)</f>
        <v>74011.711179720107</v>
      </c>
      <c r="BP63" s="20">
        <f>SUM($AQ63:$BA63)</f>
        <v>81297.066083420097</v>
      </c>
      <c r="BQ63" s="53">
        <f>SUM($BD63:$BN63)</f>
        <v>88604.349016650114</v>
      </c>
      <c r="BR63" s="112">
        <f t="shared" ref="BR63:BR66" si="11">((BQ63/BP63)-1)*100</f>
        <v>8.9883722565484714</v>
      </c>
      <c r="BS63" s="68"/>
      <c r="BT63" s="68"/>
    </row>
    <row r="64" spans="1:72" ht="20.100000000000001" customHeight="1" x14ac:dyDescent="0.2">
      <c r="A64" s="172"/>
      <c r="B64" s="18" t="s">
        <v>46</v>
      </c>
      <c r="C64" s="23"/>
      <c r="D64" s="18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85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85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85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85"/>
      <c r="BD64" s="18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229"/>
      <c r="BP64" s="20"/>
      <c r="BQ64" s="53"/>
      <c r="BR64" s="113"/>
      <c r="BS64" s="68"/>
      <c r="BT64" s="68"/>
    </row>
    <row r="65" spans="1:72" ht="19.5" customHeight="1" thickBot="1" x14ac:dyDescent="0.3">
      <c r="A65" s="172"/>
      <c r="B65" s="358" t="s">
        <v>12</v>
      </c>
      <c r="C65" s="359"/>
      <c r="D65" s="189">
        <v>731.88274580259986</v>
      </c>
      <c r="E65" s="139">
        <v>700.17196129019749</v>
      </c>
      <c r="F65" s="139">
        <v>831.29186776159884</v>
      </c>
      <c r="G65" s="139">
        <v>898.01747785680016</v>
      </c>
      <c r="H65" s="139">
        <v>896.46437214179787</v>
      </c>
      <c r="I65" s="139">
        <v>964.44850473439817</v>
      </c>
      <c r="J65" s="139">
        <v>854.53802603819975</v>
      </c>
      <c r="K65" s="139">
        <v>879.25535069119803</v>
      </c>
      <c r="L65" s="139">
        <v>891.54596377279984</v>
      </c>
      <c r="M65" s="139">
        <v>1025.749480512397</v>
      </c>
      <c r="N65" s="139">
        <v>803.76150694979913</v>
      </c>
      <c r="O65" s="139">
        <v>1444.6841654839977</v>
      </c>
      <c r="P65" s="132">
        <v>10921.811423035784</v>
      </c>
      <c r="Q65" s="139">
        <v>1156.311220477</v>
      </c>
      <c r="R65" s="139">
        <v>727.05817283539955</v>
      </c>
      <c r="S65" s="139">
        <v>1138.3028504918007</v>
      </c>
      <c r="T65" s="139">
        <v>948.10758939259972</v>
      </c>
      <c r="U65" s="139">
        <v>1137.5588441839957</v>
      </c>
      <c r="V65" s="139">
        <v>893.56930506339893</v>
      </c>
      <c r="W65" s="139">
        <v>870.77735740239916</v>
      </c>
      <c r="X65" s="139">
        <v>919.39977269279939</v>
      </c>
      <c r="Y65" s="139">
        <v>989.10926971639776</v>
      </c>
      <c r="Z65" s="139">
        <v>777.21655680619801</v>
      </c>
      <c r="AA65" s="139">
        <v>955.22413487059771</v>
      </c>
      <c r="AB65" s="139">
        <v>1010.3357936405984</v>
      </c>
      <c r="AC65" s="195">
        <v>11522.970867573185</v>
      </c>
      <c r="AD65" s="139">
        <v>758.45835081659868</v>
      </c>
      <c r="AE65" s="139">
        <v>825.53483379080012</v>
      </c>
      <c r="AF65" s="139">
        <v>2872.1468964160154</v>
      </c>
      <c r="AG65" s="139">
        <v>994.85241849839781</v>
      </c>
      <c r="AH65" s="139">
        <v>954.33339885660041</v>
      </c>
      <c r="AI65" s="139">
        <v>919.19535532579937</v>
      </c>
      <c r="AJ65" s="139">
        <v>856.46719661019927</v>
      </c>
      <c r="AK65" s="139">
        <v>841.92085459299881</v>
      </c>
      <c r="AL65" s="139">
        <v>875.66448574919741</v>
      </c>
      <c r="AM65" s="139">
        <v>929.96143061359908</v>
      </c>
      <c r="AN65" s="139">
        <v>835.46502898599761</v>
      </c>
      <c r="AO65" s="139">
        <v>909.49848162739909</v>
      </c>
      <c r="AP65" s="195">
        <v>12573.498731883603</v>
      </c>
      <c r="AQ65" s="139">
        <v>837.09944120459897</v>
      </c>
      <c r="AR65" s="139">
        <v>901.87707486099964</v>
      </c>
      <c r="AS65" s="139">
        <v>864.02348537539876</v>
      </c>
      <c r="AT65" s="139">
        <v>1479.3077620426006</v>
      </c>
      <c r="AU65" s="139">
        <v>899.40503002559763</v>
      </c>
      <c r="AV65" s="139">
        <v>786.64214590499842</v>
      </c>
      <c r="AW65" s="139">
        <v>921.71471680539707</v>
      </c>
      <c r="AX65" s="139">
        <v>802.22081275840083</v>
      </c>
      <c r="AY65" s="139">
        <v>897.67946891839665</v>
      </c>
      <c r="AZ65" s="139">
        <v>873.47958096279797</v>
      </c>
      <c r="BA65" s="139">
        <v>840.00561640659907</v>
      </c>
      <c r="BB65" s="139">
        <v>909.02313322519865</v>
      </c>
      <c r="BC65" s="195">
        <v>11012.478268490984</v>
      </c>
      <c r="BD65" s="189">
        <v>704.56088597859809</v>
      </c>
      <c r="BE65" s="139">
        <v>849.76519228859956</v>
      </c>
      <c r="BF65" s="139">
        <v>1115.8477758217966</v>
      </c>
      <c r="BG65" s="139">
        <v>809.1805790417975</v>
      </c>
      <c r="BH65" s="139">
        <v>790.48727537500042</v>
      </c>
      <c r="BI65" s="139">
        <v>718.14110071899836</v>
      </c>
      <c r="BJ65" s="139">
        <v>829.64088809419684</v>
      </c>
      <c r="BK65" s="139">
        <v>1008.6986120399994</v>
      </c>
      <c r="BL65" s="139">
        <v>971.87720785819727</v>
      </c>
      <c r="BM65" s="139">
        <v>884.14879956759773</v>
      </c>
      <c r="BN65" s="139">
        <v>864.53344693659574</v>
      </c>
      <c r="BO65" s="43">
        <f>SUM($AD65:$AN65)</f>
        <v>11664.000250256204</v>
      </c>
      <c r="BP65" s="20">
        <f>SUM($AQ65:$BA65)</f>
        <v>10103.455135265785</v>
      </c>
      <c r="BQ65" s="53">
        <f>SUM($BD65:$BN65)</f>
        <v>9546.8817637213779</v>
      </c>
      <c r="BR65" s="112">
        <f t="shared" si="11"/>
        <v>-5.5087429408352211</v>
      </c>
      <c r="BS65" s="68"/>
      <c r="BT65" s="68"/>
    </row>
    <row r="66" spans="1:72" ht="20.100000000000001" customHeight="1" thickBot="1" x14ac:dyDescent="0.35">
      <c r="A66" s="172"/>
      <c r="B66" s="94"/>
      <c r="C66" s="89" t="s">
        <v>49</v>
      </c>
      <c r="D66" s="90">
        <v>864.42843751139947</v>
      </c>
      <c r="E66" s="91">
        <v>691.30869644459995</v>
      </c>
      <c r="F66" s="91">
        <v>862.3806730618013</v>
      </c>
      <c r="G66" s="91">
        <v>1108.5477642102007</v>
      </c>
      <c r="H66" s="91">
        <v>856.44956131559979</v>
      </c>
      <c r="I66" s="91">
        <v>869.09014846939965</v>
      </c>
      <c r="J66" s="91">
        <v>1118.0115783519993</v>
      </c>
      <c r="K66" s="91">
        <v>884.44687173280033</v>
      </c>
      <c r="L66" s="91">
        <v>985.65273759319859</v>
      </c>
      <c r="M66" s="91">
        <v>1080.0606992250005</v>
      </c>
      <c r="N66" s="91">
        <v>934.39434872600134</v>
      </c>
      <c r="O66" s="91">
        <v>1112.9611466754013</v>
      </c>
      <c r="P66" s="131">
        <v>11367.732663317402</v>
      </c>
      <c r="Q66" s="91">
        <v>978.72577608520101</v>
      </c>
      <c r="R66" s="91">
        <v>921.78591712219884</v>
      </c>
      <c r="S66" s="91">
        <v>1058.7663489955976</v>
      </c>
      <c r="T66" s="91">
        <v>1357.8631099957956</v>
      </c>
      <c r="U66" s="91">
        <v>1024.100366760199</v>
      </c>
      <c r="V66" s="91">
        <v>985.1739767829971</v>
      </c>
      <c r="W66" s="91">
        <v>1064.3929529283989</v>
      </c>
      <c r="X66" s="91">
        <v>1114.4458254559993</v>
      </c>
      <c r="Y66" s="91">
        <v>1155.4855383472004</v>
      </c>
      <c r="Z66" s="91">
        <v>1104.8483941996003</v>
      </c>
      <c r="AA66" s="91">
        <v>1110.8679650419974</v>
      </c>
      <c r="AB66" s="91">
        <v>1258.7643530670011</v>
      </c>
      <c r="AC66" s="131">
        <v>13135.220524782188</v>
      </c>
      <c r="AD66" s="91">
        <v>1219.8358585123992</v>
      </c>
      <c r="AE66" s="91">
        <v>993.50646142179892</v>
      </c>
      <c r="AF66" s="91">
        <v>1328.645666388202</v>
      </c>
      <c r="AG66" s="91">
        <v>1600.9611304629989</v>
      </c>
      <c r="AH66" s="91">
        <v>1331.0158268517973</v>
      </c>
      <c r="AI66" s="91">
        <v>1288.0653373751993</v>
      </c>
      <c r="AJ66" s="91">
        <v>1367.5014955646029</v>
      </c>
      <c r="AK66" s="91">
        <v>1432.9425755806044</v>
      </c>
      <c r="AL66" s="91">
        <v>1335.2863608193968</v>
      </c>
      <c r="AM66" s="91">
        <v>1472.7270589866014</v>
      </c>
      <c r="AN66" s="91">
        <v>1400.3355852168002</v>
      </c>
      <c r="AO66" s="91">
        <v>1467.7243176561985</v>
      </c>
      <c r="AP66" s="131">
        <v>16238.5476748366</v>
      </c>
      <c r="AQ66" s="91">
        <v>1462.6356680544056</v>
      </c>
      <c r="AR66" s="91">
        <v>1191.8712999908018</v>
      </c>
      <c r="AS66" s="91">
        <v>1439.0857575503985</v>
      </c>
      <c r="AT66" s="91">
        <v>4554.217335227795</v>
      </c>
      <c r="AU66" s="91">
        <v>1420.5226785541979</v>
      </c>
      <c r="AV66" s="91">
        <v>1310.7655719469992</v>
      </c>
      <c r="AW66" s="91">
        <v>1527.2357791600014</v>
      </c>
      <c r="AX66" s="91">
        <v>1476.7305589219993</v>
      </c>
      <c r="AY66" s="91">
        <v>1337.6293973127956</v>
      </c>
      <c r="AZ66" s="91">
        <v>1539.9776151585991</v>
      </c>
      <c r="BA66" s="91">
        <v>1499.247854480602</v>
      </c>
      <c r="BB66" s="91">
        <v>1428.1741309350004</v>
      </c>
      <c r="BC66" s="131">
        <v>20188.093647293601</v>
      </c>
      <c r="BD66" s="90">
        <v>1557.0973867643963</v>
      </c>
      <c r="BE66" s="91">
        <v>1450.1052401573993</v>
      </c>
      <c r="BF66" s="91">
        <v>1419.4340096685985</v>
      </c>
      <c r="BG66" s="91">
        <v>2096.4291279462004</v>
      </c>
      <c r="BH66" s="91">
        <v>1542.4529570038062</v>
      </c>
      <c r="BI66" s="91">
        <v>1455.4294123328</v>
      </c>
      <c r="BJ66" s="91">
        <v>1667.4687798256034</v>
      </c>
      <c r="BK66" s="91">
        <v>1542.5340456387942</v>
      </c>
      <c r="BL66" s="91">
        <v>1525.5915942963977</v>
      </c>
      <c r="BM66" s="91">
        <v>1487.3696581227982</v>
      </c>
      <c r="BN66" s="91">
        <v>1241.6318752703974</v>
      </c>
      <c r="BO66" s="90">
        <f>SUM($AD66:$AN66)</f>
        <v>14770.823357180401</v>
      </c>
      <c r="BP66" s="122">
        <f>SUM($AQ66:$BA66)</f>
        <v>18759.919516358597</v>
      </c>
      <c r="BQ66" s="123">
        <f>SUM($BD66:$BN66)</f>
        <v>16985.544087027192</v>
      </c>
      <c r="BR66" s="176">
        <f t="shared" si="11"/>
        <v>-9.4583317790044585</v>
      </c>
      <c r="BS66" s="68"/>
      <c r="BT66" s="68"/>
    </row>
    <row r="67" spans="1:72" ht="20.100000000000001" customHeight="1" x14ac:dyDescent="0.2">
      <c r="A67" s="172"/>
      <c r="B67" s="18" t="s">
        <v>37</v>
      </c>
      <c r="C67" s="23"/>
      <c r="D67" s="18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84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84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84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84"/>
      <c r="BD67" s="187"/>
      <c r="BE67" s="137"/>
      <c r="BF67" s="137"/>
      <c r="BG67" s="137"/>
      <c r="BH67" s="137"/>
      <c r="BI67" s="137"/>
      <c r="BJ67" s="137"/>
      <c r="BK67" s="137"/>
      <c r="BL67" s="137"/>
      <c r="BM67" s="137"/>
      <c r="BN67" s="137"/>
      <c r="BO67" s="229"/>
      <c r="BP67" s="20"/>
      <c r="BQ67" s="53"/>
      <c r="BR67" s="113"/>
      <c r="BS67" s="68"/>
      <c r="BT67" s="68"/>
    </row>
    <row r="68" spans="1:72" ht="25.5" customHeight="1" x14ac:dyDescent="0.25">
      <c r="A68" s="172"/>
      <c r="B68" s="358" t="s">
        <v>12</v>
      </c>
      <c r="C68" s="359"/>
      <c r="D68" s="189">
        <v>856.85260000999949</v>
      </c>
      <c r="E68" s="139">
        <v>688.87774835999994</v>
      </c>
      <c r="F68" s="139">
        <v>858.31869124000127</v>
      </c>
      <c r="G68" s="139">
        <v>1104.7697936600007</v>
      </c>
      <c r="H68" s="139">
        <v>853.16494556999976</v>
      </c>
      <c r="I68" s="139">
        <v>864.8572623699996</v>
      </c>
      <c r="J68" s="139">
        <v>1114.7758624699993</v>
      </c>
      <c r="K68" s="139">
        <v>881.00151233000031</v>
      </c>
      <c r="L68" s="139">
        <v>980.78198584999859</v>
      </c>
      <c r="M68" s="139">
        <v>1076.7503393400004</v>
      </c>
      <c r="N68" s="139">
        <v>930.14174486000138</v>
      </c>
      <c r="O68" s="139">
        <v>1111.4094806000014</v>
      </c>
      <c r="P68" s="132">
        <v>11321.701966660001</v>
      </c>
      <c r="Q68" s="139">
        <v>971.88698158000102</v>
      </c>
      <c r="R68" s="139">
        <v>919.2744726999988</v>
      </c>
      <c r="S68" s="139">
        <v>1055.4952165799975</v>
      </c>
      <c r="T68" s="139">
        <v>1354.7792002199956</v>
      </c>
      <c r="U68" s="139">
        <v>1021.153536659999</v>
      </c>
      <c r="V68" s="139">
        <v>981.52830832999712</v>
      </c>
      <c r="W68" s="139">
        <v>1061.5618896499989</v>
      </c>
      <c r="X68" s="139">
        <v>1111.6089986799993</v>
      </c>
      <c r="Y68" s="139">
        <v>1151.4301154400005</v>
      </c>
      <c r="Z68" s="139">
        <v>1102.0436155600003</v>
      </c>
      <c r="AA68" s="139">
        <v>1107.3554653099975</v>
      </c>
      <c r="AB68" s="139">
        <v>1257.0036898200012</v>
      </c>
      <c r="AC68" s="195">
        <v>13095.121490529988</v>
      </c>
      <c r="AD68" s="139">
        <v>1213.0175752699993</v>
      </c>
      <c r="AE68" s="139">
        <v>991.21088157999895</v>
      </c>
      <c r="AF68" s="139">
        <v>1324.5968472600021</v>
      </c>
      <c r="AG68" s="139">
        <v>1597.1846349499988</v>
      </c>
      <c r="AH68" s="139">
        <v>1327.8004239099973</v>
      </c>
      <c r="AI68" s="139">
        <v>1283.9536844199993</v>
      </c>
      <c r="AJ68" s="139">
        <v>1364.360612940003</v>
      </c>
      <c r="AK68" s="139">
        <v>1428.7678696900043</v>
      </c>
      <c r="AL68" s="139">
        <v>1329.9499716899968</v>
      </c>
      <c r="AM68" s="139">
        <v>1468.3341838300014</v>
      </c>
      <c r="AN68" s="139">
        <v>1394.4731603800001</v>
      </c>
      <c r="AO68" s="139">
        <v>1464.0361060899986</v>
      </c>
      <c r="AP68" s="195">
        <v>16187.685952010001</v>
      </c>
      <c r="AQ68" s="139">
        <v>1455.3916484100057</v>
      </c>
      <c r="AR68" s="139">
        <v>1187.8119548100019</v>
      </c>
      <c r="AS68" s="139">
        <v>1434.0263556699986</v>
      </c>
      <c r="AT68" s="139">
        <v>4548.2102751799948</v>
      </c>
      <c r="AU68" s="139">
        <v>1415.0504361799979</v>
      </c>
      <c r="AV68" s="139">
        <v>1305.7327744499992</v>
      </c>
      <c r="AW68" s="139">
        <v>1522.2507166300013</v>
      </c>
      <c r="AX68" s="139">
        <v>1460.8740276999993</v>
      </c>
      <c r="AY68" s="139">
        <v>1317.1909912799956</v>
      </c>
      <c r="AZ68" s="139">
        <v>1535.1922986099992</v>
      </c>
      <c r="BA68" s="139">
        <v>1492.7205458900021</v>
      </c>
      <c r="BB68" s="139">
        <v>1421.3552755000005</v>
      </c>
      <c r="BC68" s="195">
        <v>20095.80730031</v>
      </c>
      <c r="BD68" s="189">
        <v>1548.4265831599964</v>
      </c>
      <c r="BE68" s="139">
        <v>1444.7716992999992</v>
      </c>
      <c r="BF68" s="139">
        <v>1411.2622815599984</v>
      </c>
      <c r="BG68" s="139">
        <v>2086.2547452200006</v>
      </c>
      <c r="BH68" s="139">
        <v>1534.2425122900063</v>
      </c>
      <c r="BI68" s="139">
        <v>1448.5551779699999</v>
      </c>
      <c r="BJ68" s="139">
        <v>1661.3896984900034</v>
      </c>
      <c r="BK68" s="139">
        <v>1536.4289880899942</v>
      </c>
      <c r="BL68" s="139">
        <v>1521.1509877399976</v>
      </c>
      <c r="BM68" s="139">
        <v>1481.2620699199983</v>
      </c>
      <c r="BN68" s="139">
        <v>1232.7555693899974</v>
      </c>
      <c r="BO68" s="43">
        <f>SUM($AD68:$AN68)</f>
        <v>14723.649845920001</v>
      </c>
      <c r="BP68" s="20">
        <f>SUM($AQ68:$BA68)</f>
        <v>18674.452024809998</v>
      </c>
      <c r="BQ68" s="53">
        <f>SUM($BD68:$BN68)</f>
        <v>16906.500313129989</v>
      </c>
      <c r="BR68" s="112">
        <f t="shared" si="9"/>
        <v>-9.4672213638782647</v>
      </c>
      <c r="BS68" s="68"/>
      <c r="BT68" s="68"/>
    </row>
    <row r="69" spans="1:72" ht="20.100000000000001" customHeight="1" x14ac:dyDescent="0.2">
      <c r="A69" s="172"/>
      <c r="B69" s="18" t="s">
        <v>38</v>
      </c>
      <c r="C69" s="23"/>
      <c r="D69" s="18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85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85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85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85"/>
      <c r="BD69" s="188"/>
      <c r="BE69" s="138"/>
      <c r="BF69" s="138"/>
      <c r="BG69" s="138"/>
      <c r="BH69" s="138"/>
      <c r="BI69" s="138"/>
      <c r="BJ69" s="138"/>
      <c r="BK69" s="138"/>
      <c r="BL69" s="138"/>
      <c r="BM69" s="138"/>
      <c r="BN69" s="138"/>
      <c r="BO69" s="229"/>
      <c r="BP69" s="20"/>
      <c r="BQ69" s="53"/>
      <c r="BR69" s="113"/>
      <c r="BS69" s="68"/>
      <c r="BT69" s="68"/>
    </row>
    <row r="70" spans="1:72" ht="19.5" customHeight="1" thickBot="1" x14ac:dyDescent="0.3">
      <c r="A70" s="172"/>
      <c r="B70" s="362" t="s">
        <v>12</v>
      </c>
      <c r="C70" s="363"/>
      <c r="D70" s="129">
        <v>7.5758375014000023</v>
      </c>
      <c r="E70" s="120">
        <v>2.4309480846000011</v>
      </c>
      <c r="F70" s="120">
        <v>4.0619818218000017</v>
      </c>
      <c r="G70" s="120">
        <v>3.7779705502000032</v>
      </c>
      <c r="H70" s="120">
        <v>3.2846157456000022</v>
      </c>
      <c r="I70" s="120">
        <v>4.232886099399999</v>
      </c>
      <c r="J70" s="120">
        <v>3.2357158820000009</v>
      </c>
      <c r="K70" s="120">
        <v>3.4453594027999981</v>
      </c>
      <c r="L70" s="120">
        <v>4.8707517432000049</v>
      </c>
      <c r="M70" s="120">
        <v>3.310359885000004</v>
      </c>
      <c r="N70" s="120">
        <v>4.2526038660000012</v>
      </c>
      <c r="O70" s="120">
        <v>1.5516660754000016</v>
      </c>
      <c r="P70" s="125">
        <v>46.030696657400021</v>
      </c>
      <c r="Q70" s="120">
        <v>6.8387945052000001</v>
      </c>
      <c r="R70" s="120">
        <v>2.511444422200003</v>
      </c>
      <c r="S70" s="120">
        <v>3.2711324156000003</v>
      </c>
      <c r="T70" s="120">
        <v>3.0839097758000009</v>
      </c>
      <c r="U70" s="120">
        <v>2.9468301002000001</v>
      </c>
      <c r="V70" s="120">
        <v>3.6456684529999968</v>
      </c>
      <c r="W70" s="120">
        <v>2.831063278400002</v>
      </c>
      <c r="X70" s="120">
        <v>2.8368267760000001</v>
      </c>
      <c r="Y70" s="120">
        <v>4.0554229072000014</v>
      </c>
      <c r="Z70" s="120">
        <v>2.8047786395999998</v>
      </c>
      <c r="AA70" s="120">
        <v>3.5124997319999998</v>
      </c>
      <c r="AB70" s="120">
        <v>1.7606632470000005</v>
      </c>
      <c r="AC70" s="194">
        <v>40.099034252200013</v>
      </c>
      <c r="AD70" s="120">
        <v>6.8182832423999926</v>
      </c>
      <c r="AE70" s="120">
        <v>2.2955798418</v>
      </c>
      <c r="AF70" s="120">
        <v>4.0488191282000043</v>
      </c>
      <c r="AG70" s="120">
        <v>3.7764955130000022</v>
      </c>
      <c r="AH70" s="120">
        <v>3.2154029417999994</v>
      </c>
      <c r="AI70" s="120">
        <v>4.1116529552000021</v>
      </c>
      <c r="AJ70" s="120">
        <v>3.1408826246000028</v>
      </c>
      <c r="AK70" s="120">
        <v>4.1747058906000012</v>
      </c>
      <c r="AL70" s="120">
        <v>5.3363891293999952</v>
      </c>
      <c r="AM70" s="120">
        <v>4.3928751565999953</v>
      </c>
      <c r="AN70" s="120">
        <v>5.8624248368000007</v>
      </c>
      <c r="AO70" s="120">
        <v>3.6882115661999975</v>
      </c>
      <c r="AP70" s="195">
        <v>50.861722826600001</v>
      </c>
      <c r="AQ70" s="120">
        <v>7.2440196444000007</v>
      </c>
      <c r="AR70" s="120">
        <v>4.0593451807999976</v>
      </c>
      <c r="AS70" s="120">
        <v>5.0594018804000047</v>
      </c>
      <c r="AT70" s="120">
        <v>6.0070600477999969</v>
      </c>
      <c r="AU70" s="120">
        <v>5.4722423742000057</v>
      </c>
      <c r="AV70" s="120">
        <v>5.0327974970000033</v>
      </c>
      <c r="AW70" s="120">
        <v>4.9850625300000031</v>
      </c>
      <c r="AX70" s="120">
        <v>15.856531221999989</v>
      </c>
      <c r="AY70" s="120">
        <v>20.438406032799978</v>
      </c>
      <c r="AZ70" s="120">
        <v>4.7853165485999973</v>
      </c>
      <c r="BA70" s="120">
        <v>6.527308590599997</v>
      </c>
      <c r="BB70" s="120">
        <v>6.8188554350000086</v>
      </c>
      <c r="BC70" s="194">
        <v>92.286346983599969</v>
      </c>
      <c r="BD70" s="129">
        <v>8.6708036044000014</v>
      </c>
      <c r="BE70" s="120">
        <v>5.3335408573999956</v>
      </c>
      <c r="BF70" s="120">
        <v>8.1717281086000053</v>
      </c>
      <c r="BG70" s="120">
        <v>10.174382726199985</v>
      </c>
      <c r="BH70" s="120">
        <v>8.2104447138000012</v>
      </c>
      <c r="BI70" s="120">
        <v>6.8742343627999967</v>
      </c>
      <c r="BJ70" s="120">
        <v>6.079081335600006</v>
      </c>
      <c r="BK70" s="120">
        <v>6.1050575488000023</v>
      </c>
      <c r="BL70" s="120">
        <v>4.4406065563999997</v>
      </c>
      <c r="BM70" s="120">
        <v>6.107588202799997</v>
      </c>
      <c r="BN70" s="120">
        <v>8.876305880399995</v>
      </c>
      <c r="BO70" s="72">
        <f t="shared" ref="BO70:BO79" si="12">SUM($AD70:$AN70)</f>
        <v>47.173511260400005</v>
      </c>
      <c r="BP70" s="152">
        <f t="shared" ref="BP70:BP79" si="13">SUM($AQ70:$BA70)</f>
        <v>85.467491548599966</v>
      </c>
      <c r="BQ70" s="223">
        <f t="shared" ref="BQ70:BQ79" si="14">SUM($BD70:$BN70)</f>
        <v>79.043773897199998</v>
      </c>
      <c r="BR70" s="112">
        <f t="shared" si="9"/>
        <v>-7.5159777536552674</v>
      </c>
      <c r="BS70" s="68"/>
      <c r="BT70" s="68"/>
    </row>
    <row r="71" spans="1:72" ht="20.100000000000001" customHeight="1" thickBot="1" x14ac:dyDescent="0.3">
      <c r="A71" s="172"/>
      <c r="B71" s="95"/>
      <c r="C71" s="93" t="s">
        <v>109</v>
      </c>
      <c r="D71" s="98">
        <v>120007</v>
      </c>
      <c r="E71" s="97">
        <v>115297</v>
      </c>
      <c r="F71" s="97">
        <v>138261</v>
      </c>
      <c r="G71" s="97">
        <v>138781</v>
      </c>
      <c r="H71" s="97">
        <v>144001</v>
      </c>
      <c r="I71" s="97">
        <v>156617</v>
      </c>
      <c r="J71" s="97">
        <v>159037</v>
      </c>
      <c r="K71" s="97">
        <v>164054</v>
      </c>
      <c r="L71" s="97">
        <v>168527</v>
      </c>
      <c r="M71" s="97">
        <v>192918</v>
      </c>
      <c r="N71" s="97">
        <v>181618</v>
      </c>
      <c r="O71" s="97">
        <v>248434</v>
      </c>
      <c r="P71" s="230">
        <v>1927552</v>
      </c>
      <c r="Q71" s="97">
        <v>186147</v>
      </c>
      <c r="R71" s="97">
        <v>187067</v>
      </c>
      <c r="S71" s="97">
        <v>216701</v>
      </c>
      <c r="T71" s="97">
        <v>220859</v>
      </c>
      <c r="U71" s="97">
        <v>228311</v>
      </c>
      <c r="V71" s="97">
        <v>249907</v>
      </c>
      <c r="W71" s="97">
        <v>252476</v>
      </c>
      <c r="X71" s="97">
        <v>269188</v>
      </c>
      <c r="Y71" s="97">
        <v>271018</v>
      </c>
      <c r="Z71" s="97">
        <v>284423</v>
      </c>
      <c r="AA71" s="97">
        <v>293962</v>
      </c>
      <c r="AB71" s="97">
        <v>370611</v>
      </c>
      <c r="AC71" s="230">
        <v>3030670</v>
      </c>
      <c r="AD71" s="97">
        <v>300692</v>
      </c>
      <c r="AE71" s="97">
        <v>298557</v>
      </c>
      <c r="AF71" s="97">
        <v>362667</v>
      </c>
      <c r="AG71" s="97">
        <v>343877</v>
      </c>
      <c r="AH71" s="97">
        <v>388309</v>
      </c>
      <c r="AI71" s="97">
        <v>416620</v>
      </c>
      <c r="AJ71" s="97">
        <v>429396</v>
      </c>
      <c r="AK71" s="97">
        <v>456375</v>
      </c>
      <c r="AL71" s="97">
        <v>448775</v>
      </c>
      <c r="AM71" s="97">
        <v>482695</v>
      </c>
      <c r="AN71" s="97">
        <v>494031</v>
      </c>
      <c r="AO71" s="97">
        <v>586120</v>
      </c>
      <c r="AP71" s="230">
        <v>5008114</v>
      </c>
      <c r="AQ71" s="97">
        <v>501645</v>
      </c>
      <c r="AR71" s="97">
        <v>480450</v>
      </c>
      <c r="AS71" s="97">
        <v>592143</v>
      </c>
      <c r="AT71" s="97">
        <v>593042</v>
      </c>
      <c r="AU71" s="97">
        <v>636770</v>
      </c>
      <c r="AV71" s="97">
        <v>649463</v>
      </c>
      <c r="AW71" s="97">
        <v>676099</v>
      </c>
      <c r="AX71" s="97">
        <v>711505</v>
      </c>
      <c r="AY71" s="97">
        <v>709260</v>
      </c>
      <c r="AZ71" s="97">
        <v>807980</v>
      </c>
      <c r="BA71" s="97">
        <v>821210</v>
      </c>
      <c r="BB71" s="97">
        <v>965010</v>
      </c>
      <c r="BC71" s="230">
        <v>8144577</v>
      </c>
      <c r="BD71" s="98">
        <v>864457</v>
      </c>
      <c r="BE71" s="97">
        <v>896414</v>
      </c>
      <c r="BF71" s="97">
        <v>971103</v>
      </c>
      <c r="BG71" s="97">
        <v>1020105</v>
      </c>
      <c r="BH71" s="97">
        <v>1135767</v>
      </c>
      <c r="BI71" s="97">
        <v>1093696</v>
      </c>
      <c r="BJ71" s="97">
        <v>1212706</v>
      </c>
      <c r="BK71" s="97">
        <v>1280790</v>
      </c>
      <c r="BL71" s="97">
        <v>1262735</v>
      </c>
      <c r="BM71" s="97">
        <v>1240545</v>
      </c>
      <c r="BN71" s="97">
        <v>1166304</v>
      </c>
      <c r="BO71" s="98">
        <f t="shared" si="12"/>
        <v>4421994</v>
      </c>
      <c r="BP71" s="122">
        <f t="shared" si="13"/>
        <v>7179567</v>
      </c>
      <c r="BQ71" s="123">
        <f t="shared" si="14"/>
        <v>12144622</v>
      </c>
      <c r="BR71" s="176">
        <f t="shared" si="9"/>
        <v>69.155354354935341</v>
      </c>
      <c r="BS71" s="68"/>
      <c r="BT71" s="68"/>
    </row>
    <row r="72" spans="1:72" ht="20.100000000000001" customHeight="1" x14ac:dyDescent="0.25">
      <c r="A72" s="172"/>
      <c r="B72" s="360" t="s">
        <v>39</v>
      </c>
      <c r="C72" s="361"/>
      <c r="D72" s="43">
        <v>105544</v>
      </c>
      <c r="E72" s="28">
        <v>101891</v>
      </c>
      <c r="F72" s="28">
        <v>122184</v>
      </c>
      <c r="G72" s="28">
        <v>122624</v>
      </c>
      <c r="H72" s="28">
        <v>127887</v>
      </c>
      <c r="I72" s="28">
        <v>140011</v>
      </c>
      <c r="J72" s="28">
        <v>141504</v>
      </c>
      <c r="K72" s="28">
        <v>147207</v>
      </c>
      <c r="L72" s="28">
        <v>153813</v>
      </c>
      <c r="M72" s="28">
        <v>173992</v>
      </c>
      <c r="N72" s="28">
        <v>163390</v>
      </c>
      <c r="O72" s="28">
        <v>227516</v>
      </c>
      <c r="P72" s="132">
        <v>1727563</v>
      </c>
      <c r="Q72" s="28">
        <v>169117</v>
      </c>
      <c r="R72" s="28">
        <v>170123</v>
      </c>
      <c r="S72" s="28">
        <v>196957</v>
      </c>
      <c r="T72" s="28">
        <v>201065</v>
      </c>
      <c r="U72" s="28">
        <v>208183</v>
      </c>
      <c r="V72" s="28">
        <v>229432</v>
      </c>
      <c r="W72" s="28">
        <v>231763</v>
      </c>
      <c r="X72" s="28">
        <v>247150</v>
      </c>
      <c r="Y72" s="28">
        <v>249237</v>
      </c>
      <c r="Z72" s="28">
        <v>262037</v>
      </c>
      <c r="AA72" s="28">
        <v>271980</v>
      </c>
      <c r="AB72" s="28">
        <v>347293</v>
      </c>
      <c r="AC72" s="132">
        <v>2784337</v>
      </c>
      <c r="AD72" s="28">
        <v>279766</v>
      </c>
      <c r="AE72" s="28">
        <v>279029</v>
      </c>
      <c r="AF72" s="28">
        <v>338461</v>
      </c>
      <c r="AG72" s="28">
        <v>322301</v>
      </c>
      <c r="AH72" s="28">
        <v>364078</v>
      </c>
      <c r="AI72" s="28">
        <v>393358</v>
      </c>
      <c r="AJ72" s="28">
        <v>406156</v>
      </c>
      <c r="AK72" s="28">
        <v>431749</v>
      </c>
      <c r="AL72" s="28">
        <v>424814</v>
      </c>
      <c r="AM72" s="28">
        <v>457269</v>
      </c>
      <c r="AN72" s="28">
        <v>468657</v>
      </c>
      <c r="AO72" s="28">
        <v>559947</v>
      </c>
      <c r="AP72" s="132">
        <v>4725585</v>
      </c>
      <c r="AQ72" s="28">
        <v>477835</v>
      </c>
      <c r="AR72" s="28">
        <v>458080</v>
      </c>
      <c r="AS72" s="28">
        <v>565853</v>
      </c>
      <c r="AT72" s="28">
        <v>567214</v>
      </c>
      <c r="AU72" s="28">
        <v>610173</v>
      </c>
      <c r="AV72" s="28">
        <v>622572</v>
      </c>
      <c r="AW72" s="28">
        <v>648987</v>
      </c>
      <c r="AX72" s="28">
        <v>682593</v>
      </c>
      <c r="AY72" s="28">
        <v>682406</v>
      </c>
      <c r="AZ72" s="28">
        <v>776859</v>
      </c>
      <c r="BA72" s="28">
        <v>790278</v>
      </c>
      <c r="BB72" s="28">
        <v>934169</v>
      </c>
      <c r="BC72" s="132">
        <v>7817019</v>
      </c>
      <c r="BD72" s="43">
        <v>833911</v>
      </c>
      <c r="BE72" s="28">
        <v>866554</v>
      </c>
      <c r="BF72" s="28">
        <v>939406</v>
      </c>
      <c r="BG72" s="28">
        <v>986954</v>
      </c>
      <c r="BH72" s="28">
        <v>1100159</v>
      </c>
      <c r="BI72" s="28">
        <v>1060904</v>
      </c>
      <c r="BJ72" s="28">
        <v>1175613</v>
      </c>
      <c r="BK72" s="28">
        <v>1243264</v>
      </c>
      <c r="BL72" s="28">
        <v>1226477</v>
      </c>
      <c r="BM72" s="28">
        <v>1205620</v>
      </c>
      <c r="BN72" s="28">
        <v>1132771</v>
      </c>
      <c r="BO72" s="36">
        <f t="shared" si="12"/>
        <v>4165638</v>
      </c>
      <c r="BP72" s="148">
        <f t="shared" si="13"/>
        <v>6882850</v>
      </c>
      <c r="BQ72" s="226">
        <f t="shared" si="14"/>
        <v>11771633</v>
      </c>
      <c r="BR72" s="112">
        <f t="shared" si="9"/>
        <v>71.028469311404436</v>
      </c>
      <c r="BS72" s="68"/>
      <c r="BT72" s="68"/>
    </row>
    <row r="73" spans="1:72" ht="20.100000000000001" customHeight="1" thickBot="1" x14ac:dyDescent="0.3">
      <c r="A73" s="172"/>
      <c r="B73" s="360" t="s">
        <v>40</v>
      </c>
      <c r="C73" s="361"/>
      <c r="D73" s="43">
        <v>14463</v>
      </c>
      <c r="E73" s="28">
        <v>13406</v>
      </c>
      <c r="F73" s="28">
        <v>16077</v>
      </c>
      <c r="G73" s="28">
        <v>16157</v>
      </c>
      <c r="H73" s="28">
        <v>16114</v>
      </c>
      <c r="I73" s="28">
        <v>16606</v>
      </c>
      <c r="J73" s="28">
        <v>17533</v>
      </c>
      <c r="K73" s="28">
        <v>16847</v>
      </c>
      <c r="L73" s="28">
        <v>14714</v>
      </c>
      <c r="M73" s="28">
        <v>18926</v>
      </c>
      <c r="N73" s="28">
        <v>18228</v>
      </c>
      <c r="O73" s="28">
        <v>20918</v>
      </c>
      <c r="P73" s="132">
        <v>199989</v>
      </c>
      <c r="Q73" s="28">
        <v>17030</v>
      </c>
      <c r="R73" s="28">
        <v>16944</v>
      </c>
      <c r="S73" s="28">
        <v>19744</v>
      </c>
      <c r="T73" s="28">
        <v>19794</v>
      </c>
      <c r="U73" s="28">
        <v>20128</v>
      </c>
      <c r="V73" s="28">
        <v>20475</v>
      </c>
      <c r="W73" s="28">
        <v>20713</v>
      </c>
      <c r="X73" s="28">
        <v>22038</v>
      </c>
      <c r="Y73" s="28">
        <v>21781</v>
      </c>
      <c r="Z73" s="28">
        <v>22386</v>
      </c>
      <c r="AA73" s="28">
        <v>21982</v>
      </c>
      <c r="AB73" s="28">
        <v>23318</v>
      </c>
      <c r="AC73" s="132">
        <v>246333</v>
      </c>
      <c r="AD73" s="28">
        <v>20926</v>
      </c>
      <c r="AE73" s="28">
        <v>19528</v>
      </c>
      <c r="AF73" s="28">
        <v>24206</v>
      </c>
      <c r="AG73" s="28">
        <v>21576</v>
      </c>
      <c r="AH73" s="28">
        <v>24231</v>
      </c>
      <c r="AI73" s="28">
        <v>23262</v>
      </c>
      <c r="AJ73" s="28">
        <v>23240</v>
      </c>
      <c r="AK73" s="28">
        <v>24626</v>
      </c>
      <c r="AL73" s="28">
        <v>23961</v>
      </c>
      <c r="AM73" s="28">
        <v>25426</v>
      </c>
      <c r="AN73" s="28">
        <v>25374</v>
      </c>
      <c r="AO73" s="28">
        <v>26173</v>
      </c>
      <c r="AP73" s="132">
        <v>282529</v>
      </c>
      <c r="AQ73" s="28">
        <v>23810</v>
      </c>
      <c r="AR73" s="28">
        <v>22370</v>
      </c>
      <c r="AS73" s="28">
        <v>26290</v>
      </c>
      <c r="AT73" s="28">
        <v>25828</v>
      </c>
      <c r="AU73" s="28">
        <v>26597</v>
      </c>
      <c r="AV73" s="28">
        <v>26891</v>
      </c>
      <c r="AW73" s="28">
        <v>27112</v>
      </c>
      <c r="AX73" s="28">
        <v>28912</v>
      </c>
      <c r="AY73" s="28">
        <v>26854</v>
      </c>
      <c r="AZ73" s="28">
        <v>31121</v>
      </c>
      <c r="BA73" s="28">
        <v>30932</v>
      </c>
      <c r="BB73" s="28">
        <v>30841</v>
      </c>
      <c r="BC73" s="132">
        <v>327558</v>
      </c>
      <c r="BD73" s="43">
        <v>30546</v>
      </c>
      <c r="BE73" s="28">
        <v>29860</v>
      </c>
      <c r="BF73" s="28">
        <v>31697</v>
      </c>
      <c r="BG73" s="28">
        <v>33151</v>
      </c>
      <c r="BH73" s="28">
        <v>35608</v>
      </c>
      <c r="BI73" s="28">
        <v>32792</v>
      </c>
      <c r="BJ73" s="28">
        <v>37093</v>
      </c>
      <c r="BK73" s="28">
        <v>37526</v>
      </c>
      <c r="BL73" s="28">
        <v>36258</v>
      </c>
      <c r="BM73" s="28">
        <v>34925</v>
      </c>
      <c r="BN73" s="28">
        <v>33533</v>
      </c>
      <c r="BO73" s="43">
        <f t="shared" si="12"/>
        <v>256356</v>
      </c>
      <c r="BP73" s="20">
        <f t="shared" si="13"/>
        <v>296717</v>
      </c>
      <c r="BQ73" s="53">
        <f t="shared" si="14"/>
        <v>372989</v>
      </c>
      <c r="BR73" s="112">
        <f t="shared" si="9"/>
        <v>25.705301684770344</v>
      </c>
      <c r="BS73" s="68"/>
      <c r="BT73" s="68"/>
    </row>
    <row r="74" spans="1:72" ht="20.100000000000001" customHeight="1" thickBot="1" x14ac:dyDescent="0.3">
      <c r="A74" s="172"/>
      <c r="B74" s="95"/>
      <c r="C74" s="93" t="s">
        <v>50</v>
      </c>
      <c r="D74" s="98">
        <v>306432</v>
      </c>
      <c r="E74" s="97">
        <v>292499</v>
      </c>
      <c r="F74" s="97">
        <v>338069</v>
      </c>
      <c r="G74" s="97">
        <v>339241</v>
      </c>
      <c r="H74" s="97">
        <v>353336</v>
      </c>
      <c r="I74" s="97">
        <v>369767</v>
      </c>
      <c r="J74" s="97">
        <v>366911</v>
      </c>
      <c r="K74" s="97">
        <v>356512</v>
      </c>
      <c r="L74" s="97">
        <v>376807</v>
      </c>
      <c r="M74" s="97">
        <v>390535</v>
      </c>
      <c r="N74" s="97">
        <v>364862</v>
      </c>
      <c r="O74" s="97">
        <v>501624</v>
      </c>
      <c r="P74" s="230">
        <v>4356595</v>
      </c>
      <c r="Q74" s="97">
        <v>371079</v>
      </c>
      <c r="R74" s="97">
        <v>373982</v>
      </c>
      <c r="S74" s="97">
        <v>420874</v>
      </c>
      <c r="T74" s="97">
        <v>431418</v>
      </c>
      <c r="U74" s="97">
        <v>444101</v>
      </c>
      <c r="V74" s="97">
        <v>466202</v>
      </c>
      <c r="W74" s="97">
        <v>470375</v>
      </c>
      <c r="X74" s="97">
        <v>466138</v>
      </c>
      <c r="Y74" s="97">
        <v>486409</v>
      </c>
      <c r="Z74" s="97">
        <v>486346</v>
      </c>
      <c r="AA74" s="97">
        <v>483919</v>
      </c>
      <c r="AB74" s="97">
        <v>612006</v>
      </c>
      <c r="AC74" s="230">
        <v>5512849</v>
      </c>
      <c r="AD74" s="97">
        <v>478494</v>
      </c>
      <c r="AE74" s="97">
        <v>489369</v>
      </c>
      <c r="AF74" s="97">
        <v>555199</v>
      </c>
      <c r="AG74" s="97">
        <v>557745</v>
      </c>
      <c r="AH74" s="97">
        <v>623740</v>
      </c>
      <c r="AI74" s="97">
        <v>638288</v>
      </c>
      <c r="AJ74" s="97">
        <v>663650</v>
      </c>
      <c r="AK74" s="97">
        <v>840470</v>
      </c>
      <c r="AL74" s="97">
        <v>660372</v>
      </c>
      <c r="AM74" s="97">
        <v>690670</v>
      </c>
      <c r="AN74" s="97">
        <v>702098</v>
      </c>
      <c r="AO74" s="97">
        <v>841739</v>
      </c>
      <c r="AP74" s="230">
        <v>7741834</v>
      </c>
      <c r="AQ74" s="97">
        <v>689155</v>
      </c>
      <c r="AR74" s="97">
        <v>676180</v>
      </c>
      <c r="AS74" s="97">
        <v>903106</v>
      </c>
      <c r="AT74" s="97">
        <v>779900</v>
      </c>
      <c r="AU74" s="97">
        <v>841078</v>
      </c>
      <c r="AV74" s="97">
        <v>836100</v>
      </c>
      <c r="AW74" s="97">
        <v>839448</v>
      </c>
      <c r="AX74" s="97">
        <v>874261</v>
      </c>
      <c r="AY74" s="97">
        <v>847223</v>
      </c>
      <c r="AZ74" s="97">
        <v>943061</v>
      </c>
      <c r="BA74" s="97">
        <v>939749</v>
      </c>
      <c r="BB74" s="97">
        <v>1124728</v>
      </c>
      <c r="BC74" s="230">
        <v>10293989</v>
      </c>
      <c r="BD74" s="98">
        <v>926911</v>
      </c>
      <c r="BE74" s="97">
        <v>958796</v>
      </c>
      <c r="BF74" s="97">
        <v>1009677</v>
      </c>
      <c r="BG74" s="97">
        <v>1054979</v>
      </c>
      <c r="BH74" s="97">
        <v>1156724</v>
      </c>
      <c r="BI74" s="97">
        <v>1115805</v>
      </c>
      <c r="BJ74" s="97">
        <v>1192787</v>
      </c>
      <c r="BK74" s="97">
        <v>1228838</v>
      </c>
      <c r="BL74" s="97">
        <v>1218435</v>
      </c>
      <c r="BM74" s="97">
        <v>1199448</v>
      </c>
      <c r="BN74" s="97">
        <v>1095233</v>
      </c>
      <c r="BO74" s="98">
        <f t="shared" si="12"/>
        <v>6900095</v>
      </c>
      <c r="BP74" s="122">
        <f t="shared" si="13"/>
        <v>9169261</v>
      </c>
      <c r="BQ74" s="123">
        <f t="shared" si="14"/>
        <v>12157633</v>
      </c>
      <c r="BR74" s="176">
        <f t="shared" ref="BR74" si="15">((BQ74/BP74)-1)*100</f>
        <v>32.591197916604187</v>
      </c>
      <c r="BS74" s="68"/>
      <c r="BT74" s="68"/>
    </row>
    <row r="75" spans="1:72" ht="20.100000000000001" customHeight="1" x14ac:dyDescent="0.25">
      <c r="A75" s="172"/>
      <c r="B75" s="360" t="s">
        <v>41</v>
      </c>
      <c r="C75" s="361"/>
      <c r="D75" s="43">
        <v>281786</v>
      </c>
      <c r="E75" s="28">
        <v>272726</v>
      </c>
      <c r="F75" s="28">
        <v>312356</v>
      </c>
      <c r="G75" s="28">
        <v>317964</v>
      </c>
      <c r="H75" s="28">
        <v>329059</v>
      </c>
      <c r="I75" s="28">
        <v>345116</v>
      </c>
      <c r="J75" s="28">
        <v>342888</v>
      </c>
      <c r="K75" s="28">
        <v>332359</v>
      </c>
      <c r="L75" s="28">
        <v>351110</v>
      </c>
      <c r="M75" s="28">
        <v>364826</v>
      </c>
      <c r="N75" s="28">
        <v>341229</v>
      </c>
      <c r="O75" s="28">
        <v>474471</v>
      </c>
      <c r="P75" s="132">
        <v>4065890</v>
      </c>
      <c r="Q75" s="28">
        <v>348097</v>
      </c>
      <c r="R75" s="28">
        <v>350353</v>
      </c>
      <c r="S75" s="28">
        <v>394352</v>
      </c>
      <c r="T75" s="28">
        <v>406065</v>
      </c>
      <c r="U75" s="28">
        <v>417578</v>
      </c>
      <c r="V75" s="28">
        <v>440340</v>
      </c>
      <c r="W75" s="28">
        <v>443387</v>
      </c>
      <c r="X75" s="28">
        <v>438437</v>
      </c>
      <c r="Y75" s="28">
        <v>462947</v>
      </c>
      <c r="Z75" s="28">
        <v>463505</v>
      </c>
      <c r="AA75" s="28">
        <v>460595</v>
      </c>
      <c r="AB75" s="28">
        <v>586714</v>
      </c>
      <c r="AC75" s="132">
        <v>5212370</v>
      </c>
      <c r="AD75" s="28">
        <v>456249</v>
      </c>
      <c r="AE75" s="28">
        <v>467916</v>
      </c>
      <c r="AF75" s="28">
        <v>530139</v>
      </c>
      <c r="AG75" s="28">
        <v>533800</v>
      </c>
      <c r="AH75" s="28">
        <v>596798</v>
      </c>
      <c r="AI75" s="28">
        <v>613839</v>
      </c>
      <c r="AJ75" s="28">
        <v>638159</v>
      </c>
      <c r="AK75" s="28">
        <v>814501</v>
      </c>
      <c r="AL75" s="28">
        <v>634781</v>
      </c>
      <c r="AM75" s="28">
        <v>663534</v>
      </c>
      <c r="AN75" s="28">
        <v>674794</v>
      </c>
      <c r="AO75" s="28">
        <v>813622</v>
      </c>
      <c r="AP75" s="132">
        <v>7438132</v>
      </c>
      <c r="AQ75" s="28">
        <v>663698</v>
      </c>
      <c r="AR75" s="28">
        <v>652188</v>
      </c>
      <c r="AS75" s="28">
        <v>875111</v>
      </c>
      <c r="AT75" s="28">
        <v>752192</v>
      </c>
      <c r="AU75" s="28">
        <v>812663</v>
      </c>
      <c r="AV75" s="28">
        <v>808772</v>
      </c>
      <c r="AW75" s="28">
        <v>811425</v>
      </c>
      <c r="AX75" s="28">
        <v>845340</v>
      </c>
      <c r="AY75" s="28">
        <v>819611</v>
      </c>
      <c r="AZ75" s="28">
        <v>912198</v>
      </c>
      <c r="BA75" s="28">
        <v>909064</v>
      </c>
      <c r="BB75" s="28">
        <v>1093969</v>
      </c>
      <c r="BC75" s="132">
        <v>9956231</v>
      </c>
      <c r="BD75" s="43">
        <v>899306</v>
      </c>
      <c r="BE75" s="28">
        <v>930422</v>
      </c>
      <c r="BF75" s="28">
        <v>979647</v>
      </c>
      <c r="BG75" s="28">
        <v>1024333</v>
      </c>
      <c r="BH75" s="28">
        <v>1123360</v>
      </c>
      <c r="BI75" s="28">
        <v>1085893</v>
      </c>
      <c r="BJ75" s="28">
        <v>1159811</v>
      </c>
      <c r="BK75" s="28">
        <v>1194750</v>
      </c>
      <c r="BL75" s="28">
        <v>1185446</v>
      </c>
      <c r="BM75" s="28">
        <v>1165776</v>
      </c>
      <c r="BN75" s="28">
        <v>1063637</v>
      </c>
      <c r="BO75" s="43">
        <f t="shared" si="12"/>
        <v>6624510</v>
      </c>
      <c r="BP75" s="20">
        <f t="shared" si="13"/>
        <v>8862262</v>
      </c>
      <c r="BQ75" s="53">
        <f t="shared" si="14"/>
        <v>11812381</v>
      </c>
      <c r="BR75" s="112">
        <f t="shared" si="9"/>
        <v>33.28855545006455</v>
      </c>
      <c r="BS75" s="68"/>
      <c r="BT75" s="68"/>
    </row>
    <row r="76" spans="1:72" ht="20.100000000000001" customHeight="1" thickBot="1" x14ac:dyDescent="0.3">
      <c r="A76" s="172"/>
      <c r="B76" s="21" t="s">
        <v>87</v>
      </c>
      <c r="C76" s="54"/>
      <c r="D76" s="43">
        <v>24646</v>
      </c>
      <c r="E76" s="28">
        <v>19773</v>
      </c>
      <c r="F76" s="28">
        <v>25713</v>
      </c>
      <c r="G76" s="28">
        <v>21277</v>
      </c>
      <c r="H76" s="28">
        <v>24277</v>
      </c>
      <c r="I76" s="28">
        <v>24651</v>
      </c>
      <c r="J76" s="28">
        <v>24023</v>
      </c>
      <c r="K76" s="28">
        <v>24153</v>
      </c>
      <c r="L76" s="28">
        <v>25697</v>
      </c>
      <c r="M76" s="28">
        <v>25709</v>
      </c>
      <c r="N76" s="28">
        <v>23633</v>
      </c>
      <c r="O76" s="28">
        <v>27153</v>
      </c>
      <c r="P76" s="132">
        <v>290705</v>
      </c>
      <c r="Q76" s="28">
        <v>22982</v>
      </c>
      <c r="R76" s="28">
        <v>23629</v>
      </c>
      <c r="S76" s="28">
        <v>26522</v>
      </c>
      <c r="T76" s="28">
        <v>25353</v>
      </c>
      <c r="U76" s="28">
        <v>26523</v>
      </c>
      <c r="V76" s="28">
        <v>25862</v>
      </c>
      <c r="W76" s="28">
        <v>26988</v>
      </c>
      <c r="X76" s="28">
        <v>27701</v>
      </c>
      <c r="Y76" s="28">
        <v>23462</v>
      </c>
      <c r="Z76" s="28">
        <v>22841</v>
      </c>
      <c r="AA76" s="28">
        <v>23324</v>
      </c>
      <c r="AB76" s="28">
        <v>25292</v>
      </c>
      <c r="AC76" s="132">
        <v>300479</v>
      </c>
      <c r="AD76" s="28">
        <v>22245</v>
      </c>
      <c r="AE76" s="28">
        <v>21453</v>
      </c>
      <c r="AF76" s="28">
        <v>25060</v>
      </c>
      <c r="AG76" s="28">
        <v>23945</v>
      </c>
      <c r="AH76" s="28">
        <v>26942</v>
      </c>
      <c r="AI76" s="28">
        <v>24449</v>
      </c>
      <c r="AJ76" s="28">
        <v>25491</v>
      </c>
      <c r="AK76" s="28">
        <v>25969</v>
      </c>
      <c r="AL76" s="28">
        <v>25591</v>
      </c>
      <c r="AM76" s="28">
        <v>27136</v>
      </c>
      <c r="AN76" s="28">
        <v>27304</v>
      </c>
      <c r="AO76" s="28">
        <v>28117</v>
      </c>
      <c r="AP76" s="132">
        <v>303702</v>
      </c>
      <c r="AQ76" s="28">
        <v>25457</v>
      </c>
      <c r="AR76" s="28">
        <v>23992</v>
      </c>
      <c r="AS76" s="28">
        <v>27995</v>
      </c>
      <c r="AT76" s="28">
        <v>27708</v>
      </c>
      <c r="AU76" s="28">
        <v>28415</v>
      </c>
      <c r="AV76" s="28">
        <v>27328</v>
      </c>
      <c r="AW76" s="28">
        <v>28023</v>
      </c>
      <c r="AX76" s="28">
        <v>28921</v>
      </c>
      <c r="AY76" s="28">
        <v>27612</v>
      </c>
      <c r="AZ76" s="28">
        <v>30863</v>
      </c>
      <c r="BA76" s="28">
        <v>30685</v>
      </c>
      <c r="BB76" s="28">
        <v>30759</v>
      </c>
      <c r="BC76" s="132">
        <v>337758</v>
      </c>
      <c r="BD76" s="43">
        <v>27605</v>
      </c>
      <c r="BE76" s="28">
        <v>28374</v>
      </c>
      <c r="BF76" s="28">
        <v>30030</v>
      </c>
      <c r="BG76" s="28">
        <v>30646</v>
      </c>
      <c r="BH76" s="28">
        <v>33364</v>
      </c>
      <c r="BI76" s="28">
        <v>29912</v>
      </c>
      <c r="BJ76" s="28">
        <v>32976</v>
      </c>
      <c r="BK76" s="28">
        <v>34088</v>
      </c>
      <c r="BL76" s="28">
        <v>32989</v>
      </c>
      <c r="BM76" s="28">
        <v>33672</v>
      </c>
      <c r="BN76" s="28">
        <v>31596</v>
      </c>
      <c r="BO76" s="43">
        <f t="shared" si="12"/>
        <v>275585</v>
      </c>
      <c r="BP76" s="20">
        <f t="shared" si="13"/>
        <v>306999</v>
      </c>
      <c r="BQ76" s="53">
        <f t="shared" si="14"/>
        <v>345252</v>
      </c>
      <c r="BR76" s="112">
        <f t="shared" si="9"/>
        <v>12.460301173619449</v>
      </c>
      <c r="BS76" s="68"/>
      <c r="BT76" s="68"/>
    </row>
    <row r="77" spans="1:72" ht="20.100000000000001" customHeight="1" thickBot="1" x14ac:dyDescent="0.3">
      <c r="A77" s="172"/>
      <c r="B77" s="95"/>
      <c r="C77" s="93" t="s">
        <v>51</v>
      </c>
      <c r="D77" s="98">
        <v>95502</v>
      </c>
      <c r="E77" s="97">
        <v>87124</v>
      </c>
      <c r="F77" s="97">
        <v>107153</v>
      </c>
      <c r="G77" s="97">
        <v>106955</v>
      </c>
      <c r="H77" s="97">
        <v>106806</v>
      </c>
      <c r="I77" s="97">
        <v>113365</v>
      </c>
      <c r="J77" s="97">
        <v>119958</v>
      </c>
      <c r="K77" s="97">
        <v>118869</v>
      </c>
      <c r="L77" s="97">
        <v>132487</v>
      </c>
      <c r="M77" s="97">
        <v>139258</v>
      </c>
      <c r="N77" s="97">
        <v>131928</v>
      </c>
      <c r="O77" s="97">
        <v>155999</v>
      </c>
      <c r="P77" s="230">
        <v>1415404</v>
      </c>
      <c r="Q77" s="97">
        <v>137971</v>
      </c>
      <c r="R77" s="97">
        <v>134573</v>
      </c>
      <c r="S77" s="97">
        <v>145915</v>
      </c>
      <c r="T77" s="97">
        <v>154174</v>
      </c>
      <c r="U77" s="97">
        <v>154973</v>
      </c>
      <c r="V77" s="97">
        <v>156244</v>
      </c>
      <c r="W77" s="97">
        <v>162467</v>
      </c>
      <c r="X77" s="97">
        <v>170933</v>
      </c>
      <c r="Y77" s="97">
        <v>177830</v>
      </c>
      <c r="Z77" s="97">
        <v>175562</v>
      </c>
      <c r="AA77" s="97">
        <v>176697</v>
      </c>
      <c r="AB77" s="97">
        <v>217425</v>
      </c>
      <c r="AC77" s="230">
        <v>1964764</v>
      </c>
      <c r="AD77" s="97">
        <v>184669</v>
      </c>
      <c r="AE77" s="97">
        <v>177670</v>
      </c>
      <c r="AF77" s="97">
        <v>215433</v>
      </c>
      <c r="AG77" s="97">
        <v>212123</v>
      </c>
      <c r="AH77" s="97">
        <v>241307</v>
      </c>
      <c r="AI77" s="97">
        <v>234373</v>
      </c>
      <c r="AJ77" s="97">
        <v>240854</v>
      </c>
      <c r="AK77" s="97">
        <v>247198</v>
      </c>
      <c r="AL77" s="97">
        <v>254434</v>
      </c>
      <c r="AM77" s="97">
        <v>258709</v>
      </c>
      <c r="AN77" s="97">
        <v>258555</v>
      </c>
      <c r="AO77" s="97">
        <v>278938</v>
      </c>
      <c r="AP77" s="230">
        <v>2804263</v>
      </c>
      <c r="AQ77" s="97">
        <v>261089</v>
      </c>
      <c r="AR77" s="97">
        <v>236611</v>
      </c>
      <c r="AS77" s="97">
        <v>271441</v>
      </c>
      <c r="AT77" s="97">
        <v>267090</v>
      </c>
      <c r="AU77" s="97">
        <v>268936</v>
      </c>
      <c r="AV77" s="97">
        <v>265161</v>
      </c>
      <c r="AW77" s="97">
        <v>280122</v>
      </c>
      <c r="AX77" s="97">
        <v>289202</v>
      </c>
      <c r="AY77" s="97">
        <v>283294</v>
      </c>
      <c r="AZ77" s="97">
        <v>302246</v>
      </c>
      <c r="BA77" s="97">
        <v>302669</v>
      </c>
      <c r="BB77" s="97">
        <v>328149</v>
      </c>
      <c r="BC77" s="230">
        <v>3356010</v>
      </c>
      <c r="BD77" s="98">
        <v>296557</v>
      </c>
      <c r="BE77" s="97">
        <v>297001</v>
      </c>
      <c r="BF77" s="97">
        <v>330469</v>
      </c>
      <c r="BG77" s="97">
        <v>350306</v>
      </c>
      <c r="BH77" s="97">
        <v>354721</v>
      </c>
      <c r="BI77" s="97">
        <v>339296</v>
      </c>
      <c r="BJ77" s="97">
        <v>373949</v>
      </c>
      <c r="BK77" s="97">
        <v>371081</v>
      </c>
      <c r="BL77" s="97">
        <v>392391</v>
      </c>
      <c r="BM77" s="97">
        <v>407213</v>
      </c>
      <c r="BN77" s="97">
        <v>429410</v>
      </c>
      <c r="BO77" s="98">
        <f t="shared" si="12"/>
        <v>2525325</v>
      </c>
      <c r="BP77" s="122">
        <f t="shared" si="13"/>
        <v>3027861</v>
      </c>
      <c r="BQ77" s="123">
        <f t="shared" si="14"/>
        <v>3942394</v>
      </c>
      <c r="BR77" s="176">
        <f t="shared" si="9"/>
        <v>30.203929440618317</v>
      </c>
      <c r="BS77" s="68"/>
      <c r="BT77" s="68"/>
    </row>
    <row r="78" spans="1:72" ht="20.100000000000001" customHeight="1" x14ac:dyDescent="0.25">
      <c r="A78" s="172"/>
      <c r="B78" s="21" t="s">
        <v>37</v>
      </c>
      <c r="C78" s="54"/>
      <c r="D78" s="43">
        <v>92136</v>
      </c>
      <c r="E78" s="28">
        <v>84364</v>
      </c>
      <c r="F78" s="28">
        <v>103708</v>
      </c>
      <c r="G78" s="28">
        <v>103901</v>
      </c>
      <c r="H78" s="28">
        <v>103681</v>
      </c>
      <c r="I78" s="28">
        <v>109803</v>
      </c>
      <c r="J78" s="28">
        <v>116652</v>
      </c>
      <c r="K78" s="28">
        <v>115399</v>
      </c>
      <c r="L78" s="28">
        <v>128531</v>
      </c>
      <c r="M78" s="28">
        <v>135718</v>
      </c>
      <c r="N78" s="28">
        <v>128086</v>
      </c>
      <c r="O78" s="28">
        <v>152879</v>
      </c>
      <c r="P78" s="132">
        <v>1374858</v>
      </c>
      <c r="Q78" s="28">
        <v>134392</v>
      </c>
      <c r="R78" s="28">
        <v>131367</v>
      </c>
      <c r="S78" s="28">
        <v>142417</v>
      </c>
      <c r="T78" s="28">
        <v>150865</v>
      </c>
      <c r="U78" s="28">
        <v>151546</v>
      </c>
      <c r="V78" s="28">
        <v>152532</v>
      </c>
      <c r="W78" s="28">
        <v>159036</v>
      </c>
      <c r="X78" s="28">
        <v>167448</v>
      </c>
      <c r="Y78" s="28">
        <v>174005</v>
      </c>
      <c r="Z78" s="28">
        <v>172076</v>
      </c>
      <c r="AA78" s="28">
        <v>172981</v>
      </c>
      <c r="AB78" s="28">
        <v>214177</v>
      </c>
      <c r="AC78" s="132">
        <v>1922842</v>
      </c>
      <c r="AD78" s="28">
        <v>180796</v>
      </c>
      <c r="AE78" s="28">
        <v>174503</v>
      </c>
      <c r="AF78" s="28">
        <v>211577</v>
      </c>
      <c r="AG78" s="28">
        <v>208341</v>
      </c>
      <c r="AH78" s="28">
        <v>237142</v>
      </c>
      <c r="AI78" s="28">
        <v>230204</v>
      </c>
      <c r="AJ78" s="28">
        <v>236785</v>
      </c>
      <c r="AK78" s="28">
        <v>242920</v>
      </c>
      <c r="AL78" s="28">
        <v>250125</v>
      </c>
      <c r="AM78" s="28">
        <v>254433</v>
      </c>
      <c r="AN78" s="28">
        <v>253967</v>
      </c>
      <c r="AO78" s="28">
        <v>274909</v>
      </c>
      <c r="AP78" s="132">
        <v>2755702</v>
      </c>
      <c r="AQ78" s="28">
        <v>256273</v>
      </c>
      <c r="AR78" s="28">
        <v>232640</v>
      </c>
      <c r="AS78" s="28">
        <v>268063</v>
      </c>
      <c r="AT78" s="28">
        <v>263917</v>
      </c>
      <c r="AU78" s="28">
        <v>265584</v>
      </c>
      <c r="AV78" s="28">
        <v>261894</v>
      </c>
      <c r="AW78" s="28">
        <v>276711</v>
      </c>
      <c r="AX78" s="28">
        <v>285225</v>
      </c>
      <c r="AY78" s="28">
        <v>279353</v>
      </c>
      <c r="AZ78" s="28">
        <v>298844</v>
      </c>
      <c r="BA78" s="28">
        <v>298943</v>
      </c>
      <c r="BB78" s="28">
        <v>324936</v>
      </c>
      <c r="BC78" s="132">
        <v>3312383</v>
      </c>
      <c r="BD78" s="43">
        <v>293106</v>
      </c>
      <c r="BE78" s="28">
        <v>294003</v>
      </c>
      <c r="BF78" s="28">
        <v>327065</v>
      </c>
      <c r="BG78" s="28">
        <v>346730</v>
      </c>
      <c r="BH78" s="28">
        <v>350969</v>
      </c>
      <c r="BI78" s="28">
        <v>335956</v>
      </c>
      <c r="BJ78" s="28">
        <v>370321</v>
      </c>
      <c r="BK78" s="28">
        <v>367670</v>
      </c>
      <c r="BL78" s="28">
        <v>389200</v>
      </c>
      <c r="BM78" s="28">
        <v>404096</v>
      </c>
      <c r="BN78" s="28">
        <v>426430</v>
      </c>
      <c r="BO78" s="43">
        <f t="shared" si="12"/>
        <v>2480793</v>
      </c>
      <c r="BP78" s="20">
        <f t="shared" si="13"/>
        <v>2987447</v>
      </c>
      <c r="BQ78" s="53">
        <f t="shared" si="14"/>
        <v>3905546</v>
      </c>
      <c r="BR78" s="112">
        <f t="shared" si="9"/>
        <v>30.731892482109302</v>
      </c>
      <c r="BS78" s="68"/>
      <c r="BT78" s="68"/>
    </row>
    <row r="79" spans="1:72" ht="20.100000000000001" customHeight="1" thickBot="1" x14ac:dyDescent="0.3">
      <c r="A79" s="172"/>
      <c r="B79" s="22" t="s">
        <v>38</v>
      </c>
      <c r="C79" s="55"/>
      <c r="D79" s="72">
        <v>3366</v>
      </c>
      <c r="E79" s="73">
        <v>2760</v>
      </c>
      <c r="F79" s="73">
        <v>3445</v>
      </c>
      <c r="G79" s="73">
        <v>3054</v>
      </c>
      <c r="H79" s="73">
        <v>3125</v>
      </c>
      <c r="I79" s="73">
        <v>3562</v>
      </c>
      <c r="J79" s="73">
        <v>3306</v>
      </c>
      <c r="K79" s="73">
        <v>3470</v>
      </c>
      <c r="L79" s="73">
        <v>3956</v>
      </c>
      <c r="M79" s="73">
        <v>3540</v>
      </c>
      <c r="N79" s="73">
        <v>3842</v>
      </c>
      <c r="O79" s="73">
        <v>3120</v>
      </c>
      <c r="P79" s="125">
        <v>40546</v>
      </c>
      <c r="Q79" s="73">
        <v>3579</v>
      </c>
      <c r="R79" s="73">
        <v>3206</v>
      </c>
      <c r="S79" s="73">
        <v>3498</v>
      </c>
      <c r="T79" s="73">
        <v>3309</v>
      </c>
      <c r="U79" s="73">
        <v>3427</v>
      </c>
      <c r="V79" s="73">
        <v>3712</v>
      </c>
      <c r="W79" s="73">
        <v>3431</v>
      </c>
      <c r="X79" s="73">
        <v>3485</v>
      </c>
      <c r="Y79" s="73">
        <v>3825</v>
      </c>
      <c r="Z79" s="73">
        <v>3486</v>
      </c>
      <c r="AA79" s="73">
        <v>3716</v>
      </c>
      <c r="AB79" s="73">
        <v>3248</v>
      </c>
      <c r="AC79" s="125">
        <v>41922</v>
      </c>
      <c r="AD79" s="73">
        <v>3873</v>
      </c>
      <c r="AE79" s="73">
        <v>3167</v>
      </c>
      <c r="AF79" s="73">
        <v>3856</v>
      </c>
      <c r="AG79" s="73">
        <v>3782</v>
      </c>
      <c r="AH79" s="73">
        <v>4165</v>
      </c>
      <c r="AI79" s="73">
        <v>4169</v>
      </c>
      <c r="AJ79" s="73">
        <v>4069</v>
      </c>
      <c r="AK79" s="73">
        <v>4278</v>
      </c>
      <c r="AL79" s="73">
        <v>4309</v>
      </c>
      <c r="AM79" s="73">
        <v>4276</v>
      </c>
      <c r="AN79" s="73">
        <v>4588</v>
      </c>
      <c r="AO79" s="73">
        <v>4029</v>
      </c>
      <c r="AP79" s="125">
        <v>48561</v>
      </c>
      <c r="AQ79" s="73">
        <v>4816</v>
      </c>
      <c r="AR79" s="73">
        <v>3971</v>
      </c>
      <c r="AS79" s="73">
        <v>3378</v>
      </c>
      <c r="AT79" s="73">
        <v>3173</v>
      </c>
      <c r="AU79" s="73">
        <v>3352</v>
      </c>
      <c r="AV79" s="73">
        <v>3267</v>
      </c>
      <c r="AW79" s="73">
        <v>3411</v>
      </c>
      <c r="AX79" s="73">
        <v>3977</v>
      </c>
      <c r="AY79" s="73">
        <v>3941</v>
      </c>
      <c r="AZ79" s="73">
        <v>3402</v>
      </c>
      <c r="BA79" s="73">
        <v>3726</v>
      </c>
      <c r="BB79" s="73">
        <v>3213</v>
      </c>
      <c r="BC79" s="125">
        <v>43627</v>
      </c>
      <c r="BD79" s="72">
        <v>3451</v>
      </c>
      <c r="BE79" s="73">
        <v>2998</v>
      </c>
      <c r="BF79" s="73">
        <v>3404</v>
      </c>
      <c r="BG79" s="73">
        <v>3576</v>
      </c>
      <c r="BH79" s="73">
        <v>3752</v>
      </c>
      <c r="BI79" s="73">
        <v>3340</v>
      </c>
      <c r="BJ79" s="73">
        <v>3628</v>
      </c>
      <c r="BK79" s="73">
        <v>3411</v>
      </c>
      <c r="BL79" s="73">
        <v>3191</v>
      </c>
      <c r="BM79" s="73">
        <v>3117</v>
      </c>
      <c r="BN79" s="73">
        <v>2980</v>
      </c>
      <c r="BO79" s="72">
        <f t="shared" si="12"/>
        <v>44532</v>
      </c>
      <c r="BP79" s="152">
        <f t="shared" si="13"/>
        <v>40414</v>
      </c>
      <c r="BQ79" s="223">
        <f t="shared" si="14"/>
        <v>36848</v>
      </c>
      <c r="BR79" s="114">
        <f t="shared" si="9"/>
        <v>-8.8236749641213414</v>
      </c>
      <c r="BS79" s="68"/>
      <c r="BT79" s="68"/>
    </row>
    <row r="80" spans="1:72" ht="20.100000000000001" customHeight="1" thickBot="1" x14ac:dyDescent="0.3">
      <c r="A80" s="172"/>
      <c r="B80" s="301" t="s">
        <v>108</v>
      </c>
      <c r="C80" s="300"/>
      <c r="D80" s="73"/>
      <c r="E80" s="73"/>
      <c r="F80" s="28"/>
      <c r="G80" s="28"/>
      <c r="H80" s="28"/>
      <c r="I80" s="28"/>
      <c r="J80" s="28"/>
      <c r="K80" s="28"/>
      <c r="L80" s="28"/>
      <c r="M80" s="28"/>
      <c r="N80" s="73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0"/>
      <c r="BQ80" s="148"/>
      <c r="BR80" s="169"/>
      <c r="BS80" s="68"/>
      <c r="BT80" s="68"/>
    </row>
    <row r="81" spans="1:72" s="217" customFormat="1" ht="20.100000000000001" customHeight="1" thickBot="1" x14ac:dyDescent="0.3">
      <c r="A81" s="172"/>
      <c r="B81" s="101" t="s">
        <v>47</v>
      </c>
      <c r="C81" s="101"/>
      <c r="D81" s="106"/>
      <c r="E81" s="106"/>
      <c r="F81" s="82"/>
      <c r="G81" s="82"/>
      <c r="H81" s="82"/>
      <c r="I81" s="82"/>
      <c r="J81" s="82"/>
      <c r="K81" s="82"/>
      <c r="L81" s="82"/>
      <c r="M81" s="82"/>
      <c r="N81" s="106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24"/>
      <c r="BP81" s="151"/>
      <c r="BQ81" s="159"/>
      <c r="BR81" s="24"/>
      <c r="BS81" s="68"/>
      <c r="BT81" s="68"/>
    </row>
    <row r="82" spans="1:72" s="217" customFormat="1" ht="20.100000000000001" customHeight="1" thickBot="1" x14ac:dyDescent="0.35">
      <c r="A82" s="172"/>
      <c r="B82" s="94"/>
      <c r="C82" s="93" t="s">
        <v>75</v>
      </c>
      <c r="D82" s="99">
        <v>7716.369539061001</v>
      </c>
      <c r="E82" s="100">
        <v>6138.5304445011998</v>
      </c>
      <c r="F82" s="100">
        <v>7697.5132325352006</v>
      </c>
      <c r="G82" s="100">
        <v>8833.8120219911998</v>
      </c>
      <c r="H82" s="100">
        <v>7755.9302820874</v>
      </c>
      <c r="I82" s="100">
        <v>8070.6604925987995</v>
      </c>
      <c r="J82" s="100">
        <v>7440.9820989026002</v>
      </c>
      <c r="K82" s="100">
        <v>6944.8230265124002</v>
      </c>
      <c r="L82" s="100">
        <v>7259.7404354620003</v>
      </c>
      <c r="M82" s="100">
        <v>8073.8267754926001</v>
      </c>
      <c r="N82" s="100">
        <v>7182.9155399548008</v>
      </c>
      <c r="O82" s="100">
        <v>10684.7354228028</v>
      </c>
      <c r="P82" s="133">
        <v>93799.839311901989</v>
      </c>
      <c r="Q82" s="100">
        <v>6986.3160900546</v>
      </c>
      <c r="R82" s="100">
        <v>6284.8711499102001</v>
      </c>
      <c r="S82" s="100">
        <v>7359.0115466900006</v>
      </c>
      <c r="T82" s="100">
        <v>7662.2827787677998</v>
      </c>
      <c r="U82" s="100">
        <v>7472.1243663828</v>
      </c>
      <c r="V82" s="100">
        <v>7479.0635628206001</v>
      </c>
      <c r="W82" s="100">
        <v>6736.8815804114001</v>
      </c>
      <c r="X82" s="100">
        <v>7236.0082641319996</v>
      </c>
      <c r="Y82" s="100">
        <v>6885.5180575761997</v>
      </c>
      <c r="Z82" s="100">
        <v>6719.719280716</v>
      </c>
      <c r="AA82" s="100">
        <v>6907.1747503614015</v>
      </c>
      <c r="AB82" s="100">
        <v>8592.7434320960001</v>
      </c>
      <c r="AC82" s="133">
        <v>86321.714859919011</v>
      </c>
      <c r="AD82" s="99">
        <v>6238.0576723486001</v>
      </c>
      <c r="AE82" s="100">
        <v>5311.1436857200006</v>
      </c>
      <c r="AF82" s="100">
        <v>7367.3982938946001</v>
      </c>
      <c r="AG82" s="100">
        <v>6688.9698657073995</v>
      </c>
      <c r="AH82" s="100">
        <v>7888.8491891642007</v>
      </c>
      <c r="AI82" s="100">
        <v>7242.5202188754001</v>
      </c>
      <c r="AJ82" s="100">
        <v>6783.5632090827994</v>
      </c>
      <c r="AK82" s="100">
        <v>6939.312601353</v>
      </c>
      <c r="AL82" s="100">
        <v>6579.3384021768015</v>
      </c>
      <c r="AM82" s="100">
        <v>7234.1347202218003</v>
      </c>
      <c r="AN82" s="100">
        <v>6747.8678569726007</v>
      </c>
      <c r="AO82" s="100">
        <v>8229.4301813540005</v>
      </c>
      <c r="AP82" s="133">
        <v>83250.585896871198</v>
      </c>
      <c r="AQ82" s="100">
        <v>6008.9771493673998</v>
      </c>
      <c r="AR82" s="100">
        <v>5184.3637264658009</v>
      </c>
      <c r="AS82" s="100">
        <v>6486.1228227814008</v>
      </c>
      <c r="AT82" s="100">
        <v>7964.0370098186004</v>
      </c>
      <c r="AU82" s="100">
        <v>6758.5539813394007</v>
      </c>
      <c r="AV82" s="100">
        <v>6756.8866622617998</v>
      </c>
      <c r="AW82" s="100">
        <v>6183.0343577098001</v>
      </c>
      <c r="AX82" s="100">
        <v>6715.2610008315996</v>
      </c>
      <c r="AY82" s="100">
        <v>5557.4018096326008</v>
      </c>
      <c r="AZ82" s="100">
        <v>6934.2205408753998</v>
      </c>
      <c r="BA82" s="100">
        <v>6208.5392697669995</v>
      </c>
      <c r="BB82" s="100">
        <v>7384.9567391778</v>
      </c>
      <c r="BC82" s="133">
        <v>78142.355070028614</v>
      </c>
      <c r="BD82" s="99">
        <v>6156.6423901143999</v>
      </c>
      <c r="BE82" s="100">
        <v>5535</v>
      </c>
      <c r="BF82" s="100">
        <v>5416.9728175532</v>
      </c>
      <c r="BG82" s="100">
        <v>6704.9807098434003</v>
      </c>
      <c r="BH82" s="100">
        <v>6444.1820140953996</v>
      </c>
      <c r="BI82" s="100">
        <v>5594.9683749631995</v>
      </c>
      <c r="BJ82" s="100">
        <v>7060.4723708736001</v>
      </c>
      <c r="BK82" s="100">
        <v>6349.4531224443999</v>
      </c>
      <c r="BL82" s="100">
        <v>5650.6453716261994</v>
      </c>
      <c r="BM82" s="100">
        <v>5438.1798847341997</v>
      </c>
      <c r="BN82" s="100">
        <v>4508.1472810837995</v>
      </c>
      <c r="BO82" s="99">
        <f>SUM($AD82:$AN82)</f>
        <v>75021.15571551719</v>
      </c>
      <c r="BP82" s="122">
        <f>SUM($AQ82:$BA82)</f>
        <v>70757.398330850803</v>
      </c>
      <c r="BQ82" s="123">
        <f>SUM($BD82:$BN82)</f>
        <v>64859.644337331796</v>
      </c>
      <c r="BR82" s="176">
        <f t="shared" ref="BR82:BR84" si="16">((BQ82/BP82)-1)*100</f>
        <v>-8.3351764375818487</v>
      </c>
      <c r="BS82" s="68"/>
      <c r="BT82" s="68"/>
    </row>
    <row r="83" spans="1:72" ht="20.100000000000001" customHeight="1" x14ac:dyDescent="0.2">
      <c r="A83" s="172"/>
      <c r="B83" s="13" t="s">
        <v>77</v>
      </c>
      <c r="C83" s="14"/>
      <c r="D83" s="203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02"/>
      <c r="P83" s="204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4"/>
      <c r="AD83" s="203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4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4"/>
      <c r="BD83" s="203"/>
      <c r="BE83" s="202"/>
      <c r="BF83" s="202"/>
      <c r="BG83" s="202"/>
      <c r="BH83" s="202"/>
      <c r="BI83" s="202"/>
      <c r="BJ83" s="202"/>
      <c r="BK83" s="202"/>
      <c r="BL83" s="202"/>
      <c r="BM83" s="202"/>
      <c r="BN83" s="202"/>
      <c r="BO83" s="231"/>
      <c r="BP83" s="148"/>
      <c r="BQ83" s="226"/>
      <c r="BR83" s="107"/>
      <c r="BS83" s="68"/>
      <c r="BT83" s="68"/>
    </row>
    <row r="84" spans="1:72" s="216" customFormat="1" ht="20.100000000000001" customHeight="1" x14ac:dyDescent="0.25">
      <c r="A84" s="172"/>
      <c r="B84" s="354" t="s">
        <v>12</v>
      </c>
      <c r="C84" s="355"/>
      <c r="D84" s="43">
        <v>6596.3446734300005</v>
      </c>
      <c r="E84" s="28">
        <v>5228.4228063299997</v>
      </c>
      <c r="F84" s="28">
        <v>6614.9200531500001</v>
      </c>
      <c r="G84" s="28">
        <v>7492.6957562599991</v>
      </c>
      <c r="H84" s="28">
        <v>6402.8919354399995</v>
      </c>
      <c r="I84" s="28">
        <v>6645.3449047599997</v>
      </c>
      <c r="J84" s="28">
        <v>6334.9233422200004</v>
      </c>
      <c r="K84" s="28">
        <v>5926.3813839499999</v>
      </c>
      <c r="L84" s="28">
        <v>6234.2657743700001</v>
      </c>
      <c r="M84" s="28">
        <v>6819.5506255699993</v>
      </c>
      <c r="N84" s="28">
        <v>6144.8676103200005</v>
      </c>
      <c r="O84" s="28">
        <v>9281.2980494900003</v>
      </c>
      <c r="P84" s="132">
        <v>79721.90691528999</v>
      </c>
      <c r="Q84" s="28">
        <v>6062.9676833200001</v>
      </c>
      <c r="R84" s="28">
        <v>5509.9389737900001</v>
      </c>
      <c r="S84" s="28">
        <v>6408.7930660800002</v>
      </c>
      <c r="T84" s="28">
        <v>6801.4414083900001</v>
      </c>
      <c r="U84" s="28">
        <v>6410.4396427000001</v>
      </c>
      <c r="V84" s="28">
        <v>6476.0578746900001</v>
      </c>
      <c r="W84" s="28">
        <v>5928.2949617100003</v>
      </c>
      <c r="X84" s="28">
        <v>6382.4153620399993</v>
      </c>
      <c r="Y84" s="28">
        <v>6149.5885171</v>
      </c>
      <c r="Z84" s="28">
        <v>5990.0971402799996</v>
      </c>
      <c r="AA84" s="28">
        <v>6205.1945416400013</v>
      </c>
      <c r="AB84" s="28">
        <v>7743.5521639399994</v>
      </c>
      <c r="AC84" s="132">
        <v>76068.781335680003</v>
      </c>
      <c r="AD84" s="43">
        <v>5635.8658635299998</v>
      </c>
      <c r="AE84" s="28">
        <v>4649.1060121500004</v>
      </c>
      <c r="AF84" s="28">
        <v>6459.7538471799999</v>
      </c>
      <c r="AG84" s="28">
        <v>5964.9687681799996</v>
      </c>
      <c r="AH84" s="28">
        <v>6208.8138170400007</v>
      </c>
      <c r="AI84" s="28">
        <v>6275.6686914700003</v>
      </c>
      <c r="AJ84" s="28">
        <v>5991.4860550999992</v>
      </c>
      <c r="AK84" s="28">
        <v>6137.2970939199995</v>
      </c>
      <c r="AL84" s="28">
        <v>5867.183531390001</v>
      </c>
      <c r="AM84" s="28">
        <v>6265.11154498</v>
      </c>
      <c r="AN84" s="28">
        <v>5984.9182771900005</v>
      </c>
      <c r="AO84" s="28">
        <v>7292.79657658</v>
      </c>
      <c r="AP84" s="132">
        <v>72732.970078710001</v>
      </c>
      <c r="AQ84" s="28">
        <v>5325.97562045</v>
      </c>
      <c r="AR84" s="28">
        <v>4643.7459878300006</v>
      </c>
      <c r="AS84" s="28">
        <v>5761.3858914700004</v>
      </c>
      <c r="AT84" s="28">
        <v>7159.5847826400004</v>
      </c>
      <c r="AU84" s="28">
        <v>5982.0077348900004</v>
      </c>
      <c r="AV84" s="28">
        <v>5958.2740504200001</v>
      </c>
      <c r="AW84" s="28">
        <v>5594.71140801</v>
      </c>
      <c r="AX84" s="28">
        <v>6048.5772717999998</v>
      </c>
      <c r="AY84" s="28">
        <v>4976.2899308600008</v>
      </c>
      <c r="AZ84" s="28">
        <v>6232.1602937899997</v>
      </c>
      <c r="BA84" s="28">
        <v>5629.5137773999995</v>
      </c>
      <c r="BB84" s="28">
        <v>6668.3216274300003</v>
      </c>
      <c r="BC84" s="132">
        <v>69980.548376990017</v>
      </c>
      <c r="BD84" s="43">
        <v>5591.9842135899999</v>
      </c>
      <c r="BE84" s="28">
        <v>5010</v>
      </c>
      <c r="BF84" s="28">
        <v>4868.81167138</v>
      </c>
      <c r="BG84" s="28">
        <v>6171.9376757800001</v>
      </c>
      <c r="BH84" s="28">
        <v>5842.7834244699998</v>
      </c>
      <c r="BI84" s="28">
        <v>5056.8058571499996</v>
      </c>
      <c r="BJ84" s="28">
        <v>6447.0912589299996</v>
      </c>
      <c r="BK84" s="28">
        <v>5847.3973199499997</v>
      </c>
      <c r="BL84" s="28">
        <v>5210.2247097099998</v>
      </c>
      <c r="BM84" s="28">
        <v>4893.9657572099995</v>
      </c>
      <c r="BN84" s="28">
        <v>4089.0333150199999</v>
      </c>
      <c r="BO84" s="43">
        <f>SUM($AD84:$AN84)</f>
        <v>65440.173502130005</v>
      </c>
      <c r="BP84" s="20">
        <f>SUM($AQ84:$BA84)</f>
        <v>63312.22674956001</v>
      </c>
      <c r="BQ84" s="53">
        <f>SUM($BD84:$BN84)</f>
        <v>59030.035203189989</v>
      </c>
      <c r="BR84" s="112">
        <f t="shared" si="16"/>
        <v>-6.7636091260994569</v>
      </c>
      <c r="BS84" s="68"/>
      <c r="BT84" s="68"/>
    </row>
    <row r="85" spans="1:72" ht="20.100000000000001" customHeight="1" x14ac:dyDescent="0.2">
      <c r="A85" s="172"/>
      <c r="B85" s="18" t="s">
        <v>78</v>
      </c>
      <c r="C85" s="23"/>
      <c r="D85" s="43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132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132"/>
      <c r="AD85" s="43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132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132"/>
      <c r="BD85" s="43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43"/>
      <c r="BP85" s="20"/>
      <c r="BQ85" s="53"/>
      <c r="BR85" s="113"/>
      <c r="BS85" s="68"/>
      <c r="BT85" s="78"/>
    </row>
    <row r="86" spans="1:72" ht="20.100000000000001" customHeight="1" thickBot="1" x14ac:dyDescent="0.3">
      <c r="A86" s="172"/>
      <c r="B86" s="354" t="s">
        <v>12</v>
      </c>
      <c r="C86" s="355"/>
      <c r="D86" s="43">
        <v>1120.024865631</v>
      </c>
      <c r="E86" s="28">
        <v>910.10763817120005</v>
      </c>
      <c r="F86" s="28">
        <v>1082.5931793852001</v>
      </c>
      <c r="G86" s="28">
        <v>1341.1162657312</v>
      </c>
      <c r="H86" s="28">
        <v>1353.0383466474002</v>
      </c>
      <c r="I86" s="28">
        <v>1425.3155878388</v>
      </c>
      <c r="J86" s="28">
        <v>1106.0587566826</v>
      </c>
      <c r="K86" s="28">
        <v>1018.4416425624001</v>
      </c>
      <c r="L86" s="28">
        <v>1025.4746610919999</v>
      </c>
      <c r="M86" s="28">
        <v>1254.2761499226003</v>
      </c>
      <c r="N86" s="28">
        <v>1038.0479296348001</v>
      </c>
      <c r="O86" s="28">
        <v>1403.4373733128</v>
      </c>
      <c r="P86" s="132">
        <v>14077.932396611999</v>
      </c>
      <c r="Q86" s="28">
        <v>923.34840673460008</v>
      </c>
      <c r="R86" s="28">
        <v>774.93217612019998</v>
      </c>
      <c r="S86" s="28">
        <v>950.21848061000014</v>
      </c>
      <c r="T86" s="28">
        <v>860.84137037779999</v>
      </c>
      <c r="U86" s="28">
        <v>1061.6847236828</v>
      </c>
      <c r="V86" s="28">
        <v>1003.0056881305999</v>
      </c>
      <c r="W86" s="28">
        <v>808.58661870139997</v>
      </c>
      <c r="X86" s="28">
        <v>853.59290209200014</v>
      </c>
      <c r="Y86" s="28">
        <v>735.92954047620003</v>
      </c>
      <c r="Z86" s="28">
        <v>729.622140436</v>
      </c>
      <c r="AA86" s="28">
        <v>701.9802087214</v>
      </c>
      <c r="AB86" s="28">
        <v>849.19126815600009</v>
      </c>
      <c r="AC86" s="132">
        <v>10252.933524239001</v>
      </c>
      <c r="AD86" s="43">
        <v>602.19180881860007</v>
      </c>
      <c r="AE86" s="28">
        <v>662.03767356999992</v>
      </c>
      <c r="AF86" s="28">
        <v>907.64444671460001</v>
      </c>
      <c r="AG86" s="28">
        <v>724.00109752740013</v>
      </c>
      <c r="AH86" s="28">
        <v>1680.0353721242002</v>
      </c>
      <c r="AI86" s="28">
        <v>966.85152740540013</v>
      </c>
      <c r="AJ86" s="28">
        <v>792.07715398280004</v>
      </c>
      <c r="AK86" s="28">
        <v>802.01550743300004</v>
      </c>
      <c r="AL86" s="28">
        <v>712.15487078680007</v>
      </c>
      <c r="AM86" s="28">
        <v>969.0231752418</v>
      </c>
      <c r="AN86" s="28">
        <v>762.94957978260004</v>
      </c>
      <c r="AO86" s="28">
        <v>936.6336047740001</v>
      </c>
      <c r="AP86" s="132">
        <v>10517.615818161201</v>
      </c>
      <c r="AQ86" s="28">
        <v>683.00152891739992</v>
      </c>
      <c r="AR86" s="28">
        <v>540.61773863580004</v>
      </c>
      <c r="AS86" s="28">
        <v>724.73693131139999</v>
      </c>
      <c r="AT86" s="28">
        <v>804.45222717859997</v>
      </c>
      <c r="AU86" s="28">
        <v>776.54624644939997</v>
      </c>
      <c r="AV86" s="28">
        <v>798.6126118418</v>
      </c>
      <c r="AW86" s="28">
        <v>588.32294969980012</v>
      </c>
      <c r="AX86" s="28">
        <v>666.68372903160014</v>
      </c>
      <c r="AY86" s="28">
        <v>581.11187877260011</v>
      </c>
      <c r="AZ86" s="28">
        <v>702.06024708540008</v>
      </c>
      <c r="BA86" s="28">
        <v>579.02549236700008</v>
      </c>
      <c r="BB86" s="28">
        <v>716.63511174780001</v>
      </c>
      <c r="BC86" s="132">
        <v>8161.8066930385994</v>
      </c>
      <c r="BD86" s="43">
        <v>564.65817652440001</v>
      </c>
      <c r="BE86" s="28">
        <v>525</v>
      </c>
      <c r="BF86" s="28">
        <v>548.1611461732</v>
      </c>
      <c r="BG86" s="28">
        <v>533.0430340634</v>
      </c>
      <c r="BH86" s="28">
        <v>601.39858962540006</v>
      </c>
      <c r="BI86" s="28">
        <v>538.1625178132</v>
      </c>
      <c r="BJ86" s="28">
        <v>613.3811119436001</v>
      </c>
      <c r="BK86" s="28">
        <v>502.05580249440004</v>
      </c>
      <c r="BL86" s="28">
        <v>440.4206619162</v>
      </c>
      <c r="BM86" s="28">
        <v>544.21412752419997</v>
      </c>
      <c r="BN86" s="28">
        <v>419.11396606379998</v>
      </c>
      <c r="BO86" s="43">
        <f>SUM($AD86:$AN86)</f>
        <v>9580.9822133872003</v>
      </c>
      <c r="BP86" s="20">
        <f>SUM($AQ86:$BA86)</f>
        <v>7445.1715812907996</v>
      </c>
      <c r="BQ86" s="53">
        <f>SUM($BD86:$BN86)</f>
        <v>5829.6091341417996</v>
      </c>
      <c r="BR86" s="112">
        <f t="shared" ref="BR86:BR94" si="17">((BQ86/BP86)-1)*100</f>
        <v>-21.699465613509783</v>
      </c>
      <c r="BS86" s="68"/>
      <c r="BT86" s="68"/>
    </row>
    <row r="87" spans="1:72" s="217" customFormat="1" ht="20.100000000000001" customHeight="1" thickBot="1" x14ac:dyDescent="0.35">
      <c r="A87" s="172"/>
      <c r="B87" s="94"/>
      <c r="C87" s="93" t="s">
        <v>76</v>
      </c>
      <c r="D87" s="99">
        <v>10451.720425029402</v>
      </c>
      <c r="E87" s="100">
        <v>8714.7033388664022</v>
      </c>
      <c r="F87" s="100">
        <v>11004.482087016973</v>
      </c>
      <c r="G87" s="100">
        <v>11116.109880410018</v>
      </c>
      <c r="H87" s="100">
        <v>11710.30497297199</v>
      </c>
      <c r="I87" s="100">
        <v>10990.161223948413</v>
      </c>
      <c r="J87" s="100">
        <v>10385.021806246807</v>
      </c>
      <c r="K87" s="100">
        <v>10787.260528856592</v>
      </c>
      <c r="L87" s="100">
        <v>10969.835685481572</v>
      </c>
      <c r="M87" s="100">
        <v>13439.643139325803</v>
      </c>
      <c r="N87" s="100">
        <v>10170.329130825196</v>
      </c>
      <c r="O87" s="100">
        <v>17848.535660517377</v>
      </c>
      <c r="P87" s="133">
        <v>137588.10787949653</v>
      </c>
      <c r="Q87" s="100">
        <v>9716.0368210186152</v>
      </c>
      <c r="R87" s="100">
        <v>8899.9407124214031</v>
      </c>
      <c r="S87" s="100">
        <v>10555.106403488422</v>
      </c>
      <c r="T87" s="100">
        <v>10335.466972295395</v>
      </c>
      <c r="U87" s="100">
        <v>13863.61741924259</v>
      </c>
      <c r="V87" s="100">
        <v>11090.002409574199</v>
      </c>
      <c r="W87" s="100">
        <v>10478.247962841609</v>
      </c>
      <c r="X87" s="100">
        <v>10759.493924914203</v>
      </c>
      <c r="Y87" s="100">
        <v>10970.740118961003</v>
      </c>
      <c r="Z87" s="100">
        <v>11756.4680518352</v>
      </c>
      <c r="AA87" s="100">
        <v>10219.605892714608</v>
      </c>
      <c r="AB87" s="100">
        <v>15104.231412085779</v>
      </c>
      <c r="AC87" s="133">
        <v>133748.95810139301</v>
      </c>
      <c r="AD87" s="99">
        <v>9173.9689177701839</v>
      </c>
      <c r="AE87" s="100">
        <v>7917.3736645589961</v>
      </c>
      <c r="AF87" s="100">
        <v>33674.276735287378</v>
      </c>
      <c r="AG87" s="100">
        <v>9295.2931485258032</v>
      </c>
      <c r="AH87" s="100">
        <v>10087.391557404622</v>
      </c>
      <c r="AI87" s="100">
        <v>11927.9020796854</v>
      </c>
      <c r="AJ87" s="100">
        <v>10558.199813353614</v>
      </c>
      <c r="AK87" s="100">
        <v>10490.946200102408</v>
      </c>
      <c r="AL87" s="100">
        <v>11512.029827096001</v>
      </c>
      <c r="AM87" s="100">
        <v>12137.945785541015</v>
      </c>
      <c r="AN87" s="100">
        <v>10610.451500241001</v>
      </c>
      <c r="AO87" s="100">
        <v>14613.418855895996</v>
      </c>
      <c r="AP87" s="133">
        <v>151999.19808546241</v>
      </c>
      <c r="AQ87" s="100">
        <v>9417.0889801806061</v>
      </c>
      <c r="AR87" s="100">
        <v>7610.4735910328091</v>
      </c>
      <c r="AS87" s="100">
        <v>9465.3314052374117</v>
      </c>
      <c r="AT87" s="100">
        <v>15538.952206707612</v>
      </c>
      <c r="AU87" s="100">
        <v>9714.4866701248138</v>
      </c>
      <c r="AV87" s="100">
        <v>9428.3175196508018</v>
      </c>
      <c r="AW87" s="100">
        <v>9539.0432288644006</v>
      </c>
      <c r="AX87" s="100">
        <v>10661.028586658211</v>
      </c>
      <c r="AY87" s="100">
        <v>9255.0157621444068</v>
      </c>
      <c r="AZ87" s="100">
        <v>11546.015403319785</v>
      </c>
      <c r="BA87" s="100">
        <v>11089.649358870625</v>
      </c>
      <c r="BB87" s="100">
        <v>15303.829595279814</v>
      </c>
      <c r="BC87" s="133">
        <v>128569.23230807128</v>
      </c>
      <c r="BD87" s="99">
        <v>11664.21408546261</v>
      </c>
      <c r="BE87" s="100">
        <v>10642.538389240004</v>
      </c>
      <c r="BF87" s="100">
        <v>9907.3335183642121</v>
      </c>
      <c r="BG87" s="100">
        <v>10676.066115487794</v>
      </c>
      <c r="BH87" s="100">
        <v>11534.240772732403</v>
      </c>
      <c r="BI87" s="100">
        <v>13175.135454234211</v>
      </c>
      <c r="BJ87" s="100">
        <v>15727.691418040376</v>
      </c>
      <c r="BK87" s="100">
        <v>14165.094185156011</v>
      </c>
      <c r="BL87" s="100">
        <v>12426.126337268402</v>
      </c>
      <c r="BM87" s="100">
        <v>12247.457996747584</v>
      </c>
      <c r="BN87" s="100">
        <v>9072.4301985685797</v>
      </c>
      <c r="BO87" s="99">
        <f>SUM($AD87:$AN87)</f>
        <v>137385.77922956643</v>
      </c>
      <c r="BP87" s="122">
        <f>SUM($AQ87:$BA87)</f>
        <v>113265.40271279149</v>
      </c>
      <c r="BQ87" s="123">
        <f>SUM($BD87:$BN87)</f>
        <v>131238.32847130217</v>
      </c>
      <c r="BR87" s="176">
        <f t="shared" si="17"/>
        <v>15.867974975628574</v>
      </c>
      <c r="BS87" s="68"/>
      <c r="BT87" s="68"/>
    </row>
    <row r="88" spans="1:72" ht="20.100000000000001" customHeight="1" x14ac:dyDescent="0.2">
      <c r="A88" s="172"/>
      <c r="B88" s="18" t="s">
        <v>85</v>
      </c>
      <c r="C88" s="23"/>
      <c r="D88" s="127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179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179"/>
      <c r="AD88" s="127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179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179"/>
      <c r="BD88" s="127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228"/>
      <c r="BP88" s="20"/>
      <c r="BQ88" s="53"/>
      <c r="BR88" s="113"/>
      <c r="BS88" s="68"/>
      <c r="BT88" s="68"/>
    </row>
    <row r="89" spans="1:72" s="216" customFormat="1" ht="20.100000000000001" customHeight="1" x14ac:dyDescent="0.25">
      <c r="A89" s="172"/>
      <c r="B89" s="354" t="s">
        <v>12</v>
      </c>
      <c r="C89" s="355"/>
      <c r="D89" s="43">
        <v>8695.20356584</v>
      </c>
      <c r="E89" s="28">
        <v>7209.0484000000024</v>
      </c>
      <c r="F89" s="28">
        <v>9121.2537482699736</v>
      </c>
      <c r="G89" s="28">
        <v>8903.5470420500224</v>
      </c>
      <c r="H89" s="28">
        <v>9967.4538758099916</v>
      </c>
      <c r="I89" s="28">
        <v>9003.3316903700143</v>
      </c>
      <c r="J89" s="28">
        <v>8708.1227375600083</v>
      </c>
      <c r="K89" s="28">
        <v>8968.009411999994</v>
      </c>
      <c r="L89" s="28">
        <v>9241.6473625099734</v>
      </c>
      <c r="M89" s="28">
        <v>10372.877755270001</v>
      </c>
      <c r="N89" s="28">
        <v>8860.7687354399968</v>
      </c>
      <c r="O89" s="28">
        <v>16020.163578349975</v>
      </c>
      <c r="P89" s="132">
        <v>115071.42790346996</v>
      </c>
      <c r="Q89" s="28">
        <v>8285.4380972700164</v>
      </c>
      <c r="R89" s="28">
        <v>7459.397358940003</v>
      </c>
      <c r="S89" s="28">
        <v>9220.8380777400216</v>
      </c>
      <c r="T89" s="28">
        <v>8745.5365859699978</v>
      </c>
      <c r="U89" s="28">
        <v>12222.55712723999</v>
      </c>
      <c r="V89" s="28">
        <v>9419.8190195900024</v>
      </c>
      <c r="W89" s="28">
        <v>9327.3204353100118</v>
      </c>
      <c r="X89" s="28">
        <v>9622.2667818300033</v>
      </c>
      <c r="Y89" s="28">
        <v>9791.8753697800021</v>
      </c>
      <c r="Z89" s="28">
        <v>10621.290420529998</v>
      </c>
      <c r="AA89" s="28">
        <v>9216.7796457200075</v>
      </c>
      <c r="AB89" s="28">
        <v>13908.65082077998</v>
      </c>
      <c r="AC89" s="132">
        <v>117841.76974070002</v>
      </c>
      <c r="AD89" s="43">
        <v>8290.6296536999853</v>
      </c>
      <c r="AE89" s="28">
        <v>7147.1418878599961</v>
      </c>
      <c r="AF89" s="28">
        <v>27948.931100129972</v>
      </c>
      <c r="AG89" s="28">
        <v>8473.9422716100034</v>
      </c>
      <c r="AH89" s="28">
        <v>9155.4144883200242</v>
      </c>
      <c r="AI89" s="28">
        <v>10990.511559730001</v>
      </c>
      <c r="AJ89" s="28">
        <v>9712.096398170017</v>
      </c>
      <c r="AK89" s="28">
        <v>9659.2241192400088</v>
      </c>
      <c r="AL89" s="28">
        <v>10689.003425570001</v>
      </c>
      <c r="AM89" s="28">
        <v>11292.359610310015</v>
      </c>
      <c r="AN89" s="28">
        <v>9812.5424039000009</v>
      </c>
      <c r="AO89" s="28">
        <v>13726.337478769996</v>
      </c>
      <c r="AP89" s="132">
        <v>136898.13439731003</v>
      </c>
      <c r="AQ89" s="28">
        <v>8730.9717241900053</v>
      </c>
      <c r="AR89" s="28">
        <v>7037.1099205700084</v>
      </c>
      <c r="AS89" s="28">
        <v>8745.8731403400125</v>
      </c>
      <c r="AT89" s="28">
        <v>14673.918313510014</v>
      </c>
      <c r="AU89" s="28">
        <v>8947.8322357300131</v>
      </c>
      <c r="AV89" s="28">
        <v>8649.9861366300011</v>
      </c>
      <c r="AW89" s="28">
        <v>8857.2948885200021</v>
      </c>
      <c r="AX89" s="28">
        <v>9988.1916413000126</v>
      </c>
      <c r="AY89" s="28">
        <v>8635.1403034300074</v>
      </c>
      <c r="AZ89" s="28">
        <v>10803.930911279986</v>
      </c>
      <c r="BA89" s="28">
        <v>10428.127621030024</v>
      </c>
      <c r="BB89" s="28">
        <v>14514.243681510014</v>
      </c>
      <c r="BC89" s="132">
        <v>120012.62051804009</v>
      </c>
      <c r="BD89" s="43">
        <v>11119.899905250009</v>
      </c>
      <c r="BE89" s="28">
        <v>9975.3526492500041</v>
      </c>
      <c r="BF89" s="28">
        <v>9289.5150174100127</v>
      </c>
      <c r="BG89" s="28">
        <v>10067.376979639994</v>
      </c>
      <c r="BH89" s="28">
        <v>10866.342482210002</v>
      </c>
      <c r="BI89" s="28">
        <v>12576.303135180011</v>
      </c>
      <c r="BJ89" s="28">
        <v>15135.509895259976</v>
      </c>
      <c r="BK89" s="28">
        <v>13605.809573130011</v>
      </c>
      <c r="BL89" s="28">
        <v>11886.713294140003</v>
      </c>
      <c r="BM89" s="28">
        <v>11638.355721309983</v>
      </c>
      <c r="BN89" s="28">
        <v>8617.9911483299802</v>
      </c>
      <c r="BO89" s="43">
        <f>SUM($AD89:$AN89)</f>
        <v>123171.79691854003</v>
      </c>
      <c r="BP89" s="20">
        <f>SUM($AQ89:$BA89)</f>
        <v>105498.37683653008</v>
      </c>
      <c r="BQ89" s="53">
        <f>SUM($BD89:$BN89)</f>
        <v>124779.16980110999</v>
      </c>
      <c r="BR89" s="112">
        <f t="shared" ref="BR89" si="18">((BQ89/BP89)-1)*100</f>
        <v>18.275914324687225</v>
      </c>
      <c r="BS89" s="68"/>
      <c r="BT89" s="68"/>
    </row>
    <row r="90" spans="1:72" ht="20.100000000000001" customHeight="1" x14ac:dyDescent="0.2">
      <c r="A90" s="172"/>
      <c r="B90" s="18" t="s">
        <v>86</v>
      </c>
      <c r="C90" s="23"/>
      <c r="D90" s="43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132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132"/>
      <c r="AD90" s="43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132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132"/>
      <c r="BD90" s="43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43"/>
      <c r="BP90" s="20"/>
      <c r="BQ90" s="53"/>
      <c r="BR90" s="113"/>
      <c r="BS90" s="68"/>
      <c r="BT90" s="78"/>
    </row>
    <row r="91" spans="1:72" ht="20.100000000000001" customHeight="1" thickBot="1" x14ac:dyDescent="0.3">
      <c r="A91" s="172"/>
      <c r="B91" s="356" t="s">
        <v>12</v>
      </c>
      <c r="C91" s="357"/>
      <c r="D91" s="72">
        <v>1756.5168591894019</v>
      </c>
      <c r="E91" s="73">
        <v>1505.6549388663989</v>
      </c>
      <c r="F91" s="73">
        <v>1883.2283387469993</v>
      </c>
      <c r="G91" s="73">
        <v>2212.5628383599965</v>
      </c>
      <c r="H91" s="73">
        <v>1742.8510971619978</v>
      </c>
      <c r="I91" s="73">
        <v>1986.8295335783996</v>
      </c>
      <c r="J91" s="73">
        <v>1676.8990686867976</v>
      </c>
      <c r="K91" s="73">
        <v>1819.2511168565984</v>
      </c>
      <c r="L91" s="73">
        <v>1728.1883229715977</v>
      </c>
      <c r="M91" s="73">
        <v>3066.765384055801</v>
      </c>
      <c r="N91" s="73">
        <v>1309.5603953851983</v>
      </c>
      <c r="O91" s="73">
        <v>1828.3720821674015</v>
      </c>
      <c r="P91" s="125">
        <v>22516.679976026586</v>
      </c>
      <c r="Q91" s="73">
        <v>1430.5987237485981</v>
      </c>
      <c r="R91" s="73">
        <v>1440.5433534814001</v>
      </c>
      <c r="S91" s="73">
        <v>1334.2683257484002</v>
      </c>
      <c r="T91" s="73">
        <v>1589.9303863253974</v>
      </c>
      <c r="U91" s="73">
        <v>1641.0602920026001</v>
      </c>
      <c r="V91" s="73">
        <v>1670.1833899841974</v>
      </c>
      <c r="W91" s="73">
        <v>1150.9275275315983</v>
      </c>
      <c r="X91" s="73">
        <v>1137.2271430841997</v>
      </c>
      <c r="Y91" s="73">
        <v>1178.8647491810002</v>
      </c>
      <c r="Z91" s="73">
        <v>1135.1776313052005</v>
      </c>
      <c r="AA91" s="73">
        <v>1002.8262469946</v>
      </c>
      <c r="AB91" s="73">
        <v>1195.5805913057993</v>
      </c>
      <c r="AC91" s="125">
        <v>15907.18836069299</v>
      </c>
      <c r="AD91" s="72">
        <v>883.33926407019931</v>
      </c>
      <c r="AE91" s="73">
        <v>770.23177669899962</v>
      </c>
      <c r="AF91" s="73">
        <v>5725.3456351574023</v>
      </c>
      <c r="AG91" s="73">
        <v>821.35087691580054</v>
      </c>
      <c r="AH91" s="73">
        <v>931.97706908459793</v>
      </c>
      <c r="AI91" s="73">
        <v>937.39051995539921</v>
      </c>
      <c r="AJ91" s="73">
        <v>846.10341518359769</v>
      </c>
      <c r="AK91" s="73">
        <v>831.72208086239971</v>
      </c>
      <c r="AL91" s="73">
        <v>823.02640152599906</v>
      </c>
      <c r="AM91" s="73">
        <v>845.58617523099974</v>
      </c>
      <c r="AN91" s="73">
        <v>797.90909634099933</v>
      </c>
      <c r="AO91" s="73">
        <v>887.08137712599921</v>
      </c>
      <c r="AP91" s="125">
        <v>15101.063688152393</v>
      </c>
      <c r="AQ91" s="73">
        <v>686.11725599060003</v>
      </c>
      <c r="AR91" s="73">
        <v>573.36367046280031</v>
      </c>
      <c r="AS91" s="73">
        <v>719.45826489739966</v>
      </c>
      <c r="AT91" s="73">
        <v>865.03389319759879</v>
      </c>
      <c r="AU91" s="73">
        <v>766.65443439479998</v>
      </c>
      <c r="AV91" s="73">
        <v>778.3313830208009</v>
      </c>
      <c r="AW91" s="73">
        <v>681.74834034439903</v>
      </c>
      <c r="AX91" s="73">
        <v>672.83694535819814</v>
      </c>
      <c r="AY91" s="73">
        <v>619.87545871439897</v>
      </c>
      <c r="AZ91" s="73">
        <v>742.08449203979956</v>
      </c>
      <c r="BA91" s="73">
        <v>661.52173784060176</v>
      </c>
      <c r="BB91" s="73">
        <v>789.58591376979996</v>
      </c>
      <c r="BC91" s="125">
        <v>8556.6117900311983</v>
      </c>
      <c r="BD91" s="72">
        <v>544.31418021260038</v>
      </c>
      <c r="BE91" s="73">
        <v>667.18573999000046</v>
      </c>
      <c r="BF91" s="73">
        <v>617.81850095419998</v>
      </c>
      <c r="BG91" s="73">
        <v>608.68913584780057</v>
      </c>
      <c r="BH91" s="73">
        <v>667.89829052239975</v>
      </c>
      <c r="BI91" s="73">
        <v>598.83231905420007</v>
      </c>
      <c r="BJ91" s="73">
        <v>592.18152278040031</v>
      </c>
      <c r="BK91" s="73">
        <v>559.28461202599976</v>
      </c>
      <c r="BL91" s="73">
        <v>539.41304312839929</v>
      </c>
      <c r="BM91" s="73">
        <v>609.10227543760004</v>
      </c>
      <c r="BN91" s="73">
        <v>454.43905023860015</v>
      </c>
      <c r="BO91" s="72">
        <f t="shared" ref="BO91:BO97" si="19">SUM($AD91:$AN91)</f>
        <v>14213.982311026393</v>
      </c>
      <c r="BP91" s="152">
        <f t="shared" ref="BP91:BP97" si="20">SUM($AQ91:$BA91)</f>
        <v>7767.0258762613976</v>
      </c>
      <c r="BQ91" s="223">
        <f t="shared" ref="BQ91:BQ97" si="21">SUM($BD91:$BN91)</f>
        <v>6459.1586701922015</v>
      </c>
      <c r="BR91" s="114">
        <f t="shared" ref="BR91" si="22">((BQ91/BP91)-1)*100</f>
        <v>-16.838713130420636</v>
      </c>
      <c r="BS91" s="68"/>
      <c r="BT91" s="68"/>
    </row>
    <row r="92" spans="1:72" ht="20.100000000000001" customHeight="1" thickBot="1" x14ac:dyDescent="0.3">
      <c r="A92" s="172"/>
      <c r="B92" s="95"/>
      <c r="C92" s="93" t="s">
        <v>79</v>
      </c>
      <c r="D92" s="90">
        <v>151271</v>
      </c>
      <c r="E92" s="91">
        <v>144557</v>
      </c>
      <c r="F92" s="91">
        <v>179014</v>
      </c>
      <c r="G92" s="91">
        <v>166654</v>
      </c>
      <c r="H92" s="91">
        <v>160733</v>
      </c>
      <c r="I92" s="91">
        <v>174771</v>
      </c>
      <c r="J92" s="91">
        <v>170182</v>
      </c>
      <c r="K92" s="91">
        <v>164895</v>
      </c>
      <c r="L92" s="91">
        <v>172088</v>
      </c>
      <c r="M92" s="91">
        <v>181836</v>
      </c>
      <c r="N92" s="91">
        <v>169466</v>
      </c>
      <c r="O92" s="91">
        <v>199173</v>
      </c>
      <c r="P92" s="131">
        <v>2034640</v>
      </c>
      <c r="Q92" s="91">
        <v>141639</v>
      </c>
      <c r="R92" s="91">
        <v>144167</v>
      </c>
      <c r="S92" s="91">
        <v>167426</v>
      </c>
      <c r="T92" s="91">
        <v>159970</v>
      </c>
      <c r="U92" s="91">
        <v>158825</v>
      </c>
      <c r="V92" s="91">
        <v>168744</v>
      </c>
      <c r="W92" s="91">
        <v>159753</v>
      </c>
      <c r="X92" s="91">
        <v>171891</v>
      </c>
      <c r="Y92" s="91">
        <v>162882</v>
      </c>
      <c r="Z92" s="91">
        <v>161065</v>
      </c>
      <c r="AA92" s="91">
        <v>163261</v>
      </c>
      <c r="AB92" s="91">
        <v>181790</v>
      </c>
      <c r="AC92" s="131">
        <v>1941413</v>
      </c>
      <c r="AD92" s="90">
        <v>140733</v>
      </c>
      <c r="AE92" s="91">
        <v>127746</v>
      </c>
      <c r="AF92" s="91">
        <v>176766</v>
      </c>
      <c r="AG92" s="91">
        <v>139353</v>
      </c>
      <c r="AH92" s="91">
        <v>164826</v>
      </c>
      <c r="AI92" s="91">
        <v>156446</v>
      </c>
      <c r="AJ92" s="91">
        <v>155356</v>
      </c>
      <c r="AK92" s="91">
        <v>162598</v>
      </c>
      <c r="AL92" s="91">
        <v>149533</v>
      </c>
      <c r="AM92" s="91">
        <v>164008</v>
      </c>
      <c r="AN92" s="91">
        <v>156880</v>
      </c>
      <c r="AO92" s="91">
        <v>163198</v>
      </c>
      <c r="AP92" s="131">
        <v>1857443</v>
      </c>
      <c r="AQ92" s="91">
        <v>134939</v>
      </c>
      <c r="AR92" s="91">
        <v>120348</v>
      </c>
      <c r="AS92" s="91">
        <v>146733</v>
      </c>
      <c r="AT92" s="91">
        <v>149748</v>
      </c>
      <c r="AU92" s="91">
        <v>149633</v>
      </c>
      <c r="AV92" s="91">
        <v>148583</v>
      </c>
      <c r="AW92" s="91">
        <v>151572</v>
      </c>
      <c r="AX92" s="91">
        <v>152024</v>
      </c>
      <c r="AY92" s="91">
        <v>134406</v>
      </c>
      <c r="AZ92" s="91">
        <v>160037</v>
      </c>
      <c r="BA92" s="91">
        <v>146252</v>
      </c>
      <c r="BB92" s="91">
        <v>149764</v>
      </c>
      <c r="BC92" s="131">
        <v>1744039</v>
      </c>
      <c r="BD92" s="90">
        <v>133028</v>
      </c>
      <c r="BE92" s="91">
        <v>129382</v>
      </c>
      <c r="BF92" s="91">
        <v>128108</v>
      </c>
      <c r="BG92" s="91">
        <v>138947</v>
      </c>
      <c r="BH92" s="91">
        <v>142935</v>
      </c>
      <c r="BI92" s="91">
        <v>124459</v>
      </c>
      <c r="BJ92" s="91">
        <v>149533</v>
      </c>
      <c r="BK92" s="91">
        <v>139396</v>
      </c>
      <c r="BL92" s="91">
        <v>136433</v>
      </c>
      <c r="BM92" s="91">
        <v>121631</v>
      </c>
      <c r="BN92" s="91">
        <v>100644</v>
      </c>
      <c r="BO92" s="90">
        <f t="shared" si="19"/>
        <v>1694245</v>
      </c>
      <c r="BP92" s="122">
        <f t="shared" si="20"/>
        <v>1594275</v>
      </c>
      <c r="BQ92" s="123">
        <f t="shared" si="21"/>
        <v>1444496</v>
      </c>
      <c r="BR92" s="176">
        <f t="shared" si="17"/>
        <v>-9.3948032804879951</v>
      </c>
      <c r="BS92" s="68"/>
      <c r="BT92" s="68"/>
    </row>
    <row r="93" spans="1:72" s="216" customFormat="1" ht="20.100000000000001" customHeight="1" x14ac:dyDescent="0.25">
      <c r="A93" s="172"/>
      <c r="B93" s="13" t="s">
        <v>82</v>
      </c>
      <c r="C93" s="284"/>
      <c r="D93" s="36">
        <v>132608</v>
      </c>
      <c r="E93" s="17">
        <v>126610</v>
      </c>
      <c r="F93" s="17">
        <v>157286</v>
      </c>
      <c r="G93" s="17">
        <v>146642</v>
      </c>
      <c r="H93" s="17">
        <v>141581</v>
      </c>
      <c r="I93" s="17">
        <v>154489</v>
      </c>
      <c r="J93" s="17">
        <v>150729</v>
      </c>
      <c r="K93" s="17">
        <v>146170</v>
      </c>
      <c r="L93" s="17">
        <v>153002</v>
      </c>
      <c r="M93" s="17">
        <v>161733</v>
      </c>
      <c r="N93" s="17">
        <v>150610</v>
      </c>
      <c r="O93" s="17">
        <v>178264</v>
      </c>
      <c r="P93" s="180">
        <v>1799724</v>
      </c>
      <c r="Q93" s="17">
        <v>126562</v>
      </c>
      <c r="R93" s="17">
        <v>128491</v>
      </c>
      <c r="S93" s="17">
        <v>149183</v>
      </c>
      <c r="T93" s="17">
        <v>142964</v>
      </c>
      <c r="U93" s="17">
        <v>141928</v>
      </c>
      <c r="V93" s="17">
        <v>151083</v>
      </c>
      <c r="W93" s="17">
        <v>143667</v>
      </c>
      <c r="X93" s="17">
        <v>154872</v>
      </c>
      <c r="Y93" s="17">
        <v>147019</v>
      </c>
      <c r="Z93" s="17">
        <v>145613</v>
      </c>
      <c r="AA93" s="17">
        <v>147924</v>
      </c>
      <c r="AB93" s="17">
        <v>165916</v>
      </c>
      <c r="AC93" s="180">
        <v>1745222</v>
      </c>
      <c r="AD93" s="36">
        <v>128132</v>
      </c>
      <c r="AE93" s="17">
        <v>115791</v>
      </c>
      <c r="AF93" s="17">
        <v>160667</v>
      </c>
      <c r="AG93" s="17">
        <v>126663</v>
      </c>
      <c r="AH93" s="17">
        <v>149836</v>
      </c>
      <c r="AI93" s="17">
        <v>142429</v>
      </c>
      <c r="AJ93" s="17">
        <v>141826</v>
      </c>
      <c r="AK93" s="17">
        <v>148882</v>
      </c>
      <c r="AL93" s="17">
        <v>136904</v>
      </c>
      <c r="AM93" s="17">
        <v>150498</v>
      </c>
      <c r="AN93" s="17">
        <v>144210</v>
      </c>
      <c r="AO93" s="17">
        <v>150725</v>
      </c>
      <c r="AP93" s="180">
        <v>1696563</v>
      </c>
      <c r="AQ93" s="17">
        <v>124442</v>
      </c>
      <c r="AR93" s="17">
        <v>110262</v>
      </c>
      <c r="AS93" s="17">
        <v>134893</v>
      </c>
      <c r="AT93" s="17">
        <v>137909</v>
      </c>
      <c r="AU93" s="17">
        <v>137808</v>
      </c>
      <c r="AV93" s="17">
        <v>137515</v>
      </c>
      <c r="AW93" s="17">
        <v>140414</v>
      </c>
      <c r="AX93" s="17">
        <v>141040</v>
      </c>
      <c r="AY93" s="17">
        <v>124611</v>
      </c>
      <c r="AZ93" s="17">
        <v>148336</v>
      </c>
      <c r="BA93" s="17">
        <v>136268</v>
      </c>
      <c r="BB93" s="17">
        <v>140034</v>
      </c>
      <c r="BC93" s="180">
        <v>1613532</v>
      </c>
      <c r="BD93" s="36">
        <v>124101</v>
      </c>
      <c r="BE93" s="17">
        <v>120320</v>
      </c>
      <c r="BF93" s="17">
        <v>119206</v>
      </c>
      <c r="BG93" s="17">
        <v>129387</v>
      </c>
      <c r="BH93" s="17">
        <v>133489</v>
      </c>
      <c r="BI93" s="17">
        <v>116241</v>
      </c>
      <c r="BJ93" s="17">
        <v>139918</v>
      </c>
      <c r="BK93" s="17">
        <v>130675</v>
      </c>
      <c r="BL93" s="17">
        <v>128233</v>
      </c>
      <c r="BM93" s="17">
        <v>114197</v>
      </c>
      <c r="BN93" s="17">
        <v>94257</v>
      </c>
      <c r="BO93" s="36">
        <f t="shared" si="19"/>
        <v>1545838</v>
      </c>
      <c r="BP93" s="148">
        <f t="shared" si="20"/>
        <v>1473498</v>
      </c>
      <c r="BQ93" s="226">
        <f t="shared" si="21"/>
        <v>1350024</v>
      </c>
      <c r="BR93" s="237">
        <f t="shared" si="17"/>
        <v>-8.3796516859880317</v>
      </c>
      <c r="BS93" s="68"/>
      <c r="BT93" s="76"/>
    </row>
    <row r="94" spans="1:72" s="216" customFormat="1" ht="20.100000000000001" customHeight="1" thickBot="1" x14ac:dyDescent="0.3">
      <c r="A94" s="172"/>
      <c r="B94" s="18" t="s">
        <v>81</v>
      </c>
      <c r="C94" s="285"/>
      <c r="D94" s="43">
        <v>18663</v>
      </c>
      <c r="E94" s="28">
        <v>17947</v>
      </c>
      <c r="F94" s="28">
        <v>21728</v>
      </c>
      <c r="G94" s="28">
        <v>20012</v>
      </c>
      <c r="H94" s="28">
        <v>19152</v>
      </c>
      <c r="I94" s="28">
        <v>20282</v>
      </c>
      <c r="J94" s="28">
        <v>19453</v>
      </c>
      <c r="K94" s="28">
        <v>18725</v>
      </c>
      <c r="L94" s="28">
        <v>19086</v>
      </c>
      <c r="M94" s="28">
        <v>20103</v>
      </c>
      <c r="N94" s="28">
        <v>18856</v>
      </c>
      <c r="O94" s="28">
        <v>20909</v>
      </c>
      <c r="P94" s="132">
        <v>234916</v>
      </c>
      <c r="Q94" s="28">
        <v>15077</v>
      </c>
      <c r="R94" s="28">
        <v>15676</v>
      </c>
      <c r="S94" s="28">
        <v>18243</v>
      </c>
      <c r="T94" s="28">
        <v>17006</v>
      </c>
      <c r="U94" s="28">
        <v>16897</v>
      </c>
      <c r="V94" s="28">
        <v>17661</v>
      </c>
      <c r="W94" s="28">
        <v>16086</v>
      </c>
      <c r="X94" s="28">
        <v>17019</v>
      </c>
      <c r="Y94" s="28">
        <v>15863</v>
      </c>
      <c r="Z94" s="28">
        <v>15452</v>
      </c>
      <c r="AA94" s="28">
        <v>15337</v>
      </c>
      <c r="AB94" s="28">
        <v>15874</v>
      </c>
      <c r="AC94" s="132">
        <v>196191</v>
      </c>
      <c r="AD94" s="43">
        <v>12601</v>
      </c>
      <c r="AE94" s="28">
        <v>11955</v>
      </c>
      <c r="AF94" s="28">
        <v>16099</v>
      </c>
      <c r="AG94" s="28">
        <v>12690</v>
      </c>
      <c r="AH94" s="28">
        <v>14990</v>
      </c>
      <c r="AI94" s="28">
        <v>14017</v>
      </c>
      <c r="AJ94" s="28">
        <v>13530</v>
      </c>
      <c r="AK94" s="28">
        <v>13716</v>
      </c>
      <c r="AL94" s="28">
        <v>12629</v>
      </c>
      <c r="AM94" s="28">
        <v>13510</v>
      </c>
      <c r="AN94" s="28">
        <v>12670</v>
      </c>
      <c r="AO94" s="28">
        <v>12473</v>
      </c>
      <c r="AP94" s="132">
        <v>160880</v>
      </c>
      <c r="AQ94" s="28">
        <v>10497</v>
      </c>
      <c r="AR94" s="28">
        <v>10086</v>
      </c>
      <c r="AS94" s="28">
        <v>11840</v>
      </c>
      <c r="AT94" s="28">
        <v>11839</v>
      </c>
      <c r="AU94" s="28">
        <v>11825</v>
      </c>
      <c r="AV94" s="28">
        <v>11068</v>
      </c>
      <c r="AW94" s="28">
        <v>11158</v>
      </c>
      <c r="AX94" s="28">
        <v>10984</v>
      </c>
      <c r="AY94" s="28">
        <v>9795</v>
      </c>
      <c r="AZ94" s="28">
        <v>11701</v>
      </c>
      <c r="BA94" s="28">
        <v>9984</v>
      </c>
      <c r="BB94" s="28">
        <v>9730</v>
      </c>
      <c r="BC94" s="132">
        <v>130507</v>
      </c>
      <c r="BD94" s="43">
        <v>8927</v>
      </c>
      <c r="BE94" s="28">
        <v>9062</v>
      </c>
      <c r="BF94" s="28">
        <v>8902</v>
      </c>
      <c r="BG94" s="28">
        <v>9560</v>
      </c>
      <c r="BH94" s="28">
        <v>9446</v>
      </c>
      <c r="BI94" s="28">
        <v>8218</v>
      </c>
      <c r="BJ94" s="28">
        <v>9615</v>
      </c>
      <c r="BK94" s="28">
        <v>8721</v>
      </c>
      <c r="BL94" s="28">
        <v>8200</v>
      </c>
      <c r="BM94" s="28">
        <v>7434</v>
      </c>
      <c r="BN94" s="28">
        <v>6387</v>
      </c>
      <c r="BO94" s="43">
        <f t="shared" si="19"/>
        <v>148407</v>
      </c>
      <c r="BP94" s="20">
        <f t="shared" si="20"/>
        <v>120777</v>
      </c>
      <c r="BQ94" s="53">
        <f t="shared" si="21"/>
        <v>94472</v>
      </c>
      <c r="BR94" s="114">
        <f t="shared" si="17"/>
        <v>-21.779809069607627</v>
      </c>
      <c r="BS94" s="68"/>
      <c r="BT94" s="78"/>
    </row>
    <row r="95" spans="1:72" ht="20.100000000000001" customHeight="1" thickBot="1" x14ac:dyDescent="0.3">
      <c r="A95" s="172"/>
      <c r="B95" s="95"/>
      <c r="C95" s="93" t="s">
        <v>80</v>
      </c>
      <c r="D95" s="90">
        <v>310884</v>
      </c>
      <c r="E95" s="91">
        <v>281290</v>
      </c>
      <c r="F95" s="91">
        <v>350632</v>
      </c>
      <c r="G95" s="91">
        <v>346902</v>
      </c>
      <c r="H95" s="91">
        <v>364045</v>
      </c>
      <c r="I95" s="91">
        <v>329026</v>
      </c>
      <c r="J95" s="91">
        <v>342674</v>
      </c>
      <c r="K95" s="91">
        <v>343995</v>
      </c>
      <c r="L95" s="91">
        <v>370728</v>
      </c>
      <c r="M95" s="91">
        <v>400981</v>
      </c>
      <c r="N95" s="91">
        <v>355404</v>
      </c>
      <c r="O95" s="91">
        <v>490200</v>
      </c>
      <c r="P95" s="131">
        <v>4286761</v>
      </c>
      <c r="Q95" s="91">
        <v>289382</v>
      </c>
      <c r="R95" s="91">
        <v>263930</v>
      </c>
      <c r="S95" s="91">
        <v>332848</v>
      </c>
      <c r="T95" s="91">
        <v>329949</v>
      </c>
      <c r="U95" s="91">
        <v>335402</v>
      </c>
      <c r="V95" s="91">
        <v>353228</v>
      </c>
      <c r="W95" s="91">
        <v>357843</v>
      </c>
      <c r="X95" s="91">
        <v>364210</v>
      </c>
      <c r="Y95" s="91">
        <v>359006</v>
      </c>
      <c r="Z95" s="91">
        <v>351681</v>
      </c>
      <c r="AA95" s="91">
        <v>354528</v>
      </c>
      <c r="AB95" s="91">
        <v>443685</v>
      </c>
      <c r="AC95" s="131">
        <v>4135692</v>
      </c>
      <c r="AD95" s="90">
        <v>284324</v>
      </c>
      <c r="AE95" s="91">
        <v>266768</v>
      </c>
      <c r="AF95" s="91">
        <v>334701</v>
      </c>
      <c r="AG95" s="91">
        <v>308348</v>
      </c>
      <c r="AH95" s="91">
        <v>344564</v>
      </c>
      <c r="AI95" s="91">
        <v>334680</v>
      </c>
      <c r="AJ95" s="91">
        <v>339190</v>
      </c>
      <c r="AK95" s="91">
        <v>348946</v>
      </c>
      <c r="AL95" s="91">
        <v>337561</v>
      </c>
      <c r="AM95" s="91">
        <v>349998</v>
      </c>
      <c r="AN95" s="91">
        <v>343839</v>
      </c>
      <c r="AO95" s="91">
        <v>410749</v>
      </c>
      <c r="AP95" s="131">
        <v>4003668</v>
      </c>
      <c r="AQ95" s="91">
        <v>279125</v>
      </c>
      <c r="AR95" s="91">
        <v>247055</v>
      </c>
      <c r="AS95" s="91">
        <v>319589</v>
      </c>
      <c r="AT95" s="91">
        <v>316721</v>
      </c>
      <c r="AU95" s="91">
        <v>323604</v>
      </c>
      <c r="AV95" s="91">
        <v>327535</v>
      </c>
      <c r="AW95" s="91">
        <v>328879</v>
      </c>
      <c r="AX95" s="91">
        <v>339185</v>
      </c>
      <c r="AY95" s="91">
        <v>307509</v>
      </c>
      <c r="AZ95" s="91">
        <v>352772</v>
      </c>
      <c r="BA95" s="91">
        <v>333396</v>
      </c>
      <c r="BB95" s="91">
        <v>381956</v>
      </c>
      <c r="BC95" s="131">
        <v>3857326</v>
      </c>
      <c r="BD95" s="90">
        <v>283981</v>
      </c>
      <c r="BE95" s="91">
        <v>270543</v>
      </c>
      <c r="BF95" s="91">
        <v>286197</v>
      </c>
      <c r="BG95" s="91">
        <v>306411</v>
      </c>
      <c r="BH95" s="91">
        <v>321265</v>
      </c>
      <c r="BI95" s="91">
        <v>297657</v>
      </c>
      <c r="BJ95" s="91">
        <v>329372</v>
      </c>
      <c r="BK95" s="91">
        <v>323262</v>
      </c>
      <c r="BL95" s="91">
        <v>308552</v>
      </c>
      <c r="BM95" s="91">
        <v>293652</v>
      </c>
      <c r="BN95" s="91">
        <v>241592</v>
      </c>
      <c r="BO95" s="90">
        <f t="shared" si="19"/>
        <v>3592919</v>
      </c>
      <c r="BP95" s="122">
        <f t="shared" si="20"/>
        <v>3475370</v>
      </c>
      <c r="BQ95" s="123">
        <f t="shared" si="21"/>
        <v>3262484</v>
      </c>
      <c r="BR95" s="176">
        <f t="shared" ref="BR95" si="23">((BQ95/BP95)-1)*100</f>
        <v>-6.1255636090545735</v>
      </c>
      <c r="BS95" s="68"/>
      <c r="BT95" s="68"/>
    </row>
    <row r="96" spans="1:72" s="216" customFormat="1" ht="20.100000000000001" customHeight="1" x14ac:dyDescent="0.25">
      <c r="A96" s="172"/>
      <c r="B96" s="18" t="s">
        <v>83</v>
      </c>
      <c r="C96" s="285"/>
      <c r="D96" s="43">
        <v>279098</v>
      </c>
      <c r="E96" s="28">
        <v>251389</v>
      </c>
      <c r="F96" s="28">
        <v>315953</v>
      </c>
      <c r="G96" s="28">
        <v>311554</v>
      </c>
      <c r="H96" s="28">
        <v>330633</v>
      </c>
      <c r="I96" s="28">
        <v>294143</v>
      </c>
      <c r="J96" s="28">
        <v>308461</v>
      </c>
      <c r="K96" s="28">
        <v>311089</v>
      </c>
      <c r="L96" s="28">
        <v>336979</v>
      </c>
      <c r="M96" s="28">
        <v>366401</v>
      </c>
      <c r="N96" s="28">
        <v>324684</v>
      </c>
      <c r="O96" s="28">
        <v>454882</v>
      </c>
      <c r="P96" s="132">
        <v>3885266</v>
      </c>
      <c r="Q96" s="28">
        <v>262772</v>
      </c>
      <c r="R96" s="28">
        <v>239897</v>
      </c>
      <c r="S96" s="28">
        <v>305315</v>
      </c>
      <c r="T96" s="28">
        <v>301001</v>
      </c>
      <c r="U96" s="28">
        <v>306044</v>
      </c>
      <c r="V96" s="28">
        <v>324942</v>
      </c>
      <c r="W96" s="28">
        <v>330282</v>
      </c>
      <c r="X96" s="28">
        <v>335975</v>
      </c>
      <c r="Y96" s="28">
        <v>331416</v>
      </c>
      <c r="Z96" s="28">
        <v>325223</v>
      </c>
      <c r="AA96" s="28">
        <v>328674</v>
      </c>
      <c r="AB96" s="28">
        <v>415068</v>
      </c>
      <c r="AC96" s="132">
        <v>3806609</v>
      </c>
      <c r="AD96" s="43">
        <v>262209</v>
      </c>
      <c r="AE96" s="28">
        <v>245941</v>
      </c>
      <c r="AF96" s="28">
        <v>308865</v>
      </c>
      <c r="AG96" s="28">
        <v>285829</v>
      </c>
      <c r="AH96" s="28">
        <v>319908</v>
      </c>
      <c r="AI96" s="28">
        <v>310939</v>
      </c>
      <c r="AJ96" s="28">
        <v>315957</v>
      </c>
      <c r="AK96" s="28">
        <v>326226</v>
      </c>
      <c r="AL96" s="28">
        <v>315693</v>
      </c>
      <c r="AM96" s="28">
        <v>327885</v>
      </c>
      <c r="AN96" s="28">
        <v>322648</v>
      </c>
      <c r="AO96" s="28">
        <v>387881</v>
      </c>
      <c r="AP96" s="132">
        <v>3729981</v>
      </c>
      <c r="AQ96" s="28">
        <v>260823</v>
      </c>
      <c r="AR96" s="28">
        <v>229435</v>
      </c>
      <c r="AS96" s="28">
        <v>298677</v>
      </c>
      <c r="AT96" s="28">
        <v>296433</v>
      </c>
      <c r="AU96" s="28">
        <v>303523</v>
      </c>
      <c r="AV96" s="28">
        <v>308409</v>
      </c>
      <c r="AW96" s="28">
        <v>309920</v>
      </c>
      <c r="AX96" s="28">
        <v>319927</v>
      </c>
      <c r="AY96" s="28">
        <v>291042</v>
      </c>
      <c r="AZ96" s="28">
        <v>333060</v>
      </c>
      <c r="BA96" s="28">
        <v>315477</v>
      </c>
      <c r="BB96" s="28">
        <v>364150</v>
      </c>
      <c r="BC96" s="132">
        <v>3630876</v>
      </c>
      <c r="BD96" s="43">
        <v>268238</v>
      </c>
      <c r="BE96" s="28">
        <v>254302</v>
      </c>
      <c r="BF96" s="28">
        <v>269845</v>
      </c>
      <c r="BG96" s="28">
        <v>289860</v>
      </c>
      <c r="BH96" s="28">
        <v>303832</v>
      </c>
      <c r="BI96" s="28">
        <v>282507</v>
      </c>
      <c r="BJ96" s="28">
        <v>312698</v>
      </c>
      <c r="BK96" s="28">
        <v>307023</v>
      </c>
      <c r="BL96" s="28">
        <v>293836</v>
      </c>
      <c r="BM96" s="28">
        <v>279924</v>
      </c>
      <c r="BN96" s="28">
        <v>230994</v>
      </c>
      <c r="BO96" s="43">
        <f t="shared" si="19"/>
        <v>3342100</v>
      </c>
      <c r="BP96" s="20">
        <f t="shared" si="20"/>
        <v>3266726</v>
      </c>
      <c r="BQ96" s="53">
        <f t="shared" si="21"/>
        <v>3093059</v>
      </c>
      <c r="BR96" s="237">
        <f t="shared" ref="BR96:BR97" si="24">((BQ96/BP96)-1)*100</f>
        <v>-5.3162401744131564</v>
      </c>
      <c r="BS96" s="68"/>
      <c r="BT96" s="76"/>
    </row>
    <row r="97" spans="1:72" s="216" customFormat="1" ht="20.100000000000001" customHeight="1" thickBot="1" x14ac:dyDescent="0.3">
      <c r="A97" s="172"/>
      <c r="B97" s="286" t="s">
        <v>84</v>
      </c>
      <c r="C97" s="287"/>
      <c r="D97" s="72">
        <v>31786</v>
      </c>
      <c r="E97" s="73">
        <v>29901</v>
      </c>
      <c r="F97" s="73">
        <v>34679</v>
      </c>
      <c r="G97" s="73">
        <v>35348</v>
      </c>
      <c r="H97" s="73">
        <v>33412</v>
      </c>
      <c r="I97" s="73">
        <v>34883</v>
      </c>
      <c r="J97" s="73">
        <v>34213</v>
      </c>
      <c r="K97" s="73">
        <v>32906</v>
      </c>
      <c r="L97" s="73">
        <v>33749</v>
      </c>
      <c r="M97" s="73">
        <v>34580</v>
      </c>
      <c r="N97" s="73">
        <v>30720</v>
      </c>
      <c r="O97" s="73">
        <v>35318</v>
      </c>
      <c r="P97" s="125">
        <v>401495</v>
      </c>
      <c r="Q97" s="73">
        <v>26610</v>
      </c>
      <c r="R97" s="73">
        <v>24033</v>
      </c>
      <c r="S97" s="73">
        <v>27533</v>
      </c>
      <c r="T97" s="73">
        <v>28948</v>
      </c>
      <c r="U97" s="73">
        <v>29358</v>
      </c>
      <c r="V97" s="73">
        <v>28286</v>
      </c>
      <c r="W97" s="73">
        <v>27561</v>
      </c>
      <c r="X97" s="73">
        <v>28235</v>
      </c>
      <c r="Y97" s="73">
        <v>27590</v>
      </c>
      <c r="Z97" s="73">
        <v>26458</v>
      </c>
      <c r="AA97" s="73">
        <v>25854</v>
      </c>
      <c r="AB97" s="73">
        <v>28617</v>
      </c>
      <c r="AC97" s="125">
        <v>329083</v>
      </c>
      <c r="AD97" s="72">
        <v>22115</v>
      </c>
      <c r="AE97" s="73">
        <v>20827</v>
      </c>
      <c r="AF97" s="73">
        <v>25836</v>
      </c>
      <c r="AG97" s="73">
        <v>22519</v>
      </c>
      <c r="AH97" s="73">
        <v>24656</v>
      </c>
      <c r="AI97" s="73">
        <v>23741</v>
      </c>
      <c r="AJ97" s="73">
        <v>23233</v>
      </c>
      <c r="AK97" s="73">
        <v>22720</v>
      </c>
      <c r="AL97" s="73">
        <v>21868</v>
      </c>
      <c r="AM97" s="73">
        <v>22113</v>
      </c>
      <c r="AN97" s="73">
        <v>21191</v>
      </c>
      <c r="AO97" s="73">
        <v>22868</v>
      </c>
      <c r="AP97" s="125">
        <v>273687</v>
      </c>
      <c r="AQ97" s="73">
        <v>18302</v>
      </c>
      <c r="AR97" s="73">
        <v>17620</v>
      </c>
      <c r="AS97" s="73">
        <v>20912</v>
      </c>
      <c r="AT97" s="73">
        <v>20288</v>
      </c>
      <c r="AU97" s="73">
        <v>20081</v>
      </c>
      <c r="AV97" s="73">
        <v>19126</v>
      </c>
      <c r="AW97" s="73">
        <v>18959</v>
      </c>
      <c r="AX97" s="73">
        <v>19258</v>
      </c>
      <c r="AY97" s="73">
        <v>16467</v>
      </c>
      <c r="AZ97" s="73">
        <v>19712</v>
      </c>
      <c r="BA97" s="73">
        <v>17919</v>
      </c>
      <c r="BB97" s="73">
        <v>17806</v>
      </c>
      <c r="BC97" s="125">
        <v>226450</v>
      </c>
      <c r="BD97" s="72">
        <v>15743</v>
      </c>
      <c r="BE97" s="73">
        <v>16241</v>
      </c>
      <c r="BF97" s="73">
        <v>16352</v>
      </c>
      <c r="BG97" s="73">
        <v>16551</v>
      </c>
      <c r="BH97" s="73">
        <v>17433</v>
      </c>
      <c r="BI97" s="73">
        <v>15150</v>
      </c>
      <c r="BJ97" s="73">
        <v>16674</v>
      </c>
      <c r="BK97" s="73">
        <v>16239</v>
      </c>
      <c r="BL97" s="73">
        <v>14716</v>
      </c>
      <c r="BM97" s="73">
        <v>13728</v>
      </c>
      <c r="BN97" s="73">
        <v>10598</v>
      </c>
      <c r="BO97" s="72">
        <f t="shared" si="19"/>
        <v>250819</v>
      </c>
      <c r="BP97" s="152">
        <f t="shared" si="20"/>
        <v>208644</v>
      </c>
      <c r="BQ97" s="223">
        <f t="shared" si="21"/>
        <v>169425</v>
      </c>
      <c r="BR97" s="114">
        <f t="shared" si="24"/>
        <v>-18.797089779720476</v>
      </c>
      <c r="BS97" s="68"/>
      <c r="BT97" s="78"/>
    </row>
    <row r="98" spans="1:72" ht="20.100000000000001" customHeight="1" thickBot="1" x14ac:dyDescent="0.3">
      <c r="A98" s="172"/>
      <c r="B98" s="84" t="s">
        <v>110</v>
      </c>
      <c r="C98" s="84"/>
      <c r="D98" s="40"/>
      <c r="E98" s="24"/>
      <c r="F98" s="24"/>
      <c r="G98" s="24"/>
      <c r="H98" s="24"/>
      <c r="I98" s="24"/>
      <c r="J98" s="24"/>
      <c r="K98" s="24"/>
      <c r="L98" s="24"/>
      <c r="M98" s="24"/>
      <c r="N98" s="40"/>
      <c r="O98" s="40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40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151"/>
      <c r="BQ98" s="181"/>
      <c r="BR98" s="33"/>
      <c r="BS98" s="77"/>
      <c r="BT98" s="76"/>
    </row>
    <row r="99" spans="1:72" ht="20.100000000000001" customHeight="1" thickBot="1" x14ac:dyDescent="0.35">
      <c r="A99" s="172"/>
      <c r="B99" s="94"/>
      <c r="C99" s="93" t="s">
        <v>116</v>
      </c>
      <c r="D99" s="91">
        <v>337.20560385771023</v>
      </c>
      <c r="E99" s="91">
        <v>292.38932454667344</v>
      </c>
      <c r="F99" s="91">
        <v>319.81234525753337</v>
      </c>
      <c r="G99" s="91">
        <v>300.36501561772531</v>
      </c>
      <c r="H99" s="91">
        <v>311.59078544539722</v>
      </c>
      <c r="I99" s="91">
        <v>319.27452589988104</v>
      </c>
      <c r="J99" s="91">
        <v>324.81239882474682</v>
      </c>
      <c r="K99" s="91">
        <v>322.2948492703581</v>
      </c>
      <c r="L99" s="91">
        <v>325.03113643953202</v>
      </c>
      <c r="M99" s="91">
        <v>324.00315779129846</v>
      </c>
      <c r="N99" s="91">
        <v>344.51908899976922</v>
      </c>
      <c r="O99" s="92">
        <v>437.20456550596646</v>
      </c>
      <c r="P99" s="133">
        <v>3958.5027974565919</v>
      </c>
      <c r="Q99" s="91">
        <v>378.31008849038483</v>
      </c>
      <c r="R99" s="91">
        <v>323.2148210221518</v>
      </c>
      <c r="S99" s="91">
        <v>307.62229415622028</v>
      </c>
      <c r="T99" s="91">
        <v>298.43273526680002</v>
      </c>
      <c r="U99" s="91">
        <v>335.21975106159994</v>
      </c>
      <c r="V99" s="91">
        <v>348.26843291399996</v>
      </c>
      <c r="W99" s="91">
        <v>344.27367102720007</v>
      </c>
      <c r="X99" s="91">
        <v>358.55941899700019</v>
      </c>
      <c r="Y99" s="91">
        <v>350.07638896799995</v>
      </c>
      <c r="Z99" s="91">
        <v>359.62104202039956</v>
      </c>
      <c r="AA99" s="91">
        <v>380.23131332700035</v>
      </c>
      <c r="AB99" s="91">
        <v>459.23625583719996</v>
      </c>
      <c r="AC99" s="90">
        <v>4243.0662130879573</v>
      </c>
      <c r="AD99" s="90">
        <v>433.74220418120012</v>
      </c>
      <c r="AE99" s="91">
        <v>353.270547212</v>
      </c>
      <c r="AF99" s="91">
        <v>427.11940710980025</v>
      </c>
      <c r="AG99" s="91">
        <v>383.38381139799992</v>
      </c>
      <c r="AH99" s="91">
        <v>416.21825755999993</v>
      </c>
      <c r="AI99" s="91">
        <v>414.67376629460011</v>
      </c>
      <c r="AJ99" s="91">
        <v>425.24378657980026</v>
      </c>
      <c r="AK99" s="91">
        <v>439.17032738920011</v>
      </c>
      <c r="AL99" s="91">
        <v>424.14647588152479</v>
      </c>
      <c r="AM99" s="91">
        <v>451.41478501390543</v>
      </c>
      <c r="AN99" s="91">
        <v>478.32189381885428</v>
      </c>
      <c r="AO99" s="91">
        <v>534.09040246820041</v>
      </c>
      <c r="AP99" s="131">
        <v>5180.7956649070857</v>
      </c>
      <c r="AQ99" s="91">
        <v>547.2276254364001</v>
      </c>
      <c r="AR99" s="91">
        <v>416.19385095619987</v>
      </c>
      <c r="AS99" s="91">
        <v>487.24086295879994</v>
      </c>
      <c r="AT99" s="91">
        <v>466.33097639018592</v>
      </c>
      <c r="AU99" s="91">
        <v>483.86576635825611</v>
      </c>
      <c r="AV99" s="91">
        <v>506.81930938859978</v>
      </c>
      <c r="AW99" s="91">
        <v>531.59070050326272</v>
      </c>
      <c r="AX99" s="91">
        <v>558.38362492289048</v>
      </c>
      <c r="AY99" s="91">
        <v>543.07888585056548</v>
      </c>
      <c r="AZ99" s="91">
        <v>571.71050879900804</v>
      </c>
      <c r="BA99" s="91">
        <v>603.79724386197995</v>
      </c>
      <c r="BB99" s="91">
        <v>732.01613766809191</v>
      </c>
      <c r="BC99" s="131">
        <v>6448.2554930942406</v>
      </c>
      <c r="BD99" s="90">
        <v>668.47457143033034</v>
      </c>
      <c r="BE99" s="91">
        <v>587.90632725900059</v>
      </c>
      <c r="BF99" s="91">
        <v>590.24967441880062</v>
      </c>
      <c r="BG99" s="91">
        <v>598.32654976540084</v>
      </c>
      <c r="BH99" s="91">
        <v>657.11618351900165</v>
      </c>
      <c r="BI99" s="91">
        <v>663.70667746253662</v>
      </c>
      <c r="BJ99" s="91">
        <v>720.3259819940007</v>
      </c>
      <c r="BK99" s="91">
        <v>713.16898079780117</v>
      </c>
      <c r="BL99" s="91">
        <v>725.8750947689141</v>
      </c>
      <c r="BM99" s="91">
        <v>657.77489329300124</v>
      </c>
      <c r="BN99" s="91">
        <v>495.53007508736817</v>
      </c>
      <c r="BO99" s="90">
        <f>SUM($AD99:$AN99)</f>
        <v>4646.7052624388853</v>
      </c>
      <c r="BP99" s="122">
        <f>SUM($AQ99:$BA99)</f>
        <v>5716.2393554261489</v>
      </c>
      <c r="BQ99" s="123">
        <f>SUM($BD99:$BN99)</f>
        <v>7078.4550097961546</v>
      </c>
      <c r="BR99" s="176">
        <f t="shared" ref="BR99" si="25">((BQ99/BP99)-1)*100</f>
        <v>23.830626565294555</v>
      </c>
      <c r="BS99" s="77"/>
      <c r="BT99" s="76"/>
    </row>
    <row r="100" spans="1:72" ht="20.100000000000001" customHeight="1" x14ac:dyDescent="0.25">
      <c r="A100" s="172"/>
      <c r="B100" s="18" t="s">
        <v>64</v>
      </c>
      <c r="C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87"/>
      <c r="P100" s="25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44"/>
      <c r="AD100" s="4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5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5"/>
      <c r="BD100" s="4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44"/>
      <c r="BP100" s="151"/>
      <c r="BQ100" s="144"/>
      <c r="BR100" s="25"/>
      <c r="BS100" s="77"/>
      <c r="BT100" s="76"/>
    </row>
    <row r="101" spans="1:72" ht="20.100000000000001" customHeight="1" thickBot="1" x14ac:dyDescent="0.3">
      <c r="A101" s="172"/>
      <c r="B101" s="356" t="s">
        <v>12</v>
      </c>
      <c r="C101" s="357"/>
      <c r="D101" s="12">
        <v>149.16254800227117</v>
      </c>
      <c r="E101" s="12">
        <v>128.15006103016458</v>
      </c>
      <c r="F101" s="12">
        <v>135.87764669581605</v>
      </c>
      <c r="G101" s="12">
        <v>123.20887143119995</v>
      </c>
      <c r="H101" s="12">
        <v>133.32032281587453</v>
      </c>
      <c r="I101" s="12">
        <v>133.06343070700407</v>
      </c>
      <c r="J101" s="12">
        <v>136.07585042399978</v>
      </c>
      <c r="K101" s="12">
        <v>135.06836941684313</v>
      </c>
      <c r="L101" s="12">
        <v>131.12477606142551</v>
      </c>
      <c r="M101" s="12">
        <v>133.07474679147106</v>
      </c>
      <c r="N101" s="12">
        <v>138.66793938880016</v>
      </c>
      <c r="O101" s="26">
        <v>214.0528913862</v>
      </c>
      <c r="P101" s="132">
        <v>1690.84745415107</v>
      </c>
      <c r="Q101" s="12">
        <v>181.73076884242522</v>
      </c>
      <c r="R101" s="12">
        <v>147.29065417130118</v>
      </c>
      <c r="S101" s="12">
        <v>112.92970481162038</v>
      </c>
      <c r="T101" s="12">
        <v>111.50809443860021</v>
      </c>
      <c r="U101" s="12">
        <v>148.98812251820007</v>
      </c>
      <c r="V101" s="12">
        <v>156.33592476440012</v>
      </c>
      <c r="W101" s="12">
        <v>149.33050000800006</v>
      </c>
      <c r="X101" s="12">
        <v>157.7793334622001</v>
      </c>
      <c r="Y101" s="12">
        <v>159.19882383320021</v>
      </c>
      <c r="Z101" s="12">
        <v>162.75587261879986</v>
      </c>
      <c r="AA101" s="12">
        <v>179.5247405696002</v>
      </c>
      <c r="AB101" s="12">
        <v>240.45837162200004</v>
      </c>
      <c r="AC101" s="19">
        <v>1907.8309116603475</v>
      </c>
      <c r="AD101" s="19">
        <v>222.44594196300017</v>
      </c>
      <c r="AE101" s="12">
        <v>186.07802414480005</v>
      </c>
      <c r="AF101" s="12">
        <v>204.85907610820013</v>
      </c>
      <c r="AG101" s="12">
        <v>193.47490213979995</v>
      </c>
      <c r="AH101" s="12">
        <v>199.05837596380019</v>
      </c>
      <c r="AI101" s="12">
        <v>213.76560513000032</v>
      </c>
      <c r="AJ101" s="12">
        <v>208.07631137720011</v>
      </c>
      <c r="AK101" s="12">
        <v>218.9260241118001</v>
      </c>
      <c r="AL101" s="12">
        <v>215.71070315140039</v>
      </c>
      <c r="AM101" s="28">
        <v>218.95893594499992</v>
      </c>
      <c r="AN101" s="28">
        <v>238.88493666600013</v>
      </c>
      <c r="AO101" s="28">
        <v>276.84932834840004</v>
      </c>
      <c r="AP101" s="132">
        <v>2597.0881650494016</v>
      </c>
      <c r="AQ101" s="28">
        <v>293.22126891480025</v>
      </c>
      <c r="AR101" s="28">
        <v>212.33058479019988</v>
      </c>
      <c r="AS101" s="28">
        <v>258.81827696559992</v>
      </c>
      <c r="AT101" s="28">
        <v>242.29566737039983</v>
      </c>
      <c r="AU101" s="28">
        <v>250.89720449799992</v>
      </c>
      <c r="AV101" s="28">
        <v>273.28043969339979</v>
      </c>
      <c r="AW101" s="28">
        <v>270.29025659119952</v>
      </c>
      <c r="AX101" s="28">
        <v>287.64428973059972</v>
      </c>
      <c r="AY101" s="28">
        <v>274.99795594919999</v>
      </c>
      <c r="AZ101" s="28">
        <v>292.40902469639997</v>
      </c>
      <c r="BA101" s="28">
        <v>310.73258737880064</v>
      </c>
      <c r="BB101" s="28">
        <v>390.34765499160108</v>
      </c>
      <c r="BC101" s="132">
        <v>3357.2652115702003</v>
      </c>
      <c r="BD101" s="43">
        <v>356.58427444380129</v>
      </c>
      <c r="BE101" s="28">
        <v>314.36411214260062</v>
      </c>
      <c r="BF101" s="28">
        <v>301.8222201586006</v>
      </c>
      <c r="BG101" s="28">
        <v>292.71113176080098</v>
      </c>
      <c r="BH101" s="28">
        <v>336.14292149280152</v>
      </c>
      <c r="BI101" s="28">
        <v>356.41394486080111</v>
      </c>
      <c r="BJ101" s="28">
        <v>364.46752617980081</v>
      </c>
      <c r="BK101" s="28">
        <v>379.48914476480161</v>
      </c>
      <c r="BL101" s="28">
        <v>378.19510652760169</v>
      </c>
      <c r="BM101" s="28">
        <v>356.89928370540184</v>
      </c>
      <c r="BN101" s="28">
        <v>263.25957474940168</v>
      </c>
      <c r="BO101" s="150">
        <f>SUM($AD101:$AN101)</f>
        <v>2320.2388367010017</v>
      </c>
      <c r="BP101" s="20">
        <f>SUM($AQ101:$BA101)</f>
        <v>2966.917556578599</v>
      </c>
      <c r="BQ101" s="53">
        <f>SUM($BD101:$BN101)</f>
        <v>3700.3492407864137</v>
      </c>
      <c r="BR101" s="114">
        <f t="shared" ref="BR101" si="26">((BQ101/BP101)-1)*100</f>
        <v>24.720325732731041</v>
      </c>
      <c r="BS101" s="77"/>
      <c r="BT101" s="76"/>
    </row>
    <row r="102" spans="1:72" ht="20.100000000000001" customHeight="1" x14ac:dyDescent="0.25">
      <c r="A102" s="172"/>
      <c r="B102" s="13" t="s">
        <v>65</v>
      </c>
      <c r="C102" s="14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30"/>
      <c r="P102" s="178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8">
        <v>0</v>
      </c>
      <c r="AD102" s="128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78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78"/>
      <c r="BD102" s="128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49"/>
      <c r="BP102" s="148"/>
      <c r="BQ102" s="226"/>
      <c r="BR102" s="108"/>
      <c r="BS102" s="77"/>
      <c r="BT102" s="76"/>
    </row>
    <row r="103" spans="1:72" ht="20.100000000000001" customHeight="1" thickBot="1" x14ac:dyDescent="0.3">
      <c r="A103" s="172"/>
      <c r="B103" s="356" t="s">
        <v>12</v>
      </c>
      <c r="C103" s="355"/>
      <c r="D103" s="12">
        <v>188.04305585543904</v>
      </c>
      <c r="E103" s="135">
        <v>164.23926351650886</v>
      </c>
      <c r="F103" s="135">
        <v>183.93469856171734</v>
      </c>
      <c r="G103" s="135">
        <v>177.15614418652535</v>
      </c>
      <c r="H103" s="135">
        <v>178.27046262952268</v>
      </c>
      <c r="I103" s="12">
        <v>186.21109519287694</v>
      </c>
      <c r="J103" s="12">
        <v>188.73654840074704</v>
      </c>
      <c r="K103" s="12">
        <v>187.22647985351497</v>
      </c>
      <c r="L103" s="12">
        <v>193.90636037810654</v>
      </c>
      <c r="M103" s="12">
        <v>190.92841099982741</v>
      </c>
      <c r="N103" s="12">
        <v>205.85114961096903</v>
      </c>
      <c r="O103" s="26">
        <v>223.15167411976648</v>
      </c>
      <c r="P103" s="132">
        <v>2267.6553433055219</v>
      </c>
      <c r="Q103" s="12">
        <v>196.57931964795958</v>
      </c>
      <c r="R103" s="12">
        <v>175.92416685085064</v>
      </c>
      <c r="S103" s="12">
        <v>194.6925893445999</v>
      </c>
      <c r="T103" s="12">
        <v>186.92464082819984</v>
      </c>
      <c r="U103" s="12">
        <v>186.23162854339986</v>
      </c>
      <c r="V103" s="12">
        <v>191.93250814959984</v>
      </c>
      <c r="W103" s="12">
        <v>194.94317101919998</v>
      </c>
      <c r="X103" s="12">
        <v>200.78008553480012</v>
      </c>
      <c r="Y103" s="12">
        <v>190.87756513479977</v>
      </c>
      <c r="Z103" s="12">
        <v>196.8651694015997</v>
      </c>
      <c r="AA103" s="12">
        <v>200.70657275740015</v>
      </c>
      <c r="AB103" s="12">
        <v>218.77788421519992</v>
      </c>
      <c r="AC103" s="19">
        <v>2335.2353014276091</v>
      </c>
      <c r="AD103" s="19">
        <v>211.29626221819993</v>
      </c>
      <c r="AE103" s="12">
        <v>167.19252306719991</v>
      </c>
      <c r="AF103" s="12">
        <v>222.26033100160015</v>
      </c>
      <c r="AG103" s="12">
        <v>189.90890925819997</v>
      </c>
      <c r="AH103" s="12">
        <v>217.15988159619974</v>
      </c>
      <c r="AI103" s="12">
        <v>200.90816116459979</v>
      </c>
      <c r="AJ103" s="12">
        <v>217.16747520260017</v>
      </c>
      <c r="AK103" s="12">
        <v>220.24430327739998</v>
      </c>
      <c r="AL103" s="12">
        <v>208.4357727301244</v>
      </c>
      <c r="AM103" s="28">
        <v>232.45584906890554</v>
      </c>
      <c r="AN103" s="28">
        <v>239.43695715285415</v>
      </c>
      <c r="AO103" s="28">
        <v>257.24107411980032</v>
      </c>
      <c r="AP103" s="132">
        <v>2583.7074998576841</v>
      </c>
      <c r="AQ103" s="28">
        <v>254.00635652159988</v>
      </c>
      <c r="AR103" s="28">
        <v>203.86326616599999</v>
      </c>
      <c r="AS103" s="28">
        <v>228.42258599320002</v>
      </c>
      <c r="AT103" s="28">
        <v>224.03530901978607</v>
      </c>
      <c r="AU103" s="28">
        <v>232.96856186025619</v>
      </c>
      <c r="AV103" s="28">
        <v>233.53886969520002</v>
      </c>
      <c r="AW103" s="28">
        <v>261.3004439120632</v>
      </c>
      <c r="AX103" s="28">
        <v>270.73933519229081</v>
      </c>
      <c r="AY103" s="28">
        <v>268.08092990136555</v>
      </c>
      <c r="AZ103" s="28">
        <v>279.30148410260807</v>
      </c>
      <c r="BA103" s="28">
        <v>293.06465648317931</v>
      </c>
      <c r="BB103" s="28">
        <v>341.6684826764909</v>
      </c>
      <c r="BC103" s="132">
        <v>3090.9902815240398</v>
      </c>
      <c r="BD103" s="43">
        <v>311.89029698652899</v>
      </c>
      <c r="BE103" s="28">
        <v>273.54221511640003</v>
      </c>
      <c r="BF103" s="28">
        <v>288.42745426020002</v>
      </c>
      <c r="BG103" s="28">
        <v>305.6154180045998</v>
      </c>
      <c r="BH103" s="28">
        <v>320.97326202620008</v>
      </c>
      <c r="BI103" s="28">
        <v>307.29273260173557</v>
      </c>
      <c r="BJ103" s="28">
        <v>355.85845581419989</v>
      </c>
      <c r="BK103" s="28">
        <v>333.67983603299962</v>
      </c>
      <c r="BL103" s="28">
        <v>347.6799882413124</v>
      </c>
      <c r="BM103" s="28">
        <v>300.8756095875994</v>
      </c>
      <c r="BN103" s="28">
        <v>232.2705003379665</v>
      </c>
      <c r="BO103" s="224">
        <f>SUM($AD103:$AN103)</f>
        <v>2326.4664257378836</v>
      </c>
      <c r="BP103" s="152">
        <f>SUM($AQ103:$BA103)</f>
        <v>2749.321798847549</v>
      </c>
      <c r="BQ103" s="223">
        <f>SUM($BD103:$BN103)</f>
        <v>3378.1057690097418</v>
      </c>
      <c r="BR103" s="114">
        <f t="shared" ref="BR103:BR111" si="27">((BQ103/BP103)-1)*100</f>
        <v>22.87051193591687</v>
      </c>
      <c r="BS103" s="77"/>
      <c r="BT103" s="76"/>
    </row>
    <row r="104" spans="1:72" ht="20.100000000000001" customHeight="1" thickBot="1" x14ac:dyDescent="0.35">
      <c r="A104" s="172"/>
      <c r="B104" s="94"/>
      <c r="C104" s="93" t="s">
        <v>71</v>
      </c>
      <c r="D104" s="91">
        <v>1773.0359676339738</v>
      </c>
      <c r="E104" s="91">
        <v>1414.686633929206</v>
      </c>
      <c r="F104" s="91">
        <v>1723.6147985208002</v>
      </c>
      <c r="G104" s="91">
        <v>1673.0297496051944</v>
      </c>
      <c r="H104" s="91">
        <v>1722.6825552664448</v>
      </c>
      <c r="I104" s="91">
        <v>1719.2534861473127</v>
      </c>
      <c r="J104" s="91">
        <v>1712.1309545140484</v>
      </c>
      <c r="K104" s="91">
        <v>1743.9732904875232</v>
      </c>
      <c r="L104" s="91">
        <v>1679.2380295766209</v>
      </c>
      <c r="M104" s="91">
        <v>1758.7908747832496</v>
      </c>
      <c r="N104" s="91">
        <v>1682.2369361585945</v>
      </c>
      <c r="O104" s="92">
        <v>2343.0596897903683</v>
      </c>
      <c r="P104" s="133">
        <v>20945.732966413336</v>
      </c>
      <c r="Q104" s="91">
        <v>1957.1572313418449</v>
      </c>
      <c r="R104" s="91">
        <v>1657.4872412795426</v>
      </c>
      <c r="S104" s="91">
        <v>1783.7241535275243</v>
      </c>
      <c r="T104" s="91">
        <v>1767.1553712815357</v>
      </c>
      <c r="U104" s="91">
        <v>1756.7064021940414</v>
      </c>
      <c r="V104" s="91">
        <v>1809.2543046562989</v>
      </c>
      <c r="W104" s="91">
        <v>1861.785509405561</v>
      </c>
      <c r="X104" s="91">
        <v>1812.520081243779</v>
      </c>
      <c r="Y104" s="91">
        <v>1815.7320280207175</v>
      </c>
      <c r="Z104" s="91">
        <v>1837.4005581572321</v>
      </c>
      <c r="AA104" s="91">
        <v>1839.3399205402507</v>
      </c>
      <c r="AB104" s="91">
        <v>2356.2097251623959</v>
      </c>
      <c r="AC104" s="90">
        <v>22254.472526810721</v>
      </c>
      <c r="AD104" s="90">
        <v>1949.4039642310415</v>
      </c>
      <c r="AE104" s="91">
        <v>1770.6474735738946</v>
      </c>
      <c r="AF104" s="91">
        <v>1955.7768344260689</v>
      </c>
      <c r="AG104" s="91">
        <v>1920.1153670100166</v>
      </c>
      <c r="AH104" s="91">
        <v>1939.8904155324506</v>
      </c>
      <c r="AI104" s="91">
        <v>1985.891046797055</v>
      </c>
      <c r="AJ104" s="91">
        <v>2026.1919893914576</v>
      </c>
      <c r="AK104" s="91">
        <v>2037.3577167119265</v>
      </c>
      <c r="AL104" s="91">
        <v>2005.6196928728784</v>
      </c>
      <c r="AM104" s="91">
        <v>2044.5814850601507</v>
      </c>
      <c r="AN104" s="91">
        <v>2062.4719308699655</v>
      </c>
      <c r="AO104" s="91">
        <v>2659.5621367687309</v>
      </c>
      <c r="AP104" s="131">
        <v>24357.510053245634</v>
      </c>
      <c r="AQ104" s="91">
        <v>2221.1095666539518</v>
      </c>
      <c r="AR104" s="91">
        <v>1972.8045845545221</v>
      </c>
      <c r="AS104" s="91">
        <v>2209.3788232637521</v>
      </c>
      <c r="AT104" s="91">
        <v>2126.3674048128569</v>
      </c>
      <c r="AU104" s="91">
        <v>2180.6139164667147</v>
      </c>
      <c r="AV104" s="91">
        <v>2153.2214547191452</v>
      </c>
      <c r="AW104" s="91">
        <v>2186.3019425893508</v>
      </c>
      <c r="AX104" s="91">
        <v>2239.1245595239234</v>
      </c>
      <c r="AY104" s="91">
        <v>2197.8364332764736</v>
      </c>
      <c r="AZ104" s="91">
        <v>2248.4378919974806</v>
      </c>
      <c r="BA104" s="91">
        <v>2270.7855177945185</v>
      </c>
      <c r="BB104" s="91">
        <v>3079.8380150866114</v>
      </c>
      <c r="BC104" s="131">
        <v>27085.820110739303</v>
      </c>
      <c r="BD104" s="90">
        <v>2445.4770645311764</v>
      </c>
      <c r="BE104" s="91">
        <v>2294.4394372841703</v>
      </c>
      <c r="BF104" s="91">
        <v>2347.7174430147611</v>
      </c>
      <c r="BG104" s="91">
        <v>2320.2357226666413</v>
      </c>
      <c r="BH104" s="91">
        <v>2328.5989798181058</v>
      </c>
      <c r="BI104" s="91">
        <v>2392.2447831877207</v>
      </c>
      <c r="BJ104" s="91">
        <v>2341.7416275519863</v>
      </c>
      <c r="BK104" s="91">
        <v>2426.7119601433333</v>
      </c>
      <c r="BL104" s="91">
        <v>2344.0099659098996</v>
      </c>
      <c r="BM104" s="91">
        <v>2308.4358717312002</v>
      </c>
      <c r="BN104" s="91">
        <v>428.04809801050919</v>
      </c>
      <c r="BO104" s="90">
        <f>SUM($AD104:$AN104)</f>
        <v>21697.947916476904</v>
      </c>
      <c r="BP104" s="122">
        <f>SUM($AQ104:$BA104)</f>
        <v>24005.982095652689</v>
      </c>
      <c r="BQ104" s="123">
        <f>SUM($BD104:$BN104)</f>
        <v>23977.660953849503</v>
      </c>
      <c r="BR104" s="176">
        <f t="shared" si="27"/>
        <v>-0.11797535168667217</v>
      </c>
      <c r="BS104" s="77"/>
      <c r="BT104" s="76"/>
    </row>
    <row r="105" spans="1:72" ht="20.100000000000001" customHeight="1" x14ac:dyDescent="0.25">
      <c r="A105" s="172"/>
      <c r="B105" s="18" t="s">
        <v>69</v>
      </c>
      <c r="C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87"/>
      <c r="P105" s="25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44"/>
      <c r="AD105" s="4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5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5"/>
      <c r="BD105" s="4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22"/>
      <c r="BP105" s="20"/>
      <c r="BQ105" s="53"/>
      <c r="BR105" s="25"/>
      <c r="BS105" s="77"/>
      <c r="BT105" s="76"/>
    </row>
    <row r="106" spans="1:72" ht="20.100000000000001" customHeight="1" thickBot="1" x14ac:dyDescent="0.3">
      <c r="A106" s="172"/>
      <c r="B106" s="356" t="s">
        <v>12</v>
      </c>
      <c r="C106" s="357"/>
      <c r="D106" s="12">
        <v>19.15198050394828</v>
      </c>
      <c r="E106" s="12">
        <v>18.993334973012644</v>
      </c>
      <c r="F106" s="12">
        <v>22.153801235091954</v>
      </c>
      <c r="G106" s="12">
        <v>21.722361684964365</v>
      </c>
      <c r="H106" s="12">
        <v>22.263119731860922</v>
      </c>
      <c r="I106" s="12">
        <v>22.039222241220685</v>
      </c>
      <c r="J106" s="12">
        <v>23.445197190328731</v>
      </c>
      <c r="K106" s="12">
        <v>24.145655038093103</v>
      </c>
      <c r="L106" s="12">
        <v>24.948699898459978</v>
      </c>
      <c r="M106" s="12">
        <v>25.22564673945632</v>
      </c>
      <c r="N106" s="12">
        <v>26.830491721352875</v>
      </c>
      <c r="O106" s="26">
        <v>25.649255112321839</v>
      </c>
      <c r="P106" s="132">
        <v>276.56876607011168</v>
      </c>
      <c r="Q106" s="12">
        <v>24.002024352764369</v>
      </c>
      <c r="R106" s="12">
        <v>24.256745791013792</v>
      </c>
      <c r="S106" s="12">
        <v>28.971994911400007</v>
      </c>
      <c r="T106" s="12">
        <v>28.345092662799974</v>
      </c>
      <c r="U106" s="12">
        <v>28.008849436399998</v>
      </c>
      <c r="V106" s="12">
        <v>28.2732128042</v>
      </c>
      <c r="W106" s="12">
        <v>30.897482405400002</v>
      </c>
      <c r="X106" s="12">
        <v>34.845400087600005</v>
      </c>
      <c r="Y106" s="12">
        <v>34.875080899400004</v>
      </c>
      <c r="Z106" s="12">
        <v>36.504764407800003</v>
      </c>
      <c r="AA106" s="12">
        <v>40.078187828800004</v>
      </c>
      <c r="AB106" s="12">
        <v>37.146729783199994</v>
      </c>
      <c r="AC106" s="19">
        <v>376.20556537077817</v>
      </c>
      <c r="AD106" s="19">
        <v>32.093743764599999</v>
      </c>
      <c r="AE106" s="12">
        <v>33.616387578800001</v>
      </c>
      <c r="AF106" s="12">
        <v>42.563365797599999</v>
      </c>
      <c r="AG106" s="12">
        <v>38.216346142199995</v>
      </c>
      <c r="AH106" s="12">
        <v>42.27738212420001</v>
      </c>
      <c r="AI106" s="12">
        <v>38.464776941599993</v>
      </c>
      <c r="AJ106" s="12">
        <v>46.197477585600005</v>
      </c>
      <c r="AK106" s="12">
        <v>48.410334984800002</v>
      </c>
      <c r="AL106" s="12">
        <v>44.874509093211493</v>
      </c>
      <c r="AM106" s="28">
        <v>54.174996991497693</v>
      </c>
      <c r="AN106" s="28">
        <v>54.096679396393107</v>
      </c>
      <c r="AO106" s="28">
        <v>48.695523390800005</v>
      </c>
      <c r="AP106" s="132">
        <v>523.68152379130231</v>
      </c>
      <c r="AQ106" s="28">
        <v>48.430555087199998</v>
      </c>
      <c r="AR106" s="28">
        <v>42.366582778199998</v>
      </c>
      <c r="AS106" s="28">
        <v>43.26038862699999</v>
      </c>
      <c r="AT106" s="28">
        <v>43.514283858280002</v>
      </c>
      <c r="AU106" s="28">
        <v>45.336333119999992</v>
      </c>
      <c r="AV106" s="28">
        <v>44.680339875800009</v>
      </c>
      <c r="AW106" s="28">
        <v>54.556692194716099</v>
      </c>
      <c r="AX106" s="28">
        <v>55.38722367058736</v>
      </c>
      <c r="AY106" s="28">
        <v>57.5495641517793</v>
      </c>
      <c r="AZ106" s="28">
        <v>61.781124313112663</v>
      </c>
      <c r="BA106" s="28">
        <v>67.027245602449426</v>
      </c>
      <c r="BB106" s="28">
        <v>161.44099184281845</v>
      </c>
      <c r="BC106" s="132">
        <v>725.33132512194334</v>
      </c>
      <c r="BD106" s="43">
        <v>54.095289113464482</v>
      </c>
      <c r="BE106" s="28">
        <v>61.749570163800001</v>
      </c>
      <c r="BF106" s="28">
        <v>60.4534750276</v>
      </c>
      <c r="BG106" s="28">
        <v>54.969455299400003</v>
      </c>
      <c r="BH106" s="28">
        <v>53.71006880680001</v>
      </c>
      <c r="BI106" s="28">
        <v>151.55123453852516</v>
      </c>
      <c r="BJ106" s="28">
        <v>73.823209560999985</v>
      </c>
      <c r="BK106" s="28">
        <v>78.423291355399996</v>
      </c>
      <c r="BL106" s="28">
        <v>74.268570593347164</v>
      </c>
      <c r="BM106" s="28">
        <v>65.577945731200003</v>
      </c>
      <c r="BN106" s="28">
        <v>85.461670256542533</v>
      </c>
      <c r="BO106" s="150">
        <f>SUM($AD106:$AN106)</f>
        <v>474.98600040050229</v>
      </c>
      <c r="BP106" s="20">
        <f>SUM($AQ106:$BA106)</f>
        <v>563.89033327912489</v>
      </c>
      <c r="BQ106" s="53">
        <f>SUM($BD106:$BN106)</f>
        <v>814.08378044707933</v>
      </c>
      <c r="BR106" s="114">
        <f t="shared" ref="BR106" si="28">((BQ106/BP106)-1)*100</f>
        <v>44.369167620419027</v>
      </c>
      <c r="BS106" s="77"/>
      <c r="BT106" s="76"/>
    </row>
    <row r="107" spans="1:72" ht="20.100000000000001" customHeight="1" x14ac:dyDescent="0.25">
      <c r="A107" s="172"/>
      <c r="B107" s="13" t="s">
        <v>70</v>
      </c>
      <c r="C107" s="14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30"/>
      <c r="P107" s="178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8"/>
      <c r="AD107" s="128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78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78"/>
      <c r="BD107" s="128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49"/>
      <c r="BP107" s="148"/>
      <c r="BQ107" s="226"/>
      <c r="BR107" s="108"/>
      <c r="BS107" s="77"/>
      <c r="BT107" s="76"/>
    </row>
    <row r="108" spans="1:72" ht="20.100000000000001" customHeight="1" thickBot="1" x14ac:dyDescent="0.3">
      <c r="A108" s="172"/>
      <c r="B108" s="356" t="s">
        <v>12</v>
      </c>
      <c r="C108" s="355"/>
      <c r="D108" s="12">
        <v>1753.8839871300254</v>
      </c>
      <c r="E108" s="135">
        <v>1395.6932989561933</v>
      </c>
      <c r="F108" s="135">
        <v>1701.4609972857081</v>
      </c>
      <c r="G108" s="135">
        <v>1651.30738792023</v>
      </c>
      <c r="H108" s="135">
        <v>1700.4194355345837</v>
      </c>
      <c r="I108" s="12">
        <v>1697.2142639060921</v>
      </c>
      <c r="J108" s="12">
        <v>1688.6857573237196</v>
      </c>
      <c r="K108" s="12">
        <v>1719.8276354494301</v>
      </c>
      <c r="L108" s="12">
        <v>1654.2893296781608</v>
      </c>
      <c r="M108" s="12">
        <v>1733.5652280437932</v>
      </c>
      <c r="N108" s="12">
        <v>1655.4064444372416</v>
      </c>
      <c r="O108" s="26">
        <v>2317.4104346780464</v>
      </c>
      <c r="P108" s="132">
        <v>20669.164200343224</v>
      </c>
      <c r="Q108" s="12">
        <v>1933.1552069890804</v>
      </c>
      <c r="R108" s="12">
        <v>1633.2304954885287</v>
      </c>
      <c r="S108" s="12">
        <v>1754.7521586161242</v>
      </c>
      <c r="T108" s="12">
        <v>1738.8102786187358</v>
      </c>
      <c r="U108" s="12">
        <v>1728.6975527576415</v>
      </c>
      <c r="V108" s="12">
        <v>1780.9810918520989</v>
      </c>
      <c r="W108" s="12">
        <v>1830.8880270001609</v>
      </c>
      <c r="X108" s="12">
        <v>1777.6746811561791</v>
      </c>
      <c r="Y108" s="12">
        <v>1780.8569471213175</v>
      </c>
      <c r="Z108" s="12">
        <v>1800.8957937494322</v>
      </c>
      <c r="AA108" s="12">
        <v>1799.2617327114506</v>
      </c>
      <c r="AB108" s="12">
        <v>2319.0629953791959</v>
      </c>
      <c r="AC108" s="19">
        <v>21878.266961439942</v>
      </c>
      <c r="AD108" s="19">
        <v>1917.3102204664415</v>
      </c>
      <c r="AE108" s="12">
        <v>1737.0310859950946</v>
      </c>
      <c r="AF108" s="12">
        <v>1913.2134686284689</v>
      </c>
      <c r="AG108" s="12">
        <v>1881.8990208678165</v>
      </c>
      <c r="AH108" s="12">
        <v>1897.6130334082507</v>
      </c>
      <c r="AI108" s="12">
        <v>1947.4262698554551</v>
      </c>
      <c r="AJ108" s="12">
        <v>1979.9945118058577</v>
      </c>
      <c r="AK108" s="12">
        <v>1988.9473817271264</v>
      </c>
      <c r="AL108" s="12">
        <v>1960.7451837796668</v>
      </c>
      <c r="AM108" s="28">
        <v>1990.4064880686531</v>
      </c>
      <c r="AN108" s="28">
        <v>2008.3752514735725</v>
      </c>
      <c r="AO108" s="28">
        <v>2610.8666133779307</v>
      </c>
      <c r="AP108" s="132">
        <v>23833.828529454331</v>
      </c>
      <c r="AQ108" s="28">
        <v>2172.6790115667518</v>
      </c>
      <c r="AR108" s="28">
        <v>1930.4380017763222</v>
      </c>
      <c r="AS108" s="28">
        <v>2166.1184346367522</v>
      </c>
      <c r="AT108" s="28">
        <v>2082.8531209545768</v>
      </c>
      <c r="AU108" s="28">
        <v>2135.2775833467149</v>
      </c>
      <c r="AV108" s="28">
        <v>2108.541114843345</v>
      </c>
      <c r="AW108" s="28">
        <v>2131.7452503946347</v>
      </c>
      <c r="AX108" s="28">
        <v>2183.7373358533359</v>
      </c>
      <c r="AY108" s="28">
        <v>2140.2868691246945</v>
      </c>
      <c r="AZ108" s="28">
        <v>2186.6567676843679</v>
      </c>
      <c r="BA108" s="28">
        <v>2203.7582721920689</v>
      </c>
      <c r="BB108" s="28">
        <v>2918.3970232437932</v>
      </c>
      <c r="BC108" s="132">
        <v>26360.488785617359</v>
      </c>
      <c r="BD108" s="43">
        <v>2391.3817754177121</v>
      </c>
      <c r="BE108" s="28">
        <v>2232.6898671203703</v>
      </c>
      <c r="BF108" s="28">
        <v>2287.2639679871613</v>
      </c>
      <c r="BG108" s="28">
        <v>2265.2662673672412</v>
      </c>
      <c r="BH108" s="28">
        <v>2274.8889110113059</v>
      </c>
      <c r="BI108" s="28">
        <v>2240.6935486491957</v>
      </c>
      <c r="BJ108" s="28">
        <v>2267.9184179909862</v>
      </c>
      <c r="BK108" s="28">
        <v>2348.2886687879331</v>
      </c>
      <c r="BL108" s="28">
        <v>2269.7413953165524</v>
      </c>
      <c r="BM108" s="28">
        <v>2242.8579260000001</v>
      </c>
      <c r="BN108" s="28">
        <v>342.58642775396663</v>
      </c>
      <c r="BO108" s="224">
        <f t="shared" ref="BO108:BO114" si="29">SUM($AD108:$AN108)</f>
        <v>21222.961916076401</v>
      </c>
      <c r="BP108" s="152">
        <f t="shared" ref="BP108:BP114" si="30">SUM($AQ108:$BA108)</f>
        <v>23442.091762373566</v>
      </c>
      <c r="BQ108" s="223">
        <f t="shared" ref="BQ108:BQ114" si="31">SUM($BD108:$BN108)</f>
        <v>23163.577173402424</v>
      </c>
      <c r="BR108" s="114">
        <f t="shared" ref="BR108" si="32">((BQ108/BP108)-1)*100</f>
        <v>-1.1880961468557216</v>
      </c>
      <c r="BS108" s="77"/>
      <c r="BT108" s="76"/>
    </row>
    <row r="109" spans="1:72" ht="20.100000000000001" customHeight="1" thickBot="1" x14ac:dyDescent="0.3">
      <c r="A109" s="172"/>
      <c r="B109" s="95"/>
      <c r="C109" s="93" t="s">
        <v>117</v>
      </c>
      <c r="D109" s="91">
        <v>879413</v>
      </c>
      <c r="E109" s="91">
        <v>796009</v>
      </c>
      <c r="F109" s="91">
        <v>880914</v>
      </c>
      <c r="G109" s="91">
        <v>818833</v>
      </c>
      <c r="H109" s="91">
        <v>860927</v>
      </c>
      <c r="I109" s="91">
        <v>886768</v>
      </c>
      <c r="J109" s="91">
        <v>886845</v>
      </c>
      <c r="K109" s="91">
        <v>905179</v>
      </c>
      <c r="L109" s="91">
        <v>886452.61820076301</v>
      </c>
      <c r="M109" s="91">
        <v>898378</v>
      </c>
      <c r="N109" s="91">
        <v>930063</v>
      </c>
      <c r="O109" s="92">
        <v>1102542</v>
      </c>
      <c r="P109" s="133">
        <v>10732323.618200764</v>
      </c>
      <c r="Q109" s="91">
        <v>1031927</v>
      </c>
      <c r="R109" s="91">
        <v>930341</v>
      </c>
      <c r="S109" s="91">
        <v>846826</v>
      </c>
      <c r="T109" s="91">
        <v>829196</v>
      </c>
      <c r="U109" s="91">
        <v>969452</v>
      </c>
      <c r="V109" s="91">
        <v>1020330</v>
      </c>
      <c r="W109" s="91">
        <v>993408</v>
      </c>
      <c r="X109" s="91">
        <v>1054911</v>
      </c>
      <c r="Y109" s="91">
        <v>1056696</v>
      </c>
      <c r="Z109" s="91">
        <v>1066532</v>
      </c>
      <c r="AA109" s="91">
        <v>1125017</v>
      </c>
      <c r="AB109" s="91">
        <v>1232941</v>
      </c>
      <c r="AC109" s="90">
        <v>12157577</v>
      </c>
      <c r="AD109" s="90">
        <v>1262897</v>
      </c>
      <c r="AE109" s="91">
        <v>1076760</v>
      </c>
      <c r="AF109" s="91">
        <v>1303217</v>
      </c>
      <c r="AG109" s="91">
        <v>1206627</v>
      </c>
      <c r="AH109" s="91">
        <v>1284496</v>
      </c>
      <c r="AI109" s="91">
        <v>1358353</v>
      </c>
      <c r="AJ109" s="91">
        <v>1347750</v>
      </c>
      <c r="AK109" s="91">
        <v>1391642</v>
      </c>
      <c r="AL109" s="91">
        <v>1414175</v>
      </c>
      <c r="AM109" s="91">
        <v>1451938</v>
      </c>
      <c r="AN109" s="91">
        <v>1538165</v>
      </c>
      <c r="AO109" s="91">
        <v>1603745</v>
      </c>
      <c r="AP109" s="131">
        <v>16239765</v>
      </c>
      <c r="AQ109" s="91">
        <v>1943182</v>
      </c>
      <c r="AR109" s="91">
        <v>1378334</v>
      </c>
      <c r="AS109" s="91">
        <v>1609409</v>
      </c>
      <c r="AT109" s="91">
        <v>1604831.21</v>
      </c>
      <c r="AU109" s="91">
        <v>1675725</v>
      </c>
      <c r="AV109" s="91">
        <v>1808208</v>
      </c>
      <c r="AW109" s="91">
        <v>1856244</v>
      </c>
      <c r="AX109" s="91">
        <v>1953207</v>
      </c>
      <c r="AY109" s="91">
        <v>1960016</v>
      </c>
      <c r="AZ109" s="91">
        <v>2057417</v>
      </c>
      <c r="BA109" s="91">
        <v>2143272</v>
      </c>
      <c r="BB109" s="91">
        <v>2447646</v>
      </c>
      <c r="BC109" s="131">
        <v>22437491.210000001</v>
      </c>
      <c r="BD109" s="90">
        <v>2415788</v>
      </c>
      <c r="BE109" s="91">
        <v>2218405</v>
      </c>
      <c r="BF109" s="91">
        <v>2273105</v>
      </c>
      <c r="BG109" s="91">
        <v>2334964</v>
      </c>
      <c r="BH109" s="91">
        <v>2603944</v>
      </c>
      <c r="BI109" s="91">
        <v>2695122</v>
      </c>
      <c r="BJ109" s="91">
        <v>2898150</v>
      </c>
      <c r="BK109" s="91">
        <v>2919194</v>
      </c>
      <c r="BL109" s="91">
        <v>3003778</v>
      </c>
      <c r="BM109" s="91">
        <v>2812025</v>
      </c>
      <c r="BN109" s="91">
        <v>2192215</v>
      </c>
      <c r="BO109" s="90">
        <f t="shared" si="29"/>
        <v>14636020</v>
      </c>
      <c r="BP109" s="91">
        <f t="shared" si="30"/>
        <v>19989845.210000001</v>
      </c>
      <c r="BQ109" s="92">
        <f t="shared" si="31"/>
        <v>28366690</v>
      </c>
      <c r="BR109" s="176">
        <f t="shared" si="27"/>
        <v>41.905501028139284</v>
      </c>
      <c r="BS109" s="77"/>
      <c r="BT109" s="76"/>
    </row>
    <row r="110" spans="1:72" ht="20.100000000000001" customHeight="1" thickBot="1" x14ac:dyDescent="0.3">
      <c r="A110" s="172"/>
      <c r="B110" s="360" t="s">
        <v>66</v>
      </c>
      <c r="C110" s="361"/>
      <c r="D110" s="16">
        <v>531265</v>
      </c>
      <c r="E110" s="16">
        <v>482028</v>
      </c>
      <c r="F110" s="16">
        <v>529874</v>
      </c>
      <c r="G110" s="16">
        <v>475607.00000000006</v>
      </c>
      <c r="H110" s="16">
        <v>513571</v>
      </c>
      <c r="I110" s="16">
        <v>523853.99999999994</v>
      </c>
      <c r="J110" s="16">
        <v>524272</v>
      </c>
      <c r="K110" s="16">
        <v>535071</v>
      </c>
      <c r="L110" s="16">
        <v>517765</v>
      </c>
      <c r="M110" s="16">
        <v>532878</v>
      </c>
      <c r="N110" s="16">
        <v>539438</v>
      </c>
      <c r="O110" s="51">
        <v>696487</v>
      </c>
      <c r="P110" s="115">
        <v>6402110</v>
      </c>
      <c r="Q110" s="16">
        <v>653908</v>
      </c>
      <c r="R110" s="16">
        <v>578317</v>
      </c>
      <c r="S110" s="16">
        <v>459054</v>
      </c>
      <c r="T110" s="16">
        <v>459206</v>
      </c>
      <c r="U110" s="16">
        <v>584965</v>
      </c>
      <c r="V110" s="16">
        <v>625829</v>
      </c>
      <c r="W110" s="16">
        <v>598466</v>
      </c>
      <c r="X110" s="16">
        <v>626911</v>
      </c>
      <c r="Y110" s="16">
        <v>644702</v>
      </c>
      <c r="Z110" s="16">
        <v>646380</v>
      </c>
      <c r="AA110" s="16">
        <v>701255</v>
      </c>
      <c r="AB110" s="16">
        <v>778797</v>
      </c>
      <c r="AC110" s="50">
        <v>7357790</v>
      </c>
      <c r="AD110" s="50">
        <v>812463</v>
      </c>
      <c r="AE110" s="16">
        <v>721031</v>
      </c>
      <c r="AF110" s="16">
        <v>812999</v>
      </c>
      <c r="AG110" s="16">
        <v>781432</v>
      </c>
      <c r="AH110" s="16">
        <v>802366</v>
      </c>
      <c r="AI110" s="16">
        <v>887903</v>
      </c>
      <c r="AJ110" s="16">
        <v>848931</v>
      </c>
      <c r="AK110" s="16">
        <v>889538</v>
      </c>
      <c r="AL110" s="16">
        <v>919976</v>
      </c>
      <c r="AM110" s="38">
        <v>904065</v>
      </c>
      <c r="AN110" s="38">
        <v>985885</v>
      </c>
      <c r="AO110" s="38">
        <v>1034902</v>
      </c>
      <c r="AP110" s="115">
        <v>10401491</v>
      </c>
      <c r="AQ110" s="38">
        <v>1347166</v>
      </c>
      <c r="AR110" s="38">
        <v>881299</v>
      </c>
      <c r="AS110" s="38">
        <v>1074846</v>
      </c>
      <c r="AT110" s="38">
        <v>1039883</v>
      </c>
      <c r="AU110" s="38">
        <v>1094650</v>
      </c>
      <c r="AV110" s="38">
        <v>1204611</v>
      </c>
      <c r="AW110" s="38">
        <v>1191452</v>
      </c>
      <c r="AX110" s="38">
        <v>1244317</v>
      </c>
      <c r="AY110" s="38">
        <v>1256030</v>
      </c>
      <c r="AZ110" s="38">
        <v>1319281</v>
      </c>
      <c r="BA110" s="38">
        <v>1382856</v>
      </c>
      <c r="BB110" s="38">
        <v>1575440</v>
      </c>
      <c r="BC110" s="115">
        <v>14611831</v>
      </c>
      <c r="BD110" s="37">
        <v>1587708</v>
      </c>
      <c r="BE110" s="38">
        <v>1466220</v>
      </c>
      <c r="BF110" s="38">
        <v>1450403</v>
      </c>
      <c r="BG110" s="38">
        <v>1439264</v>
      </c>
      <c r="BH110" s="38">
        <v>1679740</v>
      </c>
      <c r="BI110" s="38">
        <v>1794019</v>
      </c>
      <c r="BJ110" s="38">
        <v>1836845</v>
      </c>
      <c r="BK110" s="38">
        <v>1936434</v>
      </c>
      <c r="BL110" s="38">
        <v>1959193</v>
      </c>
      <c r="BM110" s="38">
        <v>1896848</v>
      </c>
      <c r="BN110" s="38">
        <v>1456481</v>
      </c>
      <c r="BO110" s="164">
        <f t="shared" si="29"/>
        <v>9366589</v>
      </c>
      <c r="BP110" s="165">
        <f t="shared" si="30"/>
        <v>13036391</v>
      </c>
      <c r="BQ110" s="166">
        <f t="shared" si="31"/>
        <v>18503155</v>
      </c>
      <c r="BR110" s="119">
        <f t="shared" si="27"/>
        <v>41.934642801063582</v>
      </c>
      <c r="BS110" s="77"/>
      <c r="BT110" s="76"/>
    </row>
    <row r="111" spans="1:72" ht="20.100000000000001" customHeight="1" thickBot="1" x14ac:dyDescent="0.3">
      <c r="A111" s="172"/>
      <c r="B111" s="102" t="s">
        <v>67</v>
      </c>
      <c r="C111" s="288"/>
      <c r="D111" s="16">
        <v>348148</v>
      </c>
      <c r="E111" s="16">
        <v>313981</v>
      </c>
      <c r="F111" s="16">
        <v>351040</v>
      </c>
      <c r="G111" s="16">
        <v>343226</v>
      </c>
      <c r="H111" s="16">
        <v>347356</v>
      </c>
      <c r="I111" s="16">
        <v>362914</v>
      </c>
      <c r="J111" s="16">
        <v>362573</v>
      </c>
      <c r="K111" s="16">
        <v>370108</v>
      </c>
      <c r="L111" s="16">
        <v>368687.61820076301</v>
      </c>
      <c r="M111" s="16">
        <v>365500</v>
      </c>
      <c r="N111" s="16">
        <v>390625</v>
      </c>
      <c r="O111" s="51">
        <v>406055</v>
      </c>
      <c r="P111" s="125">
        <v>4330213.6182007631</v>
      </c>
      <c r="Q111" s="16">
        <v>378019</v>
      </c>
      <c r="R111" s="16">
        <v>352024</v>
      </c>
      <c r="S111" s="16">
        <v>387772</v>
      </c>
      <c r="T111" s="16">
        <v>369990</v>
      </c>
      <c r="U111" s="16">
        <v>384487</v>
      </c>
      <c r="V111" s="16">
        <v>394501</v>
      </c>
      <c r="W111" s="16">
        <v>394942</v>
      </c>
      <c r="X111" s="16">
        <v>428000</v>
      </c>
      <c r="Y111" s="16">
        <v>411994</v>
      </c>
      <c r="Z111" s="16">
        <v>420152</v>
      </c>
      <c r="AA111" s="16">
        <v>423762</v>
      </c>
      <c r="AB111" s="16">
        <v>454144</v>
      </c>
      <c r="AC111" s="50">
        <v>4799787</v>
      </c>
      <c r="AD111" s="50">
        <v>450434</v>
      </c>
      <c r="AE111" s="16">
        <v>355729</v>
      </c>
      <c r="AF111" s="16">
        <v>490218</v>
      </c>
      <c r="AG111" s="16">
        <v>425195</v>
      </c>
      <c r="AH111" s="16">
        <v>482130</v>
      </c>
      <c r="AI111" s="16">
        <v>470450</v>
      </c>
      <c r="AJ111" s="16">
        <v>498819</v>
      </c>
      <c r="AK111" s="16">
        <v>502104</v>
      </c>
      <c r="AL111" s="16">
        <v>494199</v>
      </c>
      <c r="AM111" s="38">
        <v>547873</v>
      </c>
      <c r="AN111" s="38">
        <v>552280</v>
      </c>
      <c r="AO111" s="38">
        <v>568843</v>
      </c>
      <c r="AP111" s="115">
        <v>5838274</v>
      </c>
      <c r="AQ111" s="38">
        <v>596016</v>
      </c>
      <c r="AR111" s="38">
        <v>497035</v>
      </c>
      <c r="AS111" s="38">
        <v>534563</v>
      </c>
      <c r="AT111" s="38">
        <v>564948.21</v>
      </c>
      <c r="AU111" s="38">
        <v>581075</v>
      </c>
      <c r="AV111" s="38">
        <v>603597</v>
      </c>
      <c r="AW111" s="38">
        <v>664792</v>
      </c>
      <c r="AX111" s="38">
        <v>708890</v>
      </c>
      <c r="AY111" s="38">
        <v>703986</v>
      </c>
      <c r="AZ111" s="38">
        <v>738136</v>
      </c>
      <c r="BA111" s="38">
        <v>760416</v>
      </c>
      <c r="BB111" s="38">
        <v>872206</v>
      </c>
      <c r="BC111" s="115">
        <v>7825660.21</v>
      </c>
      <c r="BD111" s="37">
        <v>828080</v>
      </c>
      <c r="BE111" s="38">
        <v>752185</v>
      </c>
      <c r="BF111" s="38">
        <v>822702</v>
      </c>
      <c r="BG111" s="38">
        <v>895700</v>
      </c>
      <c r="BH111" s="38">
        <v>924204</v>
      </c>
      <c r="BI111" s="38">
        <v>901103</v>
      </c>
      <c r="BJ111" s="38">
        <v>1061305</v>
      </c>
      <c r="BK111" s="38">
        <v>982760</v>
      </c>
      <c r="BL111" s="38">
        <v>1044585</v>
      </c>
      <c r="BM111" s="38">
        <v>915177</v>
      </c>
      <c r="BN111" s="38">
        <v>735734</v>
      </c>
      <c r="BO111" s="164">
        <f t="shared" si="29"/>
        <v>5269431</v>
      </c>
      <c r="BP111" s="165">
        <f t="shared" si="30"/>
        <v>6953454.21</v>
      </c>
      <c r="BQ111" s="166">
        <f t="shared" si="31"/>
        <v>9863535</v>
      </c>
      <c r="BR111" s="114">
        <f t="shared" si="27"/>
        <v>41.850865801559657</v>
      </c>
      <c r="BS111" s="77"/>
      <c r="BT111" s="76"/>
    </row>
    <row r="112" spans="1:72" ht="38.25" customHeight="1" thickBot="1" x14ac:dyDescent="0.25">
      <c r="A112" s="172"/>
      <c r="B112" s="95"/>
      <c r="C112" s="289" t="s">
        <v>72</v>
      </c>
      <c r="D112" s="273">
        <v>3500595</v>
      </c>
      <c r="E112" s="273">
        <v>2896382</v>
      </c>
      <c r="F112" s="273">
        <v>7270482</v>
      </c>
      <c r="G112" s="273">
        <v>3722039</v>
      </c>
      <c r="H112" s="273">
        <v>3810452</v>
      </c>
      <c r="I112" s="273">
        <v>3843492</v>
      </c>
      <c r="J112" s="273">
        <v>3771715</v>
      </c>
      <c r="K112" s="273">
        <v>3859976</v>
      </c>
      <c r="L112" s="273">
        <v>3768079.3817992369</v>
      </c>
      <c r="M112" s="273">
        <v>3900492</v>
      </c>
      <c r="N112" s="273">
        <v>3709520</v>
      </c>
      <c r="O112" s="274">
        <v>4425987</v>
      </c>
      <c r="P112" s="275">
        <v>48479211.381799236</v>
      </c>
      <c r="Q112" s="273">
        <v>3988513</v>
      </c>
      <c r="R112" s="273">
        <v>3516710</v>
      </c>
      <c r="S112" s="273">
        <v>3663916</v>
      </c>
      <c r="T112" s="273">
        <v>3822361</v>
      </c>
      <c r="U112" s="273">
        <v>3878271</v>
      </c>
      <c r="V112" s="273">
        <v>3972883</v>
      </c>
      <c r="W112" s="273">
        <v>3993813</v>
      </c>
      <c r="X112" s="273">
        <v>3978080</v>
      </c>
      <c r="Y112" s="273">
        <v>3974207</v>
      </c>
      <c r="Z112" s="273">
        <v>4026652</v>
      </c>
      <c r="AA112" s="273">
        <v>3994059</v>
      </c>
      <c r="AB112" s="273">
        <v>5120507.7699999996</v>
      </c>
      <c r="AC112" s="272">
        <v>47929972.769999996</v>
      </c>
      <c r="AD112" s="272">
        <v>3987729</v>
      </c>
      <c r="AE112" s="273">
        <v>3656379</v>
      </c>
      <c r="AF112" s="273">
        <v>4165592</v>
      </c>
      <c r="AG112" s="273">
        <v>4095145</v>
      </c>
      <c r="AH112" s="273">
        <v>4167586</v>
      </c>
      <c r="AI112" s="273">
        <v>4230483</v>
      </c>
      <c r="AJ112" s="273">
        <v>4209899</v>
      </c>
      <c r="AK112" s="273">
        <v>4067763</v>
      </c>
      <c r="AL112" s="273">
        <v>5167032</v>
      </c>
      <c r="AM112" s="273">
        <v>4154805</v>
      </c>
      <c r="AN112" s="273">
        <v>4322252</v>
      </c>
      <c r="AO112" s="273">
        <v>4832923</v>
      </c>
      <c r="AP112" s="276">
        <v>51057588</v>
      </c>
      <c r="AQ112" s="273">
        <v>4341818</v>
      </c>
      <c r="AR112" s="273">
        <v>3929673</v>
      </c>
      <c r="AS112" s="273">
        <v>3469468</v>
      </c>
      <c r="AT112" s="273">
        <v>4448822.5999999996</v>
      </c>
      <c r="AU112" s="273">
        <v>4635233</v>
      </c>
      <c r="AV112" s="273">
        <v>4533573</v>
      </c>
      <c r="AW112" s="273">
        <v>4533401</v>
      </c>
      <c r="AX112" s="273">
        <v>4682187</v>
      </c>
      <c r="AY112" s="273">
        <v>4631129</v>
      </c>
      <c r="AZ112" s="273">
        <v>4751759</v>
      </c>
      <c r="BA112" s="273">
        <v>4722624</v>
      </c>
      <c r="BB112" s="273">
        <v>5424811</v>
      </c>
      <c r="BC112" s="276">
        <v>54104498.600000001</v>
      </c>
      <c r="BD112" s="272">
        <v>4745869</v>
      </c>
      <c r="BE112" s="273">
        <v>4597736</v>
      </c>
      <c r="BF112" s="273">
        <v>4774310</v>
      </c>
      <c r="BG112" s="273">
        <v>4796257</v>
      </c>
      <c r="BH112" s="273">
        <v>4931521</v>
      </c>
      <c r="BI112" s="273">
        <v>4820351</v>
      </c>
      <c r="BJ112" s="273">
        <v>4818310</v>
      </c>
      <c r="BK112" s="273">
        <v>5114506</v>
      </c>
      <c r="BL112" s="273">
        <v>5063866</v>
      </c>
      <c r="BM112" s="273">
        <v>4901596</v>
      </c>
      <c r="BN112" s="273">
        <v>1746843</v>
      </c>
      <c r="BO112" s="272">
        <f t="shared" si="29"/>
        <v>46224665</v>
      </c>
      <c r="BP112" s="273">
        <f t="shared" si="30"/>
        <v>48679687.600000001</v>
      </c>
      <c r="BQ112" s="274">
        <f t="shared" si="31"/>
        <v>50311165</v>
      </c>
      <c r="BR112" s="277">
        <f t="shared" ref="BR112:BR114" si="33">((BQ112/BP112)-1)*100</f>
        <v>3.3514541288880428</v>
      </c>
      <c r="BS112" s="77"/>
      <c r="BT112" s="76"/>
    </row>
    <row r="113" spans="1:72" ht="20.100000000000001" customHeight="1" thickBot="1" x14ac:dyDescent="0.3">
      <c r="A113" s="172"/>
      <c r="B113" s="360" t="s">
        <v>73</v>
      </c>
      <c r="C113" s="361"/>
      <c r="D113" s="16">
        <v>25536</v>
      </c>
      <c r="E113" s="16">
        <v>26874</v>
      </c>
      <c r="F113" s="16">
        <v>32350</v>
      </c>
      <c r="G113" s="16">
        <v>30684</v>
      </c>
      <c r="H113" s="16">
        <v>31759</v>
      </c>
      <c r="I113" s="16">
        <v>30600</v>
      </c>
      <c r="J113" s="16">
        <v>32575</v>
      </c>
      <c r="K113" s="16">
        <v>34118</v>
      </c>
      <c r="L113" s="16">
        <v>35580.381799236973</v>
      </c>
      <c r="M113" s="16">
        <v>35721</v>
      </c>
      <c r="N113" s="16">
        <v>37544</v>
      </c>
      <c r="O113" s="51">
        <v>30899</v>
      </c>
      <c r="P113" s="115">
        <v>384240.38179923699</v>
      </c>
      <c r="Q113" s="16">
        <v>31475</v>
      </c>
      <c r="R113" s="16">
        <v>32599</v>
      </c>
      <c r="S113" s="16">
        <v>39217</v>
      </c>
      <c r="T113" s="16">
        <v>38178</v>
      </c>
      <c r="U113" s="16">
        <v>38591</v>
      </c>
      <c r="V113" s="16">
        <v>37725</v>
      </c>
      <c r="W113" s="16">
        <v>39435</v>
      </c>
      <c r="X113" s="16">
        <v>43614</v>
      </c>
      <c r="Y113" s="16">
        <v>43281</v>
      </c>
      <c r="Z113" s="16">
        <v>45364</v>
      </c>
      <c r="AA113" s="16">
        <v>46200</v>
      </c>
      <c r="AB113" s="16">
        <v>36862</v>
      </c>
      <c r="AC113" s="50">
        <v>472541</v>
      </c>
      <c r="AD113" s="50">
        <v>39405</v>
      </c>
      <c r="AE113" s="16">
        <v>38006</v>
      </c>
      <c r="AF113" s="16">
        <v>50231</v>
      </c>
      <c r="AG113" s="16">
        <v>43004</v>
      </c>
      <c r="AH113" s="16">
        <v>46793</v>
      </c>
      <c r="AI113" s="16">
        <v>42931</v>
      </c>
      <c r="AJ113" s="16">
        <v>49408</v>
      </c>
      <c r="AK113" s="16">
        <v>52320</v>
      </c>
      <c r="AL113" s="16">
        <v>49987</v>
      </c>
      <c r="AM113" s="38">
        <v>57296</v>
      </c>
      <c r="AN113" s="38">
        <v>57168</v>
      </c>
      <c r="AO113" s="38">
        <v>44146</v>
      </c>
      <c r="AP113" s="115">
        <v>570695</v>
      </c>
      <c r="AQ113" s="38">
        <v>48355</v>
      </c>
      <c r="AR113" s="38">
        <v>45620</v>
      </c>
      <c r="AS113" s="38">
        <v>46587</v>
      </c>
      <c r="AT113" s="38">
        <v>46898.600000000006</v>
      </c>
      <c r="AU113" s="38">
        <v>46642</v>
      </c>
      <c r="AV113" s="38">
        <v>44425</v>
      </c>
      <c r="AW113" s="38">
        <v>56110</v>
      </c>
      <c r="AX113" s="38">
        <v>59382</v>
      </c>
      <c r="AY113" s="38">
        <v>59322</v>
      </c>
      <c r="AZ113" s="38">
        <v>62974</v>
      </c>
      <c r="BA113" s="38">
        <v>64435</v>
      </c>
      <c r="BB113" s="38">
        <v>55774</v>
      </c>
      <c r="BC113" s="115">
        <v>636524.6</v>
      </c>
      <c r="BD113" s="37">
        <v>52076</v>
      </c>
      <c r="BE113" s="38">
        <v>56706</v>
      </c>
      <c r="BF113" s="38">
        <v>57825</v>
      </c>
      <c r="BG113" s="38">
        <v>54626</v>
      </c>
      <c r="BH113" s="38">
        <v>58675</v>
      </c>
      <c r="BI113" s="38">
        <v>54170</v>
      </c>
      <c r="BJ113" s="38">
        <v>68727</v>
      </c>
      <c r="BK113" s="38">
        <v>70495</v>
      </c>
      <c r="BL113" s="38">
        <v>70607</v>
      </c>
      <c r="BM113" s="38">
        <v>67581</v>
      </c>
      <c r="BN113" s="38">
        <v>55967</v>
      </c>
      <c r="BO113" s="164">
        <f t="shared" si="29"/>
        <v>526549</v>
      </c>
      <c r="BP113" s="165">
        <f t="shared" si="30"/>
        <v>580750.6</v>
      </c>
      <c r="BQ113" s="166">
        <f t="shared" si="31"/>
        <v>667455</v>
      </c>
      <c r="BR113" s="119">
        <f t="shared" si="33"/>
        <v>14.929713374381359</v>
      </c>
      <c r="BS113" s="77"/>
      <c r="BT113" s="76"/>
    </row>
    <row r="114" spans="1:72" ht="20.100000000000001" customHeight="1" thickBot="1" x14ac:dyDescent="0.3">
      <c r="A114" s="172"/>
      <c r="B114" s="102" t="s">
        <v>74</v>
      </c>
      <c r="C114" s="290"/>
      <c r="D114" s="16">
        <v>3475059</v>
      </c>
      <c r="E114" s="16">
        <v>2869508</v>
      </c>
      <c r="F114" s="16">
        <v>7238132</v>
      </c>
      <c r="G114" s="16">
        <v>3691355</v>
      </c>
      <c r="H114" s="16">
        <v>3778693</v>
      </c>
      <c r="I114" s="16">
        <v>3812892</v>
      </c>
      <c r="J114" s="16">
        <v>3739140</v>
      </c>
      <c r="K114" s="16">
        <v>3825858</v>
      </c>
      <c r="L114" s="16">
        <v>3732499</v>
      </c>
      <c r="M114" s="16">
        <v>3864771</v>
      </c>
      <c r="N114" s="16">
        <v>3671976</v>
      </c>
      <c r="O114" s="51">
        <v>4395088</v>
      </c>
      <c r="P114" s="125">
        <v>48094971</v>
      </c>
      <c r="Q114" s="16">
        <v>3957038</v>
      </c>
      <c r="R114" s="16">
        <v>3484111</v>
      </c>
      <c r="S114" s="16">
        <v>3624699</v>
      </c>
      <c r="T114" s="16">
        <v>3784183</v>
      </c>
      <c r="U114" s="16">
        <v>3839680</v>
      </c>
      <c r="V114" s="16">
        <v>3935158</v>
      </c>
      <c r="W114" s="16">
        <v>3954378</v>
      </c>
      <c r="X114" s="16">
        <v>3934466</v>
      </c>
      <c r="Y114" s="16">
        <v>3930926</v>
      </c>
      <c r="Z114" s="16">
        <v>3981288</v>
      </c>
      <c r="AA114" s="16">
        <v>3947859</v>
      </c>
      <c r="AB114" s="16">
        <v>5083645.7699999996</v>
      </c>
      <c r="AC114" s="50">
        <v>47457431.769999996</v>
      </c>
      <c r="AD114" s="50">
        <v>3948324</v>
      </c>
      <c r="AE114" s="16">
        <v>3618373</v>
      </c>
      <c r="AF114" s="16">
        <v>4115361</v>
      </c>
      <c r="AG114" s="16">
        <v>4052141</v>
      </c>
      <c r="AH114" s="16">
        <v>4120793</v>
      </c>
      <c r="AI114" s="16">
        <v>4187552</v>
      </c>
      <c r="AJ114" s="16">
        <v>4160491</v>
      </c>
      <c r="AK114" s="16">
        <v>4015443</v>
      </c>
      <c r="AL114" s="16">
        <v>5117045</v>
      </c>
      <c r="AM114" s="38">
        <v>4097509</v>
      </c>
      <c r="AN114" s="38">
        <v>4265084</v>
      </c>
      <c r="AO114" s="38">
        <v>4788777</v>
      </c>
      <c r="AP114" s="115">
        <v>50486893</v>
      </c>
      <c r="AQ114" s="38">
        <v>4293463</v>
      </c>
      <c r="AR114" s="38">
        <v>3884053</v>
      </c>
      <c r="AS114" s="38">
        <v>3422881</v>
      </c>
      <c r="AT114" s="38">
        <v>4401924</v>
      </c>
      <c r="AU114" s="38">
        <v>4588591</v>
      </c>
      <c r="AV114" s="38">
        <v>4489148</v>
      </c>
      <c r="AW114" s="38">
        <v>4477291</v>
      </c>
      <c r="AX114" s="38">
        <v>4622805</v>
      </c>
      <c r="AY114" s="38">
        <v>4571807</v>
      </c>
      <c r="AZ114" s="38">
        <v>4688785</v>
      </c>
      <c r="BA114" s="38">
        <v>4658189</v>
      </c>
      <c r="BB114" s="38">
        <v>5369037</v>
      </c>
      <c r="BC114" s="115">
        <v>53467974</v>
      </c>
      <c r="BD114" s="37">
        <v>4693793</v>
      </c>
      <c r="BE114" s="38">
        <v>4541030</v>
      </c>
      <c r="BF114" s="38">
        <v>4716485</v>
      </c>
      <c r="BG114" s="38">
        <v>4741631</v>
      </c>
      <c r="BH114" s="38">
        <v>4872846</v>
      </c>
      <c r="BI114" s="38">
        <v>4766181</v>
      </c>
      <c r="BJ114" s="38">
        <v>4749583</v>
      </c>
      <c r="BK114" s="38">
        <v>5044011</v>
      </c>
      <c r="BL114" s="38">
        <v>4993259</v>
      </c>
      <c r="BM114" s="38">
        <v>4834015</v>
      </c>
      <c r="BN114" s="38">
        <v>1690876</v>
      </c>
      <c r="BO114" s="164">
        <f t="shared" si="29"/>
        <v>45698116</v>
      </c>
      <c r="BP114" s="165">
        <f t="shared" si="30"/>
        <v>48098937</v>
      </c>
      <c r="BQ114" s="166">
        <f t="shared" si="31"/>
        <v>49643710</v>
      </c>
      <c r="BR114" s="114">
        <f t="shared" si="33"/>
        <v>3.2116572555439316</v>
      </c>
      <c r="BS114" s="77"/>
      <c r="BT114" s="76"/>
    </row>
    <row r="115" spans="1:72" ht="20.100000000000001" customHeight="1" thickBot="1" x14ac:dyDescent="0.3">
      <c r="A115" s="172"/>
      <c r="B115" s="13"/>
      <c r="C115" s="292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7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278"/>
      <c r="AE115" s="15"/>
      <c r="AF115" s="15"/>
      <c r="AG115" s="15"/>
      <c r="AH115" s="15"/>
      <c r="AI115" s="15"/>
      <c r="AJ115" s="15"/>
      <c r="AK115" s="15"/>
      <c r="AL115" s="15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38"/>
      <c r="BD115" s="38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98"/>
      <c r="BP115" s="156"/>
      <c r="BQ115" s="156"/>
      <c r="BR115" s="169"/>
      <c r="BS115" s="77"/>
      <c r="BT115" s="76"/>
    </row>
    <row r="116" spans="1:72" ht="20.100000000000001" customHeight="1" thickBot="1" x14ac:dyDescent="0.3">
      <c r="A116" s="172"/>
      <c r="B116" s="205" t="s">
        <v>118</v>
      </c>
      <c r="C116" s="290"/>
      <c r="D116" s="16">
        <v>2365296</v>
      </c>
      <c r="E116" s="16">
        <v>2381846</v>
      </c>
      <c r="F116" s="16">
        <v>2373682</v>
      </c>
      <c r="G116" s="16">
        <v>2403101</v>
      </c>
      <c r="H116" s="16">
        <v>2440017</v>
      </c>
      <c r="I116" s="16">
        <v>2423800</v>
      </c>
      <c r="J116" s="16">
        <v>2474084</v>
      </c>
      <c r="K116" s="16">
        <v>2524866</v>
      </c>
      <c r="L116" s="16">
        <v>2584127</v>
      </c>
      <c r="M116" s="16">
        <v>2618910</v>
      </c>
      <c r="N116" s="16">
        <v>2656989</v>
      </c>
      <c r="O116" s="51">
        <v>2691452</v>
      </c>
      <c r="P116" s="115">
        <v>2691452</v>
      </c>
      <c r="Q116" s="16">
        <v>2545029</v>
      </c>
      <c r="R116" s="16">
        <v>2754517</v>
      </c>
      <c r="S116" s="16">
        <v>2752855</v>
      </c>
      <c r="T116" s="16">
        <v>2778192</v>
      </c>
      <c r="U116" s="16">
        <v>2788037</v>
      </c>
      <c r="V116" s="16">
        <v>2847248</v>
      </c>
      <c r="W116" s="16">
        <v>2894875</v>
      </c>
      <c r="X116" s="16">
        <v>2939278</v>
      </c>
      <c r="Y116" s="16">
        <v>2972011</v>
      </c>
      <c r="Z116" s="16">
        <v>3023342</v>
      </c>
      <c r="AA116" s="16">
        <v>3070115</v>
      </c>
      <c r="AB116" s="16">
        <v>3074779</v>
      </c>
      <c r="AC116" s="50">
        <v>3074779</v>
      </c>
      <c r="AD116" s="50">
        <v>3112484</v>
      </c>
      <c r="AE116" s="16">
        <v>3159182</v>
      </c>
      <c r="AF116" s="16">
        <v>3197011</v>
      </c>
      <c r="AG116" s="16">
        <v>3203348</v>
      </c>
      <c r="AH116" s="16">
        <v>3273438</v>
      </c>
      <c r="AI116" s="16">
        <v>3312012</v>
      </c>
      <c r="AJ116" s="16">
        <v>3371999</v>
      </c>
      <c r="AK116" s="16">
        <v>3442049</v>
      </c>
      <c r="AL116" s="16">
        <v>3538076</v>
      </c>
      <c r="AM116" s="38">
        <v>3569109</v>
      </c>
      <c r="AN116" s="38">
        <v>3656661</v>
      </c>
      <c r="AO116" s="38">
        <v>3632836</v>
      </c>
      <c r="AP116" s="115">
        <v>3632836</v>
      </c>
      <c r="AQ116" s="38">
        <v>3839327</v>
      </c>
      <c r="AR116" s="38">
        <v>3727221</v>
      </c>
      <c r="AS116" s="38">
        <v>3894712</v>
      </c>
      <c r="AT116" s="38">
        <v>3973056</v>
      </c>
      <c r="AU116" s="38">
        <v>4011820</v>
      </c>
      <c r="AV116" s="38">
        <v>4064542</v>
      </c>
      <c r="AW116" s="38">
        <v>4109654</v>
      </c>
      <c r="AX116" s="38">
        <v>4130421</v>
      </c>
      <c r="AY116" s="38">
        <v>4136098</v>
      </c>
      <c r="AZ116" s="38">
        <v>4173915</v>
      </c>
      <c r="BA116" s="38">
        <v>4224976</v>
      </c>
      <c r="BB116" s="38">
        <v>4278515</v>
      </c>
      <c r="BC116" s="115">
        <v>4278515</v>
      </c>
      <c r="BD116" s="37">
        <v>4224976</v>
      </c>
      <c r="BE116" s="38">
        <v>4439947</v>
      </c>
      <c r="BF116" s="38">
        <v>4544332</v>
      </c>
      <c r="BG116" s="38">
        <v>4614542</v>
      </c>
      <c r="BH116" s="38">
        <v>4668647</v>
      </c>
      <c r="BI116" s="38">
        <v>4732319</v>
      </c>
      <c r="BJ116" s="38">
        <v>4755608</v>
      </c>
      <c r="BK116" s="38">
        <v>4794841</v>
      </c>
      <c r="BL116" s="38">
        <v>4878041</v>
      </c>
      <c r="BM116" s="38">
        <v>4659630</v>
      </c>
      <c r="BN116" s="38">
        <v>4695416</v>
      </c>
      <c r="BO116" s="164">
        <f>+$AN116</f>
        <v>3656661</v>
      </c>
      <c r="BP116" s="165">
        <f>+$BA116</f>
        <v>4224976</v>
      </c>
      <c r="BQ116" s="166">
        <f>+$BN116</f>
        <v>4695416</v>
      </c>
      <c r="BR116" s="119">
        <f t="shared" ref="BR116" si="34">((BQ116/BP116)-1)*100</f>
        <v>11.134737806794636</v>
      </c>
      <c r="BS116" s="77"/>
      <c r="BT116" s="76"/>
    </row>
    <row r="117" spans="1:72" ht="20.100000000000001" customHeight="1" thickBot="1" x14ac:dyDescent="0.3">
      <c r="A117" s="172"/>
      <c r="B117" s="205" t="s">
        <v>68</v>
      </c>
      <c r="C117" s="290"/>
      <c r="D117" s="16">
        <v>108002</v>
      </c>
      <c r="E117" s="16">
        <v>107465</v>
      </c>
      <c r="F117" s="16">
        <v>107614</v>
      </c>
      <c r="G117" s="16">
        <v>108750</v>
      </c>
      <c r="H117" s="16">
        <v>109539</v>
      </c>
      <c r="I117" s="16">
        <v>111082</v>
      </c>
      <c r="J117" s="16">
        <v>112716</v>
      </c>
      <c r="K117" s="16">
        <v>113760</v>
      </c>
      <c r="L117" s="16">
        <v>114632</v>
      </c>
      <c r="M117" s="16">
        <v>116108</v>
      </c>
      <c r="N117" s="16">
        <v>119960</v>
      </c>
      <c r="O117" s="51">
        <v>120501</v>
      </c>
      <c r="P117" s="115">
        <v>120501</v>
      </c>
      <c r="Q117" s="16">
        <v>120969</v>
      </c>
      <c r="R117" s="16">
        <v>121239</v>
      </c>
      <c r="S117" s="16">
        <v>123646</v>
      </c>
      <c r="T117" s="16">
        <v>124696</v>
      </c>
      <c r="U117" s="16">
        <v>126004</v>
      </c>
      <c r="V117" s="16">
        <v>129021</v>
      </c>
      <c r="W117" s="16">
        <v>131207</v>
      </c>
      <c r="X117" s="16">
        <v>132171</v>
      </c>
      <c r="Y117" s="16">
        <v>133404</v>
      </c>
      <c r="Z117" s="16">
        <v>131946</v>
      </c>
      <c r="AA117" s="16">
        <v>133727</v>
      </c>
      <c r="AB117" s="16">
        <v>136942</v>
      </c>
      <c r="AC117" s="50">
        <v>136942</v>
      </c>
      <c r="AD117" s="50">
        <v>137165</v>
      </c>
      <c r="AE117" s="16">
        <v>136581</v>
      </c>
      <c r="AF117" s="16">
        <v>138917</v>
      </c>
      <c r="AG117" s="16">
        <v>139935</v>
      </c>
      <c r="AH117" s="16">
        <v>143029</v>
      </c>
      <c r="AI117" s="16">
        <v>146699</v>
      </c>
      <c r="AJ117" s="16">
        <v>147076</v>
      </c>
      <c r="AK117" s="16">
        <v>152226</v>
      </c>
      <c r="AL117" s="16">
        <v>150429</v>
      </c>
      <c r="AM117" s="38">
        <v>161384</v>
      </c>
      <c r="AN117" s="38">
        <v>164255</v>
      </c>
      <c r="AO117" s="38">
        <v>177057</v>
      </c>
      <c r="AP117" s="115">
        <v>177057</v>
      </c>
      <c r="AQ117" s="38">
        <v>178674</v>
      </c>
      <c r="AR117" s="38">
        <v>177386</v>
      </c>
      <c r="AS117" s="38">
        <v>181412</v>
      </c>
      <c r="AT117" s="38">
        <v>183606</v>
      </c>
      <c r="AU117" s="38">
        <v>185754</v>
      </c>
      <c r="AV117" s="38">
        <v>190176</v>
      </c>
      <c r="AW117" s="38">
        <v>193355</v>
      </c>
      <c r="AX117" s="38">
        <v>194182</v>
      </c>
      <c r="AY117" s="38">
        <v>196957</v>
      </c>
      <c r="AZ117" s="38">
        <v>201174</v>
      </c>
      <c r="BA117" s="38">
        <v>208274</v>
      </c>
      <c r="BB117" s="38">
        <v>209925</v>
      </c>
      <c r="BC117" s="115">
        <v>209925</v>
      </c>
      <c r="BD117" s="37">
        <v>208274</v>
      </c>
      <c r="BE117" s="38">
        <v>216416</v>
      </c>
      <c r="BF117" s="38">
        <v>218934</v>
      </c>
      <c r="BG117" s="38">
        <v>220262</v>
      </c>
      <c r="BH117" s="38">
        <v>222200</v>
      </c>
      <c r="BI117" s="38">
        <v>228168</v>
      </c>
      <c r="BJ117" s="38">
        <v>230411</v>
      </c>
      <c r="BK117" s="38">
        <v>233011</v>
      </c>
      <c r="BL117" s="38">
        <v>235171</v>
      </c>
      <c r="BM117" s="38">
        <v>238642</v>
      </c>
      <c r="BN117" s="38">
        <v>239365</v>
      </c>
      <c r="BO117" s="164">
        <f>+$AN117</f>
        <v>164255</v>
      </c>
      <c r="BP117" s="165">
        <f>+$BA117</f>
        <v>208274</v>
      </c>
      <c r="BQ117" s="166">
        <f>+$BN117</f>
        <v>239365</v>
      </c>
      <c r="BR117" s="119">
        <f t="shared" ref="BR117:BR118" si="35">((BQ117/BP117)-1)*100</f>
        <v>14.927931474884048</v>
      </c>
      <c r="BS117" s="77"/>
      <c r="BT117" s="76"/>
    </row>
    <row r="118" spans="1:72" ht="20.100000000000001" customHeight="1" thickBot="1" x14ac:dyDescent="0.3">
      <c r="A118" s="172"/>
      <c r="B118" s="205" t="s">
        <v>52</v>
      </c>
      <c r="C118" s="290"/>
      <c r="D118" s="16">
        <v>9846</v>
      </c>
      <c r="E118" s="16">
        <v>9900</v>
      </c>
      <c r="F118" s="16">
        <v>9985</v>
      </c>
      <c r="G118" s="16">
        <v>10074</v>
      </c>
      <c r="H118" s="16">
        <v>10149</v>
      </c>
      <c r="I118" s="16">
        <v>10147</v>
      </c>
      <c r="J118" s="16">
        <v>10231</v>
      </c>
      <c r="K118" s="16">
        <v>10322</v>
      </c>
      <c r="L118" s="16">
        <v>10446</v>
      </c>
      <c r="M118" s="16">
        <v>10544</v>
      </c>
      <c r="N118" s="16">
        <v>10644</v>
      </c>
      <c r="O118" s="51">
        <v>10846</v>
      </c>
      <c r="P118" s="115">
        <v>10846</v>
      </c>
      <c r="Q118" s="16">
        <v>10796</v>
      </c>
      <c r="R118" s="16">
        <v>10805</v>
      </c>
      <c r="S118" s="16">
        <v>10867</v>
      </c>
      <c r="T118" s="16">
        <v>10824</v>
      </c>
      <c r="U118" s="16">
        <v>10953</v>
      </c>
      <c r="V118" s="16">
        <v>11026</v>
      </c>
      <c r="W118" s="16">
        <v>11040</v>
      </c>
      <c r="X118" s="16">
        <v>11246</v>
      </c>
      <c r="Y118" s="16">
        <v>11299</v>
      </c>
      <c r="Z118" s="16">
        <v>8792</v>
      </c>
      <c r="AA118" s="16">
        <v>8868</v>
      </c>
      <c r="AB118" s="16">
        <v>9512</v>
      </c>
      <c r="AC118" s="50">
        <v>9512</v>
      </c>
      <c r="AD118" s="50">
        <v>9243</v>
      </c>
      <c r="AE118" s="16">
        <v>9357</v>
      </c>
      <c r="AF118" s="16">
        <v>9444</v>
      </c>
      <c r="AG118" s="16">
        <v>9628</v>
      </c>
      <c r="AH118" s="16">
        <v>9840</v>
      </c>
      <c r="AI118" s="16">
        <v>9788</v>
      </c>
      <c r="AJ118" s="16">
        <v>10240</v>
      </c>
      <c r="AK118" s="16">
        <v>10670</v>
      </c>
      <c r="AL118" s="16">
        <v>11050</v>
      </c>
      <c r="AM118" s="38">
        <v>10297</v>
      </c>
      <c r="AN118" s="38">
        <v>10680</v>
      </c>
      <c r="AO118" s="38">
        <v>11076</v>
      </c>
      <c r="AP118" s="115">
        <v>11076</v>
      </c>
      <c r="AQ118" s="38">
        <v>11562</v>
      </c>
      <c r="AR118" s="38">
        <v>11766</v>
      </c>
      <c r="AS118" s="38">
        <v>12370</v>
      </c>
      <c r="AT118" s="38">
        <v>12849</v>
      </c>
      <c r="AU118" s="38">
        <v>13445</v>
      </c>
      <c r="AV118" s="38">
        <v>13868</v>
      </c>
      <c r="AW118" s="38">
        <v>14394</v>
      </c>
      <c r="AX118" s="38">
        <v>14850</v>
      </c>
      <c r="AY118" s="38">
        <v>15314</v>
      </c>
      <c r="AZ118" s="38">
        <v>15926</v>
      </c>
      <c r="BA118" s="38">
        <v>16778</v>
      </c>
      <c r="BB118" s="38">
        <v>17443</v>
      </c>
      <c r="BC118" s="115">
        <v>17443</v>
      </c>
      <c r="BD118" s="37">
        <v>16778</v>
      </c>
      <c r="BE118" s="38">
        <v>18880</v>
      </c>
      <c r="BF118" s="38">
        <v>19494</v>
      </c>
      <c r="BG118" s="38">
        <v>20503</v>
      </c>
      <c r="BH118" s="38">
        <v>21406</v>
      </c>
      <c r="BI118" s="38">
        <v>22151</v>
      </c>
      <c r="BJ118" s="38">
        <v>23301</v>
      </c>
      <c r="BK118" s="38">
        <v>24479</v>
      </c>
      <c r="BL118" s="38">
        <v>25860</v>
      </c>
      <c r="BM118" s="38">
        <v>26759</v>
      </c>
      <c r="BN118" s="38">
        <v>27292</v>
      </c>
      <c r="BO118" s="164">
        <f>+$AN118</f>
        <v>10680</v>
      </c>
      <c r="BP118" s="165">
        <f>+$BA118</f>
        <v>16778</v>
      </c>
      <c r="BQ118" s="166">
        <f>+$BN118</f>
        <v>27292</v>
      </c>
      <c r="BR118" s="119">
        <f t="shared" si="35"/>
        <v>62.665395160329005</v>
      </c>
      <c r="BS118" s="77"/>
      <c r="BT118" s="76"/>
    </row>
    <row r="119" spans="1:72" ht="20.100000000000001" customHeight="1" thickBot="1" x14ac:dyDescent="0.3">
      <c r="A119" s="172"/>
      <c r="B119" s="205" t="s">
        <v>53</v>
      </c>
      <c r="C119" s="290"/>
      <c r="D119" s="16">
        <v>2169</v>
      </c>
      <c r="E119" s="16">
        <v>2233</v>
      </c>
      <c r="F119" s="16">
        <v>2207</v>
      </c>
      <c r="G119" s="16">
        <v>2216</v>
      </c>
      <c r="H119" s="16">
        <v>2256</v>
      </c>
      <c r="I119" s="16">
        <v>2265</v>
      </c>
      <c r="J119" s="16">
        <v>2528</v>
      </c>
      <c r="K119" s="16">
        <v>2320</v>
      </c>
      <c r="L119" s="16">
        <v>2335</v>
      </c>
      <c r="M119" s="16">
        <v>2356</v>
      </c>
      <c r="N119" s="16">
        <v>2178</v>
      </c>
      <c r="O119" s="51">
        <v>2196</v>
      </c>
      <c r="P119" s="115">
        <v>2196</v>
      </c>
      <c r="Q119" s="16">
        <v>2222</v>
      </c>
      <c r="R119" s="16">
        <v>2212</v>
      </c>
      <c r="S119" s="16">
        <v>2227</v>
      </c>
      <c r="T119" s="16">
        <v>2227</v>
      </c>
      <c r="U119" s="16">
        <v>2239</v>
      </c>
      <c r="V119" s="16">
        <v>2250</v>
      </c>
      <c r="W119" s="16">
        <v>2260</v>
      </c>
      <c r="X119" s="16">
        <v>2264</v>
      </c>
      <c r="Y119" s="16">
        <v>2288</v>
      </c>
      <c r="Z119" s="16">
        <v>2312</v>
      </c>
      <c r="AA119" s="16">
        <v>2327</v>
      </c>
      <c r="AB119" s="16">
        <v>2336</v>
      </c>
      <c r="AC119" s="50">
        <v>2336</v>
      </c>
      <c r="AD119" s="50">
        <v>2353</v>
      </c>
      <c r="AE119" s="16">
        <v>2363</v>
      </c>
      <c r="AF119" s="16">
        <v>2426</v>
      </c>
      <c r="AG119" s="16">
        <v>2521</v>
      </c>
      <c r="AH119" s="16">
        <v>2510</v>
      </c>
      <c r="AI119" s="16">
        <v>2499</v>
      </c>
      <c r="AJ119" s="16">
        <v>2510</v>
      </c>
      <c r="AK119" s="16">
        <v>2546</v>
      </c>
      <c r="AL119" s="16">
        <v>2551</v>
      </c>
      <c r="AM119" s="38">
        <v>2555</v>
      </c>
      <c r="AN119" s="38">
        <v>2569</v>
      </c>
      <c r="AO119" s="38">
        <v>2814</v>
      </c>
      <c r="AP119" s="115">
        <v>2814</v>
      </c>
      <c r="AQ119" s="38">
        <v>2828</v>
      </c>
      <c r="AR119" s="38">
        <v>2843</v>
      </c>
      <c r="AS119" s="38">
        <v>2880</v>
      </c>
      <c r="AT119" s="38">
        <v>2916</v>
      </c>
      <c r="AU119" s="38">
        <v>2957</v>
      </c>
      <c r="AV119" s="38">
        <v>2968</v>
      </c>
      <c r="AW119" s="38">
        <v>2962</v>
      </c>
      <c r="AX119" s="38">
        <v>2965</v>
      </c>
      <c r="AY119" s="38">
        <v>2969</v>
      </c>
      <c r="AZ119" s="38">
        <v>2992</v>
      </c>
      <c r="BA119" s="38">
        <v>3005</v>
      </c>
      <c r="BB119" s="38">
        <v>3025</v>
      </c>
      <c r="BC119" s="115">
        <v>3025</v>
      </c>
      <c r="BD119" s="37">
        <v>3005</v>
      </c>
      <c r="BE119" s="38">
        <v>3033</v>
      </c>
      <c r="BF119" s="38">
        <v>3074</v>
      </c>
      <c r="BG119" s="38">
        <v>3105</v>
      </c>
      <c r="BH119" s="38">
        <v>3111</v>
      </c>
      <c r="BI119" s="38">
        <v>3125</v>
      </c>
      <c r="BJ119" s="38">
        <v>3135</v>
      </c>
      <c r="BK119" s="38">
        <v>3133</v>
      </c>
      <c r="BL119" s="38">
        <v>3167</v>
      </c>
      <c r="BM119" s="38">
        <v>3179</v>
      </c>
      <c r="BN119" s="38">
        <v>3165</v>
      </c>
      <c r="BO119" s="164">
        <f>+$AN119</f>
        <v>2569</v>
      </c>
      <c r="BP119" s="165">
        <f>+$BA119</f>
        <v>3005</v>
      </c>
      <c r="BQ119" s="166">
        <f>+$BN119</f>
        <v>3165</v>
      </c>
      <c r="BR119" s="119">
        <f t="shared" ref="BR119" si="36">((BQ119/BP119)-1)*100</f>
        <v>5.3244592346089803</v>
      </c>
      <c r="BS119" s="77"/>
      <c r="BT119" s="76"/>
    </row>
    <row r="120" spans="1:72" ht="20.100000000000001" customHeight="1" x14ac:dyDescent="0.25">
      <c r="A120" s="172"/>
      <c r="B120" s="295"/>
      <c r="C120" s="296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7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48"/>
      <c r="BP120" s="148"/>
      <c r="BQ120" s="148"/>
      <c r="BR120" s="297"/>
      <c r="BS120" s="77"/>
      <c r="BT120" s="76"/>
    </row>
    <row r="121" spans="1:72" s="214" customFormat="1" ht="20.100000000000001" customHeight="1" thickBot="1" x14ac:dyDescent="0.3">
      <c r="A121" s="172"/>
      <c r="B121" s="85" t="s">
        <v>122</v>
      </c>
      <c r="C121" s="85"/>
      <c r="D121" s="124"/>
      <c r="E121" s="124"/>
      <c r="F121" s="24"/>
      <c r="G121" s="24"/>
      <c r="H121" s="24"/>
      <c r="I121" s="24"/>
      <c r="J121" s="24"/>
      <c r="K121" s="24"/>
      <c r="L121" s="24"/>
      <c r="M121" s="24"/>
      <c r="N121" s="1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151"/>
      <c r="BQ121" s="159"/>
      <c r="BR121" s="24"/>
      <c r="BS121" s="68"/>
      <c r="BT121" s="71"/>
    </row>
    <row r="122" spans="1:72" s="214" customFormat="1" ht="20.100000000000001" customHeight="1" thickBot="1" x14ac:dyDescent="0.3">
      <c r="A122" s="172"/>
      <c r="B122" s="96"/>
      <c r="C122" s="93" t="s">
        <v>23</v>
      </c>
      <c r="D122" s="90">
        <v>6.4228844100000035</v>
      </c>
      <c r="E122" s="91">
        <v>6.5206746399999993</v>
      </c>
      <c r="F122" s="91">
        <v>12.037412189999996</v>
      </c>
      <c r="G122" s="91">
        <v>19.751261770000006</v>
      </c>
      <c r="H122" s="91">
        <v>16.434032690099997</v>
      </c>
      <c r="I122" s="91">
        <v>17.029683250000001</v>
      </c>
      <c r="J122" s="91">
        <v>20.067343869999995</v>
      </c>
      <c r="K122" s="91">
        <v>23.263204680000005</v>
      </c>
      <c r="L122" s="91">
        <v>23.619538039999998</v>
      </c>
      <c r="M122" s="91">
        <v>29.556228300000029</v>
      </c>
      <c r="N122" s="91">
        <v>39.418695540000009</v>
      </c>
      <c r="O122" s="91">
        <v>45.601147679999983</v>
      </c>
      <c r="P122" s="131">
        <v>259.72210706010003</v>
      </c>
      <c r="Q122" s="91">
        <v>43.55488927399999</v>
      </c>
      <c r="R122" s="91">
        <v>39.326891390000043</v>
      </c>
      <c r="S122" s="91">
        <v>46.245261094000057</v>
      </c>
      <c r="T122" s="91">
        <v>47.539360272000081</v>
      </c>
      <c r="U122" s="91">
        <v>50.543363000000127</v>
      </c>
      <c r="V122" s="91">
        <v>50.862674470000002</v>
      </c>
      <c r="W122" s="91">
        <v>57.119669044900014</v>
      </c>
      <c r="X122" s="91">
        <v>57.693885074699956</v>
      </c>
      <c r="Y122" s="91">
        <v>57.18492074000001</v>
      </c>
      <c r="Z122" s="91">
        <v>60.385673589999769</v>
      </c>
      <c r="AA122" s="91">
        <v>61.248096899999723</v>
      </c>
      <c r="AB122" s="91">
        <v>66.892010889999654</v>
      </c>
      <c r="AC122" s="131">
        <v>638.59669573959945</v>
      </c>
      <c r="AD122" s="90">
        <v>62.106635689999692</v>
      </c>
      <c r="AE122" s="91">
        <v>62.037317760000185</v>
      </c>
      <c r="AF122" s="91">
        <v>69.94372117500032</v>
      </c>
      <c r="AG122" s="91">
        <v>66.840489710000043</v>
      </c>
      <c r="AH122" s="91">
        <v>74.66164156999983</v>
      </c>
      <c r="AI122" s="91">
        <v>76.235107779999908</v>
      </c>
      <c r="AJ122" s="91">
        <v>79.198706904599831</v>
      </c>
      <c r="AK122" s="91">
        <v>84.022032802915263</v>
      </c>
      <c r="AL122" s="91">
        <v>86.602878439999685</v>
      </c>
      <c r="AM122" s="91">
        <v>89.829086603599734</v>
      </c>
      <c r="AN122" s="91">
        <v>93.525201329999646</v>
      </c>
      <c r="AO122" s="92">
        <v>98.25269162999993</v>
      </c>
      <c r="AP122" s="131">
        <v>943.255511396114</v>
      </c>
      <c r="AQ122" s="91">
        <v>93.979210918400028</v>
      </c>
      <c r="AR122" s="91">
        <v>89.006094619999999</v>
      </c>
      <c r="AS122" s="91">
        <v>103.21203527369981</v>
      </c>
      <c r="AT122" s="91">
        <v>92.034575199999765</v>
      </c>
      <c r="AU122" s="91">
        <v>99.034672700899634</v>
      </c>
      <c r="AV122" s="91">
        <v>100.91974859860012</v>
      </c>
      <c r="AW122" s="91">
        <v>106.8035421200005</v>
      </c>
      <c r="AX122" s="91">
        <v>110.96456725000047</v>
      </c>
      <c r="AY122" s="91">
        <v>108.60116136400076</v>
      </c>
      <c r="AZ122" s="91">
        <v>115.10836877280062</v>
      </c>
      <c r="BA122" s="91">
        <v>113.46224429200051</v>
      </c>
      <c r="BB122" s="91">
        <v>124.36382390000031</v>
      </c>
      <c r="BC122" s="131">
        <v>1257.4900450104026</v>
      </c>
      <c r="BD122" s="90">
        <v>118.1106177172001</v>
      </c>
      <c r="BE122" s="91">
        <v>111.32222467470054</v>
      </c>
      <c r="BF122" s="91">
        <v>120.5743589104008</v>
      </c>
      <c r="BG122" s="91">
        <v>122.0771185344006</v>
      </c>
      <c r="BH122" s="91">
        <v>126.8782943306004</v>
      </c>
      <c r="BI122" s="91">
        <v>124.6757729776009</v>
      </c>
      <c r="BJ122" s="91">
        <v>130.76149762440062</v>
      </c>
      <c r="BK122" s="91">
        <v>130.52878057560051</v>
      </c>
      <c r="BL122" s="91">
        <v>125.7398194852006</v>
      </c>
      <c r="BM122" s="91">
        <v>126.54047718000068</v>
      </c>
      <c r="BN122" s="91">
        <v>123.9396975332009</v>
      </c>
      <c r="BO122" s="90">
        <f>SUM($AD122:$AN122)</f>
        <v>845.00281976611416</v>
      </c>
      <c r="BP122" s="91">
        <f>SUM($AQ122:$BA122)</f>
        <v>1133.1262211104024</v>
      </c>
      <c r="BQ122" s="92">
        <f>SUM($BD122:$BN122)</f>
        <v>1361.1486595433066</v>
      </c>
      <c r="BR122" s="176">
        <f t="shared" ref="BR122:BR124" si="37">((BQ122/BP122)-1)*100</f>
        <v>20.123304375522654</v>
      </c>
      <c r="BS122" s="68"/>
      <c r="BT122" s="71"/>
    </row>
    <row r="123" spans="1:72" s="214" customFormat="1" ht="20.100000000000001" customHeight="1" x14ac:dyDescent="0.25">
      <c r="A123" s="172"/>
      <c r="B123" s="18" t="s">
        <v>91</v>
      </c>
      <c r="C123" s="23"/>
      <c r="D123" s="44"/>
      <c r="E123" s="24"/>
      <c r="F123" s="24"/>
      <c r="G123" s="24"/>
      <c r="H123" s="33"/>
      <c r="I123" s="24"/>
      <c r="J123" s="24"/>
      <c r="K123" s="24"/>
      <c r="L123" s="24"/>
      <c r="M123" s="33"/>
      <c r="N123" s="24"/>
      <c r="O123" s="24"/>
      <c r="P123" s="25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5"/>
      <c r="AD123" s="4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87"/>
      <c r="AP123" s="25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5"/>
      <c r="BD123" s="4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44"/>
      <c r="BP123" s="151"/>
      <c r="BQ123" s="144"/>
      <c r="BR123" s="25"/>
      <c r="BS123" s="77"/>
      <c r="BT123" s="76"/>
    </row>
    <row r="124" spans="1:72" s="216" customFormat="1" ht="20.100000000000001" customHeight="1" thickBot="1" x14ac:dyDescent="0.3">
      <c r="A124" s="172"/>
      <c r="B124" s="354" t="s">
        <v>12</v>
      </c>
      <c r="C124" s="355"/>
      <c r="D124" s="43">
        <v>0.82224118000000013</v>
      </c>
      <c r="E124" s="28">
        <v>1.3792049600000003</v>
      </c>
      <c r="F124" s="28">
        <v>2.0338671900000005</v>
      </c>
      <c r="G124" s="28">
        <v>1.8651848800000008</v>
      </c>
      <c r="H124" s="28">
        <v>1.4522873200999999</v>
      </c>
      <c r="I124" s="28">
        <v>1.4867302000000004</v>
      </c>
      <c r="J124" s="28">
        <v>1.49138927</v>
      </c>
      <c r="K124" s="28">
        <v>1.6700730100000005</v>
      </c>
      <c r="L124" s="28">
        <v>2.1676110100000003</v>
      </c>
      <c r="M124" s="28">
        <v>2.818882230000002</v>
      </c>
      <c r="N124" s="28">
        <v>3.3236225700000013</v>
      </c>
      <c r="O124" s="28">
        <v>4.0617407800000018</v>
      </c>
      <c r="P124" s="132">
        <v>24.572834600100009</v>
      </c>
      <c r="Q124" s="28">
        <v>3.9868519400000011</v>
      </c>
      <c r="R124" s="28">
        <v>3.7157319699999984</v>
      </c>
      <c r="S124" s="28">
        <v>4.6176751700000001</v>
      </c>
      <c r="T124" s="28">
        <v>5.0430883100000052</v>
      </c>
      <c r="U124" s="28">
        <v>6.0506855000000019</v>
      </c>
      <c r="V124" s="28">
        <v>6.21492076</v>
      </c>
      <c r="W124" s="28">
        <v>9.0447270648999982</v>
      </c>
      <c r="X124" s="28">
        <v>7.7297033146999974</v>
      </c>
      <c r="Y124" s="28">
        <v>8.1505475699999987</v>
      </c>
      <c r="Z124" s="28">
        <v>10.373724329999995</v>
      </c>
      <c r="AA124" s="28">
        <v>12.279411530000001</v>
      </c>
      <c r="AB124" s="28">
        <v>12.883610920000002</v>
      </c>
      <c r="AC124" s="132">
        <v>90.090678379600007</v>
      </c>
      <c r="AD124" s="43">
        <v>12.406332159999995</v>
      </c>
      <c r="AE124" s="28">
        <v>14.646289980000004</v>
      </c>
      <c r="AF124" s="28">
        <v>15.168840405000006</v>
      </c>
      <c r="AG124" s="28">
        <v>16.126294150000003</v>
      </c>
      <c r="AH124" s="28">
        <v>18.849258829999989</v>
      </c>
      <c r="AI124" s="28">
        <v>20.609385600000003</v>
      </c>
      <c r="AJ124" s="28">
        <v>21.803292619999997</v>
      </c>
      <c r="AK124" s="28">
        <v>25.286052802915449</v>
      </c>
      <c r="AL124" s="28">
        <v>26.600259649999991</v>
      </c>
      <c r="AM124" s="28">
        <v>27.769423493600016</v>
      </c>
      <c r="AN124" s="28">
        <v>28.334700539999975</v>
      </c>
      <c r="AO124" s="279">
        <v>32.218403680000002</v>
      </c>
      <c r="AP124" s="132">
        <v>259.81853391151543</v>
      </c>
      <c r="AQ124" s="28">
        <v>29.948320104000011</v>
      </c>
      <c r="AR124" s="28">
        <v>28.557372880000017</v>
      </c>
      <c r="AS124" s="28">
        <v>32.420362945699999</v>
      </c>
      <c r="AT124" s="28">
        <v>28.699570240000032</v>
      </c>
      <c r="AU124" s="28">
        <v>31.489671874499983</v>
      </c>
      <c r="AV124" s="28">
        <v>33.703033890000007</v>
      </c>
      <c r="AW124" s="28">
        <v>36.571423999999972</v>
      </c>
      <c r="AX124" s="28">
        <v>39.258121039999999</v>
      </c>
      <c r="AY124" s="28">
        <v>38.026392860000101</v>
      </c>
      <c r="AZ124" s="28">
        <v>41.013031309999988</v>
      </c>
      <c r="BA124" s="28">
        <v>42.083070157000122</v>
      </c>
      <c r="BB124" s="28">
        <v>48.565933990000111</v>
      </c>
      <c r="BC124" s="132">
        <v>430.33630529120035</v>
      </c>
      <c r="BD124" s="43">
        <v>44.979290870000007</v>
      </c>
      <c r="BE124" s="28">
        <v>44.169963277500223</v>
      </c>
      <c r="BF124" s="28">
        <v>48.214988100000191</v>
      </c>
      <c r="BG124" s="28">
        <v>50.693694390000104</v>
      </c>
      <c r="BH124" s="28">
        <v>53.849222675000114</v>
      </c>
      <c r="BI124" s="28">
        <v>54.624757850000307</v>
      </c>
      <c r="BJ124" s="28">
        <v>59.07633771000004</v>
      </c>
      <c r="BK124" s="28">
        <v>59.796943310000103</v>
      </c>
      <c r="BL124" s="28">
        <v>57.016558330000102</v>
      </c>
      <c r="BM124" s="28">
        <v>59.515215310000279</v>
      </c>
      <c r="BN124" s="28">
        <v>61.140413180000202</v>
      </c>
      <c r="BO124" s="150">
        <f>SUM($AD124:$AN124)</f>
        <v>227.60013023151541</v>
      </c>
      <c r="BP124" s="20">
        <f>SUM($AQ124:$BA124)</f>
        <v>381.77037130120021</v>
      </c>
      <c r="BQ124" s="53">
        <f>SUM($BD124:$BN124)</f>
        <v>593.07738500250173</v>
      </c>
      <c r="BR124" s="112">
        <f t="shared" si="37"/>
        <v>55.349243835004017</v>
      </c>
      <c r="BS124" s="68"/>
      <c r="BT124" s="76"/>
    </row>
    <row r="125" spans="1:72" s="216" customFormat="1" ht="20.100000000000001" customHeight="1" x14ac:dyDescent="0.25">
      <c r="A125" s="172"/>
      <c r="B125" s="13" t="s">
        <v>54</v>
      </c>
      <c r="C125" s="14"/>
      <c r="D125" s="128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78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78">
        <v>0</v>
      </c>
      <c r="AD125" s="128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30"/>
      <c r="AP125" s="178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78"/>
      <c r="BD125" s="128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49"/>
      <c r="BP125" s="148"/>
      <c r="BQ125" s="226"/>
      <c r="BR125" s="108"/>
      <c r="BS125" s="68"/>
      <c r="BT125" s="78"/>
    </row>
    <row r="126" spans="1:72" ht="20.100000000000001" customHeight="1" thickBot="1" x14ac:dyDescent="0.3">
      <c r="A126" s="172"/>
      <c r="B126" s="356" t="s">
        <v>12</v>
      </c>
      <c r="C126" s="357"/>
      <c r="D126" s="72">
        <v>1.9564747200000001</v>
      </c>
      <c r="E126" s="73">
        <v>1.59505535</v>
      </c>
      <c r="F126" s="73">
        <v>5.2870052699999999</v>
      </c>
      <c r="G126" s="73">
        <v>12.128448610000001</v>
      </c>
      <c r="H126" s="73">
        <v>11.029848279999996</v>
      </c>
      <c r="I126" s="73">
        <v>10.907176369999998</v>
      </c>
      <c r="J126" s="73">
        <v>13.247936719999995</v>
      </c>
      <c r="K126" s="73">
        <v>16.230678840000003</v>
      </c>
      <c r="L126" s="73">
        <v>15.184408709999996</v>
      </c>
      <c r="M126" s="73">
        <v>17.540517450000028</v>
      </c>
      <c r="N126" s="73">
        <v>26.656375620000002</v>
      </c>
      <c r="O126" s="73">
        <v>30.47020453999998</v>
      </c>
      <c r="P126" s="125">
        <v>162.23413048</v>
      </c>
      <c r="Q126" s="73">
        <v>29.950138550000002</v>
      </c>
      <c r="R126" s="73">
        <v>25.383987040000054</v>
      </c>
      <c r="S126" s="73">
        <v>29.670253290000069</v>
      </c>
      <c r="T126" s="73">
        <v>30.438711940000086</v>
      </c>
      <c r="U126" s="73">
        <v>32.038409960000131</v>
      </c>
      <c r="V126" s="73">
        <v>31.215040520000016</v>
      </c>
      <c r="W126" s="73">
        <v>34.086115810000017</v>
      </c>
      <c r="X126" s="73">
        <v>35.979481329999963</v>
      </c>
      <c r="Y126" s="73">
        <v>35.412508189999997</v>
      </c>
      <c r="Z126" s="73">
        <v>37.592157699999781</v>
      </c>
      <c r="AA126" s="73">
        <v>37.046552139999726</v>
      </c>
      <c r="AB126" s="73">
        <v>41.214406969999651</v>
      </c>
      <c r="AC126" s="125">
        <v>400.02776343999955</v>
      </c>
      <c r="AD126" s="72">
        <v>37.495232969999698</v>
      </c>
      <c r="AE126" s="73">
        <v>35.672001910000183</v>
      </c>
      <c r="AF126" s="73">
        <v>39.321708990000317</v>
      </c>
      <c r="AG126" s="73">
        <v>37.065439140000038</v>
      </c>
      <c r="AH126" s="73">
        <v>39.928263539999847</v>
      </c>
      <c r="AI126" s="73">
        <v>39.490823189999908</v>
      </c>
      <c r="AJ126" s="73">
        <v>40.734056539999827</v>
      </c>
      <c r="AK126" s="73">
        <v>42.269469249999815</v>
      </c>
      <c r="AL126" s="73">
        <v>42.837963759999703</v>
      </c>
      <c r="AM126" s="73">
        <v>44.758402649999724</v>
      </c>
      <c r="AN126" s="73">
        <v>43.519780739999668</v>
      </c>
      <c r="AO126" s="74">
        <v>44.063509079999918</v>
      </c>
      <c r="AP126" s="125">
        <v>487.15665175999857</v>
      </c>
      <c r="AQ126" s="73">
        <v>40.419551569999996</v>
      </c>
      <c r="AR126" s="73">
        <v>37.642370579999977</v>
      </c>
      <c r="AS126" s="73">
        <v>44.134868249999798</v>
      </c>
      <c r="AT126" s="73">
        <v>40.078874369999738</v>
      </c>
      <c r="AU126" s="73">
        <v>43.791672159999656</v>
      </c>
      <c r="AV126" s="73">
        <v>42.32318759000011</v>
      </c>
      <c r="AW126" s="73">
        <v>44.366694550000425</v>
      </c>
      <c r="AX126" s="73">
        <v>45.806689940000382</v>
      </c>
      <c r="AY126" s="73">
        <v>44.610591510000674</v>
      </c>
      <c r="AZ126" s="73">
        <v>45.55967154000033</v>
      </c>
      <c r="BA126" s="73">
        <v>42.407911620000398</v>
      </c>
      <c r="BB126" s="73">
        <v>43.644624910000104</v>
      </c>
      <c r="BC126" s="125">
        <v>514.78670859000158</v>
      </c>
      <c r="BD126" s="72">
        <v>40.647741620000005</v>
      </c>
      <c r="BE126" s="73">
        <v>36.492670010000197</v>
      </c>
      <c r="BF126" s="73">
        <v>39.322275260000424</v>
      </c>
      <c r="BG126" s="73">
        <v>38.009670998000111</v>
      </c>
      <c r="BH126" s="73">
        <v>37.418640740000086</v>
      </c>
      <c r="BI126" s="73">
        <v>35.460665250000091</v>
      </c>
      <c r="BJ126" s="73">
        <v>35.917504430000008</v>
      </c>
      <c r="BK126" s="73">
        <v>36.273910920000098</v>
      </c>
      <c r="BL126" s="73">
        <v>34.779976060000202</v>
      </c>
      <c r="BM126" s="73">
        <v>34.288524160000108</v>
      </c>
      <c r="BN126" s="73">
        <v>33.143766750000196</v>
      </c>
      <c r="BO126" s="224">
        <f>SUM($AD126:$AN126)</f>
        <v>443.09314267999866</v>
      </c>
      <c r="BP126" s="152">
        <f>SUM($AQ126:$BA126)</f>
        <v>471.14208368000152</v>
      </c>
      <c r="BQ126" s="223">
        <f>SUM($BD126:$BN126)</f>
        <v>401.75534619800158</v>
      </c>
      <c r="BR126" s="114">
        <f t="shared" ref="BR126:BR135" si="38">((BQ126/BP126)-1)*100</f>
        <v>-14.727348688538555</v>
      </c>
      <c r="BS126" s="68"/>
      <c r="BT126" s="68"/>
    </row>
    <row r="127" spans="1:72" s="214" customFormat="1" ht="20.100000000000001" customHeight="1" x14ac:dyDescent="0.25">
      <c r="A127" s="172"/>
      <c r="B127" s="18" t="s">
        <v>90</v>
      </c>
      <c r="C127" s="23"/>
      <c r="D127" s="4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5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5"/>
      <c r="AD127" s="206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207"/>
      <c r="AP127" s="108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25"/>
      <c r="BD127" s="4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22"/>
      <c r="BP127" s="20"/>
      <c r="BQ127" s="53"/>
      <c r="BR127" s="25"/>
      <c r="BS127" s="77"/>
      <c r="BT127" s="76"/>
    </row>
    <row r="128" spans="1:72" s="216" customFormat="1" ht="20.100000000000001" customHeight="1" thickBot="1" x14ac:dyDescent="0.3">
      <c r="A128" s="172"/>
      <c r="B128" s="356" t="s">
        <v>12</v>
      </c>
      <c r="C128" s="357"/>
      <c r="D128" s="72">
        <v>0</v>
      </c>
      <c r="E128" s="73">
        <v>0</v>
      </c>
      <c r="F128" s="73">
        <v>0</v>
      </c>
      <c r="G128" s="73">
        <v>0</v>
      </c>
      <c r="H128" s="73">
        <v>0</v>
      </c>
      <c r="I128" s="73">
        <v>0</v>
      </c>
      <c r="J128" s="73">
        <v>0</v>
      </c>
      <c r="K128" s="73">
        <v>0</v>
      </c>
      <c r="L128" s="73">
        <v>0</v>
      </c>
      <c r="M128" s="73">
        <v>0</v>
      </c>
      <c r="N128" s="73">
        <v>0</v>
      </c>
      <c r="O128" s="73">
        <v>0</v>
      </c>
      <c r="P128" s="125">
        <v>0</v>
      </c>
      <c r="Q128" s="73">
        <v>0</v>
      </c>
      <c r="R128" s="73">
        <v>0</v>
      </c>
      <c r="S128" s="73">
        <v>0</v>
      </c>
      <c r="T128" s="73">
        <v>0</v>
      </c>
      <c r="U128" s="73">
        <v>0</v>
      </c>
      <c r="V128" s="73">
        <v>0</v>
      </c>
      <c r="W128" s="73">
        <v>0</v>
      </c>
      <c r="X128" s="73">
        <v>0</v>
      </c>
      <c r="Y128" s="73">
        <v>6.1238069999999999E-2</v>
      </c>
      <c r="Z128" s="73">
        <v>0.32011951999999994</v>
      </c>
      <c r="AA128" s="73">
        <v>0.48104998999999998</v>
      </c>
      <c r="AB128" s="73">
        <v>0.67113494000000029</v>
      </c>
      <c r="AC128" s="125">
        <v>1.5335425200000001</v>
      </c>
      <c r="AD128" s="72">
        <v>0.69554833000000016</v>
      </c>
      <c r="AE128" s="73">
        <v>0.70634618000000016</v>
      </c>
      <c r="AF128" s="73">
        <v>1.44744234</v>
      </c>
      <c r="AG128" s="73">
        <v>0.9361393800000003</v>
      </c>
      <c r="AH128" s="73">
        <v>1.3141053699999998</v>
      </c>
      <c r="AI128" s="73">
        <v>1.5240836200000005</v>
      </c>
      <c r="AJ128" s="73">
        <v>1.7568130009999996</v>
      </c>
      <c r="AK128" s="73">
        <v>1.5843378100000003</v>
      </c>
      <c r="AL128" s="73">
        <v>1.6159672900000002</v>
      </c>
      <c r="AM128" s="73">
        <v>1.7571668899999997</v>
      </c>
      <c r="AN128" s="73">
        <v>2.1827731799999994</v>
      </c>
      <c r="AO128" s="74">
        <v>2.6022623600000006</v>
      </c>
      <c r="AP128" s="125">
        <v>18.122985751000002</v>
      </c>
      <c r="AQ128" s="73">
        <v>2.7132892100000015</v>
      </c>
      <c r="AR128" s="73">
        <v>2.5510659399999986</v>
      </c>
      <c r="AS128" s="73">
        <v>3.1060991499999999</v>
      </c>
      <c r="AT128" s="73">
        <v>2.8643912500000011</v>
      </c>
      <c r="AU128" s="73">
        <v>3.1736136500000023</v>
      </c>
      <c r="AV128" s="73">
        <v>3.6678262290000005</v>
      </c>
      <c r="AW128" s="73">
        <v>4.2121843999999973</v>
      </c>
      <c r="AX128" s="73">
        <v>5.1766270400001018</v>
      </c>
      <c r="AY128" s="73">
        <v>5.6044107199999962</v>
      </c>
      <c r="AZ128" s="73">
        <v>6.6223690800002997</v>
      </c>
      <c r="BA128" s="73">
        <v>7.1092347449999993</v>
      </c>
      <c r="BB128" s="73">
        <v>8.3100402400000988</v>
      </c>
      <c r="BC128" s="125">
        <v>55.111151654000494</v>
      </c>
      <c r="BD128" s="72">
        <v>8.1727862299999998</v>
      </c>
      <c r="BE128" s="73">
        <v>8.5383212600000995</v>
      </c>
      <c r="BF128" s="73">
        <v>9.4961104200001003</v>
      </c>
      <c r="BG128" s="73">
        <v>8.9795889000001985</v>
      </c>
      <c r="BH128" s="73">
        <v>10.206833900000204</v>
      </c>
      <c r="BI128" s="73">
        <v>10.330954070000004</v>
      </c>
      <c r="BJ128" s="73">
        <v>10.736009490000304</v>
      </c>
      <c r="BK128" s="73">
        <v>11.2515444500002</v>
      </c>
      <c r="BL128" s="73">
        <v>10.777733310000199</v>
      </c>
      <c r="BM128" s="73">
        <v>9.7478973400002999</v>
      </c>
      <c r="BN128" s="73">
        <v>9.0709917500002977</v>
      </c>
      <c r="BO128" s="150">
        <f>SUM($AD128:$AN128)</f>
        <v>15.520723391000002</v>
      </c>
      <c r="BP128" s="20">
        <f>SUM($AQ128:$BA128)</f>
        <v>46.801111414000395</v>
      </c>
      <c r="BQ128" s="53">
        <f>SUM($BD128:$BN128)</f>
        <v>107.30877112000192</v>
      </c>
      <c r="BR128" s="114">
        <f t="shared" ref="BR128" si="39">((BQ128/BP128)-1)*100</f>
        <v>129.28680084272713</v>
      </c>
      <c r="BS128" s="68"/>
      <c r="BT128" s="76"/>
    </row>
    <row r="129" spans="1:72" s="216" customFormat="1" ht="20.100000000000001" customHeight="1" x14ac:dyDescent="0.25">
      <c r="A129" s="172"/>
      <c r="B129" s="13" t="s">
        <v>55</v>
      </c>
      <c r="C129" s="14"/>
      <c r="D129" s="128"/>
      <c r="E129" s="121"/>
      <c r="F129" s="121"/>
      <c r="G129" s="121"/>
      <c r="H129" s="121"/>
      <c r="I129" s="121"/>
      <c r="J129" s="121"/>
      <c r="K129" s="121"/>
      <c r="L129" s="121"/>
      <c r="M129" s="137"/>
      <c r="N129" s="137"/>
      <c r="O129" s="137"/>
      <c r="P129" s="184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84">
        <v>0</v>
      </c>
      <c r="AD129" s="18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280"/>
      <c r="AP129" s="184"/>
      <c r="AQ129" s="137"/>
      <c r="AR129" s="137"/>
      <c r="AS129" s="137"/>
      <c r="AT129" s="137"/>
      <c r="AU129" s="137"/>
      <c r="AV129" s="137"/>
      <c r="AW129" s="137"/>
      <c r="AX129" s="137"/>
      <c r="AY129" s="137"/>
      <c r="AZ129" s="137"/>
      <c r="BA129" s="137"/>
      <c r="BB129" s="137"/>
      <c r="BC129" s="184"/>
      <c r="BD129" s="187"/>
      <c r="BE129" s="137"/>
      <c r="BF129" s="137"/>
      <c r="BG129" s="137"/>
      <c r="BH129" s="137"/>
      <c r="BI129" s="137"/>
      <c r="BJ129" s="137"/>
      <c r="BK129" s="137"/>
      <c r="BL129" s="137"/>
      <c r="BM129" s="137"/>
      <c r="BN129" s="137"/>
      <c r="BO129" s="149"/>
      <c r="BP129" s="148"/>
      <c r="BQ129" s="226"/>
      <c r="BR129" s="108"/>
      <c r="BS129" s="68"/>
      <c r="BT129" s="78"/>
    </row>
    <row r="130" spans="1:72" ht="20.100000000000001" customHeight="1" thickBot="1" x14ac:dyDescent="0.3">
      <c r="A130" s="172"/>
      <c r="B130" s="354" t="s">
        <v>12</v>
      </c>
      <c r="C130" s="355"/>
      <c r="D130" s="43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132">
        <v>0</v>
      </c>
      <c r="Q130" s="28">
        <v>0</v>
      </c>
      <c r="R130" s="28">
        <v>0</v>
      </c>
      <c r="S130" s="28">
        <v>0</v>
      </c>
      <c r="T130" s="28">
        <v>0</v>
      </c>
      <c r="U130" s="28">
        <v>0</v>
      </c>
      <c r="V130" s="28">
        <v>0</v>
      </c>
      <c r="W130" s="28">
        <v>1.6669799999999999E-2</v>
      </c>
      <c r="X130" s="28">
        <v>4.8992700000000007E-3</v>
      </c>
      <c r="Y130" s="28">
        <v>1.3294570000000002E-2</v>
      </c>
      <c r="Z130" s="28">
        <v>1.6301259999999998E-2</v>
      </c>
      <c r="AA130" s="28">
        <v>3.5826090000000005E-2</v>
      </c>
      <c r="AB130" s="28">
        <v>5.2601849999999999E-2</v>
      </c>
      <c r="AC130" s="132">
        <v>0.13959284</v>
      </c>
      <c r="AD130" s="43">
        <v>3.386452999999999E-2</v>
      </c>
      <c r="AE130" s="28">
        <v>5.2704049999999988E-2</v>
      </c>
      <c r="AF130" s="28">
        <v>5.7196379999999998E-2</v>
      </c>
      <c r="AG130" s="28">
        <v>4.2823599999999989E-2</v>
      </c>
      <c r="AH130" s="28">
        <v>6.8663619999999995E-2</v>
      </c>
      <c r="AI130" s="28">
        <v>7.7425630000000009E-2</v>
      </c>
      <c r="AJ130" s="28">
        <v>7.3017099999999988E-2</v>
      </c>
      <c r="AK130" s="28">
        <v>7.4009289999999991E-2</v>
      </c>
      <c r="AL130" s="28">
        <v>0.11041076000000002</v>
      </c>
      <c r="AM130" s="28">
        <v>0.10315433000000002</v>
      </c>
      <c r="AN130" s="28">
        <v>8.7930020000000025E-2</v>
      </c>
      <c r="AO130" s="279">
        <v>0.1116552</v>
      </c>
      <c r="AP130" s="132">
        <v>0.89285450999999993</v>
      </c>
      <c r="AQ130" s="28">
        <v>8.9931140000000021E-2</v>
      </c>
      <c r="AR130" s="28">
        <v>0.11371510999999997</v>
      </c>
      <c r="AS130" s="28">
        <v>0.11137483000000001</v>
      </c>
      <c r="AT130" s="28">
        <v>0.12896558</v>
      </c>
      <c r="AU130" s="28">
        <v>6.9634910000000008E-2</v>
      </c>
      <c r="AV130" s="28">
        <v>7.8569800000000009E-2</v>
      </c>
      <c r="AW130" s="28">
        <v>9.6254819999999963E-2</v>
      </c>
      <c r="AX130" s="28">
        <v>0.12891724999999998</v>
      </c>
      <c r="AY130" s="28">
        <v>0.10408104999999995</v>
      </c>
      <c r="AZ130" s="28">
        <v>3.3104439999999992E-2</v>
      </c>
      <c r="BA130" s="28">
        <v>0</v>
      </c>
      <c r="BB130" s="28">
        <v>0</v>
      </c>
      <c r="BC130" s="132">
        <v>0.95454892999999985</v>
      </c>
      <c r="BD130" s="43">
        <v>0</v>
      </c>
      <c r="BE130" s="28">
        <v>0</v>
      </c>
      <c r="BF130" s="28">
        <v>0</v>
      </c>
      <c r="BG130" s="28">
        <v>0</v>
      </c>
      <c r="BH130" s="28">
        <v>0</v>
      </c>
      <c r="BI130" s="28">
        <v>0</v>
      </c>
      <c r="BJ130" s="28">
        <v>0</v>
      </c>
      <c r="BK130" s="28">
        <v>0</v>
      </c>
      <c r="BL130" s="28">
        <v>0</v>
      </c>
      <c r="BM130" s="28">
        <v>0</v>
      </c>
      <c r="BN130" s="28">
        <v>0</v>
      </c>
      <c r="BO130" s="150">
        <f>SUM($AD130:$AN130)</f>
        <v>0.78119930999999998</v>
      </c>
      <c r="BP130" s="20">
        <f>SUM($AQ130:$BA130)</f>
        <v>0.95454892999999985</v>
      </c>
      <c r="BQ130" s="53">
        <f>SUM($BD130:$BN130)</f>
        <v>0</v>
      </c>
      <c r="BR130" s="112">
        <f t="shared" ref="BR130" si="40">((BQ130/BP130)-1)*100</f>
        <v>-100</v>
      </c>
      <c r="BS130" s="68"/>
      <c r="BT130" s="68"/>
    </row>
    <row r="131" spans="1:72" s="214" customFormat="1" ht="20.100000000000001" customHeight="1" x14ac:dyDescent="0.25">
      <c r="A131" s="172"/>
      <c r="B131" s="13" t="s">
        <v>56</v>
      </c>
      <c r="C131" s="14"/>
      <c r="D131" s="206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108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108"/>
      <c r="AD131" s="206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207"/>
      <c r="AP131" s="108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108"/>
      <c r="BD131" s="206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227"/>
      <c r="BP131" s="148"/>
      <c r="BQ131" s="226"/>
      <c r="BR131" s="108"/>
      <c r="BS131" s="77"/>
      <c r="BT131" s="76"/>
    </row>
    <row r="132" spans="1:72" s="216" customFormat="1" ht="20.100000000000001" customHeight="1" thickBot="1" x14ac:dyDescent="0.3">
      <c r="A132" s="172"/>
      <c r="B132" s="356" t="s">
        <v>12</v>
      </c>
      <c r="C132" s="357"/>
      <c r="D132" s="72">
        <v>3.6441685100000027</v>
      </c>
      <c r="E132" s="73">
        <v>3.5464143299999997</v>
      </c>
      <c r="F132" s="73">
        <v>4.7165397299999956</v>
      </c>
      <c r="G132" s="73">
        <v>5.757628280000004</v>
      </c>
      <c r="H132" s="73">
        <v>3.9518970900000014</v>
      </c>
      <c r="I132" s="73">
        <v>4.635776680000002</v>
      </c>
      <c r="J132" s="73">
        <v>5.3280178800000018</v>
      </c>
      <c r="K132" s="73">
        <v>5.3624528300000032</v>
      </c>
      <c r="L132" s="73">
        <v>6.2675183200000006</v>
      </c>
      <c r="M132" s="73">
        <v>9.196828619999998</v>
      </c>
      <c r="N132" s="73">
        <v>9.4386973500000035</v>
      </c>
      <c r="O132" s="73">
        <v>11.069202360000002</v>
      </c>
      <c r="P132" s="125">
        <v>72.915141980000016</v>
      </c>
      <c r="Q132" s="73">
        <v>9.6178987839999923</v>
      </c>
      <c r="R132" s="73">
        <v>10.227172379999994</v>
      </c>
      <c r="S132" s="73">
        <v>11.957332633999993</v>
      </c>
      <c r="T132" s="73">
        <v>12.057560021999988</v>
      </c>
      <c r="U132" s="73">
        <v>12.454267539999995</v>
      </c>
      <c r="V132" s="73">
        <v>13.432713189999985</v>
      </c>
      <c r="W132" s="73">
        <v>13.972156370000002</v>
      </c>
      <c r="X132" s="73">
        <v>13.979801159999992</v>
      </c>
      <c r="Y132" s="73">
        <v>13.547332340000009</v>
      </c>
      <c r="Z132" s="73">
        <v>12.083370779999997</v>
      </c>
      <c r="AA132" s="73">
        <v>11.405257149999995</v>
      </c>
      <c r="AB132" s="73">
        <v>12.070256209999997</v>
      </c>
      <c r="AC132" s="125">
        <v>146.80511855999995</v>
      </c>
      <c r="AD132" s="72">
        <v>11.475657699999996</v>
      </c>
      <c r="AE132" s="73">
        <v>10.959975639999996</v>
      </c>
      <c r="AF132" s="73">
        <v>13.948533059999995</v>
      </c>
      <c r="AG132" s="73">
        <v>12.669793440000007</v>
      </c>
      <c r="AH132" s="73">
        <v>14.501350209999995</v>
      </c>
      <c r="AI132" s="73">
        <v>14.533389740000004</v>
      </c>
      <c r="AJ132" s="73">
        <v>14.831527643600007</v>
      </c>
      <c r="AK132" s="73">
        <v>14.808163649999996</v>
      </c>
      <c r="AL132" s="73">
        <v>15.438276979999998</v>
      </c>
      <c r="AM132" s="73">
        <v>15.440939240000002</v>
      </c>
      <c r="AN132" s="73">
        <v>19.400016849999997</v>
      </c>
      <c r="AO132" s="74">
        <v>19.256861309999998</v>
      </c>
      <c r="AP132" s="125">
        <v>177.26448546359998</v>
      </c>
      <c r="AQ132" s="73">
        <v>20.808118894400007</v>
      </c>
      <c r="AR132" s="73">
        <v>20.14157011</v>
      </c>
      <c r="AS132" s="73">
        <v>23.439330098000003</v>
      </c>
      <c r="AT132" s="73">
        <v>20.262773759999998</v>
      </c>
      <c r="AU132" s="73">
        <v>20.510080106399982</v>
      </c>
      <c r="AV132" s="73">
        <v>21.147131089600006</v>
      </c>
      <c r="AW132" s="73">
        <v>21.556984350000111</v>
      </c>
      <c r="AX132" s="73">
        <v>20.594211979999997</v>
      </c>
      <c r="AY132" s="73">
        <v>20.255685223999993</v>
      </c>
      <c r="AZ132" s="73">
        <v>21.880192402799995</v>
      </c>
      <c r="BA132" s="73">
        <v>21.862027770000001</v>
      </c>
      <c r="BB132" s="73">
        <v>23.843224759999998</v>
      </c>
      <c r="BC132" s="125">
        <v>256.30133054520007</v>
      </c>
      <c r="BD132" s="72">
        <v>24.310798997200092</v>
      </c>
      <c r="BE132" s="73">
        <v>22.121270127200003</v>
      </c>
      <c r="BF132" s="73">
        <v>23.540985130400085</v>
      </c>
      <c r="BG132" s="73">
        <v>24.394164246400194</v>
      </c>
      <c r="BH132" s="73">
        <v>25.403597015600003</v>
      </c>
      <c r="BI132" s="73">
        <v>24.259395807600495</v>
      </c>
      <c r="BJ132" s="73">
        <v>25.031645994400275</v>
      </c>
      <c r="BK132" s="73">
        <v>23.206381895600099</v>
      </c>
      <c r="BL132" s="73">
        <v>23.165551785200101</v>
      </c>
      <c r="BM132" s="73">
        <v>22.988840370000009</v>
      </c>
      <c r="BN132" s="73">
        <v>20.584525853200205</v>
      </c>
      <c r="BO132" s="224">
        <f t="shared" ref="BO132:BO138" si="41">SUM($AD132:$AN132)</f>
        <v>158.00762415359998</v>
      </c>
      <c r="BP132" s="152">
        <f t="shared" ref="BP132:BP138" si="42">SUM($AQ132:$BA132)</f>
        <v>232.45810578520008</v>
      </c>
      <c r="BQ132" s="223">
        <f t="shared" ref="BQ132:BQ138" si="43">SUM($BD132:$BN132)</f>
        <v>259.00715722280154</v>
      </c>
      <c r="BR132" s="114">
        <f t="shared" ref="BR132" si="44">((BQ132/BP132)-1)*100</f>
        <v>11.421004807693723</v>
      </c>
      <c r="BS132" s="68"/>
      <c r="BT132" s="76"/>
    </row>
    <row r="133" spans="1:72" ht="20.100000000000001" customHeight="1" thickBot="1" x14ac:dyDescent="0.3">
      <c r="A133" s="172"/>
      <c r="B133" s="95"/>
      <c r="C133" s="93" t="s">
        <v>24</v>
      </c>
      <c r="D133" s="90">
        <v>258997</v>
      </c>
      <c r="E133" s="91">
        <v>209406</v>
      </c>
      <c r="F133" s="91">
        <v>683304</v>
      </c>
      <c r="G133" s="91">
        <v>1767071</v>
      </c>
      <c r="H133" s="91">
        <v>1658794</v>
      </c>
      <c r="I133" s="91">
        <v>1603651</v>
      </c>
      <c r="J133" s="91">
        <v>1866108</v>
      </c>
      <c r="K133" s="91">
        <v>2177083</v>
      </c>
      <c r="L133" s="91">
        <v>2138084</v>
      </c>
      <c r="M133" s="91">
        <v>2681313</v>
      </c>
      <c r="N133" s="91">
        <v>3686374</v>
      </c>
      <c r="O133" s="91">
        <v>4107290</v>
      </c>
      <c r="P133" s="131">
        <v>22837475</v>
      </c>
      <c r="Q133" s="91">
        <v>3729057</v>
      </c>
      <c r="R133" s="91">
        <v>3770510</v>
      </c>
      <c r="S133" s="91">
        <v>4600379</v>
      </c>
      <c r="T133" s="91">
        <v>4648491</v>
      </c>
      <c r="U133" s="91">
        <v>4721078</v>
      </c>
      <c r="V133" s="91">
        <v>4583906</v>
      </c>
      <c r="W133" s="91">
        <v>4808822</v>
      </c>
      <c r="X133" s="91">
        <v>5294213</v>
      </c>
      <c r="Y133" s="91">
        <v>5182542</v>
      </c>
      <c r="Z133" s="91">
        <v>5520288</v>
      </c>
      <c r="AA133" s="91">
        <v>5385293</v>
      </c>
      <c r="AB133" s="91">
        <v>5392699</v>
      </c>
      <c r="AC133" s="131">
        <v>57637278</v>
      </c>
      <c r="AD133" s="90">
        <v>5139263</v>
      </c>
      <c r="AE133" s="91">
        <v>4987091</v>
      </c>
      <c r="AF133" s="91">
        <v>5695814</v>
      </c>
      <c r="AG133" s="91">
        <v>5372405</v>
      </c>
      <c r="AH133" s="91">
        <v>5765818</v>
      </c>
      <c r="AI133" s="91">
        <v>5715085</v>
      </c>
      <c r="AJ133" s="91">
        <v>5650900</v>
      </c>
      <c r="AK133" s="91">
        <v>6004642</v>
      </c>
      <c r="AL133" s="91">
        <v>6136100</v>
      </c>
      <c r="AM133" s="91">
        <v>6495770</v>
      </c>
      <c r="AN133" s="91">
        <v>6360460</v>
      </c>
      <c r="AO133" s="92">
        <v>5863759</v>
      </c>
      <c r="AP133" s="131">
        <v>69187107</v>
      </c>
      <c r="AQ133" s="91">
        <v>5279884</v>
      </c>
      <c r="AR133" s="91">
        <v>5034539</v>
      </c>
      <c r="AS133" s="91">
        <v>6275368</v>
      </c>
      <c r="AT133" s="91">
        <v>5691624</v>
      </c>
      <c r="AU133" s="91">
        <v>6242935</v>
      </c>
      <c r="AV133" s="91">
        <v>6021612</v>
      </c>
      <c r="AW133" s="91">
        <v>6218068</v>
      </c>
      <c r="AX133" s="91">
        <v>6509795</v>
      </c>
      <c r="AY133" s="91">
        <v>6335104</v>
      </c>
      <c r="AZ133" s="91">
        <v>6515418</v>
      </c>
      <c r="BA133" s="91">
        <v>5973473</v>
      </c>
      <c r="BB133" s="91">
        <v>5667672</v>
      </c>
      <c r="BC133" s="90">
        <v>71765492</v>
      </c>
      <c r="BD133" s="90">
        <v>5340766</v>
      </c>
      <c r="BE133" s="91">
        <v>4898246</v>
      </c>
      <c r="BF133" s="91">
        <v>5392449</v>
      </c>
      <c r="BG133" s="91">
        <v>5254972</v>
      </c>
      <c r="BH133" s="91">
        <v>5218438</v>
      </c>
      <c r="BI133" s="91">
        <v>4935481</v>
      </c>
      <c r="BJ133" s="91">
        <v>4868897</v>
      </c>
      <c r="BK133" s="91">
        <v>5011914</v>
      </c>
      <c r="BL133" s="91">
        <v>4854370</v>
      </c>
      <c r="BM133" s="91">
        <v>4900320</v>
      </c>
      <c r="BN133" s="91">
        <v>4615833</v>
      </c>
      <c r="BO133" s="90">
        <f t="shared" si="41"/>
        <v>63323348</v>
      </c>
      <c r="BP133" s="91">
        <f t="shared" si="42"/>
        <v>66097820</v>
      </c>
      <c r="BQ133" s="92">
        <f t="shared" si="43"/>
        <v>55291686</v>
      </c>
      <c r="BR133" s="176">
        <f t="shared" si="38"/>
        <v>-16.348699548638667</v>
      </c>
      <c r="BS133" s="68"/>
      <c r="BT133" s="76"/>
    </row>
    <row r="134" spans="1:72" ht="20.100000000000001" customHeight="1" thickBot="1" x14ac:dyDescent="0.3">
      <c r="A134" s="172"/>
      <c r="B134" s="360" t="s">
        <v>57</v>
      </c>
      <c r="C134" s="361"/>
      <c r="D134" s="37">
        <v>4722</v>
      </c>
      <c r="E134" s="38">
        <v>5059</v>
      </c>
      <c r="F134" s="38">
        <v>7670</v>
      </c>
      <c r="G134" s="38">
        <v>8196</v>
      </c>
      <c r="H134" s="38">
        <v>9828</v>
      </c>
      <c r="I134" s="38">
        <v>11000</v>
      </c>
      <c r="J134" s="38">
        <v>11647</v>
      </c>
      <c r="K134" s="38">
        <v>13112</v>
      </c>
      <c r="L134" s="38">
        <v>15270</v>
      </c>
      <c r="M134" s="38">
        <v>21106</v>
      </c>
      <c r="N134" s="38">
        <v>23684</v>
      </c>
      <c r="O134" s="38">
        <v>28067</v>
      </c>
      <c r="P134" s="125">
        <v>159361</v>
      </c>
      <c r="Q134" s="38">
        <v>28676</v>
      </c>
      <c r="R134" s="38">
        <v>28122</v>
      </c>
      <c r="S134" s="38">
        <v>36461</v>
      </c>
      <c r="T134" s="38">
        <v>40256</v>
      </c>
      <c r="U134" s="38">
        <v>43928</v>
      </c>
      <c r="V134" s="38">
        <v>44830</v>
      </c>
      <c r="W134" s="38">
        <v>53916</v>
      </c>
      <c r="X134" s="38">
        <v>56461</v>
      </c>
      <c r="Y134" s="38">
        <v>57428</v>
      </c>
      <c r="Z134" s="38">
        <v>66499</v>
      </c>
      <c r="AA134" s="38">
        <v>74012</v>
      </c>
      <c r="AB134" s="38">
        <v>84141</v>
      </c>
      <c r="AC134" s="115">
        <v>614730</v>
      </c>
      <c r="AD134" s="37">
        <v>86343</v>
      </c>
      <c r="AE134" s="38">
        <v>89463</v>
      </c>
      <c r="AF134" s="38">
        <v>102893</v>
      </c>
      <c r="AG134" s="38">
        <v>103829</v>
      </c>
      <c r="AH134" s="38">
        <v>114973</v>
      </c>
      <c r="AI134" s="38">
        <v>121619</v>
      </c>
      <c r="AJ134" s="38">
        <v>127828</v>
      </c>
      <c r="AK134" s="38">
        <v>139067</v>
      </c>
      <c r="AL134" s="38">
        <v>150084</v>
      </c>
      <c r="AM134" s="38">
        <v>165703</v>
      </c>
      <c r="AN134" s="38">
        <v>164569</v>
      </c>
      <c r="AO134" s="281">
        <v>159000</v>
      </c>
      <c r="AP134" s="115">
        <v>1525371</v>
      </c>
      <c r="AQ134" s="38">
        <v>144005</v>
      </c>
      <c r="AR134" s="38">
        <v>137998</v>
      </c>
      <c r="AS134" s="38">
        <v>175579</v>
      </c>
      <c r="AT134" s="38">
        <v>164204</v>
      </c>
      <c r="AU134" s="38">
        <v>178483</v>
      </c>
      <c r="AV134" s="38">
        <v>184573</v>
      </c>
      <c r="AW134" s="38">
        <v>203163</v>
      </c>
      <c r="AX134" s="38">
        <v>221096</v>
      </c>
      <c r="AY134" s="38">
        <v>224498</v>
      </c>
      <c r="AZ134" s="38">
        <v>241647</v>
      </c>
      <c r="BA134" s="38">
        <v>236631</v>
      </c>
      <c r="BB134" s="38">
        <v>235663</v>
      </c>
      <c r="BC134" s="115">
        <v>2347540</v>
      </c>
      <c r="BD134" s="37">
        <v>228319</v>
      </c>
      <c r="BE134" s="38">
        <v>223227</v>
      </c>
      <c r="BF134" s="38">
        <v>241272</v>
      </c>
      <c r="BG134" s="38">
        <v>258087</v>
      </c>
      <c r="BH134" s="38">
        <v>278136</v>
      </c>
      <c r="BI134" s="38">
        <v>293182</v>
      </c>
      <c r="BJ134" s="38">
        <v>305652</v>
      </c>
      <c r="BK134" s="38">
        <v>318048</v>
      </c>
      <c r="BL134" s="38">
        <v>317311</v>
      </c>
      <c r="BM134" s="38">
        <v>330263</v>
      </c>
      <c r="BN134" s="38">
        <v>330113</v>
      </c>
      <c r="BO134" s="164">
        <f t="shared" si="41"/>
        <v>1366371</v>
      </c>
      <c r="BP134" s="165">
        <f t="shared" si="42"/>
        <v>2111877</v>
      </c>
      <c r="BQ134" s="166">
        <f t="shared" si="43"/>
        <v>3123610</v>
      </c>
      <c r="BR134" s="119">
        <f t="shared" si="38"/>
        <v>47.906814648769803</v>
      </c>
      <c r="BS134" s="68"/>
      <c r="BT134" s="71"/>
    </row>
    <row r="135" spans="1:72" ht="20.100000000000001" customHeight="1" thickBot="1" x14ac:dyDescent="0.3">
      <c r="A135" s="172"/>
      <c r="B135" s="102" t="s">
        <v>58</v>
      </c>
      <c r="C135" s="288"/>
      <c r="D135" s="72">
        <v>241215</v>
      </c>
      <c r="E135" s="73">
        <v>191784</v>
      </c>
      <c r="F135" s="73">
        <v>657876</v>
      </c>
      <c r="G135" s="73">
        <v>1740395</v>
      </c>
      <c r="H135" s="38">
        <v>1634390</v>
      </c>
      <c r="I135" s="38">
        <v>1574728</v>
      </c>
      <c r="J135" s="38">
        <v>1833898</v>
      </c>
      <c r="K135" s="38">
        <v>2142015</v>
      </c>
      <c r="L135" s="38">
        <v>2099419</v>
      </c>
      <c r="M135" s="73">
        <v>2629702</v>
      </c>
      <c r="N135" s="73">
        <v>3630257</v>
      </c>
      <c r="O135" s="73">
        <v>4048973</v>
      </c>
      <c r="P135" s="125">
        <v>22424652</v>
      </c>
      <c r="Q135" s="73">
        <v>3672194</v>
      </c>
      <c r="R135" s="73">
        <v>3714774</v>
      </c>
      <c r="S135" s="73">
        <v>4530521</v>
      </c>
      <c r="T135" s="73">
        <v>4576168</v>
      </c>
      <c r="U135" s="73">
        <v>4642842</v>
      </c>
      <c r="V135" s="73">
        <v>4501939</v>
      </c>
      <c r="W135" s="73">
        <v>4713475</v>
      </c>
      <c r="X135" s="73">
        <v>5195843</v>
      </c>
      <c r="Y135" s="73">
        <v>5084299</v>
      </c>
      <c r="Z135" s="73">
        <v>5409217</v>
      </c>
      <c r="AA135" s="73">
        <v>5269112</v>
      </c>
      <c r="AB135" s="73">
        <v>5261691</v>
      </c>
      <c r="AC135" s="125">
        <v>56572075</v>
      </c>
      <c r="AD135" s="72">
        <v>5004371</v>
      </c>
      <c r="AE135" s="73">
        <v>4851395</v>
      </c>
      <c r="AF135" s="73">
        <v>5532949</v>
      </c>
      <c r="AG135" s="73">
        <v>5208891</v>
      </c>
      <c r="AH135" s="73">
        <v>5584552</v>
      </c>
      <c r="AI135" s="73">
        <v>5525950</v>
      </c>
      <c r="AJ135" s="73">
        <v>5448233</v>
      </c>
      <c r="AK135" s="73">
        <v>5791064</v>
      </c>
      <c r="AL135" s="73">
        <v>5909216</v>
      </c>
      <c r="AM135" s="73">
        <v>6248273</v>
      </c>
      <c r="AN135" s="73">
        <v>6105436</v>
      </c>
      <c r="AO135" s="74">
        <v>5606025</v>
      </c>
      <c r="AP135" s="125">
        <v>66816355</v>
      </c>
      <c r="AQ135" s="73">
        <v>5023940</v>
      </c>
      <c r="AR135" s="73">
        <v>4793538</v>
      </c>
      <c r="AS135" s="73">
        <v>5979067</v>
      </c>
      <c r="AT135" s="73">
        <v>5414365</v>
      </c>
      <c r="AU135" s="73">
        <v>5941065</v>
      </c>
      <c r="AV135" s="73">
        <v>5714866</v>
      </c>
      <c r="AW135" s="73">
        <v>5885291</v>
      </c>
      <c r="AX135" s="73">
        <v>6159379</v>
      </c>
      <c r="AY135" s="73">
        <v>5988033</v>
      </c>
      <c r="AZ135" s="73">
        <v>6137301</v>
      </c>
      <c r="BA135" s="73">
        <v>5607243</v>
      </c>
      <c r="BB135" s="73">
        <v>5290072</v>
      </c>
      <c r="BC135" s="125">
        <v>67934160</v>
      </c>
      <c r="BD135" s="72">
        <v>4962706</v>
      </c>
      <c r="BE135" s="73">
        <v>4544898</v>
      </c>
      <c r="BF135" s="73">
        <v>5010322</v>
      </c>
      <c r="BG135" s="73">
        <v>4844971</v>
      </c>
      <c r="BH135" s="73">
        <v>4786239</v>
      </c>
      <c r="BI135" s="73">
        <v>4492477</v>
      </c>
      <c r="BJ135" s="73">
        <v>4402783</v>
      </c>
      <c r="BK135" s="73">
        <v>4542218</v>
      </c>
      <c r="BL135" s="73">
        <v>4384806</v>
      </c>
      <c r="BM135" s="73">
        <v>4369333</v>
      </c>
      <c r="BN135" s="73">
        <v>4141071</v>
      </c>
      <c r="BO135" s="164">
        <f t="shared" si="41"/>
        <v>61210330</v>
      </c>
      <c r="BP135" s="165">
        <f t="shared" si="42"/>
        <v>62644088</v>
      </c>
      <c r="BQ135" s="166">
        <f t="shared" si="43"/>
        <v>50481824</v>
      </c>
      <c r="BR135" s="114">
        <f t="shared" si="38"/>
        <v>-19.414863219015977</v>
      </c>
      <c r="BS135" s="77"/>
      <c r="BT135" s="76"/>
    </row>
    <row r="136" spans="1:72" ht="20.100000000000001" customHeight="1" thickBot="1" x14ac:dyDescent="0.3">
      <c r="A136" s="172"/>
      <c r="B136" s="102" t="s">
        <v>59</v>
      </c>
      <c r="C136" s="288"/>
      <c r="D136" s="72">
        <v>0</v>
      </c>
      <c r="E136" s="73">
        <v>0</v>
      </c>
      <c r="F136" s="73">
        <v>0</v>
      </c>
      <c r="G136" s="73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73">
        <v>0</v>
      </c>
      <c r="N136" s="73">
        <v>0</v>
      </c>
      <c r="O136" s="73">
        <v>0</v>
      </c>
      <c r="P136" s="125">
        <v>0</v>
      </c>
      <c r="Q136" s="73">
        <v>0</v>
      </c>
      <c r="R136" s="73">
        <v>0</v>
      </c>
      <c r="S136" s="73">
        <v>0</v>
      </c>
      <c r="T136" s="73">
        <v>0</v>
      </c>
      <c r="U136" s="73">
        <v>0</v>
      </c>
      <c r="V136" s="73">
        <v>0</v>
      </c>
      <c r="W136" s="73">
        <v>0</v>
      </c>
      <c r="X136" s="73">
        <v>0</v>
      </c>
      <c r="Y136" s="73">
        <v>225</v>
      </c>
      <c r="Z136" s="73">
        <v>1010</v>
      </c>
      <c r="AA136" s="73">
        <v>1462</v>
      </c>
      <c r="AB136" s="73">
        <v>2000</v>
      </c>
      <c r="AC136" s="125">
        <v>4697</v>
      </c>
      <c r="AD136" s="72">
        <v>2544</v>
      </c>
      <c r="AE136" s="73">
        <v>2550</v>
      </c>
      <c r="AF136" s="73">
        <v>3493</v>
      </c>
      <c r="AG136" s="73">
        <v>3155</v>
      </c>
      <c r="AH136" s="73">
        <v>3995</v>
      </c>
      <c r="AI136" s="73">
        <v>4751</v>
      </c>
      <c r="AJ136" s="73">
        <v>6203</v>
      </c>
      <c r="AK136" s="73">
        <v>6148</v>
      </c>
      <c r="AL136" s="73">
        <v>6937</v>
      </c>
      <c r="AM136" s="73">
        <v>7393</v>
      </c>
      <c r="AN136" s="73">
        <v>7804</v>
      </c>
      <c r="AO136" s="74">
        <v>9491</v>
      </c>
      <c r="AP136" s="125">
        <v>64464</v>
      </c>
      <c r="AQ136" s="73">
        <v>15975</v>
      </c>
      <c r="AR136" s="73">
        <v>10086</v>
      </c>
      <c r="AS136" s="73">
        <v>15576</v>
      </c>
      <c r="AT136" s="73">
        <v>11658</v>
      </c>
      <c r="AU136" s="73">
        <v>14747</v>
      </c>
      <c r="AV136" s="73">
        <v>12407</v>
      </c>
      <c r="AW136" s="73">
        <v>12676</v>
      </c>
      <c r="AX136" s="73">
        <v>16090</v>
      </c>
      <c r="AY136" s="73">
        <v>13439</v>
      </c>
      <c r="AZ136" s="73">
        <v>14833</v>
      </c>
      <c r="BA136" s="73">
        <v>14332</v>
      </c>
      <c r="BB136" s="73">
        <v>16208</v>
      </c>
      <c r="BC136" s="125">
        <v>168027</v>
      </c>
      <c r="BD136" s="72">
        <v>17558</v>
      </c>
      <c r="BE136" s="73">
        <v>15594</v>
      </c>
      <c r="BF136" s="73">
        <v>17972</v>
      </c>
      <c r="BG136" s="73">
        <v>20297</v>
      </c>
      <c r="BH136" s="73">
        <v>21483</v>
      </c>
      <c r="BI136" s="73">
        <v>20509</v>
      </c>
      <c r="BJ136" s="73">
        <v>22495</v>
      </c>
      <c r="BK136" s="73">
        <v>22411</v>
      </c>
      <c r="BL136" s="73">
        <v>22751</v>
      </c>
      <c r="BM136" s="73">
        <v>63451</v>
      </c>
      <c r="BN136" s="73">
        <v>23831</v>
      </c>
      <c r="BO136" s="164">
        <f t="shared" si="41"/>
        <v>54973</v>
      </c>
      <c r="BP136" s="165">
        <f t="shared" si="42"/>
        <v>151819</v>
      </c>
      <c r="BQ136" s="166">
        <f t="shared" si="43"/>
        <v>268352</v>
      </c>
      <c r="BR136" s="114">
        <f t="shared" ref="BR136" si="45">((BQ136/BP136)-1)*100</f>
        <v>76.757849807995044</v>
      </c>
      <c r="BS136" s="77"/>
      <c r="BT136" s="76"/>
    </row>
    <row r="137" spans="1:72" ht="20.100000000000001" customHeight="1" thickBot="1" x14ac:dyDescent="0.3">
      <c r="A137" s="172"/>
      <c r="B137" s="360" t="s">
        <v>60</v>
      </c>
      <c r="C137" s="361"/>
      <c r="D137" s="37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  <c r="P137" s="125">
        <v>0</v>
      </c>
      <c r="Q137" s="38">
        <v>0</v>
      </c>
      <c r="R137" s="38">
        <v>0</v>
      </c>
      <c r="S137" s="38">
        <v>0</v>
      </c>
      <c r="T137" s="38">
        <v>0</v>
      </c>
      <c r="U137" s="38">
        <v>0</v>
      </c>
      <c r="V137" s="38">
        <v>0</v>
      </c>
      <c r="W137" s="38">
        <v>14</v>
      </c>
      <c r="X137" s="38">
        <v>9</v>
      </c>
      <c r="Y137" s="38">
        <v>21</v>
      </c>
      <c r="Z137" s="38">
        <v>35</v>
      </c>
      <c r="AA137" s="38">
        <v>62</v>
      </c>
      <c r="AB137" s="38">
        <v>72</v>
      </c>
      <c r="AC137" s="115">
        <v>213</v>
      </c>
      <c r="AD137" s="37">
        <v>48</v>
      </c>
      <c r="AE137" s="38">
        <v>75</v>
      </c>
      <c r="AF137" s="38">
        <v>75</v>
      </c>
      <c r="AG137" s="38">
        <v>74</v>
      </c>
      <c r="AH137" s="38">
        <v>113</v>
      </c>
      <c r="AI137" s="38">
        <v>132</v>
      </c>
      <c r="AJ137" s="38">
        <v>122</v>
      </c>
      <c r="AK137" s="38">
        <v>153</v>
      </c>
      <c r="AL137" s="38">
        <v>172</v>
      </c>
      <c r="AM137" s="38">
        <v>155</v>
      </c>
      <c r="AN137" s="38">
        <v>134</v>
      </c>
      <c r="AO137" s="281">
        <v>143</v>
      </c>
      <c r="AP137" s="115">
        <v>1396</v>
      </c>
      <c r="AQ137" s="38">
        <v>133</v>
      </c>
      <c r="AR137" s="38">
        <v>169</v>
      </c>
      <c r="AS137" s="38">
        <v>167</v>
      </c>
      <c r="AT137" s="38">
        <v>118</v>
      </c>
      <c r="AU137" s="38">
        <v>121</v>
      </c>
      <c r="AV137" s="38">
        <v>133</v>
      </c>
      <c r="AW137" s="38">
        <v>174</v>
      </c>
      <c r="AX137" s="38">
        <v>201</v>
      </c>
      <c r="AY137" s="38">
        <v>168</v>
      </c>
      <c r="AZ137" s="38">
        <v>51</v>
      </c>
      <c r="BA137" s="38">
        <v>0</v>
      </c>
      <c r="BB137" s="38">
        <v>0</v>
      </c>
      <c r="BC137" s="115">
        <v>1435</v>
      </c>
      <c r="BD137" s="37">
        <v>0</v>
      </c>
      <c r="BE137" s="38">
        <v>0</v>
      </c>
      <c r="BF137" s="38">
        <v>0</v>
      </c>
      <c r="BG137" s="38">
        <v>0</v>
      </c>
      <c r="BH137" s="38">
        <v>0</v>
      </c>
      <c r="BI137" s="38">
        <v>0</v>
      </c>
      <c r="BJ137" s="38">
        <v>0</v>
      </c>
      <c r="BK137" s="38">
        <v>0</v>
      </c>
      <c r="BL137" s="38">
        <v>0</v>
      </c>
      <c r="BM137" s="38">
        <v>0</v>
      </c>
      <c r="BN137" s="38">
        <v>0</v>
      </c>
      <c r="BO137" s="164">
        <f t="shared" si="41"/>
        <v>1253</v>
      </c>
      <c r="BP137" s="165">
        <f t="shared" si="42"/>
        <v>1435</v>
      </c>
      <c r="BQ137" s="166">
        <f t="shared" si="43"/>
        <v>0</v>
      </c>
      <c r="BR137" s="119">
        <f t="shared" ref="BR137:BR138" si="46">((BQ137/BP137)-1)*100</f>
        <v>-100</v>
      </c>
      <c r="BS137" s="68"/>
      <c r="BT137" s="71"/>
    </row>
    <row r="138" spans="1:72" ht="20.100000000000001" customHeight="1" thickBot="1" x14ac:dyDescent="0.3">
      <c r="A138" s="172"/>
      <c r="B138" s="102" t="s">
        <v>61</v>
      </c>
      <c r="C138" s="288"/>
      <c r="D138" s="72">
        <v>13060</v>
      </c>
      <c r="E138" s="73">
        <v>12563</v>
      </c>
      <c r="F138" s="73">
        <v>17758</v>
      </c>
      <c r="G138" s="73">
        <v>18480</v>
      </c>
      <c r="H138" s="38">
        <v>14576</v>
      </c>
      <c r="I138" s="38">
        <v>17923</v>
      </c>
      <c r="J138" s="38">
        <v>20563</v>
      </c>
      <c r="K138" s="38">
        <v>21956</v>
      </c>
      <c r="L138" s="38">
        <v>23395</v>
      </c>
      <c r="M138" s="73">
        <v>30505</v>
      </c>
      <c r="N138" s="73">
        <v>32433</v>
      </c>
      <c r="O138" s="73">
        <v>30250</v>
      </c>
      <c r="P138" s="125">
        <v>253462</v>
      </c>
      <c r="Q138" s="73">
        <v>28187</v>
      </c>
      <c r="R138" s="73">
        <v>27614</v>
      </c>
      <c r="S138" s="73">
        <v>33397</v>
      </c>
      <c r="T138" s="73">
        <v>32067</v>
      </c>
      <c r="U138" s="73">
        <v>34308</v>
      </c>
      <c r="V138" s="73">
        <v>37137</v>
      </c>
      <c r="W138" s="73">
        <v>41417</v>
      </c>
      <c r="X138" s="73">
        <v>41900</v>
      </c>
      <c r="Y138" s="73">
        <v>40569</v>
      </c>
      <c r="Z138" s="73">
        <v>43527</v>
      </c>
      <c r="AA138" s="73">
        <v>40645</v>
      </c>
      <c r="AB138" s="73">
        <v>44795</v>
      </c>
      <c r="AC138" s="125">
        <v>445563</v>
      </c>
      <c r="AD138" s="72">
        <v>45957</v>
      </c>
      <c r="AE138" s="73">
        <v>43608</v>
      </c>
      <c r="AF138" s="73">
        <v>56404</v>
      </c>
      <c r="AG138" s="73">
        <v>56456</v>
      </c>
      <c r="AH138" s="73">
        <v>62185</v>
      </c>
      <c r="AI138" s="73">
        <v>62633</v>
      </c>
      <c r="AJ138" s="73">
        <v>68514</v>
      </c>
      <c r="AK138" s="73">
        <v>68210</v>
      </c>
      <c r="AL138" s="73">
        <v>69691</v>
      </c>
      <c r="AM138" s="73">
        <v>74246</v>
      </c>
      <c r="AN138" s="73">
        <v>82517</v>
      </c>
      <c r="AO138" s="74">
        <v>89100</v>
      </c>
      <c r="AP138" s="125">
        <v>779521</v>
      </c>
      <c r="AQ138" s="73">
        <v>95831</v>
      </c>
      <c r="AR138" s="73">
        <v>92748</v>
      </c>
      <c r="AS138" s="73">
        <v>104979</v>
      </c>
      <c r="AT138" s="73">
        <v>101279</v>
      </c>
      <c r="AU138" s="73">
        <v>108519</v>
      </c>
      <c r="AV138" s="73">
        <v>109633</v>
      </c>
      <c r="AW138" s="73">
        <v>116764</v>
      </c>
      <c r="AX138" s="73">
        <v>113029</v>
      </c>
      <c r="AY138" s="73">
        <v>108966</v>
      </c>
      <c r="AZ138" s="73">
        <v>121586</v>
      </c>
      <c r="BA138" s="73">
        <v>115267</v>
      </c>
      <c r="BB138" s="73">
        <v>125729</v>
      </c>
      <c r="BC138" s="125">
        <v>1314330</v>
      </c>
      <c r="BD138" s="72">
        <v>132183</v>
      </c>
      <c r="BE138" s="73">
        <v>114527</v>
      </c>
      <c r="BF138" s="73">
        <v>122883</v>
      </c>
      <c r="BG138" s="73">
        <v>131617</v>
      </c>
      <c r="BH138" s="73">
        <v>132580</v>
      </c>
      <c r="BI138" s="73">
        <v>129313</v>
      </c>
      <c r="BJ138" s="73">
        <v>137967</v>
      </c>
      <c r="BK138" s="73">
        <v>129237</v>
      </c>
      <c r="BL138" s="73">
        <v>129502</v>
      </c>
      <c r="BM138" s="73">
        <v>137273</v>
      </c>
      <c r="BN138" s="73">
        <v>120818</v>
      </c>
      <c r="BO138" s="164">
        <f t="shared" si="41"/>
        <v>690421</v>
      </c>
      <c r="BP138" s="165">
        <f t="shared" si="42"/>
        <v>1188601</v>
      </c>
      <c r="BQ138" s="166">
        <f t="shared" si="43"/>
        <v>1417900</v>
      </c>
      <c r="BR138" s="114">
        <f t="shared" si="46"/>
        <v>19.291503204187109</v>
      </c>
      <c r="BS138" s="77"/>
      <c r="BT138" s="76"/>
    </row>
    <row r="139" spans="1:72" ht="20.100000000000001" customHeight="1" x14ac:dyDescent="0.25">
      <c r="A139" s="172"/>
      <c r="B139" s="304" t="s">
        <v>121</v>
      </c>
      <c r="C139" s="303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0"/>
      <c r="BP139" s="20"/>
      <c r="BQ139" s="148"/>
      <c r="BR139" s="297"/>
      <c r="BS139" s="77"/>
      <c r="BT139" s="76"/>
    </row>
    <row r="140" spans="1:72" ht="20.100000000000001" customHeight="1" thickBot="1" x14ac:dyDescent="0.3">
      <c r="A140" s="172"/>
      <c r="B140" s="85" t="s">
        <v>102</v>
      </c>
      <c r="C140" s="85"/>
      <c r="D140" s="124"/>
      <c r="E140" s="24"/>
      <c r="F140" s="24"/>
      <c r="G140" s="24"/>
      <c r="H140" s="24"/>
      <c r="I140" s="24"/>
      <c r="J140" s="24"/>
      <c r="K140" s="24"/>
      <c r="L140" s="24"/>
      <c r="M140" s="24"/>
      <c r="N140" s="124"/>
      <c r="O140" s="1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1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151"/>
      <c r="BQ140" s="159"/>
      <c r="BR140" s="24"/>
      <c r="BS140" s="77"/>
      <c r="BT140" s="76"/>
    </row>
    <row r="141" spans="1:72" ht="20.100000000000001" customHeight="1" thickBot="1" x14ac:dyDescent="0.35">
      <c r="A141" s="172"/>
      <c r="B141" s="94"/>
      <c r="C141" s="93" t="s">
        <v>23</v>
      </c>
      <c r="D141" s="90">
        <v>4424.8975493047983</v>
      </c>
      <c r="E141" s="91">
        <v>4466.1600077976</v>
      </c>
      <c r="F141" s="91">
        <v>5916.9033128519986</v>
      </c>
      <c r="G141" s="91">
        <v>5322.3727806596007</v>
      </c>
      <c r="H141" s="91">
        <v>5196.4883984571989</v>
      </c>
      <c r="I141" s="91">
        <v>6411.1098343360009</v>
      </c>
      <c r="J141" s="91">
        <v>6259.0206265180004</v>
      </c>
      <c r="K141" s="91">
        <v>5648.4633926755996</v>
      </c>
      <c r="L141" s="91">
        <v>4585.5871353615994</v>
      </c>
      <c r="M141" s="91">
        <v>6262.3217462740013</v>
      </c>
      <c r="N141" s="91">
        <v>4542.7098989775986</v>
      </c>
      <c r="O141" s="91">
        <v>3732.7825270623998</v>
      </c>
      <c r="P141" s="131">
        <v>62768.817210276393</v>
      </c>
      <c r="Q141" s="91">
        <v>4276.6196938027997</v>
      </c>
      <c r="R141" s="91">
        <v>4696.2010803340008</v>
      </c>
      <c r="S141" s="91">
        <v>5785.2267552303983</v>
      </c>
      <c r="T141" s="91">
        <v>6284.6131106523999</v>
      </c>
      <c r="U141" s="91">
        <v>7554.4251434776006</v>
      </c>
      <c r="V141" s="91">
        <v>7032.7682432380007</v>
      </c>
      <c r="W141" s="91">
        <v>3656.7285783744001</v>
      </c>
      <c r="X141" s="91">
        <v>6943.4518914751989</v>
      </c>
      <c r="Y141" s="91">
        <v>6247.2289872639985</v>
      </c>
      <c r="Z141" s="91">
        <v>7363.0769674432022</v>
      </c>
      <c r="AA141" s="91">
        <v>5820.9777149439988</v>
      </c>
      <c r="AB141" s="91">
        <v>6052.7981250075991</v>
      </c>
      <c r="AC141" s="131">
        <v>71714.116291243598</v>
      </c>
      <c r="AD141" s="90">
        <v>5553.3540635411991</v>
      </c>
      <c r="AE141" s="91">
        <v>4537.9135508287991</v>
      </c>
      <c r="AF141" s="91">
        <v>5965.6490743684008</v>
      </c>
      <c r="AG141" s="91">
        <v>4065.7660689515997</v>
      </c>
      <c r="AH141" s="91">
        <v>5399.9438289104</v>
      </c>
      <c r="AI141" s="91">
        <v>4591.5548912928007</v>
      </c>
      <c r="AJ141" s="91">
        <v>5697.2290657600024</v>
      </c>
      <c r="AK141" s="91">
        <v>3776.9236765464007</v>
      </c>
      <c r="AL141" s="91">
        <v>5078.8383803684001</v>
      </c>
      <c r="AM141" s="91">
        <v>5130.9262571928002</v>
      </c>
      <c r="AN141" s="91">
        <v>5551.8273906207978</v>
      </c>
      <c r="AO141" s="92">
        <v>6383.7309613124016</v>
      </c>
      <c r="AP141" s="131">
        <v>61733.657209694007</v>
      </c>
      <c r="AQ141" s="91">
        <v>4001.9026017967985</v>
      </c>
      <c r="AR141" s="91">
        <v>4274.1808065952</v>
      </c>
      <c r="AS141" s="91">
        <v>8084.0431711651972</v>
      </c>
      <c r="AT141" s="91">
        <v>6902.5509025423999</v>
      </c>
      <c r="AU141" s="91">
        <v>7409.4432882211986</v>
      </c>
      <c r="AV141" s="91">
        <v>5377.3878776544007</v>
      </c>
      <c r="AW141" s="91">
        <v>6614.412973344798</v>
      </c>
      <c r="AX141" s="91">
        <v>7096.0746707500002</v>
      </c>
      <c r="AY141" s="91">
        <v>6056.3821230964013</v>
      </c>
      <c r="AZ141" s="91">
        <v>6489.2683689531996</v>
      </c>
      <c r="BA141" s="91">
        <v>6165.7237381580007</v>
      </c>
      <c r="BB141" s="91">
        <v>4884.3427346120006</v>
      </c>
      <c r="BC141" s="131">
        <v>73355.71325688959</v>
      </c>
      <c r="BD141" s="90">
        <v>4427.8326267615994</v>
      </c>
      <c r="BE141" s="91">
        <v>3013.8623350739999</v>
      </c>
      <c r="BF141" s="91">
        <v>5309.058860755199</v>
      </c>
      <c r="BG141" s="91">
        <v>6047.3264528675991</v>
      </c>
      <c r="BH141" s="91">
        <v>5534.8724623108001</v>
      </c>
      <c r="BI141" s="91">
        <v>3782.8289713220015</v>
      </c>
      <c r="BJ141" s="91">
        <v>5880.8136188888002</v>
      </c>
      <c r="BK141" s="91">
        <v>4419.6038562596004</v>
      </c>
      <c r="BL141" s="91">
        <v>4725.9697954188014</v>
      </c>
      <c r="BM141" s="91">
        <v>7100.0239568212</v>
      </c>
      <c r="BN141" s="91">
        <v>5045.606402815999</v>
      </c>
      <c r="BO141" s="90">
        <f>SUM($AD141:$AN141)</f>
        <v>55349.926248381591</v>
      </c>
      <c r="BP141" s="91">
        <f>SUM($AQ141:$BA141)</f>
        <v>68471.37052227759</v>
      </c>
      <c r="BQ141" s="92">
        <f>SUM($BD141:$BN141)</f>
        <v>55287.799339295598</v>
      </c>
      <c r="BR141" s="176">
        <f t="shared" ref="BR141:BR148" si="47">((BQ141/BP141)-1)*100</f>
        <v>-19.254136557252988</v>
      </c>
      <c r="BS141" s="77"/>
      <c r="BT141" s="76"/>
    </row>
    <row r="142" spans="1:72" ht="20.100000000000001" customHeight="1" x14ac:dyDescent="0.25">
      <c r="A142" s="172"/>
      <c r="B142" s="18" t="s">
        <v>112</v>
      </c>
      <c r="C142" s="285"/>
      <c r="D142" s="177"/>
      <c r="E142" s="225"/>
      <c r="F142" s="225"/>
      <c r="G142" s="225"/>
      <c r="H142" s="225"/>
      <c r="I142" s="225"/>
      <c r="J142" s="225"/>
      <c r="K142" s="225"/>
      <c r="L142" s="225"/>
      <c r="M142" s="225"/>
      <c r="N142" s="225"/>
      <c r="O142" s="225"/>
      <c r="P142" s="234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34"/>
      <c r="AD142" s="232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35"/>
      <c r="AP142" s="234"/>
      <c r="AQ142" s="225"/>
      <c r="AR142" s="225"/>
      <c r="AS142" s="225"/>
      <c r="AT142" s="225"/>
      <c r="AU142" s="225"/>
      <c r="AV142" s="225"/>
      <c r="AW142" s="225"/>
      <c r="AX142" s="225"/>
      <c r="AY142" s="225"/>
      <c r="AZ142" s="225"/>
      <c r="BA142" s="225"/>
      <c r="BB142" s="225"/>
      <c r="BC142" s="234"/>
      <c r="BD142" s="232"/>
      <c r="BE142" s="225"/>
      <c r="BF142" s="225"/>
      <c r="BG142" s="225"/>
      <c r="BH142" s="225"/>
      <c r="BI142" s="225"/>
      <c r="BJ142" s="225"/>
      <c r="BK142" s="225"/>
      <c r="BL142" s="225"/>
      <c r="BM142" s="225"/>
      <c r="BN142" s="225"/>
      <c r="BO142" s="232"/>
      <c r="BP142" s="225"/>
      <c r="BQ142" s="233"/>
      <c r="BR142" s="237"/>
      <c r="BS142" s="77"/>
      <c r="BT142" s="76"/>
    </row>
    <row r="143" spans="1:72" ht="20.100000000000001" customHeight="1" thickBot="1" x14ac:dyDescent="0.25">
      <c r="A143" s="172"/>
      <c r="B143" s="221" t="s">
        <v>12</v>
      </c>
      <c r="C143" s="42"/>
      <c r="D143" s="43">
        <v>4273.4575566399981</v>
      </c>
      <c r="E143" s="28">
        <v>4037.6448244999997</v>
      </c>
      <c r="F143" s="28">
        <v>5643.1710364399987</v>
      </c>
      <c r="G143" s="28">
        <v>4629.9345893000009</v>
      </c>
      <c r="H143" s="28">
        <v>5014.3673004199991</v>
      </c>
      <c r="I143" s="28">
        <v>5870.4497141400007</v>
      </c>
      <c r="J143" s="28">
        <v>5936.0811166600006</v>
      </c>
      <c r="K143" s="28">
        <v>5498.2831376199993</v>
      </c>
      <c r="L143" s="28">
        <v>4377.0849775199995</v>
      </c>
      <c r="M143" s="28">
        <v>5987.285756360001</v>
      </c>
      <c r="N143" s="28">
        <v>4373.8623717599985</v>
      </c>
      <c r="O143" s="28">
        <v>3189.4930220999995</v>
      </c>
      <c r="P143" s="132">
        <v>58831.115403459989</v>
      </c>
      <c r="Q143" s="28">
        <v>3752.5343874399996</v>
      </c>
      <c r="R143" s="28">
        <v>4553.1072159800005</v>
      </c>
      <c r="S143" s="28">
        <v>4578.6560418599984</v>
      </c>
      <c r="T143" s="28">
        <v>4274.2612551599996</v>
      </c>
      <c r="U143" s="28">
        <v>6696.1119922800008</v>
      </c>
      <c r="V143" s="28">
        <v>6416.5155556000009</v>
      </c>
      <c r="W143" s="28">
        <v>3382.32142312</v>
      </c>
      <c r="X143" s="28">
        <v>6705.9220843199992</v>
      </c>
      <c r="Y143" s="28">
        <v>6034.816266939999</v>
      </c>
      <c r="Z143" s="28">
        <v>7064.2723588400022</v>
      </c>
      <c r="AA143" s="28">
        <v>5184.2052574199988</v>
      </c>
      <c r="AB143" s="28">
        <v>5794.1231132599987</v>
      </c>
      <c r="AC143" s="132">
        <v>64436.846952220003</v>
      </c>
      <c r="AD143" s="43">
        <v>5188.5357689199991</v>
      </c>
      <c r="AE143" s="28">
        <v>4158.8697657199991</v>
      </c>
      <c r="AF143" s="28">
        <v>5324.2115181600002</v>
      </c>
      <c r="AG143" s="28">
        <v>3803.9056820599999</v>
      </c>
      <c r="AH143" s="28">
        <v>5019.5397568400003</v>
      </c>
      <c r="AI143" s="28">
        <v>4314.8724562400002</v>
      </c>
      <c r="AJ143" s="28">
        <v>5342.0425158600028</v>
      </c>
      <c r="AK143" s="28">
        <v>3543.7838857800007</v>
      </c>
      <c r="AL143" s="28">
        <v>4819.3121950499999</v>
      </c>
      <c r="AM143" s="28">
        <v>4897.8611221600004</v>
      </c>
      <c r="AN143" s="28">
        <v>5341.3260866399978</v>
      </c>
      <c r="AO143" s="279">
        <v>5771.5264897400011</v>
      </c>
      <c r="AP143" s="132">
        <v>57525.787243170009</v>
      </c>
      <c r="AQ143" s="28">
        <v>3740.2059266099986</v>
      </c>
      <c r="AR143" s="28">
        <v>4101.3613005500001</v>
      </c>
      <c r="AS143" s="28">
        <v>7981.1517199599975</v>
      </c>
      <c r="AT143" s="28">
        <v>6806.29631255</v>
      </c>
      <c r="AU143" s="28">
        <v>7201.7511704299986</v>
      </c>
      <c r="AV143" s="28">
        <v>5231.9355820700002</v>
      </c>
      <c r="AW143" s="28">
        <v>6399.3948505399976</v>
      </c>
      <c r="AX143" s="28">
        <v>6868.1289958000007</v>
      </c>
      <c r="AY143" s="28">
        <v>5899.3698103300012</v>
      </c>
      <c r="AZ143" s="28">
        <v>6162.2661933999998</v>
      </c>
      <c r="BA143" s="28">
        <v>6063.6244353000011</v>
      </c>
      <c r="BB143" s="28">
        <v>4753.5093620400003</v>
      </c>
      <c r="BC143" s="132">
        <v>71208.995659579989</v>
      </c>
      <c r="BD143" s="43">
        <v>4301.5678848099997</v>
      </c>
      <c r="BE143" s="28">
        <v>2596.1868796600002</v>
      </c>
      <c r="BF143" s="28">
        <v>5158.8786100899988</v>
      </c>
      <c r="BG143" s="28">
        <v>5906.6691523999989</v>
      </c>
      <c r="BH143" s="28">
        <v>5397.0651514500005</v>
      </c>
      <c r="BI143" s="28">
        <v>3691.2960482600015</v>
      </c>
      <c r="BJ143" s="28">
        <v>5762.69511994</v>
      </c>
      <c r="BK143" s="28">
        <v>3784.40074749</v>
      </c>
      <c r="BL143" s="28">
        <v>4264.3434643900009</v>
      </c>
      <c r="BM143" s="28">
        <v>6811.3211180500002</v>
      </c>
      <c r="BN143" s="28">
        <v>4558.568981819999</v>
      </c>
      <c r="BO143" s="150">
        <f>SUM($AD143:$AN143)</f>
        <v>51754.260753430004</v>
      </c>
      <c r="BP143" s="20">
        <f>SUM($AQ143:$BA143)</f>
        <v>66455.486297539988</v>
      </c>
      <c r="BQ143" s="223">
        <f>SUM($BD143:$BN143)</f>
        <v>52232.993158359997</v>
      </c>
      <c r="BR143" s="132"/>
      <c r="BS143" s="77"/>
      <c r="BT143" s="76"/>
    </row>
    <row r="144" spans="1:72" ht="20.100000000000001" customHeight="1" x14ac:dyDescent="0.25">
      <c r="A144" s="172"/>
      <c r="B144" s="18" t="s">
        <v>113</v>
      </c>
      <c r="C144" s="284"/>
      <c r="D144" s="240"/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34"/>
      <c r="Q144" s="241"/>
      <c r="R144" s="241"/>
      <c r="S144" s="241"/>
      <c r="T144" s="241"/>
      <c r="U144" s="241"/>
      <c r="V144" s="241"/>
      <c r="W144" s="241"/>
      <c r="X144" s="241"/>
      <c r="Y144" s="241"/>
      <c r="Z144" s="241"/>
      <c r="AA144" s="241"/>
      <c r="AB144" s="241"/>
      <c r="AC144" s="234"/>
      <c r="AD144" s="240"/>
      <c r="AE144" s="241"/>
      <c r="AF144" s="241"/>
      <c r="AG144" s="241"/>
      <c r="AH144" s="241"/>
      <c r="AI144" s="241"/>
      <c r="AJ144" s="241"/>
      <c r="AK144" s="241"/>
      <c r="AL144" s="241"/>
      <c r="AM144" s="241"/>
      <c r="AN144" s="241"/>
      <c r="AO144" s="282"/>
      <c r="AP144" s="245"/>
      <c r="AQ144" s="241"/>
      <c r="AR144" s="241"/>
      <c r="AS144" s="241"/>
      <c r="AT144" s="241"/>
      <c r="AU144" s="241"/>
      <c r="AV144" s="241"/>
      <c r="AW144" s="241"/>
      <c r="AX144" s="241"/>
      <c r="AY144" s="241"/>
      <c r="AZ144" s="241"/>
      <c r="BA144" s="241"/>
      <c r="BB144" s="241"/>
      <c r="BC144" s="245"/>
      <c r="BD144" s="240"/>
      <c r="BE144" s="241"/>
      <c r="BF144" s="241"/>
      <c r="BG144" s="241"/>
      <c r="BH144" s="241"/>
      <c r="BI144" s="241"/>
      <c r="BJ144" s="241"/>
      <c r="BK144" s="241"/>
      <c r="BL144" s="241"/>
      <c r="BM144" s="241"/>
      <c r="BN144" s="241"/>
      <c r="BO144" s="232"/>
      <c r="BP144" s="225"/>
      <c r="BQ144" s="233"/>
      <c r="BR144" s="236"/>
      <c r="BS144" s="77"/>
      <c r="BT144" s="76"/>
    </row>
    <row r="145" spans="1:72" ht="20.100000000000001" customHeight="1" thickBot="1" x14ac:dyDescent="0.25">
      <c r="A145" s="172"/>
      <c r="B145" s="210" t="s">
        <v>12</v>
      </c>
      <c r="C145" s="42"/>
      <c r="D145" s="189">
        <v>151.4399926648</v>
      </c>
      <c r="E145" s="139">
        <v>428.51518329759995</v>
      </c>
      <c r="F145" s="139">
        <v>273.73227641199998</v>
      </c>
      <c r="G145" s="139">
        <v>692.43819135959984</v>
      </c>
      <c r="H145" s="139">
        <v>182.12109803719994</v>
      </c>
      <c r="I145" s="139">
        <v>540.66012019599998</v>
      </c>
      <c r="J145" s="139">
        <v>322.93950985799989</v>
      </c>
      <c r="K145" s="139">
        <v>150.18025505559999</v>
      </c>
      <c r="L145" s="139">
        <v>208.5021578416</v>
      </c>
      <c r="M145" s="139">
        <v>275.03598991399997</v>
      </c>
      <c r="N145" s="139">
        <v>168.84752721760003</v>
      </c>
      <c r="O145" s="139">
        <v>543.28950496240009</v>
      </c>
      <c r="P145" s="132">
        <v>3937.7018068163998</v>
      </c>
      <c r="Q145" s="139">
        <v>524.08530636280011</v>
      </c>
      <c r="R145" s="139">
        <v>143.09386435400003</v>
      </c>
      <c r="S145" s="139">
        <v>1206.5707133704002</v>
      </c>
      <c r="T145" s="139">
        <v>2010.3518554924003</v>
      </c>
      <c r="U145" s="139">
        <v>858.31315119759995</v>
      </c>
      <c r="V145" s="139">
        <v>616.252687638</v>
      </c>
      <c r="W145" s="139">
        <v>274.40715525439998</v>
      </c>
      <c r="X145" s="139">
        <v>237.52980715520002</v>
      </c>
      <c r="Y145" s="139">
        <v>212.41272032399996</v>
      </c>
      <c r="Z145" s="139">
        <v>298.80460860319999</v>
      </c>
      <c r="AA145" s="139">
        <v>636.77245752399995</v>
      </c>
      <c r="AB145" s="139">
        <v>258.67501174759991</v>
      </c>
      <c r="AC145" s="132">
        <v>7277.2693390236</v>
      </c>
      <c r="AD145" s="189">
        <v>364.81829462119993</v>
      </c>
      <c r="AE145" s="139">
        <v>379.04378510880008</v>
      </c>
      <c r="AF145" s="139">
        <v>641.43755620840011</v>
      </c>
      <c r="AG145" s="139">
        <v>261.8603868916</v>
      </c>
      <c r="AH145" s="139">
        <v>380.40407207039993</v>
      </c>
      <c r="AI145" s="139">
        <v>276.68243505280003</v>
      </c>
      <c r="AJ145" s="139">
        <v>355.18654990000005</v>
      </c>
      <c r="AK145" s="139">
        <v>233.13979076639998</v>
      </c>
      <c r="AL145" s="139">
        <v>259.52618531840005</v>
      </c>
      <c r="AM145" s="139">
        <v>233.06513503279996</v>
      </c>
      <c r="AN145" s="139">
        <v>210.5013039808</v>
      </c>
      <c r="AO145" s="283">
        <v>612.20447157240005</v>
      </c>
      <c r="AP145" s="195">
        <v>4207.8699665240001</v>
      </c>
      <c r="AQ145" s="139">
        <v>261.69667518680001</v>
      </c>
      <c r="AR145" s="139">
        <v>172.8195060452</v>
      </c>
      <c r="AS145" s="139">
        <v>102.8914512052</v>
      </c>
      <c r="AT145" s="139">
        <v>96.254589992400014</v>
      </c>
      <c r="AU145" s="139">
        <v>207.69211779120005</v>
      </c>
      <c r="AV145" s="139">
        <v>145.45229558440002</v>
      </c>
      <c r="AW145" s="139">
        <v>215.01812280480002</v>
      </c>
      <c r="AX145" s="139">
        <v>227.94567495000001</v>
      </c>
      <c r="AY145" s="139">
        <v>157.01231276640004</v>
      </c>
      <c r="AZ145" s="139">
        <v>327.0021755532</v>
      </c>
      <c r="BA145" s="139">
        <v>102.09930285800002</v>
      </c>
      <c r="BB145" s="139">
        <v>130.83337257200003</v>
      </c>
      <c r="BC145" s="195">
        <v>2146.7175973096005</v>
      </c>
      <c r="BD145" s="189">
        <v>126.26474195159999</v>
      </c>
      <c r="BE145" s="139">
        <v>417.675455414</v>
      </c>
      <c r="BF145" s="139">
        <v>150.18025066519999</v>
      </c>
      <c r="BG145" s="139">
        <v>140.65730046759995</v>
      </c>
      <c r="BH145" s="139">
        <v>137.80731086079999</v>
      </c>
      <c r="BI145" s="139">
        <v>91.532923062000023</v>
      </c>
      <c r="BJ145" s="139">
        <v>118.11849894880001</v>
      </c>
      <c r="BK145" s="139">
        <v>635.20310876960002</v>
      </c>
      <c r="BL145" s="139">
        <v>461.6263310288</v>
      </c>
      <c r="BM145" s="139">
        <v>288.70283877120005</v>
      </c>
      <c r="BN145" s="139">
        <v>487.03742099599992</v>
      </c>
      <c r="BO145" s="150">
        <f>SUM($AD145:$AN145)</f>
        <v>3595.6654949516001</v>
      </c>
      <c r="BP145" s="20">
        <f>SUM($AQ145:$BA145)</f>
        <v>2015.8842247376003</v>
      </c>
      <c r="BQ145" s="53">
        <f>SUM($BD145:$BN145)</f>
        <v>3054.8061809355995</v>
      </c>
      <c r="BR145" s="132">
        <f t="shared" si="47"/>
        <v>51.536786857550389</v>
      </c>
      <c r="BS145" s="77"/>
      <c r="BT145" s="76"/>
    </row>
    <row r="146" spans="1:72" ht="20.100000000000001" customHeight="1" thickBot="1" x14ac:dyDescent="0.3">
      <c r="A146" s="172"/>
      <c r="B146" s="95"/>
      <c r="C146" s="93" t="s">
        <v>24</v>
      </c>
      <c r="D146" s="90">
        <v>284</v>
      </c>
      <c r="E146" s="91">
        <v>259</v>
      </c>
      <c r="F146" s="91">
        <v>330</v>
      </c>
      <c r="G146" s="91">
        <v>324</v>
      </c>
      <c r="H146" s="91">
        <v>287</v>
      </c>
      <c r="I146" s="91">
        <v>345</v>
      </c>
      <c r="J146" s="91">
        <v>334</v>
      </c>
      <c r="K146" s="91">
        <v>311</v>
      </c>
      <c r="L146" s="91">
        <v>334</v>
      </c>
      <c r="M146" s="91">
        <v>380</v>
      </c>
      <c r="N146" s="91">
        <v>326</v>
      </c>
      <c r="O146" s="91">
        <v>327</v>
      </c>
      <c r="P146" s="131">
        <v>3841</v>
      </c>
      <c r="Q146" s="91">
        <v>313</v>
      </c>
      <c r="R146" s="91">
        <v>268</v>
      </c>
      <c r="S146" s="91">
        <v>369</v>
      </c>
      <c r="T146" s="91">
        <v>371</v>
      </c>
      <c r="U146" s="91">
        <v>354</v>
      </c>
      <c r="V146" s="91">
        <v>388</v>
      </c>
      <c r="W146" s="91">
        <v>341</v>
      </c>
      <c r="X146" s="91">
        <v>368</v>
      </c>
      <c r="Y146" s="91">
        <v>358</v>
      </c>
      <c r="Z146" s="91">
        <v>322</v>
      </c>
      <c r="AA146" s="91">
        <v>304</v>
      </c>
      <c r="AB146" s="91">
        <v>315</v>
      </c>
      <c r="AC146" s="131">
        <v>4071</v>
      </c>
      <c r="AD146" s="90">
        <v>337</v>
      </c>
      <c r="AE146" s="91">
        <v>283</v>
      </c>
      <c r="AF146" s="91">
        <v>353</v>
      </c>
      <c r="AG146" s="91">
        <v>293</v>
      </c>
      <c r="AH146" s="91">
        <v>354</v>
      </c>
      <c r="AI146" s="91">
        <v>295</v>
      </c>
      <c r="AJ146" s="91">
        <v>323</v>
      </c>
      <c r="AK146" s="91">
        <v>300</v>
      </c>
      <c r="AL146" s="91">
        <v>292</v>
      </c>
      <c r="AM146" s="91">
        <v>347</v>
      </c>
      <c r="AN146" s="91">
        <v>325</v>
      </c>
      <c r="AO146" s="92">
        <v>352</v>
      </c>
      <c r="AP146" s="131">
        <v>3854</v>
      </c>
      <c r="AQ146" s="91">
        <v>319</v>
      </c>
      <c r="AR146" s="91">
        <v>274</v>
      </c>
      <c r="AS146" s="91">
        <v>296</v>
      </c>
      <c r="AT146" s="91">
        <v>287</v>
      </c>
      <c r="AU146" s="91">
        <v>308</v>
      </c>
      <c r="AV146" s="91">
        <v>285</v>
      </c>
      <c r="AW146" s="91">
        <v>324</v>
      </c>
      <c r="AX146" s="91">
        <v>319</v>
      </c>
      <c r="AY146" s="91">
        <v>287</v>
      </c>
      <c r="AZ146" s="91">
        <v>381</v>
      </c>
      <c r="BA146" s="91">
        <v>328</v>
      </c>
      <c r="BB146" s="91">
        <v>340</v>
      </c>
      <c r="BC146" s="131">
        <v>3748</v>
      </c>
      <c r="BD146" s="90">
        <v>353</v>
      </c>
      <c r="BE146" s="91">
        <v>336</v>
      </c>
      <c r="BF146" s="91">
        <v>330</v>
      </c>
      <c r="BG146" s="91">
        <v>345</v>
      </c>
      <c r="BH146" s="91">
        <v>337</v>
      </c>
      <c r="BI146" s="91">
        <v>279</v>
      </c>
      <c r="BJ146" s="91">
        <v>340</v>
      </c>
      <c r="BK146" s="91">
        <v>341</v>
      </c>
      <c r="BL146" s="91">
        <v>355</v>
      </c>
      <c r="BM146" s="91">
        <v>390</v>
      </c>
      <c r="BN146" s="91">
        <v>341</v>
      </c>
      <c r="BO146" s="90">
        <f>SUM($AD146:$AN146)</f>
        <v>3502</v>
      </c>
      <c r="BP146" s="91">
        <f>SUM($AQ146:$BA146)</f>
        <v>3408</v>
      </c>
      <c r="BQ146" s="92">
        <f>SUM($BD146:$BN146)</f>
        <v>3747</v>
      </c>
      <c r="BR146" s="176">
        <f t="shared" ref="BR146" si="48">((BQ146/BP146)-1)*100</f>
        <v>9.9471830985915499</v>
      </c>
      <c r="BS146" s="77"/>
      <c r="BT146" s="76"/>
    </row>
    <row r="147" spans="1:72" ht="20.100000000000001" customHeight="1" thickBot="1" x14ac:dyDescent="0.3">
      <c r="A147" s="172"/>
      <c r="B147" s="311" t="s">
        <v>63</v>
      </c>
      <c r="C147" s="291"/>
      <c r="D147" s="323">
        <v>183</v>
      </c>
      <c r="E147" s="320">
        <v>173</v>
      </c>
      <c r="F147" s="320">
        <v>217</v>
      </c>
      <c r="G147" s="320">
        <v>212</v>
      </c>
      <c r="H147" s="320">
        <v>199</v>
      </c>
      <c r="I147" s="320">
        <v>221</v>
      </c>
      <c r="J147" s="320">
        <v>215</v>
      </c>
      <c r="K147" s="320">
        <v>210</v>
      </c>
      <c r="L147" s="320">
        <v>221</v>
      </c>
      <c r="M147" s="320">
        <v>258</v>
      </c>
      <c r="N147" s="320">
        <v>219</v>
      </c>
      <c r="O147" s="320">
        <v>209</v>
      </c>
      <c r="P147" s="155">
        <v>2537</v>
      </c>
      <c r="Q147" s="320">
        <v>195</v>
      </c>
      <c r="R147" s="320">
        <v>197</v>
      </c>
      <c r="S147" s="320">
        <v>239</v>
      </c>
      <c r="T147" s="320">
        <v>228</v>
      </c>
      <c r="U147" s="320">
        <v>222</v>
      </c>
      <c r="V147" s="320">
        <v>255</v>
      </c>
      <c r="W147" s="320">
        <v>218</v>
      </c>
      <c r="X147" s="320">
        <v>247</v>
      </c>
      <c r="Y147" s="320">
        <v>236</v>
      </c>
      <c r="Z147" s="320">
        <v>221</v>
      </c>
      <c r="AA147" s="320">
        <v>204</v>
      </c>
      <c r="AB147" s="320">
        <v>227</v>
      </c>
      <c r="AC147" s="155">
        <v>2689</v>
      </c>
      <c r="AD147" s="319">
        <v>232</v>
      </c>
      <c r="AE147" s="320">
        <v>187</v>
      </c>
      <c r="AF147" s="320">
        <v>268</v>
      </c>
      <c r="AG147" s="320">
        <v>205</v>
      </c>
      <c r="AH147" s="320">
        <v>252</v>
      </c>
      <c r="AI147" s="320">
        <v>209</v>
      </c>
      <c r="AJ147" s="320">
        <v>226</v>
      </c>
      <c r="AK147" s="320">
        <v>228</v>
      </c>
      <c r="AL147" s="320">
        <v>215</v>
      </c>
      <c r="AM147" s="320">
        <v>261</v>
      </c>
      <c r="AN147" s="320">
        <v>253</v>
      </c>
      <c r="AO147" s="324">
        <v>255</v>
      </c>
      <c r="AP147" s="155">
        <v>2791</v>
      </c>
      <c r="AQ147" s="320">
        <v>234</v>
      </c>
      <c r="AR147" s="320">
        <v>197</v>
      </c>
      <c r="AS147" s="320">
        <v>235</v>
      </c>
      <c r="AT147" s="320">
        <v>236</v>
      </c>
      <c r="AU147" s="320">
        <v>244</v>
      </c>
      <c r="AV147" s="320">
        <v>240</v>
      </c>
      <c r="AW147" s="320">
        <v>245</v>
      </c>
      <c r="AX147" s="320">
        <v>265</v>
      </c>
      <c r="AY147" s="320">
        <v>239</v>
      </c>
      <c r="AZ147" s="320">
        <v>292</v>
      </c>
      <c r="BA147" s="320">
        <v>276</v>
      </c>
      <c r="BB147" s="320">
        <v>274</v>
      </c>
      <c r="BC147" s="155">
        <v>2977</v>
      </c>
      <c r="BD147" s="319">
        <v>278</v>
      </c>
      <c r="BE147" s="320">
        <v>268</v>
      </c>
      <c r="BF147" s="320">
        <v>263</v>
      </c>
      <c r="BG147" s="320">
        <v>282</v>
      </c>
      <c r="BH147" s="320">
        <v>274</v>
      </c>
      <c r="BI147" s="320">
        <v>223</v>
      </c>
      <c r="BJ147" s="320">
        <v>276</v>
      </c>
      <c r="BK147" s="320">
        <v>262</v>
      </c>
      <c r="BL147" s="320">
        <v>275</v>
      </c>
      <c r="BM147" s="320">
        <v>312</v>
      </c>
      <c r="BN147" s="320">
        <v>279</v>
      </c>
      <c r="BO147" s="232">
        <f>SUM($AD147:$AN147)</f>
        <v>2536</v>
      </c>
      <c r="BP147" s="225">
        <f>SUM($AQ147:$BA147)</f>
        <v>2703</v>
      </c>
      <c r="BQ147" s="233">
        <f>SUM($BD147:$BN147)</f>
        <v>2992</v>
      </c>
      <c r="BR147" s="238">
        <f t="shared" si="47"/>
        <v>10.691823899371066</v>
      </c>
      <c r="BS147" s="77"/>
      <c r="BT147" s="76"/>
    </row>
    <row r="148" spans="1:72" ht="20.100000000000001" customHeight="1" thickBot="1" x14ac:dyDescent="0.3">
      <c r="A148" s="172"/>
      <c r="B148" s="305" t="s">
        <v>8</v>
      </c>
      <c r="C148" s="306"/>
      <c r="D148" s="321">
        <v>101</v>
      </c>
      <c r="E148" s="322">
        <v>86</v>
      </c>
      <c r="F148" s="322">
        <v>113</v>
      </c>
      <c r="G148" s="322">
        <v>112</v>
      </c>
      <c r="H148" s="322">
        <v>88</v>
      </c>
      <c r="I148" s="322">
        <v>124</v>
      </c>
      <c r="J148" s="322">
        <v>119</v>
      </c>
      <c r="K148" s="322">
        <v>101</v>
      </c>
      <c r="L148" s="322">
        <v>113</v>
      </c>
      <c r="M148" s="322">
        <v>122</v>
      </c>
      <c r="N148" s="322">
        <v>107</v>
      </c>
      <c r="O148" s="322">
        <v>118</v>
      </c>
      <c r="P148" s="168">
        <v>1304</v>
      </c>
      <c r="Q148" s="322">
        <v>118</v>
      </c>
      <c r="R148" s="322">
        <v>71</v>
      </c>
      <c r="S148" s="322">
        <v>130</v>
      </c>
      <c r="T148" s="322">
        <v>143</v>
      </c>
      <c r="U148" s="322">
        <v>132</v>
      </c>
      <c r="V148" s="322">
        <v>133</v>
      </c>
      <c r="W148" s="322">
        <v>123</v>
      </c>
      <c r="X148" s="322">
        <v>121</v>
      </c>
      <c r="Y148" s="322">
        <v>122</v>
      </c>
      <c r="Z148" s="322">
        <v>101</v>
      </c>
      <c r="AA148" s="322">
        <v>100</v>
      </c>
      <c r="AB148" s="322">
        <v>88</v>
      </c>
      <c r="AC148" s="168">
        <v>1382</v>
      </c>
      <c r="AD148" s="321">
        <v>105</v>
      </c>
      <c r="AE148" s="322">
        <v>96</v>
      </c>
      <c r="AF148" s="322">
        <v>85</v>
      </c>
      <c r="AG148" s="322">
        <v>88</v>
      </c>
      <c r="AH148" s="322">
        <v>102</v>
      </c>
      <c r="AI148" s="322">
        <v>86</v>
      </c>
      <c r="AJ148" s="322">
        <v>97</v>
      </c>
      <c r="AK148" s="322">
        <v>72</v>
      </c>
      <c r="AL148" s="322">
        <v>77</v>
      </c>
      <c r="AM148" s="322">
        <v>86</v>
      </c>
      <c r="AN148" s="322">
        <v>72</v>
      </c>
      <c r="AO148" s="325">
        <v>97</v>
      </c>
      <c r="AP148" s="168">
        <v>1063</v>
      </c>
      <c r="AQ148" s="322">
        <v>85</v>
      </c>
      <c r="AR148" s="322">
        <v>77</v>
      </c>
      <c r="AS148" s="322">
        <v>61</v>
      </c>
      <c r="AT148" s="322">
        <v>51</v>
      </c>
      <c r="AU148" s="322">
        <v>64</v>
      </c>
      <c r="AV148" s="322">
        <v>45</v>
      </c>
      <c r="AW148" s="322">
        <v>79</v>
      </c>
      <c r="AX148" s="322">
        <v>54</v>
      </c>
      <c r="AY148" s="322">
        <v>48</v>
      </c>
      <c r="AZ148" s="322">
        <v>89</v>
      </c>
      <c r="BA148" s="322">
        <v>52</v>
      </c>
      <c r="BB148" s="322">
        <v>66</v>
      </c>
      <c r="BC148" s="168">
        <v>771</v>
      </c>
      <c r="BD148" s="321">
        <v>75</v>
      </c>
      <c r="BE148" s="322">
        <v>68</v>
      </c>
      <c r="BF148" s="322">
        <v>67</v>
      </c>
      <c r="BG148" s="322">
        <v>63</v>
      </c>
      <c r="BH148" s="322">
        <v>63</v>
      </c>
      <c r="BI148" s="322">
        <v>56</v>
      </c>
      <c r="BJ148" s="322">
        <v>64</v>
      </c>
      <c r="BK148" s="322">
        <v>79</v>
      </c>
      <c r="BL148" s="322">
        <v>80</v>
      </c>
      <c r="BM148" s="322">
        <v>78</v>
      </c>
      <c r="BN148" s="322">
        <v>62</v>
      </c>
      <c r="BO148" s="307">
        <f>SUM($AD148:$AN148)</f>
        <v>966</v>
      </c>
      <c r="BP148" s="308">
        <f>SUM($AQ148:$BA148)</f>
        <v>705</v>
      </c>
      <c r="BQ148" s="309">
        <f>SUM($BD148:$BN148)</f>
        <v>755</v>
      </c>
      <c r="BR148" s="310">
        <f t="shared" si="47"/>
        <v>7.0921985815602939</v>
      </c>
      <c r="BS148" s="77"/>
      <c r="BT148" s="76"/>
    </row>
    <row r="149" spans="1:72" ht="20.100000000000001" customHeight="1" x14ac:dyDescent="0.25">
      <c r="A149" s="65"/>
      <c r="B149" s="294" t="s">
        <v>111</v>
      </c>
      <c r="BS149" s="68"/>
      <c r="BT149" s="68"/>
    </row>
    <row r="150" spans="1:72" ht="20.100000000000001" customHeight="1" thickBot="1" x14ac:dyDescent="0.3">
      <c r="A150" s="65"/>
      <c r="B150" s="269" t="s">
        <v>114</v>
      </c>
      <c r="C150" s="247"/>
      <c r="BS150" s="68"/>
      <c r="BT150" s="68"/>
    </row>
    <row r="151" spans="1:72" ht="20.100000000000001" customHeight="1" x14ac:dyDescent="0.25">
      <c r="A151" s="65"/>
      <c r="B151" s="251" t="s">
        <v>35</v>
      </c>
      <c r="C151" s="252"/>
      <c r="D151" s="255">
        <f>+D152</f>
        <v>31764.140468770009</v>
      </c>
      <c r="E151" s="256">
        <f t="shared" ref="E151:BN151" si="49">+E152</f>
        <v>26842.672955824193</v>
      </c>
      <c r="F151" s="256">
        <f t="shared" si="49"/>
        <v>29176.372994707199</v>
      </c>
      <c r="G151" s="256">
        <f t="shared" si="49"/>
        <v>38203.017408263797</v>
      </c>
      <c r="H151" s="256">
        <f t="shared" si="49"/>
        <v>31096.188049034001</v>
      </c>
      <c r="I151" s="256">
        <f t="shared" si="49"/>
        <v>31573.039454036589</v>
      </c>
      <c r="J151" s="256">
        <f t="shared" si="49"/>
        <v>39192.682817067405</v>
      </c>
      <c r="K151" s="256">
        <f t="shared" si="49"/>
        <v>28615.942765541007</v>
      </c>
      <c r="L151" s="256">
        <f t="shared" si="49"/>
        <v>28628.852462442999</v>
      </c>
      <c r="M151" s="256">
        <f t="shared" si="49"/>
        <v>34172.952271334208</v>
      </c>
      <c r="N151" s="256">
        <f t="shared" si="49"/>
        <v>30471.661582771394</v>
      </c>
      <c r="O151" s="257">
        <f t="shared" si="49"/>
        <v>44209.348473593585</v>
      </c>
      <c r="P151" s="258">
        <f t="shared" si="49"/>
        <v>393946.87170338636</v>
      </c>
      <c r="Q151" s="255">
        <f t="shared" si="49"/>
        <v>33957.500745881</v>
      </c>
      <c r="R151" s="256">
        <f t="shared" si="49"/>
        <v>31703.216177567214</v>
      </c>
      <c r="S151" s="256">
        <f t="shared" si="49"/>
        <v>37488.426655732801</v>
      </c>
      <c r="T151" s="256">
        <f t="shared" si="49"/>
        <v>39939.83609459619</v>
      </c>
      <c r="U151" s="256">
        <f t="shared" si="49"/>
        <v>39454.295401134797</v>
      </c>
      <c r="V151" s="256">
        <f t="shared" si="49"/>
        <v>39588.979430113803</v>
      </c>
      <c r="W151" s="256">
        <f t="shared" si="49"/>
        <v>36352.326516994995</v>
      </c>
      <c r="X151" s="256">
        <f t="shared" si="49"/>
        <v>44096.016976613209</v>
      </c>
      <c r="Y151" s="256">
        <f t="shared" si="49"/>
        <v>44041.924498398213</v>
      </c>
      <c r="Z151" s="256">
        <f t="shared" si="49"/>
        <v>45536.133590862206</v>
      </c>
      <c r="AA151" s="256">
        <f t="shared" si="49"/>
        <v>42384.579446116382</v>
      </c>
      <c r="AB151" s="257">
        <f t="shared" si="49"/>
        <v>51372.131900530425</v>
      </c>
      <c r="AC151" s="258">
        <f t="shared" si="49"/>
        <v>485915.36743454129</v>
      </c>
      <c r="AD151" s="255">
        <f t="shared" si="49"/>
        <v>38536.136591489201</v>
      </c>
      <c r="AE151" s="256">
        <f t="shared" si="49"/>
        <v>33068.30658083719</v>
      </c>
      <c r="AF151" s="256">
        <f t="shared" si="49"/>
        <v>42239.711606536999</v>
      </c>
      <c r="AG151" s="256">
        <f t="shared" si="49"/>
        <v>48114.682266623422</v>
      </c>
      <c r="AH151" s="256">
        <f t="shared" si="49"/>
        <v>50992.553975988398</v>
      </c>
      <c r="AI151" s="256">
        <f t="shared" si="49"/>
        <v>41135.25999341601</v>
      </c>
      <c r="AJ151" s="256">
        <f t="shared" si="49"/>
        <v>41955.564999005393</v>
      </c>
      <c r="AK151" s="256">
        <f t="shared" si="49"/>
        <v>40440.829442751201</v>
      </c>
      <c r="AL151" s="256">
        <f t="shared" si="49"/>
        <v>40450.19234164997</v>
      </c>
      <c r="AM151" s="256">
        <f t="shared" si="49"/>
        <v>43906.130790737996</v>
      </c>
      <c r="AN151" s="256">
        <f t="shared" si="49"/>
        <v>42364.866960583196</v>
      </c>
      <c r="AO151" s="257">
        <f t="shared" si="49"/>
        <v>48280.431392315615</v>
      </c>
      <c r="AP151" s="258">
        <f t="shared" si="49"/>
        <v>511484.66694193456</v>
      </c>
      <c r="AQ151" s="255">
        <f t="shared" si="49"/>
        <v>46421.526959139395</v>
      </c>
      <c r="AR151" s="256">
        <f t="shared" si="49"/>
        <v>35464.653284831184</v>
      </c>
      <c r="AS151" s="256">
        <f t="shared" si="49"/>
        <v>43877.168489936383</v>
      </c>
      <c r="AT151" s="256">
        <f t="shared" si="49"/>
        <v>57930.575556850818</v>
      </c>
      <c r="AU151" s="256">
        <f t="shared" si="49"/>
        <v>48666.18423662956</v>
      </c>
      <c r="AV151" s="256">
        <f t="shared" si="49"/>
        <v>46086.77181245821</v>
      </c>
      <c r="AW151" s="256">
        <f t="shared" si="49"/>
        <v>48875.648385867789</v>
      </c>
      <c r="AX151" s="256">
        <f t="shared" si="49"/>
        <v>45050.447173391171</v>
      </c>
      <c r="AY151" s="256">
        <f t="shared" si="49"/>
        <v>41846.408988947602</v>
      </c>
      <c r="AZ151" s="256">
        <f t="shared" si="49"/>
        <v>54912.593601268731</v>
      </c>
      <c r="BA151" s="256">
        <f t="shared" si="49"/>
        <v>45433.773527182602</v>
      </c>
      <c r="BB151" s="256">
        <f t="shared" si="49"/>
        <v>46809.100464921547</v>
      </c>
      <c r="BC151" s="258">
        <f t="shared" si="49"/>
        <v>561374.85248142492</v>
      </c>
      <c r="BD151" s="255">
        <f t="shared" si="49"/>
        <v>48625.620245357197</v>
      </c>
      <c r="BE151" s="256">
        <f t="shared" si="49"/>
        <v>34320.374519196797</v>
      </c>
      <c r="BF151" s="256">
        <f t="shared" si="49"/>
        <v>42303.043221525411</v>
      </c>
      <c r="BG151" s="256">
        <f t="shared" si="49"/>
        <v>53558.881462333033</v>
      </c>
      <c r="BH151" s="256">
        <f t="shared" si="49"/>
        <v>47190.464246287294</v>
      </c>
      <c r="BI151" s="256">
        <f t="shared" si="49"/>
        <v>40379.310314176197</v>
      </c>
      <c r="BJ151" s="256">
        <f t="shared" si="49"/>
        <v>51868.676883172622</v>
      </c>
      <c r="BK151" s="256">
        <f t="shared" si="49"/>
        <v>44166.287043933182</v>
      </c>
      <c r="BL151" s="256">
        <f t="shared" si="49"/>
        <v>42443.434508559207</v>
      </c>
      <c r="BM151" s="256">
        <f t="shared" si="49"/>
        <v>45335.569855840207</v>
      </c>
      <c r="BN151" s="256">
        <f t="shared" si="49"/>
        <v>46590.998084434992</v>
      </c>
      <c r="BO151" s="157">
        <f t="shared" ref="BO151:BO159" si="50">SUM($AD151:$AN151)</f>
        <v>463204.23554961896</v>
      </c>
      <c r="BP151" s="156">
        <f t="shared" ref="BP151:BP159" si="51">SUM($AQ151:$BA151)</f>
        <v>514565.75201650342</v>
      </c>
      <c r="BQ151" s="158">
        <f t="shared" ref="BQ151:BQ159" si="52">SUM($BD151:$BN151)</f>
        <v>496782.66038481612</v>
      </c>
      <c r="BR151" s="180">
        <f t="shared" ref="BR151:BR159" si="53">((BQ151/BP151)-1)*100</f>
        <v>-3.4559415511036473</v>
      </c>
      <c r="BS151" s="68"/>
      <c r="BT151" s="68"/>
    </row>
    <row r="152" spans="1:72" ht="20.100000000000001" customHeight="1" x14ac:dyDescent="0.2">
      <c r="A152" s="65"/>
      <c r="B152" s="253"/>
      <c r="C152" s="254" t="s">
        <v>92</v>
      </c>
      <c r="D152" s="259">
        <f t="shared" ref="D152:AI152" si="54">+D14</f>
        <v>31764.140468770009</v>
      </c>
      <c r="E152" s="249">
        <f t="shared" si="54"/>
        <v>26842.672955824193</v>
      </c>
      <c r="F152" s="249">
        <f t="shared" si="54"/>
        <v>29176.372994707199</v>
      </c>
      <c r="G152" s="249">
        <f t="shared" si="54"/>
        <v>38203.017408263797</v>
      </c>
      <c r="H152" s="249">
        <f t="shared" si="54"/>
        <v>31096.188049034001</v>
      </c>
      <c r="I152" s="249">
        <f t="shared" si="54"/>
        <v>31573.039454036589</v>
      </c>
      <c r="J152" s="249">
        <f t="shared" si="54"/>
        <v>39192.682817067405</v>
      </c>
      <c r="K152" s="249">
        <f t="shared" si="54"/>
        <v>28615.942765541007</v>
      </c>
      <c r="L152" s="249">
        <f t="shared" si="54"/>
        <v>28628.852462442999</v>
      </c>
      <c r="M152" s="249">
        <f t="shared" si="54"/>
        <v>34172.952271334208</v>
      </c>
      <c r="N152" s="249">
        <f t="shared" si="54"/>
        <v>30471.661582771394</v>
      </c>
      <c r="O152" s="260">
        <f t="shared" si="54"/>
        <v>44209.348473593585</v>
      </c>
      <c r="P152" s="261">
        <f t="shared" si="54"/>
        <v>393946.87170338636</v>
      </c>
      <c r="Q152" s="259">
        <f t="shared" si="54"/>
        <v>33957.500745881</v>
      </c>
      <c r="R152" s="249">
        <f t="shared" si="54"/>
        <v>31703.216177567214</v>
      </c>
      <c r="S152" s="249">
        <f t="shared" si="54"/>
        <v>37488.426655732801</v>
      </c>
      <c r="T152" s="249">
        <f t="shared" si="54"/>
        <v>39939.83609459619</v>
      </c>
      <c r="U152" s="249">
        <f t="shared" si="54"/>
        <v>39454.295401134797</v>
      </c>
      <c r="V152" s="249">
        <f t="shared" si="54"/>
        <v>39588.979430113803</v>
      </c>
      <c r="W152" s="249">
        <f t="shared" si="54"/>
        <v>36352.326516994995</v>
      </c>
      <c r="X152" s="249">
        <f t="shared" si="54"/>
        <v>44096.016976613209</v>
      </c>
      <c r="Y152" s="249">
        <f t="shared" si="54"/>
        <v>44041.924498398213</v>
      </c>
      <c r="Z152" s="249">
        <f t="shared" si="54"/>
        <v>45536.133590862206</v>
      </c>
      <c r="AA152" s="249">
        <f t="shared" si="54"/>
        <v>42384.579446116382</v>
      </c>
      <c r="AB152" s="260">
        <f t="shared" si="54"/>
        <v>51372.131900530425</v>
      </c>
      <c r="AC152" s="261">
        <f t="shared" si="54"/>
        <v>485915.36743454129</v>
      </c>
      <c r="AD152" s="259">
        <f t="shared" si="54"/>
        <v>38536.136591489201</v>
      </c>
      <c r="AE152" s="249">
        <f t="shared" si="54"/>
        <v>33068.30658083719</v>
      </c>
      <c r="AF152" s="249">
        <f t="shared" si="54"/>
        <v>42239.711606536999</v>
      </c>
      <c r="AG152" s="249">
        <f t="shared" si="54"/>
        <v>48114.682266623422</v>
      </c>
      <c r="AH152" s="249">
        <f t="shared" si="54"/>
        <v>50992.553975988398</v>
      </c>
      <c r="AI152" s="249">
        <f t="shared" si="54"/>
        <v>41135.25999341601</v>
      </c>
      <c r="AJ152" s="249">
        <f t="shared" ref="AJ152:BB152" si="55">+AJ14</f>
        <v>41955.564999005393</v>
      </c>
      <c r="AK152" s="249">
        <f t="shared" si="55"/>
        <v>40440.829442751201</v>
      </c>
      <c r="AL152" s="249">
        <f t="shared" si="55"/>
        <v>40450.19234164997</v>
      </c>
      <c r="AM152" s="249">
        <f t="shared" si="55"/>
        <v>43906.130790737996</v>
      </c>
      <c r="AN152" s="249">
        <f t="shared" si="55"/>
        <v>42364.866960583196</v>
      </c>
      <c r="AO152" s="260">
        <f t="shared" si="55"/>
        <v>48280.431392315615</v>
      </c>
      <c r="AP152" s="261">
        <f t="shared" si="55"/>
        <v>511484.66694193456</v>
      </c>
      <c r="AQ152" s="259">
        <f t="shared" si="55"/>
        <v>46421.526959139395</v>
      </c>
      <c r="AR152" s="249">
        <f t="shared" si="55"/>
        <v>35464.653284831184</v>
      </c>
      <c r="AS152" s="249">
        <f t="shared" si="55"/>
        <v>43877.168489936383</v>
      </c>
      <c r="AT152" s="249">
        <f t="shared" si="55"/>
        <v>57930.575556850818</v>
      </c>
      <c r="AU152" s="249">
        <f t="shared" si="55"/>
        <v>48666.18423662956</v>
      </c>
      <c r="AV152" s="249">
        <f t="shared" si="55"/>
        <v>46086.77181245821</v>
      </c>
      <c r="AW152" s="249">
        <f t="shared" si="55"/>
        <v>48875.648385867789</v>
      </c>
      <c r="AX152" s="249">
        <f t="shared" si="55"/>
        <v>45050.447173391171</v>
      </c>
      <c r="AY152" s="249">
        <f t="shared" si="55"/>
        <v>41846.408988947602</v>
      </c>
      <c r="AZ152" s="249">
        <f t="shared" si="55"/>
        <v>54912.593601268731</v>
      </c>
      <c r="BA152" s="249">
        <f t="shared" si="55"/>
        <v>45433.773527182602</v>
      </c>
      <c r="BB152" s="249">
        <f t="shared" si="55"/>
        <v>46809.100464921547</v>
      </c>
      <c r="BC152" s="261">
        <f>SUM(AQ152:BB152)</f>
        <v>561374.85248142492</v>
      </c>
      <c r="BD152" s="259">
        <f t="shared" ref="BD152:BN152" si="56">+BD14</f>
        <v>48625.620245357197</v>
      </c>
      <c r="BE152" s="249">
        <f t="shared" si="56"/>
        <v>34320.374519196797</v>
      </c>
      <c r="BF152" s="249">
        <f t="shared" si="56"/>
        <v>42303.043221525411</v>
      </c>
      <c r="BG152" s="249">
        <f t="shared" si="56"/>
        <v>53558.881462333033</v>
      </c>
      <c r="BH152" s="249">
        <f t="shared" si="56"/>
        <v>47190.464246287294</v>
      </c>
      <c r="BI152" s="249">
        <f t="shared" si="56"/>
        <v>40379.310314176197</v>
      </c>
      <c r="BJ152" s="249">
        <f t="shared" si="56"/>
        <v>51868.676883172622</v>
      </c>
      <c r="BK152" s="249">
        <f t="shared" si="56"/>
        <v>44166.287043933182</v>
      </c>
      <c r="BL152" s="249">
        <f t="shared" si="56"/>
        <v>42443.434508559207</v>
      </c>
      <c r="BM152" s="249">
        <f t="shared" si="56"/>
        <v>45335.569855840207</v>
      </c>
      <c r="BN152" s="249">
        <f t="shared" si="56"/>
        <v>46590.998084434992</v>
      </c>
      <c r="BO152" s="150">
        <f t="shared" si="50"/>
        <v>463204.23554961896</v>
      </c>
      <c r="BP152" s="20">
        <f t="shared" si="51"/>
        <v>514565.75201650342</v>
      </c>
      <c r="BQ152" s="53">
        <f t="shared" si="52"/>
        <v>496782.66038481612</v>
      </c>
      <c r="BR152" s="132">
        <f t="shared" si="53"/>
        <v>-3.4559415511036473</v>
      </c>
      <c r="BS152" s="68"/>
      <c r="BT152" s="68"/>
    </row>
    <row r="153" spans="1:72" ht="20.100000000000001" customHeight="1" x14ac:dyDescent="0.25">
      <c r="A153" s="65"/>
      <c r="B153" s="253" t="s">
        <v>36</v>
      </c>
      <c r="C153" s="254"/>
      <c r="D153" s="262">
        <f>+D154+D155+D156+D157</f>
        <v>38205.753063634089</v>
      </c>
      <c r="E153" s="250">
        <f t="shared" ref="E153:AQ153" si="57">+E154+E155+E156+E157</f>
        <v>32602.053903614877</v>
      </c>
      <c r="F153" s="250">
        <f t="shared" si="57"/>
        <v>38361.729172020918</v>
      </c>
      <c r="G153" s="250">
        <f t="shared" si="57"/>
        <v>40379.096493687539</v>
      </c>
      <c r="H153" s="250">
        <f t="shared" si="57"/>
        <v>39175.695942492741</v>
      </c>
      <c r="I153" s="250">
        <f t="shared" si="57"/>
        <v>41567.233371915194</v>
      </c>
      <c r="J153" s="250">
        <f t="shared" si="57"/>
        <v>40746.216069925002</v>
      </c>
      <c r="K153" s="250">
        <f t="shared" si="57"/>
        <v>38261.980625176271</v>
      </c>
      <c r="L153" s="250">
        <f t="shared" si="57"/>
        <v>40406.330380164945</v>
      </c>
      <c r="M153" s="250">
        <f t="shared" si="57"/>
        <v>46226.103685508577</v>
      </c>
      <c r="N153" s="250">
        <f t="shared" si="57"/>
        <v>39603.812658089162</v>
      </c>
      <c r="O153" s="263">
        <f t="shared" si="57"/>
        <v>58242.740126660923</v>
      </c>
      <c r="P153" s="264">
        <f t="shared" si="57"/>
        <v>493778.74549289024</v>
      </c>
      <c r="Q153" s="262">
        <f t="shared" si="57"/>
        <v>38911.040976183249</v>
      </c>
      <c r="R153" s="250">
        <f t="shared" si="57"/>
        <v>35865.862307556497</v>
      </c>
      <c r="S153" s="250">
        <f t="shared" si="57"/>
        <v>41979.499476614372</v>
      </c>
      <c r="T153" s="250">
        <f t="shared" si="57"/>
        <v>43011.230492626528</v>
      </c>
      <c r="U153" s="250">
        <f t="shared" si="57"/>
        <v>45607.084385679635</v>
      </c>
      <c r="V153" s="250">
        <f t="shared" si="57"/>
        <v>43497.838498744706</v>
      </c>
      <c r="W153" s="250">
        <f t="shared" si="57"/>
        <v>40620.854362315084</v>
      </c>
      <c r="X153" s="250">
        <f t="shared" si="57"/>
        <v>42697.423979531879</v>
      </c>
      <c r="Y153" s="250">
        <f t="shared" si="57"/>
        <v>43447.548100120111</v>
      </c>
      <c r="Z153" s="250">
        <f t="shared" si="57"/>
        <v>42180.891126987823</v>
      </c>
      <c r="AA153" s="250">
        <f t="shared" si="57"/>
        <v>42290.872123940258</v>
      </c>
      <c r="AB153" s="263">
        <f t="shared" si="57"/>
        <v>54436.963434483187</v>
      </c>
      <c r="AC153" s="264">
        <f t="shared" si="57"/>
        <v>514547.10926478339</v>
      </c>
      <c r="AD153" s="262">
        <f t="shared" si="57"/>
        <v>38842.769200335861</v>
      </c>
      <c r="AE153" s="250">
        <f t="shared" si="57"/>
        <v>34399.641812099297</v>
      </c>
      <c r="AF153" s="250">
        <f t="shared" si="57"/>
        <v>72613.611589443695</v>
      </c>
      <c r="AG153" s="250">
        <f t="shared" si="57"/>
        <v>41845.239363396802</v>
      </c>
      <c r="AH153" s="250">
        <f t="shared" si="57"/>
        <v>44905.54260737307</v>
      </c>
      <c r="AI153" s="250">
        <f t="shared" si="57"/>
        <v>45289.99520626344</v>
      </c>
      <c r="AJ153" s="250">
        <f t="shared" si="57"/>
        <v>43750.18370029729</v>
      </c>
      <c r="AK153" s="250">
        <f t="shared" si="57"/>
        <v>44163.672790370074</v>
      </c>
      <c r="AL153" s="250">
        <f t="shared" si="57"/>
        <v>45565.196532238624</v>
      </c>
      <c r="AM153" s="250">
        <f t="shared" si="57"/>
        <v>47750.253556534277</v>
      </c>
      <c r="AN153" s="250">
        <f t="shared" si="57"/>
        <v>45399.639429402618</v>
      </c>
      <c r="AO153" s="263">
        <f t="shared" si="57"/>
        <v>56550.696838981909</v>
      </c>
      <c r="AP153" s="264">
        <f t="shared" si="57"/>
        <v>561076.44262673683</v>
      </c>
      <c r="AQ153" s="262">
        <f t="shared" si="57"/>
        <v>44021.383540852948</v>
      </c>
      <c r="AR153" s="250">
        <f t="shared" ref="AR153:AS153" si="58">+AR154+AR155+AR156+AR157</f>
        <v>37060.385393365155</v>
      </c>
      <c r="AS153" s="250">
        <f t="shared" si="58"/>
        <v>44443.453720955069</v>
      </c>
      <c r="AT153" s="250">
        <f t="shared" ref="AT153:AU153" si="59">+AT154+AT155+AT156+AT157</f>
        <v>58997.029486144653</v>
      </c>
      <c r="AU153" s="250">
        <f t="shared" si="59"/>
        <v>46602.888636460295</v>
      </c>
      <c r="AV153" s="250">
        <f t="shared" ref="AV153:AW153" si="60">+AV154+AV155+AV156+AV157</f>
        <v>46364.052941376991</v>
      </c>
      <c r="AW153" s="250">
        <f t="shared" si="60"/>
        <v>46889.092999011853</v>
      </c>
      <c r="AX153" s="250">
        <f t="shared" ref="AX153:AY153" si="61">+AX154+AX155+AX156+AX157</f>
        <v>48204.952061734031</v>
      </c>
      <c r="AY153" s="250">
        <f t="shared" si="61"/>
        <v>44684.487062956832</v>
      </c>
      <c r="AZ153" s="250">
        <f t="shared" ref="AZ153:BA153" si="62">+AZ154+AZ155+AZ156+AZ157</f>
        <v>52556.680650048664</v>
      </c>
      <c r="BA153" s="250">
        <f t="shared" si="62"/>
        <v>50684.012176980148</v>
      </c>
      <c r="BB153" s="250">
        <f t="shared" ref="BB153:BD153" si="63">+BB154+BB155+BB156+BB157</f>
        <v>61592.828354884521</v>
      </c>
      <c r="BC153" s="264">
        <f t="shared" si="63"/>
        <v>582101.24702477106</v>
      </c>
      <c r="BD153" s="262">
        <f t="shared" si="63"/>
        <v>52482.115202164539</v>
      </c>
      <c r="BE153" s="250">
        <f t="shared" ref="BE153:BG153" si="64">+BE154+BE155+BE156+BE157</f>
        <v>47118.298081003864</v>
      </c>
      <c r="BF153" s="250">
        <f t="shared" si="64"/>
        <v>48115.30752302357</v>
      </c>
      <c r="BG153" s="250">
        <f t="shared" si="64"/>
        <v>54556.545027506836</v>
      </c>
      <c r="BH153" s="250">
        <f t="shared" ref="BH153:BI153" si="65">+BH154+BH155+BH156+BH157</f>
        <v>53510.492495757106</v>
      </c>
      <c r="BI153" s="250">
        <f t="shared" si="65"/>
        <v>53698.000925402528</v>
      </c>
      <c r="BJ153" s="250">
        <f t="shared" ref="BJ153:BK153" si="66">+BJ154+BJ155+BJ156+BJ157</f>
        <v>61448.750043221575</v>
      </c>
      <c r="BK153" s="250">
        <f t="shared" si="66"/>
        <v>57293.199638938946</v>
      </c>
      <c r="BL153" s="250">
        <f t="shared" ref="BL153:BM153" si="67">+BL154+BL155+BL156+BL157</f>
        <v>54047.256195868817</v>
      </c>
      <c r="BM153" s="250">
        <f t="shared" si="67"/>
        <v>53140.718225545199</v>
      </c>
      <c r="BN153" s="250">
        <f t="shared" ref="BN153" si="68">+BN154+BN155+BN156+BN157</f>
        <v>44424.761746702869</v>
      </c>
      <c r="BO153" s="239">
        <f t="shared" si="50"/>
        <v>504525.74578775506</v>
      </c>
      <c r="BP153" s="151">
        <f t="shared" si="51"/>
        <v>520508.41866988665</v>
      </c>
      <c r="BQ153" s="144">
        <f t="shared" si="52"/>
        <v>579835.44510513579</v>
      </c>
      <c r="BR153" s="132">
        <f t="shared" si="53"/>
        <v>11.39789949735186</v>
      </c>
      <c r="BS153" s="68"/>
      <c r="BT153" s="68"/>
    </row>
    <row r="154" spans="1:72" ht="20.100000000000001" customHeight="1" x14ac:dyDescent="0.2">
      <c r="A154" s="65"/>
      <c r="B154" s="253"/>
      <c r="C154" s="254" t="s">
        <v>93</v>
      </c>
      <c r="D154" s="259">
        <f t="shared" ref="D154:AI154" si="69">+D56+D61+D66</f>
        <v>17920.998643642</v>
      </c>
      <c r="E154" s="249">
        <f t="shared" si="69"/>
        <v>16035.223487131394</v>
      </c>
      <c r="F154" s="249">
        <f t="shared" si="69"/>
        <v>17604.26929650041</v>
      </c>
      <c r="G154" s="249">
        <f t="shared" si="69"/>
        <v>18436.028564293403</v>
      </c>
      <c r="H154" s="249">
        <f t="shared" si="69"/>
        <v>17658.753314031408</v>
      </c>
      <c r="I154" s="249">
        <f t="shared" si="69"/>
        <v>20450.853960070785</v>
      </c>
      <c r="J154" s="249">
        <f t="shared" si="69"/>
        <v>20863.2014675668</v>
      </c>
      <c r="K154" s="249">
        <f t="shared" si="69"/>
        <v>18440.3657253694</v>
      </c>
      <c r="L154" s="249">
        <f t="shared" si="69"/>
        <v>20148.865555165219</v>
      </c>
      <c r="M154" s="249">
        <f t="shared" si="69"/>
        <v>22600.283509815625</v>
      </c>
      <c r="N154" s="249">
        <f t="shared" si="69"/>
        <v>20184.393266610805</v>
      </c>
      <c r="O154" s="260">
        <f t="shared" si="69"/>
        <v>26883.60364036441</v>
      </c>
      <c r="P154" s="261">
        <f t="shared" si="69"/>
        <v>237226.84043056169</v>
      </c>
      <c r="Q154" s="259">
        <f t="shared" si="69"/>
        <v>19829.665856003812</v>
      </c>
      <c r="R154" s="249">
        <f t="shared" si="69"/>
        <v>18661.0214915332</v>
      </c>
      <c r="S154" s="249">
        <f t="shared" si="69"/>
        <v>21927.789817658202</v>
      </c>
      <c r="T154" s="249">
        <f t="shared" si="69"/>
        <v>22900.353274743004</v>
      </c>
      <c r="U154" s="249">
        <f t="shared" si="69"/>
        <v>22128.873083798608</v>
      </c>
      <c r="V154" s="249">
        <f t="shared" si="69"/>
        <v>22720.387114309611</v>
      </c>
      <c r="W154" s="249">
        <f t="shared" si="69"/>
        <v>21142.545969584415</v>
      </c>
      <c r="X154" s="249">
        <f t="shared" si="69"/>
        <v>22473.148405170195</v>
      </c>
      <c r="Y154" s="249">
        <f t="shared" si="69"/>
        <v>23368.296585854194</v>
      </c>
      <c r="Z154" s="249">
        <f t="shared" si="69"/>
        <v>21447.296520668999</v>
      </c>
      <c r="AA154" s="249">
        <f t="shared" si="69"/>
        <v>22883.272150096996</v>
      </c>
      <c r="AB154" s="260">
        <f t="shared" si="69"/>
        <v>27857.650598411812</v>
      </c>
      <c r="AC154" s="261">
        <f t="shared" si="69"/>
        <v>267340.30086783308</v>
      </c>
      <c r="AD154" s="259">
        <f t="shared" si="69"/>
        <v>20985.489806114841</v>
      </c>
      <c r="AE154" s="249">
        <f t="shared" si="69"/>
        <v>18985.169123274405</v>
      </c>
      <c r="AF154" s="249">
        <f t="shared" si="69"/>
        <v>29119.096597550841</v>
      </c>
      <c r="AG154" s="249">
        <f t="shared" si="69"/>
        <v>23490.636681045587</v>
      </c>
      <c r="AH154" s="249">
        <f t="shared" si="69"/>
        <v>24498.531546141796</v>
      </c>
      <c r="AI154" s="249">
        <f t="shared" si="69"/>
        <v>23642.772986830994</v>
      </c>
      <c r="AJ154" s="249">
        <f t="shared" ref="AJ154:BB154" si="70">+AJ56+AJ61+AJ66</f>
        <v>23877.786194985016</v>
      </c>
      <c r="AK154" s="249">
        <f t="shared" si="70"/>
        <v>24172.86391201062</v>
      </c>
      <c r="AL154" s="249">
        <f t="shared" si="70"/>
        <v>24957.459255771417</v>
      </c>
      <c r="AM154" s="249">
        <f t="shared" si="70"/>
        <v>25792.347694093805</v>
      </c>
      <c r="AN154" s="249">
        <f t="shared" si="70"/>
        <v>25407.001046170197</v>
      </c>
      <c r="AO154" s="260">
        <f t="shared" si="70"/>
        <v>30415.942570864987</v>
      </c>
      <c r="AP154" s="261">
        <f t="shared" si="70"/>
        <v>295345.09741485445</v>
      </c>
      <c r="AQ154" s="259">
        <f t="shared" si="70"/>
        <v>25733.001008296193</v>
      </c>
      <c r="AR154" s="249">
        <f t="shared" si="70"/>
        <v>21787.543545735818</v>
      </c>
      <c r="AS154" s="249">
        <f t="shared" si="70"/>
        <v>25692.167771440007</v>
      </c>
      <c r="AT154" s="249">
        <f t="shared" si="70"/>
        <v>32809.307313215395</v>
      </c>
      <c r="AU154" s="249">
        <f t="shared" si="70"/>
        <v>27366.333629470206</v>
      </c>
      <c r="AV154" s="249">
        <f t="shared" si="70"/>
        <v>27417.888246758037</v>
      </c>
      <c r="AW154" s="249">
        <f t="shared" si="70"/>
        <v>28342.319227225038</v>
      </c>
      <c r="AX154" s="249">
        <f t="shared" si="70"/>
        <v>27920.189722547406</v>
      </c>
      <c r="AY154" s="249">
        <f t="shared" si="70"/>
        <v>27022.553010688785</v>
      </c>
      <c r="AZ154" s="249">
        <f t="shared" si="70"/>
        <v>31141.187936284186</v>
      </c>
      <c r="BA154" s="249">
        <f t="shared" si="70"/>
        <v>30397.778542394022</v>
      </c>
      <c r="BB154" s="249">
        <f t="shared" si="70"/>
        <v>34967.824043772205</v>
      </c>
      <c r="BC154" s="261">
        <f t="shared" ref="BC154:BC158" si="71">SUM(AQ154:BB154)</f>
        <v>340598.09399782727</v>
      </c>
      <c r="BD154" s="259">
        <f t="shared" ref="BD154:BI154" si="72">+BD56+BD61+BD66</f>
        <v>31429.196472908825</v>
      </c>
      <c r="BE154" s="249">
        <f t="shared" si="72"/>
        <v>27947.091702545989</v>
      </c>
      <c r="BF154" s="249">
        <f t="shared" si="72"/>
        <v>29732.459710762192</v>
      </c>
      <c r="BG154" s="249">
        <f t="shared" si="72"/>
        <v>34134.858811209197</v>
      </c>
      <c r="BH154" s="249">
        <f t="shared" si="72"/>
        <v>32419.476251261593</v>
      </c>
      <c r="BI154" s="249">
        <f t="shared" si="72"/>
        <v>31747.269862577261</v>
      </c>
      <c r="BJ154" s="249">
        <f t="shared" ref="BJ154:BK154" si="73">+BJ56+BJ61+BJ66</f>
        <v>35467.757147137214</v>
      </c>
      <c r="BK154" s="249">
        <f t="shared" si="73"/>
        <v>33508.242609821798</v>
      </c>
      <c r="BL154" s="249">
        <f t="shared" ref="BL154:BM154" si="74">+BL56+BL61+BL66</f>
        <v>32774.859606810205</v>
      </c>
      <c r="BM154" s="249">
        <f t="shared" si="74"/>
        <v>32362.32910185921</v>
      </c>
      <c r="BN154" s="249">
        <f t="shared" ref="BN154" si="75">+BN56+BN61+BN66</f>
        <v>29796.666396419416</v>
      </c>
      <c r="BO154" s="150">
        <f t="shared" si="50"/>
        <v>264929.15484398953</v>
      </c>
      <c r="BP154" s="20">
        <f t="shared" si="51"/>
        <v>305630.26995405508</v>
      </c>
      <c r="BQ154" s="53">
        <f t="shared" si="52"/>
        <v>351320.20767331286</v>
      </c>
      <c r="BR154" s="132">
        <f t="shared" si="53"/>
        <v>14.94941509757075</v>
      </c>
      <c r="BS154" s="68"/>
      <c r="BT154" s="68"/>
    </row>
    <row r="155" spans="1:72" ht="20.100000000000001" customHeight="1" x14ac:dyDescent="0.2">
      <c r="A155" s="65"/>
      <c r="B155" s="253"/>
      <c r="C155" s="254" t="s">
        <v>94</v>
      </c>
      <c r="D155" s="259">
        <f t="shared" ref="D155:AI155" si="76">+D82+D87</f>
        <v>18168.089964090403</v>
      </c>
      <c r="E155" s="249">
        <f t="shared" si="76"/>
        <v>14853.233783367603</v>
      </c>
      <c r="F155" s="249">
        <f t="shared" si="76"/>
        <v>18701.995319552174</v>
      </c>
      <c r="G155" s="249">
        <f t="shared" si="76"/>
        <v>19949.92190240122</v>
      </c>
      <c r="H155" s="249">
        <f t="shared" si="76"/>
        <v>19466.23525505939</v>
      </c>
      <c r="I155" s="249">
        <f t="shared" si="76"/>
        <v>19060.821716547212</v>
      </c>
      <c r="J155" s="249">
        <f t="shared" si="76"/>
        <v>17826.003905149406</v>
      </c>
      <c r="K155" s="249">
        <f t="shared" si="76"/>
        <v>17732.08355536899</v>
      </c>
      <c r="L155" s="249">
        <f t="shared" si="76"/>
        <v>18229.576120943573</v>
      </c>
      <c r="M155" s="249">
        <f t="shared" si="76"/>
        <v>21513.469914818401</v>
      </c>
      <c r="N155" s="249">
        <f t="shared" si="76"/>
        <v>17353.244670779997</v>
      </c>
      <c r="O155" s="260">
        <f t="shared" si="76"/>
        <v>28533.271083320178</v>
      </c>
      <c r="P155" s="261">
        <f t="shared" si="76"/>
        <v>231387.94719139853</v>
      </c>
      <c r="Q155" s="259">
        <f t="shared" si="76"/>
        <v>16702.352911073216</v>
      </c>
      <c r="R155" s="249">
        <f t="shared" si="76"/>
        <v>15184.811862331604</v>
      </c>
      <c r="S155" s="249">
        <f t="shared" si="76"/>
        <v>17914.117950178421</v>
      </c>
      <c r="T155" s="249">
        <f t="shared" si="76"/>
        <v>17997.749751063195</v>
      </c>
      <c r="U155" s="249">
        <f t="shared" si="76"/>
        <v>21335.741785625389</v>
      </c>
      <c r="V155" s="249">
        <f t="shared" si="76"/>
        <v>18569.065972394797</v>
      </c>
      <c r="W155" s="249">
        <f t="shared" si="76"/>
        <v>17215.12954325301</v>
      </c>
      <c r="X155" s="249">
        <f t="shared" si="76"/>
        <v>17995.502189046201</v>
      </c>
      <c r="Y155" s="249">
        <f t="shared" si="76"/>
        <v>17856.258176537202</v>
      </c>
      <c r="Z155" s="249">
        <f t="shared" si="76"/>
        <v>18476.187332551199</v>
      </c>
      <c r="AA155" s="249">
        <f t="shared" si="76"/>
        <v>17126.78064307601</v>
      </c>
      <c r="AB155" s="260">
        <f t="shared" si="76"/>
        <v>23696.974844181779</v>
      </c>
      <c r="AC155" s="261">
        <f t="shared" si="76"/>
        <v>220070.67296131203</v>
      </c>
      <c r="AD155" s="259">
        <f t="shared" si="76"/>
        <v>15412.026590118785</v>
      </c>
      <c r="AE155" s="249">
        <f t="shared" si="76"/>
        <v>13228.517350278997</v>
      </c>
      <c r="AF155" s="249">
        <f t="shared" si="76"/>
        <v>41041.675029181977</v>
      </c>
      <c r="AG155" s="249">
        <f t="shared" si="76"/>
        <v>15984.263014233202</v>
      </c>
      <c r="AH155" s="249">
        <f t="shared" si="76"/>
        <v>17976.240746568823</v>
      </c>
      <c r="AI155" s="249">
        <f t="shared" si="76"/>
        <v>19170.422298560799</v>
      </c>
      <c r="AJ155" s="249">
        <f t="shared" ref="AJ155:BB155" si="77">+AJ82+AJ87</f>
        <v>17341.763022436415</v>
      </c>
      <c r="AK155" s="249">
        <f t="shared" si="77"/>
        <v>17430.258801455406</v>
      </c>
      <c r="AL155" s="249">
        <f t="shared" si="77"/>
        <v>18091.368229272804</v>
      </c>
      <c r="AM155" s="249">
        <f t="shared" si="77"/>
        <v>19372.080505762817</v>
      </c>
      <c r="AN155" s="249">
        <f t="shared" si="77"/>
        <v>17358.319357213601</v>
      </c>
      <c r="AO155" s="260">
        <f t="shared" si="77"/>
        <v>22842.849037249995</v>
      </c>
      <c r="AP155" s="261">
        <f t="shared" si="77"/>
        <v>235249.78398233361</v>
      </c>
      <c r="AQ155" s="259">
        <f t="shared" si="77"/>
        <v>15426.066129548006</v>
      </c>
      <c r="AR155" s="249">
        <f t="shared" si="77"/>
        <v>12794.83731749861</v>
      </c>
      <c r="AS155" s="249">
        <f t="shared" si="77"/>
        <v>15951.454228018813</v>
      </c>
      <c r="AT155" s="249">
        <f t="shared" si="77"/>
        <v>23502.989216526214</v>
      </c>
      <c r="AU155" s="249">
        <f t="shared" si="77"/>
        <v>16473.040651464216</v>
      </c>
      <c r="AV155" s="249">
        <f t="shared" si="77"/>
        <v>16185.204181912603</v>
      </c>
      <c r="AW155" s="249">
        <f t="shared" si="77"/>
        <v>15722.0775865742</v>
      </c>
      <c r="AX155" s="249">
        <f t="shared" si="77"/>
        <v>17376.289587489809</v>
      </c>
      <c r="AY155" s="249">
        <f t="shared" si="77"/>
        <v>14812.417571777009</v>
      </c>
      <c r="AZ155" s="249">
        <f t="shared" si="77"/>
        <v>18480.235944195185</v>
      </c>
      <c r="BA155" s="249">
        <f t="shared" si="77"/>
        <v>17298.188628637625</v>
      </c>
      <c r="BB155" s="249">
        <f t="shared" si="77"/>
        <v>22688.786334457614</v>
      </c>
      <c r="BC155" s="261">
        <f t="shared" si="71"/>
        <v>206711.58737809994</v>
      </c>
      <c r="BD155" s="259">
        <f t="shared" ref="BD155:BI155" si="78">+BD82+BD87</f>
        <v>17820.856475577009</v>
      </c>
      <c r="BE155" s="249">
        <f t="shared" si="78"/>
        <v>16177.538389240004</v>
      </c>
      <c r="BF155" s="249">
        <f t="shared" si="78"/>
        <v>15324.306335917412</v>
      </c>
      <c r="BG155" s="249">
        <f t="shared" si="78"/>
        <v>17381.046825331196</v>
      </c>
      <c r="BH155" s="249">
        <f t="shared" si="78"/>
        <v>17978.422786827803</v>
      </c>
      <c r="BI155" s="249">
        <f t="shared" si="78"/>
        <v>18770.103829197411</v>
      </c>
      <c r="BJ155" s="249">
        <f t="shared" ref="BJ155:BK155" si="79">+BJ82+BJ87</f>
        <v>22788.163788913975</v>
      </c>
      <c r="BK155" s="249">
        <f t="shared" si="79"/>
        <v>20514.547307600413</v>
      </c>
      <c r="BL155" s="249">
        <f t="shared" ref="BL155:BM155" si="80">+BL82+BL87</f>
        <v>18076.771708894601</v>
      </c>
      <c r="BM155" s="249">
        <f t="shared" si="80"/>
        <v>17685.637881481784</v>
      </c>
      <c r="BN155" s="249">
        <f t="shared" ref="BN155" si="81">+BN82+BN87</f>
        <v>13580.57747965238</v>
      </c>
      <c r="BO155" s="150">
        <f t="shared" si="50"/>
        <v>212406.9349450836</v>
      </c>
      <c r="BP155" s="20">
        <f t="shared" si="51"/>
        <v>184022.80104364234</v>
      </c>
      <c r="BQ155" s="53">
        <f t="shared" si="52"/>
        <v>196097.97280863402</v>
      </c>
      <c r="BR155" s="132">
        <f t="shared" si="53"/>
        <v>6.5617802231626499</v>
      </c>
      <c r="BS155" s="68"/>
      <c r="BT155" s="68"/>
    </row>
    <row r="156" spans="1:72" ht="20.100000000000001" customHeight="1" x14ac:dyDescent="0.2">
      <c r="A156" s="65"/>
      <c r="B156" s="253"/>
      <c r="C156" s="254" t="s">
        <v>95</v>
      </c>
      <c r="D156" s="259">
        <f t="shared" ref="D156:AI156" si="82">+D99+D104</f>
        <v>2110.2415714916842</v>
      </c>
      <c r="E156" s="249">
        <f t="shared" si="82"/>
        <v>1707.0759584758794</v>
      </c>
      <c r="F156" s="249">
        <f t="shared" si="82"/>
        <v>2043.4271437783336</v>
      </c>
      <c r="G156" s="249">
        <f t="shared" si="82"/>
        <v>1973.3947652229197</v>
      </c>
      <c r="H156" s="249">
        <f t="shared" si="82"/>
        <v>2034.2733407118419</v>
      </c>
      <c r="I156" s="249">
        <f t="shared" si="82"/>
        <v>2038.5280120471939</v>
      </c>
      <c r="J156" s="249">
        <f t="shared" si="82"/>
        <v>2036.9433533387953</v>
      </c>
      <c r="K156" s="249">
        <f t="shared" si="82"/>
        <v>2066.2681397578813</v>
      </c>
      <c r="L156" s="249">
        <f t="shared" si="82"/>
        <v>2004.2691660161529</v>
      </c>
      <c r="M156" s="249">
        <f t="shared" si="82"/>
        <v>2082.7940325745481</v>
      </c>
      <c r="N156" s="249">
        <f t="shared" si="82"/>
        <v>2026.7560251583636</v>
      </c>
      <c r="O156" s="260">
        <f t="shared" si="82"/>
        <v>2780.2642552963348</v>
      </c>
      <c r="P156" s="261">
        <f t="shared" si="82"/>
        <v>24904.235763869929</v>
      </c>
      <c r="Q156" s="259">
        <f t="shared" si="82"/>
        <v>2335.4673198322298</v>
      </c>
      <c r="R156" s="249">
        <f t="shared" si="82"/>
        <v>1980.7020623016942</v>
      </c>
      <c r="S156" s="249">
        <f t="shared" si="82"/>
        <v>2091.3464476837444</v>
      </c>
      <c r="T156" s="249">
        <f t="shared" si="82"/>
        <v>2065.5881065483359</v>
      </c>
      <c r="U156" s="249">
        <f t="shared" si="82"/>
        <v>2091.9261532556411</v>
      </c>
      <c r="V156" s="249">
        <f t="shared" si="82"/>
        <v>2157.5227375702989</v>
      </c>
      <c r="W156" s="249">
        <f t="shared" si="82"/>
        <v>2206.059180432761</v>
      </c>
      <c r="X156" s="249">
        <f t="shared" si="82"/>
        <v>2171.0795002407795</v>
      </c>
      <c r="Y156" s="249">
        <f t="shared" si="82"/>
        <v>2165.8084169887175</v>
      </c>
      <c r="Z156" s="249">
        <f t="shared" si="82"/>
        <v>2197.0216001776316</v>
      </c>
      <c r="AA156" s="249">
        <f t="shared" si="82"/>
        <v>2219.5712338672511</v>
      </c>
      <c r="AB156" s="260">
        <f t="shared" si="82"/>
        <v>2815.445980999596</v>
      </c>
      <c r="AC156" s="261">
        <f t="shared" si="82"/>
        <v>26497.538739898679</v>
      </c>
      <c r="AD156" s="259">
        <f t="shared" si="82"/>
        <v>2383.1461684122414</v>
      </c>
      <c r="AE156" s="249">
        <f t="shared" si="82"/>
        <v>2123.9180207858944</v>
      </c>
      <c r="AF156" s="249">
        <f t="shared" si="82"/>
        <v>2382.8962415358692</v>
      </c>
      <c r="AG156" s="249">
        <f t="shared" si="82"/>
        <v>2303.4991784080166</v>
      </c>
      <c r="AH156" s="249">
        <f t="shared" si="82"/>
        <v>2356.1086730924503</v>
      </c>
      <c r="AI156" s="249">
        <f t="shared" si="82"/>
        <v>2400.5648130916552</v>
      </c>
      <c r="AJ156" s="249">
        <f t="shared" ref="AJ156:BB156" si="83">+AJ99+AJ104</f>
        <v>2451.435775971258</v>
      </c>
      <c r="AK156" s="249">
        <f t="shared" si="83"/>
        <v>2476.5280441011264</v>
      </c>
      <c r="AL156" s="249">
        <f t="shared" si="83"/>
        <v>2429.7661687544032</v>
      </c>
      <c r="AM156" s="249">
        <f t="shared" si="83"/>
        <v>2495.9962700740562</v>
      </c>
      <c r="AN156" s="249">
        <f t="shared" si="83"/>
        <v>2540.7938246888198</v>
      </c>
      <c r="AO156" s="260">
        <f t="shared" si="83"/>
        <v>3193.6525392369313</v>
      </c>
      <c r="AP156" s="261">
        <f t="shared" si="83"/>
        <v>29538.305718152718</v>
      </c>
      <c r="AQ156" s="259">
        <f t="shared" si="83"/>
        <v>2768.3371920903519</v>
      </c>
      <c r="AR156" s="249">
        <f t="shared" si="83"/>
        <v>2388.9984355107217</v>
      </c>
      <c r="AS156" s="249">
        <f t="shared" si="83"/>
        <v>2696.619686222552</v>
      </c>
      <c r="AT156" s="249">
        <f t="shared" si="83"/>
        <v>2592.698381203043</v>
      </c>
      <c r="AU156" s="249">
        <f t="shared" si="83"/>
        <v>2664.479682824971</v>
      </c>
      <c r="AV156" s="249">
        <f t="shared" si="83"/>
        <v>2660.040764107745</v>
      </c>
      <c r="AW156" s="249">
        <f t="shared" si="83"/>
        <v>2717.8926430926135</v>
      </c>
      <c r="AX156" s="249">
        <f t="shared" si="83"/>
        <v>2797.5081844468141</v>
      </c>
      <c r="AY156" s="249">
        <f t="shared" si="83"/>
        <v>2740.9153191270389</v>
      </c>
      <c r="AZ156" s="249">
        <f t="shared" si="83"/>
        <v>2820.1484007964887</v>
      </c>
      <c r="BA156" s="249">
        <f t="shared" si="83"/>
        <v>2874.5827616564984</v>
      </c>
      <c r="BB156" s="249">
        <f t="shared" si="83"/>
        <v>3811.8541527547031</v>
      </c>
      <c r="BC156" s="261">
        <f t="shared" si="71"/>
        <v>33534.075603833546</v>
      </c>
      <c r="BD156" s="259">
        <f t="shared" ref="BD156:BI156" si="84">+BD99+BD104</f>
        <v>3113.9516359615068</v>
      </c>
      <c r="BE156" s="249">
        <f t="shared" si="84"/>
        <v>2882.3457645431708</v>
      </c>
      <c r="BF156" s="249">
        <f t="shared" si="84"/>
        <v>2937.9671174335617</v>
      </c>
      <c r="BG156" s="249">
        <f t="shared" si="84"/>
        <v>2918.5622724320419</v>
      </c>
      <c r="BH156" s="249">
        <f t="shared" si="84"/>
        <v>2985.7151633371077</v>
      </c>
      <c r="BI156" s="249">
        <f t="shared" si="84"/>
        <v>3055.9514606502571</v>
      </c>
      <c r="BJ156" s="249">
        <f t="shared" ref="BJ156:BK156" si="85">+BJ99+BJ104</f>
        <v>3062.0676095459871</v>
      </c>
      <c r="BK156" s="249">
        <f t="shared" si="85"/>
        <v>3139.8809409411342</v>
      </c>
      <c r="BL156" s="249">
        <f t="shared" ref="BL156:BM156" si="86">+BL99+BL104</f>
        <v>3069.8850606788137</v>
      </c>
      <c r="BM156" s="249">
        <f t="shared" si="86"/>
        <v>2966.2107650242015</v>
      </c>
      <c r="BN156" s="249">
        <f t="shared" ref="BN156" si="87">+BN99+BN104</f>
        <v>923.57817309787742</v>
      </c>
      <c r="BO156" s="150">
        <f t="shared" si="50"/>
        <v>26344.653178915793</v>
      </c>
      <c r="BP156" s="20">
        <f t="shared" si="51"/>
        <v>29722.22145107884</v>
      </c>
      <c r="BQ156" s="53">
        <f t="shared" si="52"/>
        <v>31056.115963645658</v>
      </c>
      <c r="BR156" s="132">
        <f t="shared" si="53"/>
        <v>4.4878695045130979</v>
      </c>
      <c r="BS156" s="68"/>
      <c r="BT156" s="68"/>
    </row>
    <row r="157" spans="1:72" ht="20.100000000000001" customHeight="1" x14ac:dyDescent="0.2">
      <c r="A157" s="65"/>
      <c r="B157" s="253"/>
      <c r="C157" s="254" t="s">
        <v>96</v>
      </c>
      <c r="D157" s="259">
        <f t="shared" ref="D157:AI157" si="88">+D122</f>
        <v>6.4228844100000035</v>
      </c>
      <c r="E157" s="249">
        <f t="shared" si="88"/>
        <v>6.5206746399999993</v>
      </c>
      <c r="F157" s="249">
        <f t="shared" si="88"/>
        <v>12.037412189999996</v>
      </c>
      <c r="G157" s="249">
        <f t="shared" si="88"/>
        <v>19.751261770000006</v>
      </c>
      <c r="H157" s="249">
        <f t="shared" si="88"/>
        <v>16.434032690099997</v>
      </c>
      <c r="I157" s="249">
        <f t="shared" si="88"/>
        <v>17.029683250000001</v>
      </c>
      <c r="J157" s="249">
        <f t="shared" si="88"/>
        <v>20.067343869999995</v>
      </c>
      <c r="K157" s="249">
        <f t="shared" si="88"/>
        <v>23.263204680000005</v>
      </c>
      <c r="L157" s="249">
        <f t="shared" si="88"/>
        <v>23.619538039999998</v>
      </c>
      <c r="M157" s="249">
        <f t="shared" si="88"/>
        <v>29.556228300000029</v>
      </c>
      <c r="N157" s="249">
        <f t="shared" si="88"/>
        <v>39.418695540000009</v>
      </c>
      <c r="O157" s="260">
        <f t="shared" si="88"/>
        <v>45.601147679999983</v>
      </c>
      <c r="P157" s="261">
        <f t="shared" si="88"/>
        <v>259.72210706010003</v>
      </c>
      <c r="Q157" s="259">
        <f t="shared" si="88"/>
        <v>43.55488927399999</v>
      </c>
      <c r="R157" s="249">
        <f t="shared" si="88"/>
        <v>39.326891390000043</v>
      </c>
      <c r="S157" s="249">
        <f t="shared" si="88"/>
        <v>46.245261094000057</v>
      </c>
      <c r="T157" s="249">
        <f t="shared" si="88"/>
        <v>47.539360272000081</v>
      </c>
      <c r="U157" s="249">
        <f t="shared" si="88"/>
        <v>50.543363000000127</v>
      </c>
      <c r="V157" s="249">
        <f t="shared" si="88"/>
        <v>50.862674470000002</v>
      </c>
      <c r="W157" s="249">
        <f t="shared" si="88"/>
        <v>57.119669044900014</v>
      </c>
      <c r="X157" s="249">
        <f t="shared" si="88"/>
        <v>57.693885074699956</v>
      </c>
      <c r="Y157" s="249">
        <f t="shared" si="88"/>
        <v>57.18492074000001</v>
      </c>
      <c r="Z157" s="249">
        <f t="shared" si="88"/>
        <v>60.385673589999769</v>
      </c>
      <c r="AA157" s="249">
        <f t="shared" si="88"/>
        <v>61.248096899999723</v>
      </c>
      <c r="AB157" s="260">
        <f t="shared" si="88"/>
        <v>66.892010889999654</v>
      </c>
      <c r="AC157" s="261">
        <f t="shared" si="88"/>
        <v>638.59669573959945</v>
      </c>
      <c r="AD157" s="259">
        <f t="shared" si="88"/>
        <v>62.106635689999692</v>
      </c>
      <c r="AE157" s="249">
        <f t="shared" si="88"/>
        <v>62.037317760000185</v>
      </c>
      <c r="AF157" s="249">
        <f t="shared" si="88"/>
        <v>69.94372117500032</v>
      </c>
      <c r="AG157" s="249">
        <f t="shared" si="88"/>
        <v>66.840489710000043</v>
      </c>
      <c r="AH157" s="249">
        <f t="shared" si="88"/>
        <v>74.66164156999983</v>
      </c>
      <c r="AI157" s="249">
        <f t="shared" si="88"/>
        <v>76.235107779999908</v>
      </c>
      <c r="AJ157" s="249">
        <f t="shared" ref="AJ157:BB157" si="89">+AJ122</f>
        <v>79.198706904599831</v>
      </c>
      <c r="AK157" s="249">
        <f t="shared" si="89"/>
        <v>84.022032802915263</v>
      </c>
      <c r="AL157" s="249">
        <f t="shared" si="89"/>
        <v>86.602878439999685</v>
      </c>
      <c r="AM157" s="249">
        <f t="shared" si="89"/>
        <v>89.829086603599734</v>
      </c>
      <c r="AN157" s="249">
        <f t="shared" si="89"/>
        <v>93.525201329999646</v>
      </c>
      <c r="AO157" s="260">
        <f t="shared" si="89"/>
        <v>98.25269162999993</v>
      </c>
      <c r="AP157" s="261">
        <f t="shared" si="89"/>
        <v>943.255511396114</v>
      </c>
      <c r="AQ157" s="259">
        <f t="shared" si="89"/>
        <v>93.979210918400028</v>
      </c>
      <c r="AR157" s="249">
        <f t="shared" si="89"/>
        <v>89.006094619999999</v>
      </c>
      <c r="AS157" s="249">
        <f t="shared" si="89"/>
        <v>103.21203527369981</v>
      </c>
      <c r="AT157" s="249">
        <f t="shared" si="89"/>
        <v>92.034575199999765</v>
      </c>
      <c r="AU157" s="249">
        <f t="shared" si="89"/>
        <v>99.034672700899634</v>
      </c>
      <c r="AV157" s="249">
        <f t="shared" si="89"/>
        <v>100.91974859860012</v>
      </c>
      <c r="AW157" s="249">
        <f t="shared" si="89"/>
        <v>106.8035421200005</v>
      </c>
      <c r="AX157" s="249">
        <f t="shared" si="89"/>
        <v>110.96456725000047</v>
      </c>
      <c r="AY157" s="249">
        <f t="shared" si="89"/>
        <v>108.60116136400076</v>
      </c>
      <c r="AZ157" s="249">
        <f t="shared" si="89"/>
        <v>115.10836877280062</v>
      </c>
      <c r="BA157" s="249">
        <f t="shared" si="89"/>
        <v>113.46224429200051</v>
      </c>
      <c r="BB157" s="249">
        <f t="shared" si="89"/>
        <v>124.36382390000031</v>
      </c>
      <c r="BC157" s="261">
        <f t="shared" si="71"/>
        <v>1257.4900450104028</v>
      </c>
      <c r="BD157" s="259">
        <f t="shared" ref="BD157:BI157" si="90">+BD122</f>
        <v>118.1106177172001</v>
      </c>
      <c r="BE157" s="249">
        <f t="shared" si="90"/>
        <v>111.32222467470054</v>
      </c>
      <c r="BF157" s="249">
        <f t="shared" si="90"/>
        <v>120.5743589104008</v>
      </c>
      <c r="BG157" s="249">
        <f t="shared" si="90"/>
        <v>122.0771185344006</v>
      </c>
      <c r="BH157" s="249">
        <f t="shared" si="90"/>
        <v>126.8782943306004</v>
      </c>
      <c r="BI157" s="249">
        <f t="shared" si="90"/>
        <v>124.6757729776009</v>
      </c>
      <c r="BJ157" s="249">
        <f t="shared" ref="BJ157:BK157" si="91">+BJ122</f>
        <v>130.76149762440062</v>
      </c>
      <c r="BK157" s="249">
        <f t="shared" si="91"/>
        <v>130.52878057560051</v>
      </c>
      <c r="BL157" s="249">
        <f t="shared" ref="BL157:BM157" si="92">+BL122</f>
        <v>125.7398194852006</v>
      </c>
      <c r="BM157" s="249">
        <f t="shared" si="92"/>
        <v>126.54047718000068</v>
      </c>
      <c r="BN157" s="249">
        <f t="shared" ref="BN157" si="93">+BN122</f>
        <v>123.9396975332009</v>
      </c>
      <c r="BO157" s="150">
        <f t="shared" si="50"/>
        <v>845.00281976611416</v>
      </c>
      <c r="BP157" s="20">
        <f t="shared" si="51"/>
        <v>1133.1262211104024</v>
      </c>
      <c r="BQ157" s="53">
        <f t="shared" si="52"/>
        <v>1361.1486595433066</v>
      </c>
      <c r="BR157" s="132">
        <f t="shared" si="53"/>
        <v>20.123304375522654</v>
      </c>
      <c r="BS157" s="68"/>
      <c r="BT157" s="68"/>
    </row>
    <row r="158" spans="1:72" ht="20.100000000000001" customHeight="1" thickBot="1" x14ac:dyDescent="0.3">
      <c r="A158" s="65"/>
      <c r="B158" s="253" t="s">
        <v>62</v>
      </c>
      <c r="C158" s="254"/>
      <c r="D158" s="262">
        <f t="shared" ref="D158:AI158" si="94">+D141</f>
        <v>4424.8975493047983</v>
      </c>
      <c r="E158" s="250">
        <f t="shared" si="94"/>
        <v>4466.1600077976</v>
      </c>
      <c r="F158" s="250">
        <f t="shared" si="94"/>
        <v>5916.9033128519986</v>
      </c>
      <c r="G158" s="250">
        <f t="shared" si="94"/>
        <v>5322.3727806596007</v>
      </c>
      <c r="H158" s="250">
        <f t="shared" si="94"/>
        <v>5196.4883984571989</v>
      </c>
      <c r="I158" s="250">
        <f t="shared" si="94"/>
        <v>6411.1098343360009</v>
      </c>
      <c r="J158" s="250">
        <f t="shared" si="94"/>
        <v>6259.0206265180004</v>
      </c>
      <c r="K158" s="250">
        <f t="shared" si="94"/>
        <v>5648.4633926755996</v>
      </c>
      <c r="L158" s="250">
        <f t="shared" si="94"/>
        <v>4585.5871353615994</v>
      </c>
      <c r="M158" s="250">
        <f t="shared" si="94"/>
        <v>6262.3217462740013</v>
      </c>
      <c r="N158" s="250">
        <f t="shared" si="94"/>
        <v>4542.7098989775986</v>
      </c>
      <c r="O158" s="263">
        <f t="shared" si="94"/>
        <v>3732.7825270623998</v>
      </c>
      <c r="P158" s="264">
        <f t="shared" si="94"/>
        <v>62768.817210276393</v>
      </c>
      <c r="Q158" s="262">
        <f t="shared" si="94"/>
        <v>4276.6196938027997</v>
      </c>
      <c r="R158" s="250">
        <f t="shared" si="94"/>
        <v>4696.2010803340008</v>
      </c>
      <c r="S158" s="250">
        <f t="shared" si="94"/>
        <v>5785.2267552303983</v>
      </c>
      <c r="T158" s="250">
        <f t="shared" si="94"/>
        <v>6284.6131106523999</v>
      </c>
      <c r="U158" s="250">
        <f t="shared" si="94"/>
        <v>7554.4251434776006</v>
      </c>
      <c r="V158" s="250">
        <f t="shared" si="94"/>
        <v>7032.7682432380007</v>
      </c>
      <c r="W158" s="250">
        <f t="shared" si="94"/>
        <v>3656.7285783744001</v>
      </c>
      <c r="X158" s="250">
        <f t="shared" si="94"/>
        <v>6943.4518914751989</v>
      </c>
      <c r="Y158" s="250">
        <f t="shared" si="94"/>
        <v>6247.2289872639985</v>
      </c>
      <c r="Z158" s="250">
        <f t="shared" si="94"/>
        <v>7363.0769674432022</v>
      </c>
      <c r="AA158" s="250">
        <f t="shared" si="94"/>
        <v>5820.9777149439988</v>
      </c>
      <c r="AB158" s="263">
        <f t="shared" si="94"/>
        <v>6052.7981250075991</v>
      </c>
      <c r="AC158" s="264">
        <f t="shared" si="94"/>
        <v>71714.116291243598</v>
      </c>
      <c r="AD158" s="262">
        <f t="shared" si="94"/>
        <v>5553.3540635411991</v>
      </c>
      <c r="AE158" s="250">
        <f t="shared" si="94"/>
        <v>4537.9135508287991</v>
      </c>
      <c r="AF158" s="250">
        <f t="shared" si="94"/>
        <v>5965.6490743684008</v>
      </c>
      <c r="AG158" s="250">
        <f t="shared" si="94"/>
        <v>4065.7660689515997</v>
      </c>
      <c r="AH158" s="250">
        <f t="shared" si="94"/>
        <v>5399.9438289104</v>
      </c>
      <c r="AI158" s="250">
        <f t="shared" si="94"/>
        <v>4591.5548912928007</v>
      </c>
      <c r="AJ158" s="250">
        <f t="shared" ref="AJ158:BB158" si="95">+AJ141</f>
        <v>5697.2290657600024</v>
      </c>
      <c r="AK158" s="250">
        <f t="shared" si="95"/>
        <v>3776.9236765464007</v>
      </c>
      <c r="AL158" s="250">
        <f t="shared" si="95"/>
        <v>5078.8383803684001</v>
      </c>
      <c r="AM158" s="250">
        <f t="shared" si="95"/>
        <v>5130.9262571928002</v>
      </c>
      <c r="AN158" s="250">
        <f t="shared" si="95"/>
        <v>5551.8273906207978</v>
      </c>
      <c r="AO158" s="263">
        <f t="shared" si="95"/>
        <v>6383.7309613124016</v>
      </c>
      <c r="AP158" s="264">
        <f t="shared" si="95"/>
        <v>61733.657209694007</v>
      </c>
      <c r="AQ158" s="262">
        <f t="shared" si="95"/>
        <v>4001.9026017967985</v>
      </c>
      <c r="AR158" s="250">
        <f t="shared" si="95"/>
        <v>4274.1808065952</v>
      </c>
      <c r="AS158" s="250">
        <f t="shared" si="95"/>
        <v>8084.0431711651972</v>
      </c>
      <c r="AT158" s="250">
        <f t="shared" si="95"/>
        <v>6902.5509025423999</v>
      </c>
      <c r="AU158" s="250">
        <f t="shared" si="95"/>
        <v>7409.4432882211986</v>
      </c>
      <c r="AV158" s="250">
        <f t="shared" si="95"/>
        <v>5377.3878776544007</v>
      </c>
      <c r="AW158" s="250">
        <f t="shared" si="95"/>
        <v>6614.412973344798</v>
      </c>
      <c r="AX158" s="250">
        <f t="shared" si="95"/>
        <v>7096.0746707500002</v>
      </c>
      <c r="AY158" s="250">
        <f t="shared" si="95"/>
        <v>6056.3821230964013</v>
      </c>
      <c r="AZ158" s="250">
        <f t="shared" si="95"/>
        <v>6489.2683689531996</v>
      </c>
      <c r="BA158" s="250">
        <f t="shared" si="95"/>
        <v>6165.7237381580007</v>
      </c>
      <c r="BB158" s="250">
        <f t="shared" si="95"/>
        <v>4884.3427346120006</v>
      </c>
      <c r="BC158" s="264">
        <f t="shared" si="71"/>
        <v>73355.71325688959</v>
      </c>
      <c r="BD158" s="262">
        <f t="shared" ref="BD158:BI158" si="96">+BD141</f>
        <v>4427.8326267615994</v>
      </c>
      <c r="BE158" s="250">
        <f t="shared" si="96"/>
        <v>3013.8623350739999</v>
      </c>
      <c r="BF158" s="250">
        <f t="shared" si="96"/>
        <v>5309.058860755199</v>
      </c>
      <c r="BG158" s="250">
        <f t="shared" si="96"/>
        <v>6047.3264528675991</v>
      </c>
      <c r="BH158" s="250">
        <f t="shared" si="96"/>
        <v>5534.8724623108001</v>
      </c>
      <c r="BI158" s="250">
        <f t="shared" si="96"/>
        <v>3782.8289713220015</v>
      </c>
      <c r="BJ158" s="250">
        <f t="shared" ref="BJ158:BK158" si="97">+BJ141</f>
        <v>5880.8136188888002</v>
      </c>
      <c r="BK158" s="250">
        <f t="shared" si="97"/>
        <v>4419.6038562596004</v>
      </c>
      <c r="BL158" s="250">
        <f t="shared" ref="BL158:BM158" si="98">+BL141</f>
        <v>4725.9697954188014</v>
      </c>
      <c r="BM158" s="250">
        <f t="shared" si="98"/>
        <v>7100.0239568212</v>
      </c>
      <c r="BN158" s="250">
        <f t="shared" ref="BN158" si="99">+BN141</f>
        <v>5045.606402815999</v>
      </c>
      <c r="BO158" s="239">
        <f t="shared" si="50"/>
        <v>55349.926248381591</v>
      </c>
      <c r="BP158" s="151">
        <f t="shared" si="51"/>
        <v>68471.37052227759</v>
      </c>
      <c r="BQ158" s="144">
        <f t="shared" si="52"/>
        <v>55287.799339295598</v>
      </c>
      <c r="BR158" s="132">
        <f t="shared" si="53"/>
        <v>-19.254136557252988</v>
      </c>
      <c r="BS158" s="68"/>
      <c r="BT158" s="68"/>
    </row>
    <row r="159" spans="1:72" ht="20.100000000000001" customHeight="1" thickBot="1" x14ac:dyDescent="0.3">
      <c r="A159" s="65"/>
      <c r="B159" s="270" t="s">
        <v>97</v>
      </c>
      <c r="C159" s="271"/>
      <c r="D159" s="265">
        <f>+D151+D153+D158</f>
        <v>74394.791081708885</v>
      </c>
      <c r="E159" s="266">
        <f t="shared" ref="E159:AQ159" si="100">+E151+E153+E158</f>
        <v>63910.886867236666</v>
      </c>
      <c r="F159" s="266">
        <f t="shared" si="100"/>
        <v>73455.005479580112</v>
      </c>
      <c r="G159" s="266">
        <f t="shared" si="100"/>
        <v>83904.486682610936</v>
      </c>
      <c r="H159" s="266">
        <f t="shared" si="100"/>
        <v>75468.372389983939</v>
      </c>
      <c r="I159" s="266">
        <f t="shared" si="100"/>
        <v>79551.382660287782</v>
      </c>
      <c r="J159" s="266">
        <f t="shared" si="100"/>
        <v>86197.919513510409</v>
      </c>
      <c r="K159" s="266">
        <f t="shared" si="100"/>
        <v>72526.386783392867</v>
      </c>
      <c r="L159" s="266">
        <f t="shared" si="100"/>
        <v>73620.769977969539</v>
      </c>
      <c r="M159" s="266">
        <f t="shared" si="100"/>
        <v>86661.377703116785</v>
      </c>
      <c r="N159" s="266">
        <f t="shared" si="100"/>
        <v>74618.184139838151</v>
      </c>
      <c r="O159" s="267">
        <f t="shared" si="100"/>
        <v>106184.8711273169</v>
      </c>
      <c r="P159" s="268">
        <f t="shared" si="100"/>
        <v>950494.43440655293</v>
      </c>
      <c r="Q159" s="265">
        <f t="shared" si="100"/>
        <v>77145.161415867056</v>
      </c>
      <c r="R159" s="266">
        <f t="shared" si="100"/>
        <v>72265.279565457706</v>
      </c>
      <c r="S159" s="266">
        <f t="shared" si="100"/>
        <v>85253.152887577569</v>
      </c>
      <c r="T159" s="266">
        <f t="shared" si="100"/>
        <v>89235.679697875108</v>
      </c>
      <c r="U159" s="266">
        <f t="shared" si="100"/>
        <v>92615.804930292026</v>
      </c>
      <c r="V159" s="266">
        <f t="shared" si="100"/>
        <v>90119.586172096504</v>
      </c>
      <c r="W159" s="266">
        <f t="shared" si="100"/>
        <v>80629.90945768448</v>
      </c>
      <c r="X159" s="266">
        <f t="shared" si="100"/>
        <v>93736.892847620285</v>
      </c>
      <c r="Y159" s="266">
        <f t="shared" si="100"/>
        <v>93736.701585782328</v>
      </c>
      <c r="Z159" s="266">
        <f t="shared" si="100"/>
        <v>95080.101685293237</v>
      </c>
      <c r="AA159" s="266">
        <f t="shared" si="100"/>
        <v>90496.429285000646</v>
      </c>
      <c r="AB159" s="267">
        <f t="shared" si="100"/>
        <v>111861.89346002121</v>
      </c>
      <c r="AC159" s="268">
        <f t="shared" si="100"/>
        <v>1072176.5929905684</v>
      </c>
      <c r="AD159" s="265">
        <f t="shared" si="100"/>
        <v>82932.259855366254</v>
      </c>
      <c r="AE159" s="266">
        <f t="shared" si="100"/>
        <v>72005.861943765296</v>
      </c>
      <c r="AF159" s="266">
        <f t="shared" si="100"/>
        <v>120818.97227034908</v>
      </c>
      <c r="AG159" s="266">
        <f t="shared" si="100"/>
        <v>94025.687698971829</v>
      </c>
      <c r="AH159" s="266">
        <f t="shared" si="100"/>
        <v>101298.04041227188</v>
      </c>
      <c r="AI159" s="266">
        <f t="shared" si="100"/>
        <v>91016.810090972256</v>
      </c>
      <c r="AJ159" s="266">
        <f t="shared" si="100"/>
        <v>91402.977765062678</v>
      </c>
      <c r="AK159" s="266">
        <f t="shared" si="100"/>
        <v>88381.425909667683</v>
      </c>
      <c r="AL159" s="266">
        <f t="shared" si="100"/>
        <v>91094.227254256984</v>
      </c>
      <c r="AM159" s="266">
        <f t="shared" si="100"/>
        <v>96787.310604465078</v>
      </c>
      <c r="AN159" s="266">
        <f t="shared" si="100"/>
        <v>93316.333780606627</v>
      </c>
      <c r="AO159" s="267">
        <f t="shared" si="100"/>
        <v>111214.85919260993</v>
      </c>
      <c r="AP159" s="268">
        <f t="shared" si="100"/>
        <v>1134294.7667783652</v>
      </c>
      <c r="AQ159" s="265">
        <f t="shared" si="100"/>
        <v>94444.813101789143</v>
      </c>
      <c r="AR159" s="266">
        <f t="shared" ref="AR159:AS159" si="101">+AR151+AR153+AR158</f>
        <v>76799.219484791553</v>
      </c>
      <c r="AS159" s="266">
        <f t="shared" si="101"/>
        <v>96404.665382056643</v>
      </c>
      <c r="AT159" s="266">
        <f t="shared" ref="AT159:AU159" si="102">+AT151+AT153+AT158</f>
        <v>123830.15594553787</v>
      </c>
      <c r="AU159" s="266">
        <f t="shared" si="102"/>
        <v>102678.51616131105</v>
      </c>
      <c r="AV159" s="266">
        <f t="shared" ref="AV159:AW159" si="103">+AV151+AV153+AV158</f>
        <v>97828.212631489601</v>
      </c>
      <c r="AW159" s="266">
        <f t="shared" si="103"/>
        <v>102379.15435822443</v>
      </c>
      <c r="AX159" s="266">
        <f t="shared" ref="AX159:AY159" si="104">+AX151+AX153+AX158</f>
        <v>100351.4739058752</v>
      </c>
      <c r="AY159" s="266">
        <f t="shared" si="104"/>
        <v>92587.278175000829</v>
      </c>
      <c r="AZ159" s="266">
        <f t="shared" ref="AZ159:BA159" si="105">+AZ151+AZ153+AZ158</f>
        <v>113958.5426202706</v>
      </c>
      <c r="BA159" s="266">
        <f t="shared" si="105"/>
        <v>102283.50944232076</v>
      </c>
      <c r="BB159" s="266">
        <f t="shared" ref="BB159:BD159" si="106">+BB151+BB153+BB158</f>
        <v>113286.27155441807</v>
      </c>
      <c r="BC159" s="268">
        <f t="shared" si="106"/>
        <v>1216831.8127630856</v>
      </c>
      <c r="BD159" s="265">
        <f t="shared" si="106"/>
        <v>105535.56807428334</v>
      </c>
      <c r="BE159" s="266">
        <f t="shared" ref="BE159:BF159" si="107">+BE151+BE153+BE158</f>
        <v>84452.534935274656</v>
      </c>
      <c r="BF159" s="266">
        <f t="shared" si="107"/>
        <v>95727.409605304187</v>
      </c>
      <c r="BG159" s="266">
        <f t="shared" ref="BG159" si="108">+BG151+BG153+BG158</f>
        <v>114162.75294270746</v>
      </c>
      <c r="BH159" s="266">
        <f t="shared" ref="BH159:BI159" si="109">+BH151+BH153+BH158</f>
        <v>106235.82920435519</v>
      </c>
      <c r="BI159" s="266">
        <f t="shared" si="109"/>
        <v>97860.140210900732</v>
      </c>
      <c r="BJ159" s="266">
        <f t="shared" ref="BJ159:BK159" si="110">+BJ151+BJ153+BJ158</f>
        <v>119198.240545283</v>
      </c>
      <c r="BK159" s="266">
        <f t="shared" si="110"/>
        <v>105879.09053913172</v>
      </c>
      <c r="BL159" s="266">
        <f t="shared" ref="BL159:BM159" si="111">+BL151+BL153+BL158</f>
        <v>101216.66049984682</v>
      </c>
      <c r="BM159" s="266">
        <f t="shared" si="111"/>
        <v>105576.3120382066</v>
      </c>
      <c r="BN159" s="266">
        <f t="shared" ref="BN159" si="112">+BN151+BN153+BN158</f>
        <v>96061.366233953871</v>
      </c>
      <c r="BO159" s="182">
        <f t="shared" si="50"/>
        <v>1023079.9075857556</v>
      </c>
      <c r="BP159" s="122">
        <f t="shared" si="51"/>
        <v>1103545.5412086677</v>
      </c>
      <c r="BQ159" s="123">
        <f t="shared" si="52"/>
        <v>1131905.9048292474</v>
      </c>
      <c r="BR159" s="174">
        <f t="shared" si="53"/>
        <v>2.5699314220886338</v>
      </c>
      <c r="BS159" s="68"/>
      <c r="BT159" s="68"/>
    </row>
    <row r="160" spans="1:72" ht="20.100000000000001" customHeight="1" x14ac:dyDescent="0.2">
      <c r="A160" s="65"/>
      <c r="B160" s="246"/>
      <c r="C160" s="248"/>
      <c r="BS160" s="68"/>
      <c r="BT160" s="68"/>
    </row>
    <row r="161" spans="1:72" ht="20.100000000000001" customHeight="1" thickBot="1" x14ac:dyDescent="0.3">
      <c r="A161" s="65"/>
      <c r="B161" s="269" t="s">
        <v>115</v>
      </c>
      <c r="C161" s="247"/>
      <c r="BS161" s="68"/>
      <c r="BT161" s="68"/>
    </row>
    <row r="162" spans="1:72" ht="20.100000000000001" customHeight="1" x14ac:dyDescent="0.25">
      <c r="A162" s="65"/>
      <c r="B162" s="251" t="s">
        <v>35</v>
      </c>
      <c r="C162" s="252"/>
      <c r="D162" s="255">
        <f>+D163</f>
        <v>6674</v>
      </c>
      <c r="E162" s="256">
        <f t="shared" ref="E162:BN162" si="113">+E163</f>
        <v>5941</v>
      </c>
      <c r="F162" s="256">
        <f t="shared" si="113"/>
        <v>7133</v>
      </c>
      <c r="G162" s="256">
        <f t="shared" si="113"/>
        <v>7295</v>
      </c>
      <c r="H162" s="256">
        <f t="shared" si="113"/>
        <v>6788</v>
      </c>
      <c r="I162" s="256">
        <f t="shared" si="113"/>
        <v>7374</v>
      </c>
      <c r="J162" s="256">
        <f t="shared" si="113"/>
        <v>8229</v>
      </c>
      <c r="K162" s="256">
        <f t="shared" si="113"/>
        <v>7761</v>
      </c>
      <c r="L162" s="256">
        <f t="shared" si="113"/>
        <v>8020</v>
      </c>
      <c r="M162" s="256">
        <f t="shared" si="113"/>
        <v>8685</v>
      </c>
      <c r="N162" s="256">
        <f t="shared" si="113"/>
        <v>8042</v>
      </c>
      <c r="O162" s="257">
        <f t="shared" si="113"/>
        <v>9280</v>
      </c>
      <c r="P162" s="258">
        <f t="shared" si="113"/>
        <v>91222</v>
      </c>
      <c r="Q162" s="255">
        <f t="shared" si="113"/>
        <v>7889</v>
      </c>
      <c r="R162" s="256">
        <f t="shared" si="113"/>
        <v>7759</v>
      </c>
      <c r="S162" s="256">
        <f t="shared" si="113"/>
        <v>9337</v>
      </c>
      <c r="T162" s="256">
        <f t="shared" si="113"/>
        <v>9211</v>
      </c>
      <c r="U162" s="256">
        <f t="shared" si="113"/>
        <v>8992</v>
      </c>
      <c r="V162" s="256">
        <f t="shared" si="113"/>
        <v>9779</v>
      </c>
      <c r="W162" s="256">
        <f t="shared" si="113"/>
        <v>9388</v>
      </c>
      <c r="X162" s="256">
        <f t="shared" si="113"/>
        <v>10590</v>
      </c>
      <c r="Y162" s="256">
        <f t="shared" si="113"/>
        <v>10416</v>
      </c>
      <c r="Z162" s="256">
        <f t="shared" si="113"/>
        <v>10222</v>
      </c>
      <c r="AA162" s="256">
        <f t="shared" si="113"/>
        <v>10596</v>
      </c>
      <c r="AB162" s="257">
        <f t="shared" si="113"/>
        <v>12103</v>
      </c>
      <c r="AC162" s="258">
        <f t="shared" si="113"/>
        <v>116282</v>
      </c>
      <c r="AD162" s="255">
        <f t="shared" si="113"/>
        <v>11000</v>
      </c>
      <c r="AE162" s="256">
        <f t="shared" si="113"/>
        <v>9876</v>
      </c>
      <c r="AF162" s="256">
        <f t="shared" si="113"/>
        <v>12748</v>
      </c>
      <c r="AG162" s="256">
        <f t="shared" si="113"/>
        <v>10373</v>
      </c>
      <c r="AH162" s="256">
        <f t="shared" si="113"/>
        <v>12400</v>
      </c>
      <c r="AI162" s="256">
        <f t="shared" si="113"/>
        <v>11581</v>
      </c>
      <c r="AJ162" s="256">
        <f t="shared" si="113"/>
        <v>11165</v>
      </c>
      <c r="AK162" s="256">
        <f t="shared" si="113"/>
        <v>11446</v>
      </c>
      <c r="AL162" s="256">
        <f t="shared" si="113"/>
        <v>10530</v>
      </c>
      <c r="AM162" s="256">
        <f t="shared" si="113"/>
        <v>11235</v>
      </c>
      <c r="AN162" s="256">
        <f t="shared" si="113"/>
        <v>10790</v>
      </c>
      <c r="AO162" s="257">
        <f t="shared" si="113"/>
        <v>10745</v>
      </c>
      <c r="AP162" s="258">
        <f t="shared" si="113"/>
        <v>133889</v>
      </c>
      <c r="AQ162" s="255">
        <f t="shared" si="113"/>
        <v>10812</v>
      </c>
      <c r="AR162" s="256">
        <f t="shared" si="113"/>
        <v>9228</v>
      </c>
      <c r="AS162" s="256">
        <f t="shared" si="113"/>
        <v>10705</v>
      </c>
      <c r="AT162" s="256">
        <f t="shared" si="113"/>
        <v>11008</v>
      </c>
      <c r="AU162" s="256">
        <f t="shared" si="113"/>
        <v>10980</v>
      </c>
      <c r="AV162" s="256">
        <f t="shared" si="113"/>
        <v>10948</v>
      </c>
      <c r="AW162" s="256">
        <f t="shared" si="113"/>
        <v>11267</v>
      </c>
      <c r="AX162" s="256">
        <f t="shared" si="113"/>
        <v>12003</v>
      </c>
      <c r="AY162" s="256">
        <f t="shared" si="113"/>
        <v>10747</v>
      </c>
      <c r="AZ162" s="256">
        <f t="shared" si="113"/>
        <v>12156</v>
      </c>
      <c r="BA162" s="256">
        <f t="shared" si="113"/>
        <v>11352</v>
      </c>
      <c r="BB162" s="256">
        <f t="shared" si="113"/>
        <v>11499</v>
      </c>
      <c r="BC162" s="258">
        <f t="shared" si="113"/>
        <v>132705</v>
      </c>
      <c r="BD162" s="255">
        <f t="shared" si="113"/>
        <v>11434</v>
      </c>
      <c r="BE162" s="256">
        <f t="shared" si="113"/>
        <v>10454</v>
      </c>
      <c r="BF162" s="256">
        <f t="shared" si="113"/>
        <v>10451</v>
      </c>
      <c r="BG162" s="256">
        <f t="shared" si="113"/>
        <v>12298</v>
      </c>
      <c r="BH162" s="256">
        <f t="shared" si="113"/>
        <v>13083</v>
      </c>
      <c r="BI162" s="256">
        <f t="shared" si="113"/>
        <v>11215</v>
      </c>
      <c r="BJ162" s="256">
        <f t="shared" si="113"/>
        <v>14076</v>
      </c>
      <c r="BK162" s="256">
        <f t="shared" si="113"/>
        <v>13695</v>
      </c>
      <c r="BL162" s="256">
        <f t="shared" si="113"/>
        <v>13263</v>
      </c>
      <c r="BM162" s="256">
        <f t="shared" si="113"/>
        <v>13968</v>
      </c>
      <c r="BN162" s="256">
        <f t="shared" si="113"/>
        <v>11712</v>
      </c>
      <c r="BO162" s="157">
        <f t="shared" ref="BO162:BO170" si="114">SUM($AD162:$AN162)</f>
        <v>123144</v>
      </c>
      <c r="BP162" s="156">
        <f t="shared" ref="BP162:BP170" si="115">SUM($AQ162:$BA162)</f>
        <v>121206</v>
      </c>
      <c r="BQ162" s="158">
        <f t="shared" ref="BQ162:BQ170" si="116">SUM($BD162:$BN162)</f>
        <v>135649</v>
      </c>
      <c r="BR162" s="180">
        <f t="shared" ref="BR162:BR170" si="117">((BQ162/BP162)-1)*100</f>
        <v>11.916076761876472</v>
      </c>
      <c r="BS162" s="68"/>
      <c r="BT162" s="68"/>
    </row>
    <row r="163" spans="1:72" ht="20.100000000000001" customHeight="1" x14ac:dyDescent="0.2">
      <c r="A163" s="65"/>
      <c r="B163" s="253"/>
      <c r="C163" s="254" t="s">
        <v>92</v>
      </c>
      <c r="D163" s="259">
        <f t="shared" ref="D163:AI163" si="118">+D40</f>
        <v>6674</v>
      </c>
      <c r="E163" s="249">
        <f t="shared" si="118"/>
        <v>5941</v>
      </c>
      <c r="F163" s="249">
        <f t="shared" si="118"/>
        <v>7133</v>
      </c>
      <c r="G163" s="249">
        <f t="shared" si="118"/>
        <v>7295</v>
      </c>
      <c r="H163" s="249">
        <f t="shared" si="118"/>
        <v>6788</v>
      </c>
      <c r="I163" s="249">
        <f t="shared" si="118"/>
        <v>7374</v>
      </c>
      <c r="J163" s="249">
        <f t="shared" si="118"/>
        <v>8229</v>
      </c>
      <c r="K163" s="249">
        <f t="shared" si="118"/>
        <v>7761</v>
      </c>
      <c r="L163" s="249">
        <f t="shared" si="118"/>
        <v>8020</v>
      </c>
      <c r="M163" s="249">
        <f t="shared" si="118"/>
        <v>8685</v>
      </c>
      <c r="N163" s="249">
        <f t="shared" si="118"/>
        <v>8042</v>
      </c>
      <c r="O163" s="260">
        <f t="shared" si="118"/>
        <v>9280</v>
      </c>
      <c r="P163" s="261">
        <f t="shared" si="118"/>
        <v>91222</v>
      </c>
      <c r="Q163" s="259">
        <f t="shared" si="118"/>
        <v>7889</v>
      </c>
      <c r="R163" s="249">
        <f t="shared" si="118"/>
        <v>7759</v>
      </c>
      <c r="S163" s="249">
        <f t="shared" si="118"/>
        <v>9337</v>
      </c>
      <c r="T163" s="249">
        <f t="shared" si="118"/>
        <v>9211</v>
      </c>
      <c r="U163" s="249">
        <f t="shared" si="118"/>
        <v>8992</v>
      </c>
      <c r="V163" s="249">
        <f t="shared" si="118"/>
        <v>9779</v>
      </c>
      <c r="W163" s="249">
        <f t="shared" si="118"/>
        <v>9388</v>
      </c>
      <c r="X163" s="249">
        <f t="shared" si="118"/>
        <v>10590</v>
      </c>
      <c r="Y163" s="249">
        <f t="shared" si="118"/>
        <v>10416</v>
      </c>
      <c r="Z163" s="249">
        <f t="shared" si="118"/>
        <v>10222</v>
      </c>
      <c r="AA163" s="249">
        <f t="shared" si="118"/>
        <v>10596</v>
      </c>
      <c r="AB163" s="260">
        <f t="shared" si="118"/>
        <v>12103</v>
      </c>
      <c r="AC163" s="261">
        <f t="shared" si="118"/>
        <v>116282</v>
      </c>
      <c r="AD163" s="259">
        <f t="shared" si="118"/>
        <v>11000</v>
      </c>
      <c r="AE163" s="249">
        <f t="shared" si="118"/>
        <v>9876</v>
      </c>
      <c r="AF163" s="249">
        <f t="shared" si="118"/>
        <v>12748</v>
      </c>
      <c r="AG163" s="249">
        <f t="shared" si="118"/>
        <v>10373</v>
      </c>
      <c r="AH163" s="249">
        <f t="shared" si="118"/>
        <v>12400</v>
      </c>
      <c r="AI163" s="249">
        <f t="shared" si="118"/>
        <v>11581</v>
      </c>
      <c r="AJ163" s="249">
        <f t="shared" ref="AJ163:BB163" si="119">+AJ40</f>
        <v>11165</v>
      </c>
      <c r="AK163" s="249">
        <f t="shared" si="119"/>
        <v>11446</v>
      </c>
      <c r="AL163" s="249">
        <f t="shared" si="119"/>
        <v>10530</v>
      </c>
      <c r="AM163" s="249">
        <f t="shared" si="119"/>
        <v>11235</v>
      </c>
      <c r="AN163" s="249">
        <f t="shared" si="119"/>
        <v>10790</v>
      </c>
      <c r="AO163" s="260">
        <f t="shared" si="119"/>
        <v>10745</v>
      </c>
      <c r="AP163" s="261">
        <f t="shared" si="119"/>
        <v>133889</v>
      </c>
      <c r="AQ163" s="259">
        <f t="shared" si="119"/>
        <v>10812</v>
      </c>
      <c r="AR163" s="249">
        <f t="shared" si="119"/>
        <v>9228</v>
      </c>
      <c r="AS163" s="249">
        <f t="shared" si="119"/>
        <v>10705</v>
      </c>
      <c r="AT163" s="249">
        <f t="shared" si="119"/>
        <v>11008</v>
      </c>
      <c r="AU163" s="249">
        <f t="shared" si="119"/>
        <v>10980</v>
      </c>
      <c r="AV163" s="249">
        <f t="shared" si="119"/>
        <v>10948</v>
      </c>
      <c r="AW163" s="249">
        <f t="shared" si="119"/>
        <v>11267</v>
      </c>
      <c r="AX163" s="249">
        <f t="shared" si="119"/>
        <v>12003</v>
      </c>
      <c r="AY163" s="249">
        <f t="shared" si="119"/>
        <v>10747</v>
      </c>
      <c r="AZ163" s="249">
        <f t="shared" si="119"/>
        <v>12156</v>
      </c>
      <c r="BA163" s="249">
        <f t="shared" si="119"/>
        <v>11352</v>
      </c>
      <c r="BB163" s="249">
        <f t="shared" si="119"/>
        <v>11499</v>
      </c>
      <c r="BC163" s="261">
        <f>SUM(AQ163:BB163)</f>
        <v>132705</v>
      </c>
      <c r="BD163" s="259">
        <f t="shared" ref="BD163:BN163" si="120">+BD40</f>
        <v>11434</v>
      </c>
      <c r="BE163" s="249">
        <f t="shared" si="120"/>
        <v>10454</v>
      </c>
      <c r="BF163" s="249">
        <f t="shared" si="120"/>
        <v>10451</v>
      </c>
      <c r="BG163" s="249">
        <f t="shared" si="120"/>
        <v>12298</v>
      </c>
      <c r="BH163" s="249">
        <f t="shared" si="120"/>
        <v>13083</v>
      </c>
      <c r="BI163" s="249">
        <f t="shared" si="120"/>
        <v>11215</v>
      </c>
      <c r="BJ163" s="249">
        <f t="shared" si="120"/>
        <v>14076</v>
      </c>
      <c r="BK163" s="249">
        <f t="shared" si="120"/>
        <v>13695</v>
      </c>
      <c r="BL163" s="249">
        <f t="shared" si="120"/>
        <v>13263</v>
      </c>
      <c r="BM163" s="249">
        <f t="shared" si="120"/>
        <v>13968</v>
      </c>
      <c r="BN163" s="249">
        <f t="shared" si="120"/>
        <v>11712</v>
      </c>
      <c r="BO163" s="150">
        <f t="shared" si="114"/>
        <v>123144</v>
      </c>
      <c r="BP163" s="20">
        <f t="shared" si="115"/>
        <v>121206</v>
      </c>
      <c r="BQ163" s="53">
        <f t="shared" si="116"/>
        <v>135649</v>
      </c>
      <c r="BR163" s="132">
        <f t="shared" si="117"/>
        <v>11.916076761876472</v>
      </c>
      <c r="BS163" s="68"/>
      <c r="BT163" s="68"/>
    </row>
    <row r="164" spans="1:72" ht="20.100000000000001" customHeight="1" x14ac:dyDescent="0.25">
      <c r="A164" s="65"/>
      <c r="B164" s="253" t="s">
        <v>36</v>
      </c>
      <c r="C164" s="254"/>
      <c r="D164" s="262">
        <f>+D165+D166+D167+D168</f>
        <v>5623101</v>
      </c>
      <c r="E164" s="250">
        <f t="shared" ref="E164:AQ164" si="121">+E165+E166+E167+E168</f>
        <v>4822564</v>
      </c>
      <c r="F164" s="250">
        <f t="shared" si="121"/>
        <v>9947829</v>
      </c>
      <c r="G164" s="250">
        <f t="shared" si="121"/>
        <v>7406476</v>
      </c>
      <c r="H164" s="250">
        <f t="shared" si="121"/>
        <v>7459094</v>
      </c>
      <c r="I164" s="250">
        <f t="shared" si="121"/>
        <v>7477457</v>
      </c>
      <c r="J164" s="250">
        <f t="shared" si="121"/>
        <v>7683430</v>
      </c>
      <c r="K164" s="250">
        <f t="shared" si="121"/>
        <v>8090563</v>
      </c>
      <c r="L164" s="250">
        <f t="shared" si="121"/>
        <v>8013253</v>
      </c>
      <c r="M164" s="250">
        <f t="shared" si="121"/>
        <v>8785711</v>
      </c>
      <c r="N164" s="250">
        <f t="shared" si="121"/>
        <v>9529235</v>
      </c>
      <c r="O164" s="263">
        <f t="shared" si="121"/>
        <v>11231249</v>
      </c>
      <c r="P164" s="264">
        <f t="shared" si="121"/>
        <v>96069962</v>
      </c>
      <c r="Q164" s="262">
        <f t="shared" si="121"/>
        <v>9875715</v>
      </c>
      <c r="R164" s="250">
        <f t="shared" si="121"/>
        <v>9321280</v>
      </c>
      <c r="S164" s="250">
        <f t="shared" si="121"/>
        <v>10394885</v>
      </c>
      <c r="T164" s="250">
        <f t="shared" si="121"/>
        <v>10596418</v>
      </c>
      <c r="U164" s="250">
        <f t="shared" si="121"/>
        <v>10890413</v>
      </c>
      <c r="V164" s="250">
        <f t="shared" si="121"/>
        <v>10971444</v>
      </c>
      <c r="W164" s="250">
        <f t="shared" si="121"/>
        <v>11198957</v>
      </c>
      <c r="X164" s="250">
        <f t="shared" si="121"/>
        <v>11769564</v>
      </c>
      <c r="Y164" s="250">
        <f t="shared" si="121"/>
        <v>11670590</v>
      </c>
      <c r="Z164" s="250">
        <f t="shared" si="121"/>
        <v>12072549</v>
      </c>
      <c r="AA164" s="250">
        <f t="shared" si="121"/>
        <v>11976736</v>
      </c>
      <c r="AB164" s="263">
        <f t="shared" si="121"/>
        <v>13571664.77</v>
      </c>
      <c r="AC164" s="264">
        <f t="shared" si="121"/>
        <v>134310215.76999998</v>
      </c>
      <c r="AD164" s="262">
        <f t="shared" si="121"/>
        <v>11778801</v>
      </c>
      <c r="AE164" s="250">
        <f t="shared" si="121"/>
        <v>11080340</v>
      </c>
      <c r="AF164" s="250">
        <f t="shared" si="121"/>
        <v>12809389</v>
      </c>
      <c r="AG164" s="250">
        <f t="shared" si="121"/>
        <v>12235623</v>
      </c>
      <c r="AH164" s="250">
        <f t="shared" si="121"/>
        <v>12980646</v>
      </c>
      <c r="AI164" s="250">
        <f t="shared" si="121"/>
        <v>13084328</v>
      </c>
      <c r="AJ164" s="250">
        <f t="shared" si="121"/>
        <v>13036995</v>
      </c>
      <c r="AK164" s="250">
        <f t="shared" si="121"/>
        <v>13519634</v>
      </c>
      <c r="AL164" s="250">
        <f t="shared" si="121"/>
        <v>14567982</v>
      </c>
      <c r="AM164" s="250">
        <f t="shared" si="121"/>
        <v>14048593</v>
      </c>
      <c r="AN164" s="250">
        <f t="shared" si="121"/>
        <v>14176280</v>
      </c>
      <c r="AO164" s="263">
        <f t="shared" si="121"/>
        <v>14581171</v>
      </c>
      <c r="AP164" s="264">
        <f t="shared" si="121"/>
        <v>157899782</v>
      </c>
      <c r="AQ164" s="262">
        <f t="shared" si="121"/>
        <v>13430837</v>
      </c>
      <c r="AR164" s="250">
        <f t="shared" ref="AR164:AS164" si="122">+AR165+AR166+AR167+AR168</f>
        <v>12103190</v>
      </c>
      <c r="AS164" s="250">
        <f t="shared" si="122"/>
        <v>13587257</v>
      </c>
      <c r="AT164" s="250">
        <f t="shared" ref="AT164:AU164" si="123">+AT165+AT166+AT167+AT168</f>
        <v>13851778.809999999</v>
      </c>
      <c r="AU164" s="250">
        <f t="shared" si="123"/>
        <v>14773914</v>
      </c>
      <c r="AV164" s="250">
        <f t="shared" ref="AV164:AW164" si="124">+AV165+AV166+AV167+AV168</f>
        <v>14590235</v>
      </c>
      <c r="AW164" s="250">
        <f t="shared" si="124"/>
        <v>14883833</v>
      </c>
      <c r="AX164" s="250">
        <f t="shared" ref="AX164:AY164" si="125">+AX165+AX166+AX167+AX168</f>
        <v>15511366</v>
      </c>
      <c r="AY164" s="250">
        <f t="shared" si="125"/>
        <v>15207941</v>
      </c>
      <c r="AZ164" s="250">
        <f t="shared" ref="AZ164:BA164" si="126">+AZ165+AZ166+AZ167+AZ168</f>
        <v>15890690</v>
      </c>
      <c r="BA164" s="250">
        <f t="shared" si="126"/>
        <v>15382645</v>
      </c>
      <c r="BB164" s="250">
        <f t="shared" ref="BB164:BD164" si="127">+BB165+BB166+BB167+BB168</f>
        <v>16489736</v>
      </c>
      <c r="BC164" s="264">
        <f t="shared" si="127"/>
        <v>175703422.81</v>
      </c>
      <c r="BD164" s="262">
        <f t="shared" si="127"/>
        <v>15007357</v>
      </c>
      <c r="BE164" s="250">
        <f t="shared" ref="BE164:BF164" si="128">+BE165+BE166+BE167+BE168</f>
        <v>14266523</v>
      </c>
      <c r="BF164" s="250">
        <f t="shared" si="128"/>
        <v>15165418</v>
      </c>
      <c r="BG164" s="250">
        <f t="shared" ref="BG164:BH164" si="129">+BG165+BG166+BG167+BG168</f>
        <v>15256941</v>
      </c>
      <c r="BH164" s="250">
        <f t="shared" si="129"/>
        <v>15865315</v>
      </c>
      <c r="BI164" s="250">
        <f t="shared" ref="BI164" si="130">+BI165+BI166+BI167+BI168</f>
        <v>15421867</v>
      </c>
      <c r="BJ164" s="250">
        <f t="shared" ref="BJ164:BK164" si="131">+BJ165+BJ166+BJ167+BJ168</f>
        <v>15843704</v>
      </c>
      <c r="BK164" s="250">
        <f t="shared" si="131"/>
        <v>16388981</v>
      </c>
      <c r="BL164" s="250">
        <f t="shared" ref="BL164:BM164" si="132">+BL165+BL166+BL167+BL168</f>
        <v>16240560</v>
      </c>
      <c r="BM164" s="250">
        <f t="shared" si="132"/>
        <v>15876430</v>
      </c>
      <c r="BN164" s="250">
        <f t="shared" ref="BN164" si="133">+BN165+BN166+BN167+BN168</f>
        <v>11588074</v>
      </c>
      <c r="BO164" s="239">
        <f t="shared" si="114"/>
        <v>143318611</v>
      </c>
      <c r="BP164" s="151">
        <f t="shared" si="115"/>
        <v>159213686.81</v>
      </c>
      <c r="BQ164" s="144">
        <f t="shared" si="116"/>
        <v>166921170</v>
      </c>
      <c r="BR164" s="132">
        <f t="shared" si="117"/>
        <v>4.8409677235838666</v>
      </c>
      <c r="BS164" s="68"/>
      <c r="BT164" s="68"/>
    </row>
    <row r="165" spans="1:72" ht="20.100000000000001" customHeight="1" x14ac:dyDescent="0.2">
      <c r="A165" s="65"/>
      <c r="B165" s="253"/>
      <c r="C165" s="254" t="s">
        <v>93</v>
      </c>
      <c r="D165" s="259">
        <f t="shared" ref="D165:AI165" si="134">+D71+D74+D77</f>
        <v>521941</v>
      </c>
      <c r="E165" s="249">
        <f t="shared" si="134"/>
        <v>494920</v>
      </c>
      <c r="F165" s="249">
        <f t="shared" si="134"/>
        <v>583483</v>
      </c>
      <c r="G165" s="249">
        <f t="shared" si="134"/>
        <v>584977</v>
      </c>
      <c r="H165" s="249">
        <f t="shared" si="134"/>
        <v>604143</v>
      </c>
      <c r="I165" s="249">
        <f t="shared" si="134"/>
        <v>639749</v>
      </c>
      <c r="J165" s="249">
        <f t="shared" si="134"/>
        <v>645906</v>
      </c>
      <c r="K165" s="249">
        <f t="shared" si="134"/>
        <v>639435</v>
      </c>
      <c r="L165" s="249">
        <f t="shared" si="134"/>
        <v>677821</v>
      </c>
      <c r="M165" s="249">
        <f t="shared" si="134"/>
        <v>722711</v>
      </c>
      <c r="N165" s="249">
        <f t="shared" si="134"/>
        <v>678408</v>
      </c>
      <c r="O165" s="260">
        <f t="shared" si="134"/>
        <v>906057</v>
      </c>
      <c r="P165" s="261">
        <f t="shared" si="134"/>
        <v>7699551</v>
      </c>
      <c r="Q165" s="259">
        <f t="shared" si="134"/>
        <v>695197</v>
      </c>
      <c r="R165" s="249">
        <f t="shared" si="134"/>
        <v>695622</v>
      </c>
      <c r="S165" s="249">
        <f t="shared" si="134"/>
        <v>783490</v>
      </c>
      <c r="T165" s="249">
        <f t="shared" si="134"/>
        <v>806451</v>
      </c>
      <c r="U165" s="249">
        <f t="shared" si="134"/>
        <v>827385</v>
      </c>
      <c r="V165" s="249">
        <f t="shared" si="134"/>
        <v>872353</v>
      </c>
      <c r="W165" s="249">
        <f t="shared" si="134"/>
        <v>885318</v>
      </c>
      <c r="X165" s="249">
        <f t="shared" si="134"/>
        <v>906259</v>
      </c>
      <c r="Y165" s="249">
        <f t="shared" si="134"/>
        <v>935257</v>
      </c>
      <c r="Z165" s="249">
        <f t="shared" si="134"/>
        <v>946331</v>
      </c>
      <c r="AA165" s="249">
        <f t="shared" si="134"/>
        <v>954578</v>
      </c>
      <c r="AB165" s="260">
        <f t="shared" si="134"/>
        <v>1200042</v>
      </c>
      <c r="AC165" s="261">
        <f t="shared" si="134"/>
        <v>10508283</v>
      </c>
      <c r="AD165" s="259">
        <f t="shared" si="134"/>
        <v>963855</v>
      </c>
      <c r="AE165" s="249">
        <f t="shared" si="134"/>
        <v>965596</v>
      </c>
      <c r="AF165" s="249">
        <f t="shared" si="134"/>
        <v>1133299</v>
      </c>
      <c r="AG165" s="249">
        <f t="shared" si="134"/>
        <v>1113745</v>
      </c>
      <c r="AH165" s="249">
        <f t="shared" si="134"/>
        <v>1253356</v>
      </c>
      <c r="AI165" s="249">
        <f t="shared" si="134"/>
        <v>1289281</v>
      </c>
      <c r="AJ165" s="249">
        <f t="shared" ref="AJ165:BB165" si="135">+AJ71+AJ74+AJ77</f>
        <v>1333900</v>
      </c>
      <c r="AK165" s="249">
        <f t="shared" si="135"/>
        <v>1544043</v>
      </c>
      <c r="AL165" s="249">
        <f t="shared" si="135"/>
        <v>1363581</v>
      </c>
      <c r="AM165" s="249">
        <f t="shared" si="135"/>
        <v>1432074</v>
      </c>
      <c r="AN165" s="249">
        <f t="shared" si="135"/>
        <v>1454684</v>
      </c>
      <c r="AO165" s="260">
        <f t="shared" si="135"/>
        <v>1706797</v>
      </c>
      <c r="AP165" s="261">
        <f t="shared" si="135"/>
        <v>15554211</v>
      </c>
      <c r="AQ165" s="259">
        <f t="shared" si="135"/>
        <v>1451889</v>
      </c>
      <c r="AR165" s="249">
        <f t="shared" si="135"/>
        <v>1393241</v>
      </c>
      <c r="AS165" s="249">
        <f t="shared" si="135"/>
        <v>1766690</v>
      </c>
      <c r="AT165" s="249">
        <f t="shared" si="135"/>
        <v>1640032</v>
      </c>
      <c r="AU165" s="249">
        <f t="shared" si="135"/>
        <v>1746784</v>
      </c>
      <c r="AV165" s="249">
        <f t="shared" si="135"/>
        <v>1750724</v>
      </c>
      <c r="AW165" s="249">
        <f t="shared" si="135"/>
        <v>1795669</v>
      </c>
      <c r="AX165" s="249">
        <f t="shared" si="135"/>
        <v>1874968</v>
      </c>
      <c r="AY165" s="249">
        <f t="shared" si="135"/>
        <v>1839777</v>
      </c>
      <c r="AZ165" s="249">
        <f t="shared" si="135"/>
        <v>2053287</v>
      </c>
      <c r="BA165" s="249">
        <f t="shared" si="135"/>
        <v>2063628</v>
      </c>
      <c r="BB165" s="249">
        <f t="shared" si="135"/>
        <v>2417887</v>
      </c>
      <c r="BC165" s="261">
        <f t="shared" ref="BC165:BC169" si="136">SUM(AQ165:BB165)</f>
        <v>21794576</v>
      </c>
      <c r="BD165" s="259">
        <f t="shared" ref="BD165:BI165" si="137">+BD71+BD74+BD77</f>
        <v>2087925</v>
      </c>
      <c r="BE165" s="249">
        <f t="shared" si="137"/>
        <v>2152211</v>
      </c>
      <c r="BF165" s="249">
        <f t="shared" si="137"/>
        <v>2311249</v>
      </c>
      <c r="BG165" s="249">
        <f t="shared" si="137"/>
        <v>2425390</v>
      </c>
      <c r="BH165" s="249">
        <f t="shared" si="137"/>
        <v>2647212</v>
      </c>
      <c r="BI165" s="249">
        <f t="shared" si="137"/>
        <v>2548797</v>
      </c>
      <c r="BJ165" s="249">
        <f t="shared" ref="BJ165:BK165" si="138">+BJ71+BJ74+BJ77</f>
        <v>2779442</v>
      </c>
      <c r="BK165" s="249">
        <f t="shared" si="138"/>
        <v>2880709</v>
      </c>
      <c r="BL165" s="249">
        <f t="shared" ref="BL165:BM165" si="139">+BL71+BL74+BL77</f>
        <v>2873561</v>
      </c>
      <c r="BM165" s="249">
        <f t="shared" si="139"/>
        <v>2847206</v>
      </c>
      <c r="BN165" s="249">
        <f t="shared" ref="BN165" si="140">+BN71+BN74+BN77</f>
        <v>2690947</v>
      </c>
      <c r="BO165" s="150">
        <f t="shared" si="114"/>
        <v>13847414</v>
      </c>
      <c r="BP165" s="20">
        <f t="shared" si="115"/>
        <v>19376689</v>
      </c>
      <c r="BQ165" s="53">
        <f t="shared" si="116"/>
        <v>28244649</v>
      </c>
      <c r="BR165" s="132">
        <f t="shared" si="117"/>
        <v>45.766126503862445</v>
      </c>
      <c r="BS165" s="68"/>
      <c r="BT165" s="68"/>
    </row>
    <row r="166" spans="1:72" ht="20.100000000000001" customHeight="1" x14ac:dyDescent="0.2">
      <c r="A166" s="65"/>
      <c r="B166" s="253"/>
      <c r="C166" s="254" t="s">
        <v>94</v>
      </c>
      <c r="D166" s="259">
        <f t="shared" ref="D166:AI166" si="141">+D92+D95</f>
        <v>462155</v>
      </c>
      <c r="E166" s="249">
        <f t="shared" si="141"/>
        <v>425847</v>
      </c>
      <c r="F166" s="249">
        <f t="shared" si="141"/>
        <v>529646</v>
      </c>
      <c r="G166" s="249">
        <f t="shared" si="141"/>
        <v>513556</v>
      </c>
      <c r="H166" s="249">
        <f t="shared" si="141"/>
        <v>524778</v>
      </c>
      <c r="I166" s="249">
        <f t="shared" si="141"/>
        <v>503797</v>
      </c>
      <c r="J166" s="249">
        <f t="shared" si="141"/>
        <v>512856</v>
      </c>
      <c r="K166" s="249">
        <f t="shared" si="141"/>
        <v>508890</v>
      </c>
      <c r="L166" s="249">
        <f t="shared" si="141"/>
        <v>542816</v>
      </c>
      <c r="M166" s="249">
        <f t="shared" si="141"/>
        <v>582817</v>
      </c>
      <c r="N166" s="249">
        <f t="shared" si="141"/>
        <v>524870</v>
      </c>
      <c r="O166" s="260">
        <f t="shared" si="141"/>
        <v>689373</v>
      </c>
      <c r="P166" s="261">
        <f t="shared" si="141"/>
        <v>6321401</v>
      </c>
      <c r="Q166" s="259">
        <f t="shared" si="141"/>
        <v>431021</v>
      </c>
      <c r="R166" s="249">
        <f t="shared" si="141"/>
        <v>408097</v>
      </c>
      <c r="S166" s="249">
        <f t="shared" si="141"/>
        <v>500274</v>
      </c>
      <c r="T166" s="249">
        <f t="shared" si="141"/>
        <v>489919</v>
      </c>
      <c r="U166" s="249">
        <f t="shared" si="141"/>
        <v>494227</v>
      </c>
      <c r="V166" s="249">
        <f t="shared" si="141"/>
        <v>521972</v>
      </c>
      <c r="W166" s="249">
        <f t="shared" si="141"/>
        <v>517596</v>
      </c>
      <c r="X166" s="249">
        <f t="shared" si="141"/>
        <v>536101</v>
      </c>
      <c r="Y166" s="249">
        <f t="shared" si="141"/>
        <v>521888</v>
      </c>
      <c r="Z166" s="249">
        <f t="shared" si="141"/>
        <v>512746</v>
      </c>
      <c r="AA166" s="249">
        <f t="shared" si="141"/>
        <v>517789</v>
      </c>
      <c r="AB166" s="260">
        <f t="shared" si="141"/>
        <v>625475</v>
      </c>
      <c r="AC166" s="261">
        <f t="shared" si="141"/>
        <v>6077105</v>
      </c>
      <c r="AD166" s="259">
        <f t="shared" si="141"/>
        <v>425057</v>
      </c>
      <c r="AE166" s="249">
        <f t="shared" si="141"/>
        <v>394514</v>
      </c>
      <c r="AF166" s="249">
        <f t="shared" si="141"/>
        <v>511467</v>
      </c>
      <c r="AG166" s="249">
        <f t="shared" si="141"/>
        <v>447701</v>
      </c>
      <c r="AH166" s="249">
        <f t="shared" si="141"/>
        <v>509390</v>
      </c>
      <c r="AI166" s="249">
        <f t="shared" si="141"/>
        <v>491126</v>
      </c>
      <c r="AJ166" s="249">
        <f t="shared" ref="AJ166:BB166" si="142">+AJ92+AJ95</f>
        <v>494546</v>
      </c>
      <c r="AK166" s="249">
        <f t="shared" si="142"/>
        <v>511544</v>
      </c>
      <c r="AL166" s="249">
        <f t="shared" si="142"/>
        <v>487094</v>
      </c>
      <c r="AM166" s="249">
        <f t="shared" si="142"/>
        <v>514006</v>
      </c>
      <c r="AN166" s="249">
        <f t="shared" si="142"/>
        <v>500719</v>
      </c>
      <c r="AO166" s="260">
        <f t="shared" si="142"/>
        <v>573947</v>
      </c>
      <c r="AP166" s="261">
        <f t="shared" si="142"/>
        <v>5861111</v>
      </c>
      <c r="AQ166" s="259">
        <f t="shared" si="142"/>
        <v>414064</v>
      </c>
      <c r="AR166" s="249">
        <f t="shared" si="142"/>
        <v>367403</v>
      </c>
      <c r="AS166" s="249">
        <f t="shared" si="142"/>
        <v>466322</v>
      </c>
      <c r="AT166" s="249">
        <f t="shared" si="142"/>
        <v>466469</v>
      </c>
      <c r="AU166" s="249">
        <f t="shared" si="142"/>
        <v>473237</v>
      </c>
      <c r="AV166" s="249">
        <f t="shared" si="142"/>
        <v>476118</v>
      </c>
      <c r="AW166" s="249">
        <f t="shared" si="142"/>
        <v>480451</v>
      </c>
      <c r="AX166" s="249">
        <f t="shared" si="142"/>
        <v>491209</v>
      </c>
      <c r="AY166" s="249">
        <f t="shared" si="142"/>
        <v>441915</v>
      </c>
      <c r="AZ166" s="249">
        <f t="shared" si="142"/>
        <v>512809</v>
      </c>
      <c r="BA166" s="249">
        <f t="shared" si="142"/>
        <v>479648</v>
      </c>
      <c r="BB166" s="249">
        <f t="shared" si="142"/>
        <v>531720</v>
      </c>
      <c r="BC166" s="261">
        <f t="shared" si="136"/>
        <v>5601365</v>
      </c>
      <c r="BD166" s="259">
        <f t="shared" ref="BD166:BI166" si="143">+BD92+BD95</f>
        <v>417009</v>
      </c>
      <c r="BE166" s="249">
        <f t="shared" si="143"/>
        <v>399925</v>
      </c>
      <c r="BF166" s="249">
        <f t="shared" si="143"/>
        <v>414305</v>
      </c>
      <c r="BG166" s="249">
        <f t="shared" si="143"/>
        <v>445358</v>
      </c>
      <c r="BH166" s="249">
        <f t="shared" si="143"/>
        <v>464200</v>
      </c>
      <c r="BI166" s="249">
        <f t="shared" si="143"/>
        <v>422116</v>
      </c>
      <c r="BJ166" s="249">
        <f t="shared" ref="BJ166:BK166" si="144">+BJ92+BJ95</f>
        <v>478905</v>
      </c>
      <c r="BK166" s="249">
        <f t="shared" si="144"/>
        <v>462658</v>
      </c>
      <c r="BL166" s="249">
        <f t="shared" ref="BL166:BM166" si="145">+BL92+BL95</f>
        <v>444985</v>
      </c>
      <c r="BM166" s="249">
        <f t="shared" si="145"/>
        <v>415283</v>
      </c>
      <c r="BN166" s="249">
        <f t="shared" ref="BN166" si="146">+BN92+BN95</f>
        <v>342236</v>
      </c>
      <c r="BO166" s="150">
        <f t="shared" si="114"/>
        <v>5287164</v>
      </c>
      <c r="BP166" s="20">
        <f t="shared" si="115"/>
        <v>5069645</v>
      </c>
      <c r="BQ166" s="53">
        <f t="shared" si="116"/>
        <v>4706980</v>
      </c>
      <c r="BR166" s="132">
        <f t="shared" si="117"/>
        <v>-7.1536567156082924</v>
      </c>
      <c r="BS166" s="68"/>
      <c r="BT166" s="68"/>
    </row>
    <row r="167" spans="1:72" ht="20.100000000000001" customHeight="1" x14ac:dyDescent="0.2">
      <c r="A167" s="65"/>
      <c r="B167" s="253"/>
      <c r="C167" s="254" t="s">
        <v>95</v>
      </c>
      <c r="D167" s="259">
        <f t="shared" ref="D167:AI167" si="147">+D109+D112</f>
        <v>4380008</v>
      </c>
      <c r="E167" s="249">
        <f t="shared" si="147"/>
        <v>3692391</v>
      </c>
      <c r="F167" s="249">
        <f t="shared" si="147"/>
        <v>8151396</v>
      </c>
      <c r="G167" s="249">
        <f t="shared" si="147"/>
        <v>4540872</v>
      </c>
      <c r="H167" s="249">
        <f t="shared" si="147"/>
        <v>4671379</v>
      </c>
      <c r="I167" s="249">
        <f t="shared" si="147"/>
        <v>4730260</v>
      </c>
      <c r="J167" s="249">
        <f t="shared" si="147"/>
        <v>4658560</v>
      </c>
      <c r="K167" s="249">
        <f t="shared" si="147"/>
        <v>4765155</v>
      </c>
      <c r="L167" s="249">
        <f t="shared" si="147"/>
        <v>4654532</v>
      </c>
      <c r="M167" s="249">
        <f t="shared" si="147"/>
        <v>4798870</v>
      </c>
      <c r="N167" s="249">
        <f t="shared" si="147"/>
        <v>4639583</v>
      </c>
      <c r="O167" s="260">
        <f t="shared" si="147"/>
        <v>5528529</v>
      </c>
      <c r="P167" s="261">
        <f t="shared" si="147"/>
        <v>59211535</v>
      </c>
      <c r="Q167" s="259">
        <f t="shared" si="147"/>
        <v>5020440</v>
      </c>
      <c r="R167" s="249">
        <f t="shared" si="147"/>
        <v>4447051</v>
      </c>
      <c r="S167" s="249">
        <f t="shared" si="147"/>
        <v>4510742</v>
      </c>
      <c r="T167" s="249">
        <f t="shared" si="147"/>
        <v>4651557</v>
      </c>
      <c r="U167" s="249">
        <f t="shared" si="147"/>
        <v>4847723</v>
      </c>
      <c r="V167" s="249">
        <f t="shared" si="147"/>
        <v>4993213</v>
      </c>
      <c r="W167" s="249">
        <f t="shared" si="147"/>
        <v>4987221</v>
      </c>
      <c r="X167" s="249">
        <f t="shared" si="147"/>
        <v>5032991</v>
      </c>
      <c r="Y167" s="249">
        <f t="shared" si="147"/>
        <v>5030903</v>
      </c>
      <c r="Z167" s="249">
        <f t="shared" si="147"/>
        <v>5093184</v>
      </c>
      <c r="AA167" s="249">
        <f t="shared" si="147"/>
        <v>5119076</v>
      </c>
      <c r="AB167" s="260">
        <f t="shared" si="147"/>
        <v>6353448.7699999996</v>
      </c>
      <c r="AC167" s="261">
        <f t="shared" si="147"/>
        <v>60087549.769999996</v>
      </c>
      <c r="AD167" s="259">
        <f t="shared" si="147"/>
        <v>5250626</v>
      </c>
      <c r="AE167" s="249">
        <f t="shared" si="147"/>
        <v>4733139</v>
      </c>
      <c r="AF167" s="249">
        <f t="shared" si="147"/>
        <v>5468809</v>
      </c>
      <c r="AG167" s="249">
        <f t="shared" si="147"/>
        <v>5301772</v>
      </c>
      <c r="AH167" s="249">
        <f t="shared" si="147"/>
        <v>5452082</v>
      </c>
      <c r="AI167" s="249">
        <f t="shared" si="147"/>
        <v>5588836</v>
      </c>
      <c r="AJ167" s="249">
        <f t="shared" ref="AJ167:BB167" si="148">+AJ109+AJ112</f>
        <v>5557649</v>
      </c>
      <c r="AK167" s="249">
        <f t="shared" si="148"/>
        <v>5459405</v>
      </c>
      <c r="AL167" s="249">
        <f t="shared" si="148"/>
        <v>6581207</v>
      </c>
      <c r="AM167" s="249">
        <f t="shared" si="148"/>
        <v>5606743</v>
      </c>
      <c r="AN167" s="249">
        <f t="shared" si="148"/>
        <v>5860417</v>
      </c>
      <c r="AO167" s="260">
        <f t="shared" si="148"/>
        <v>6436668</v>
      </c>
      <c r="AP167" s="261">
        <f t="shared" si="148"/>
        <v>67297353</v>
      </c>
      <c r="AQ167" s="259">
        <f t="shared" si="148"/>
        <v>6285000</v>
      </c>
      <c r="AR167" s="249">
        <f t="shared" si="148"/>
        <v>5308007</v>
      </c>
      <c r="AS167" s="249">
        <f t="shared" si="148"/>
        <v>5078877</v>
      </c>
      <c r="AT167" s="249">
        <f t="shared" si="148"/>
        <v>6053653.8099999996</v>
      </c>
      <c r="AU167" s="249">
        <f t="shared" si="148"/>
        <v>6310958</v>
      </c>
      <c r="AV167" s="249">
        <f t="shared" si="148"/>
        <v>6341781</v>
      </c>
      <c r="AW167" s="249">
        <f t="shared" si="148"/>
        <v>6389645</v>
      </c>
      <c r="AX167" s="249">
        <f t="shared" si="148"/>
        <v>6635394</v>
      </c>
      <c r="AY167" s="249">
        <f t="shared" si="148"/>
        <v>6591145</v>
      </c>
      <c r="AZ167" s="249">
        <f t="shared" si="148"/>
        <v>6809176</v>
      </c>
      <c r="BA167" s="249">
        <f t="shared" si="148"/>
        <v>6865896</v>
      </c>
      <c r="BB167" s="249">
        <f t="shared" si="148"/>
        <v>7872457</v>
      </c>
      <c r="BC167" s="261">
        <f t="shared" si="136"/>
        <v>76541989.810000002</v>
      </c>
      <c r="BD167" s="259">
        <f t="shared" ref="BD167:BI167" si="149">+BD109+BD112</f>
        <v>7161657</v>
      </c>
      <c r="BE167" s="249">
        <f t="shared" si="149"/>
        <v>6816141</v>
      </c>
      <c r="BF167" s="249">
        <f t="shared" si="149"/>
        <v>7047415</v>
      </c>
      <c r="BG167" s="249">
        <f t="shared" si="149"/>
        <v>7131221</v>
      </c>
      <c r="BH167" s="249">
        <f t="shared" si="149"/>
        <v>7535465</v>
      </c>
      <c r="BI167" s="249">
        <f t="shared" si="149"/>
        <v>7515473</v>
      </c>
      <c r="BJ167" s="249">
        <f t="shared" ref="BJ167:BK167" si="150">+BJ109+BJ112</f>
        <v>7716460</v>
      </c>
      <c r="BK167" s="249">
        <f t="shared" si="150"/>
        <v>8033700</v>
      </c>
      <c r="BL167" s="249">
        <f t="shared" ref="BL167:BM167" si="151">+BL109+BL112</f>
        <v>8067644</v>
      </c>
      <c r="BM167" s="249">
        <f t="shared" si="151"/>
        <v>7713621</v>
      </c>
      <c r="BN167" s="249">
        <f t="shared" ref="BN167" si="152">+BN109+BN112</f>
        <v>3939058</v>
      </c>
      <c r="BO167" s="150">
        <f t="shared" si="114"/>
        <v>60860685</v>
      </c>
      <c r="BP167" s="20">
        <f t="shared" si="115"/>
        <v>68669532.810000002</v>
      </c>
      <c r="BQ167" s="53">
        <f t="shared" si="116"/>
        <v>78677855</v>
      </c>
      <c r="BR167" s="132">
        <f t="shared" si="117"/>
        <v>14.574618146437324</v>
      </c>
      <c r="BS167" s="68"/>
      <c r="BT167" s="68"/>
    </row>
    <row r="168" spans="1:72" ht="20.100000000000001" customHeight="1" x14ac:dyDescent="0.2">
      <c r="A168" s="65"/>
      <c r="B168" s="253"/>
      <c r="C168" s="254" t="s">
        <v>96</v>
      </c>
      <c r="D168" s="259">
        <f t="shared" ref="D168:AI168" si="153">+D133</f>
        <v>258997</v>
      </c>
      <c r="E168" s="249">
        <f t="shared" si="153"/>
        <v>209406</v>
      </c>
      <c r="F168" s="249">
        <f t="shared" si="153"/>
        <v>683304</v>
      </c>
      <c r="G168" s="249">
        <f t="shared" si="153"/>
        <v>1767071</v>
      </c>
      <c r="H168" s="249">
        <f t="shared" si="153"/>
        <v>1658794</v>
      </c>
      <c r="I168" s="249">
        <f t="shared" si="153"/>
        <v>1603651</v>
      </c>
      <c r="J168" s="249">
        <f t="shared" si="153"/>
        <v>1866108</v>
      </c>
      <c r="K168" s="249">
        <f t="shared" si="153"/>
        <v>2177083</v>
      </c>
      <c r="L168" s="249">
        <f t="shared" si="153"/>
        <v>2138084</v>
      </c>
      <c r="M168" s="249">
        <f t="shared" si="153"/>
        <v>2681313</v>
      </c>
      <c r="N168" s="249">
        <f t="shared" si="153"/>
        <v>3686374</v>
      </c>
      <c r="O168" s="260">
        <f t="shared" si="153"/>
        <v>4107290</v>
      </c>
      <c r="P168" s="261">
        <f t="shared" si="153"/>
        <v>22837475</v>
      </c>
      <c r="Q168" s="259">
        <f t="shared" si="153"/>
        <v>3729057</v>
      </c>
      <c r="R168" s="249">
        <f t="shared" si="153"/>
        <v>3770510</v>
      </c>
      <c r="S168" s="249">
        <f t="shared" si="153"/>
        <v>4600379</v>
      </c>
      <c r="T168" s="249">
        <f t="shared" si="153"/>
        <v>4648491</v>
      </c>
      <c r="U168" s="249">
        <f t="shared" si="153"/>
        <v>4721078</v>
      </c>
      <c r="V168" s="249">
        <f t="shared" si="153"/>
        <v>4583906</v>
      </c>
      <c r="W168" s="249">
        <f t="shared" si="153"/>
        <v>4808822</v>
      </c>
      <c r="X168" s="249">
        <f t="shared" si="153"/>
        <v>5294213</v>
      </c>
      <c r="Y168" s="249">
        <f t="shared" si="153"/>
        <v>5182542</v>
      </c>
      <c r="Z168" s="249">
        <f t="shared" si="153"/>
        <v>5520288</v>
      </c>
      <c r="AA168" s="249">
        <f t="shared" si="153"/>
        <v>5385293</v>
      </c>
      <c r="AB168" s="260">
        <f t="shared" si="153"/>
        <v>5392699</v>
      </c>
      <c r="AC168" s="261">
        <f t="shared" si="153"/>
        <v>57637278</v>
      </c>
      <c r="AD168" s="259">
        <f t="shared" si="153"/>
        <v>5139263</v>
      </c>
      <c r="AE168" s="249">
        <f t="shared" si="153"/>
        <v>4987091</v>
      </c>
      <c r="AF168" s="249">
        <f t="shared" si="153"/>
        <v>5695814</v>
      </c>
      <c r="AG168" s="249">
        <f t="shared" si="153"/>
        <v>5372405</v>
      </c>
      <c r="AH168" s="249">
        <f t="shared" si="153"/>
        <v>5765818</v>
      </c>
      <c r="AI168" s="249">
        <f t="shared" si="153"/>
        <v>5715085</v>
      </c>
      <c r="AJ168" s="249">
        <f t="shared" ref="AJ168:BB168" si="154">+AJ133</f>
        <v>5650900</v>
      </c>
      <c r="AK168" s="249">
        <f t="shared" si="154"/>
        <v>6004642</v>
      </c>
      <c r="AL168" s="249">
        <f t="shared" si="154"/>
        <v>6136100</v>
      </c>
      <c r="AM168" s="249">
        <f t="shared" si="154"/>
        <v>6495770</v>
      </c>
      <c r="AN168" s="249">
        <f t="shared" si="154"/>
        <v>6360460</v>
      </c>
      <c r="AO168" s="260">
        <f t="shared" si="154"/>
        <v>5863759</v>
      </c>
      <c r="AP168" s="261">
        <f t="shared" si="154"/>
        <v>69187107</v>
      </c>
      <c r="AQ168" s="259">
        <f t="shared" si="154"/>
        <v>5279884</v>
      </c>
      <c r="AR168" s="249">
        <f t="shared" si="154"/>
        <v>5034539</v>
      </c>
      <c r="AS168" s="249">
        <f t="shared" si="154"/>
        <v>6275368</v>
      </c>
      <c r="AT168" s="249">
        <f t="shared" si="154"/>
        <v>5691624</v>
      </c>
      <c r="AU168" s="249">
        <f t="shared" si="154"/>
        <v>6242935</v>
      </c>
      <c r="AV168" s="249">
        <f t="shared" si="154"/>
        <v>6021612</v>
      </c>
      <c r="AW168" s="249">
        <f t="shared" si="154"/>
        <v>6218068</v>
      </c>
      <c r="AX168" s="249">
        <f t="shared" si="154"/>
        <v>6509795</v>
      </c>
      <c r="AY168" s="249">
        <f t="shared" si="154"/>
        <v>6335104</v>
      </c>
      <c r="AZ168" s="249">
        <f t="shared" si="154"/>
        <v>6515418</v>
      </c>
      <c r="BA168" s="249">
        <f t="shared" si="154"/>
        <v>5973473</v>
      </c>
      <c r="BB168" s="249">
        <f t="shared" si="154"/>
        <v>5667672</v>
      </c>
      <c r="BC168" s="261">
        <f t="shared" si="136"/>
        <v>71765492</v>
      </c>
      <c r="BD168" s="259">
        <f t="shared" ref="BD168:BI168" si="155">+BD133</f>
        <v>5340766</v>
      </c>
      <c r="BE168" s="249">
        <f t="shared" si="155"/>
        <v>4898246</v>
      </c>
      <c r="BF168" s="249">
        <f t="shared" si="155"/>
        <v>5392449</v>
      </c>
      <c r="BG168" s="249">
        <f t="shared" si="155"/>
        <v>5254972</v>
      </c>
      <c r="BH168" s="249">
        <f t="shared" si="155"/>
        <v>5218438</v>
      </c>
      <c r="BI168" s="249">
        <f t="shared" si="155"/>
        <v>4935481</v>
      </c>
      <c r="BJ168" s="249">
        <f t="shared" ref="BJ168:BK168" si="156">+BJ133</f>
        <v>4868897</v>
      </c>
      <c r="BK168" s="249">
        <f t="shared" si="156"/>
        <v>5011914</v>
      </c>
      <c r="BL168" s="249">
        <f t="shared" ref="BL168:BM168" si="157">+BL133</f>
        <v>4854370</v>
      </c>
      <c r="BM168" s="249">
        <f t="shared" si="157"/>
        <v>4900320</v>
      </c>
      <c r="BN168" s="249">
        <f t="shared" ref="BN168" si="158">+BN133</f>
        <v>4615833</v>
      </c>
      <c r="BO168" s="150">
        <f t="shared" si="114"/>
        <v>63323348</v>
      </c>
      <c r="BP168" s="20">
        <f t="shared" si="115"/>
        <v>66097820</v>
      </c>
      <c r="BQ168" s="53">
        <f t="shared" si="116"/>
        <v>55291686</v>
      </c>
      <c r="BR168" s="132">
        <f t="shared" si="117"/>
        <v>-16.348699548638667</v>
      </c>
      <c r="BS168" s="68"/>
      <c r="BT168" s="68"/>
    </row>
    <row r="169" spans="1:72" ht="20.100000000000001" customHeight="1" thickBot="1" x14ac:dyDescent="0.3">
      <c r="A169" s="65"/>
      <c r="B169" s="253" t="s">
        <v>62</v>
      </c>
      <c r="C169" s="254"/>
      <c r="D169" s="262">
        <f t="shared" ref="D169:AI169" si="159">+D146</f>
        <v>284</v>
      </c>
      <c r="E169" s="250">
        <f t="shared" si="159"/>
        <v>259</v>
      </c>
      <c r="F169" s="250">
        <f t="shared" si="159"/>
        <v>330</v>
      </c>
      <c r="G169" s="250">
        <f t="shared" si="159"/>
        <v>324</v>
      </c>
      <c r="H169" s="250">
        <f t="shared" si="159"/>
        <v>287</v>
      </c>
      <c r="I169" s="250">
        <f t="shared" si="159"/>
        <v>345</v>
      </c>
      <c r="J169" s="250">
        <f t="shared" si="159"/>
        <v>334</v>
      </c>
      <c r="K169" s="250">
        <f t="shared" si="159"/>
        <v>311</v>
      </c>
      <c r="L169" s="250">
        <f t="shared" si="159"/>
        <v>334</v>
      </c>
      <c r="M169" s="250">
        <f t="shared" si="159"/>
        <v>380</v>
      </c>
      <c r="N169" s="250">
        <f t="shared" si="159"/>
        <v>326</v>
      </c>
      <c r="O169" s="263">
        <f t="shared" si="159"/>
        <v>327</v>
      </c>
      <c r="P169" s="264">
        <f t="shared" si="159"/>
        <v>3841</v>
      </c>
      <c r="Q169" s="262">
        <f t="shared" si="159"/>
        <v>313</v>
      </c>
      <c r="R169" s="250">
        <f t="shared" si="159"/>
        <v>268</v>
      </c>
      <c r="S169" s="250">
        <f t="shared" si="159"/>
        <v>369</v>
      </c>
      <c r="T169" s="250">
        <f t="shared" si="159"/>
        <v>371</v>
      </c>
      <c r="U169" s="250">
        <f t="shared" si="159"/>
        <v>354</v>
      </c>
      <c r="V169" s="250">
        <f t="shared" si="159"/>
        <v>388</v>
      </c>
      <c r="W169" s="250">
        <f t="shared" si="159"/>
        <v>341</v>
      </c>
      <c r="X169" s="250">
        <f t="shared" si="159"/>
        <v>368</v>
      </c>
      <c r="Y169" s="250">
        <f t="shared" si="159"/>
        <v>358</v>
      </c>
      <c r="Z169" s="250">
        <f t="shared" si="159"/>
        <v>322</v>
      </c>
      <c r="AA169" s="250">
        <f t="shared" si="159"/>
        <v>304</v>
      </c>
      <c r="AB169" s="263">
        <f t="shared" si="159"/>
        <v>315</v>
      </c>
      <c r="AC169" s="264">
        <f t="shared" si="159"/>
        <v>4071</v>
      </c>
      <c r="AD169" s="262">
        <f t="shared" si="159"/>
        <v>337</v>
      </c>
      <c r="AE169" s="250">
        <f t="shared" si="159"/>
        <v>283</v>
      </c>
      <c r="AF169" s="250">
        <f t="shared" si="159"/>
        <v>353</v>
      </c>
      <c r="AG169" s="250">
        <f t="shared" si="159"/>
        <v>293</v>
      </c>
      <c r="AH169" s="250">
        <f t="shared" si="159"/>
        <v>354</v>
      </c>
      <c r="AI169" s="250">
        <f t="shared" si="159"/>
        <v>295</v>
      </c>
      <c r="AJ169" s="250">
        <f t="shared" ref="AJ169:BB169" si="160">+AJ146</f>
        <v>323</v>
      </c>
      <c r="AK169" s="250">
        <f t="shared" si="160"/>
        <v>300</v>
      </c>
      <c r="AL169" s="250">
        <f t="shared" si="160"/>
        <v>292</v>
      </c>
      <c r="AM169" s="250">
        <f t="shared" si="160"/>
        <v>347</v>
      </c>
      <c r="AN169" s="250">
        <f t="shared" si="160"/>
        <v>325</v>
      </c>
      <c r="AO169" s="263">
        <f t="shared" si="160"/>
        <v>352</v>
      </c>
      <c r="AP169" s="264">
        <f t="shared" si="160"/>
        <v>3854</v>
      </c>
      <c r="AQ169" s="262">
        <f t="shared" si="160"/>
        <v>319</v>
      </c>
      <c r="AR169" s="250">
        <f t="shared" si="160"/>
        <v>274</v>
      </c>
      <c r="AS169" s="250">
        <f t="shared" si="160"/>
        <v>296</v>
      </c>
      <c r="AT169" s="250">
        <f t="shared" si="160"/>
        <v>287</v>
      </c>
      <c r="AU169" s="250">
        <f t="shared" si="160"/>
        <v>308</v>
      </c>
      <c r="AV169" s="250">
        <f t="shared" si="160"/>
        <v>285</v>
      </c>
      <c r="AW169" s="250">
        <f t="shared" si="160"/>
        <v>324</v>
      </c>
      <c r="AX169" s="250">
        <f t="shared" si="160"/>
        <v>319</v>
      </c>
      <c r="AY169" s="250">
        <f t="shared" si="160"/>
        <v>287</v>
      </c>
      <c r="AZ169" s="250">
        <f t="shared" si="160"/>
        <v>381</v>
      </c>
      <c r="BA169" s="250">
        <f t="shared" si="160"/>
        <v>328</v>
      </c>
      <c r="BB169" s="250">
        <f t="shared" si="160"/>
        <v>340</v>
      </c>
      <c r="BC169" s="264">
        <f t="shared" si="136"/>
        <v>3748</v>
      </c>
      <c r="BD169" s="262">
        <f t="shared" ref="BD169:BI169" si="161">+BD146</f>
        <v>353</v>
      </c>
      <c r="BE169" s="250">
        <f t="shared" si="161"/>
        <v>336</v>
      </c>
      <c r="BF169" s="250">
        <f t="shared" si="161"/>
        <v>330</v>
      </c>
      <c r="BG169" s="250">
        <f t="shared" si="161"/>
        <v>345</v>
      </c>
      <c r="BH169" s="250">
        <f t="shared" si="161"/>
        <v>337</v>
      </c>
      <c r="BI169" s="250">
        <f t="shared" si="161"/>
        <v>279</v>
      </c>
      <c r="BJ169" s="250">
        <f t="shared" ref="BJ169:BK169" si="162">+BJ146</f>
        <v>340</v>
      </c>
      <c r="BK169" s="250">
        <f t="shared" si="162"/>
        <v>341</v>
      </c>
      <c r="BL169" s="250">
        <f t="shared" ref="BL169:BM169" si="163">+BL146</f>
        <v>355</v>
      </c>
      <c r="BM169" s="250">
        <f t="shared" si="163"/>
        <v>390</v>
      </c>
      <c r="BN169" s="250">
        <f t="shared" ref="BN169" si="164">+BN146</f>
        <v>341</v>
      </c>
      <c r="BO169" s="239">
        <f t="shared" si="114"/>
        <v>3502</v>
      </c>
      <c r="BP169" s="151">
        <f t="shared" si="115"/>
        <v>3408</v>
      </c>
      <c r="BQ169" s="144">
        <f t="shared" si="116"/>
        <v>3747</v>
      </c>
      <c r="BR169" s="132">
        <f t="shared" si="117"/>
        <v>9.9471830985915499</v>
      </c>
      <c r="BS169" s="68"/>
      <c r="BT169" s="68"/>
    </row>
    <row r="170" spans="1:72" ht="20.100000000000001" customHeight="1" thickBot="1" x14ac:dyDescent="0.3">
      <c r="A170" s="65"/>
      <c r="B170" s="270" t="s">
        <v>98</v>
      </c>
      <c r="C170" s="271"/>
      <c r="D170" s="265">
        <f>+D162+D164+D169</f>
        <v>5630059</v>
      </c>
      <c r="E170" s="266">
        <f t="shared" ref="E170:AR170" si="165">+E162+E164+E169</f>
        <v>4828764</v>
      </c>
      <c r="F170" s="266">
        <f t="shared" si="165"/>
        <v>9955292</v>
      </c>
      <c r="G170" s="266">
        <f t="shared" si="165"/>
        <v>7414095</v>
      </c>
      <c r="H170" s="266">
        <f t="shared" si="165"/>
        <v>7466169</v>
      </c>
      <c r="I170" s="266">
        <f t="shared" si="165"/>
        <v>7485176</v>
      </c>
      <c r="J170" s="266">
        <f t="shared" si="165"/>
        <v>7691993</v>
      </c>
      <c r="K170" s="266">
        <f t="shared" si="165"/>
        <v>8098635</v>
      </c>
      <c r="L170" s="266">
        <f t="shared" si="165"/>
        <v>8021607</v>
      </c>
      <c r="M170" s="266">
        <f t="shared" si="165"/>
        <v>8794776</v>
      </c>
      <c r="N170" s="266">
        <f t="shared" si="165"/>
        <v>9537603</v>
      </c>
      <c r="O170" s="267">
        <f t="shared" si="165"/>
        <v>11240856</v>
      </c>
      <c r="P170" s="268">
        <f t="shared" si="165"/>
        <v>96165025</v>
      </c>
      <c r="Q170" s="265">
        <f t="shared" si="165"/>
        <v>9883917</v>
      </c>
      <c r="R170" s="266">
        <f t="shared" si="165"/>
        <v>9329307</v>
      </c>
      <c r="S170" s="266">
        <f t="shared" si="165"/>
        <v>10404591</v>
      </c>
      <c r="T170" s="266">
        <f t="shared" si="165"/>
        <v>10606000</v>
      </c>
      <c r="U170" s="266">
        <f t="shared" si="165"/>
        <v>10899759</v>
      </c>
      <c r="V170" s="266">
        <f t="shared" si="165"/>
        <v>10981611</v>
      </c>
      <c r="W170" s="266">
        <f t="shared" si="165"/>
        <v>11208686</v>
      </c>
      <c r="X170" s="266">
        <f t="shared" si="165"/>
        <v>11780522</v>
      </c>
      <c r="Y170" s="266">
        <f t="shared" si="165"/>
        <v>11681364</v>
      </c>
      <c r="Z170" s="266">
        <f t="shared" si="165"/>
        <v>12083093</v>
      </c>
      <c r="AA170" s="266">
        <f t="shared" si="165"/>
        <v>11987636</v>
      </c>
      <c r="AB170" s="267">
        <f t="shared" si="165"/>
        <v>13584082.77</v>
      </c>
      <c r="AC170" s="268">
        <f t="shared" si="165"/>
        <v>134430568.76999998</v>
      </c>
      <c r="AD170" s="265">
        <f t="shared" si="165"/>
        <v>11790138</v>
      </c>
      <c r="AE170" s="266">
        <f t="shared" si="165"/>
        <v>11090499</v>
      </c>
      <c r="AF170" s="266">
        <f t="shared" si="165"/>
        <v>12822490</v>
      </c>
      <c r="AG170" s="266">
        <f t="shared" si="165"/>
        <v>12246289</v>
      </c>
      <c r="AH170" s="266">
        <f t="shared" si="165"/>
        <v>12993400</v>
      </c>
      <c r="AI170" s="266">
        <f t="shared" si="165"/>
        <v>13096204</v>
      </c>
      <c r="AJ170" s="266">
        <f t="shared" si="165"/>
        <v>13048483</v>
      </c>
      <c r="AK170" s="266">
        <f t="shared" si="165"/>
        <v>13531380</v>
      </c>
      <c r="AL170" s="266">
        <f t="shared" si="165"/>
        <v>14578804</v>
      </c>
      <c r="AM170" s="266">
        <f t="shared" si="165"/>
        <v>14060175</v>
      </c>
      <c r="AN170" s="266">
        <f t="shared" si="165"/>
        <v>14187395</v>
      </c>
      <c r="AO170" s="267">
        <f t="shared" si="165"/>
        <v>14592268</v>
      </c>
      <c r="AP170" s="268">
        <f t="shared" si="165"/>
        <v>158037525</v>
      </c>
      <c r="AQ170" s="265">
        <f t="shared" si="165"/>
        <v>13441968</v>
      </c>
      <c r="AR170" s="266">
        <f t="shared" si="165"/>
        <v>12112692</v>
      </c>
      <c r="AS170" s="266">
        <f t="shared" ref="AS170:AT170" si="166">+AS162+AS164+AS169</f>
        <v>13598258</v>
      </c>
      <c r="AT170" s="266">
        <f t="shared" si="166"/>
        <v>13863073.809999999</v>
      </c>
      <c r="AU170" s="266">
        <f t="shared" ref="AU170:AV170" si="167">+AU162+AU164+AU169</f>
        <v>14785202</v>
      </c>
      <c r="AV170" s="266">
        <f t="shared" si="167"/>
        <v>14601468</v>
      </c>
      <c r="AW170" s="266">
        <f t="shared" ref="AW170:AX170" si="168">+AW162+AW164+AW169</f>
        <v>14895424</v>
      </c>
      <c r="AX170" s="266">
        <f t="shared" si="168"/>
        <v>15523688</v>
      </c>
      <c r="AY170" s="266">
        <f t="shared" ref="AY170:AZ170" si="169">+AY162+AY164+AY169</f>
        <v>15218975</v>
      </c>
      <c r="AZ170" s="266">
        <f t="shared" si="169"/>
        <v>15903227</v>
      </c>
      <c r="BA170" s="266">
        <f t="shared" ref="BA170:BD170" si="170">+BA162+BA164+BA169</f>
        <v>15394325</v>
      </c>
      <c r="BB170" s="266">
        <f t="shared" si="170"/>
        <v>16501575</v>
      </c>
      <c r="BC170" s="268">
        <f t="shared" si="170"/>
        <v>175839875.81</v>
      </c>
      <c r="BD170" s="265">
        <f t="shared" si="170"/>
        <v>15019144</v>
      </c>
      <c r="BE170" s="266">
        <f t="shared" ref="BE170:BF170" si="171">+BE162+BE164+BE169</f>
        <v>14277313</v>
      </c>
      <c r="BF170" s="266">
        <f t="shared" si="171"/>
        <v>15176199</v>
      </c>
      <c r="BG170" s="266">
        <f t="shared" ref="BG170:BH170" si="172">+BG162+BG164+BG169</f>
        <v>15269584</v>
      </c>
      <c r="BH170" s="266">
        <f t="shared" si="172"/>
        <v>15878735</v>
      </c>
      <c r="BI170" s="266">
        <f t="shared" ref="BI170" si="173">+BI162+BI164+BI169</f>
        <v>15433361</v>
      </c>
      <c r="BJ170" s="266">
        <f t="shared" ref="BJ170:BK170" si="174">+BJ162+BJ164+BJ169</f>
        <v>15858120</v>
      </c>
      <c r="BK170" s="266">
        <f t="shared" si="174"/>
        <v>16403017</v>
      </c>
      <c r="BL170" s="266">
        <f t="shared" ref="BL170:BM170" si="175">+BL162+BL164+BL169</f>
        <v>16254178</v>
      </c>
      <c r="BM170" s="266">
        <f t="shared" si="175"/>
        <v>15890788</v>
      </c>
      <c r="BN170" s="266">
        <f t="shared" ref="BN170" si="176">+BN162+BN164+BN169</f>
        <v>11600127</v>
      </c>
      <c r="BO170" s="182">
        <f t="shared" si="114"/>
        <v>143445257</v>
      </c>
      <c r="BP170" s="122">
        <f t="shared" si="115"/>
        <v>159338300.81</v>
      </c>
      <c r="BQ170" s="123">
        <f t="shared" si="116"/>
        <v>167060566</v>
      </c>
      <c r="BR170" s="174">
        <f t="shared" si="117"/>
        <v>4.846458855619562</v>
      </c>
      <c r="BS170" s="68"/>
      <c r="BT170" s="68"/>
    </row>
    <row r="171" spans="1:72" ht="20.100000000000001" customHeight="1" x14ac:dyDescent="0.25">
      <c r="A171" s="65"/>
      <c r="BS171" s="68"/>
      <c r="BT171" s="68"/>
    </row>
    <row r="172" spans="1:72" ht="20.100000000000001" customHeight="1" x14ac:dyDescent="0.25">
      <c r="A172" s="65"/>
      <c r="BS172" s="68"/>
      <c r="BT172" s="68"/>
    </row>
    <row r="173" spans="1:72" ht="20.100000000000001" customHeight="1" x14ac:dyDescent="0.25">
      <c r="BG173" s="315"/>
      <c r="BH173" s="315"/>
      <c r="BI173" s="315"/>
      <c r="BJ173" s="316"/>
      <c r="BK173" s="316"/>
      <c r="BL173" s="316"/>
      <c r="BM173" s="316"/>
      <c r="BN173" s="316"/>
    </row>
    <row r="174" spans="1:72" ht="20.100000000000001" customHeight="1" x14ac:dyDescent="0.25">
      <c r="BG174" s="211"/>
      <c r="BH174" s="211"/>
      <c r="BI174" s="211"/>
      <c r="BJ174" s="313"/>
      <c r="BK174" s="313"/>
      <c r="BL174" s="313"/>
      <c r="BM174" s="313"/>
      <c r="BN174" s="313"/>
    </row>
    <row r="175" spans="1:72" ht="20.100000000000001" customHeight="1" x14ac:dyDescent="0.25">
      <c r="BG175" s="211"/>
      <c r="BH175" s="211"/>
      <c r="BI175" s="211"/>
      <c r="BJ175" s="313"/>
      <c r="BK175" s="313"/>
      <c r="BL175" s="313"/>
      <c r="BM175" s="313"/>
      <c r="BN175" s="313"/>
    </row>
    <row r="176" spans="1:72" ht="20.100000000000001" customHeight="1" x14ac:dyDescent="0.25">
      <c r="BG176" s="315"/>
      <c r="BH176" s="315"/>
      <c r="BI176" s="315"/>
      <c r="BJ176" s="317"/>
      <c r="BK176" s="317"/>
      <c r="BL176" s="317"/>
      <c r="BM176" s="317"/>
      <c r="BN176" s="317"/>
    </row>
    <row r="177" spans="59:66" ht="20.100000000000001" customHeight="1" x14ac:dyDescent="0.25">
      <c r="BJ177" s="314"/>
      <c r="BK177" s="314"/>
      <c r="BL177" s="314"/>
      <c r="BM177" s="314"/>
      <c r="BN177" s="314"/>
    </row>
    <row r="178" spans="59:66" ht="20.100000000000001" customHeight="1" x14ac:dyDescent="0.25">
      <c r="BG178" s="315"/>
      <c r="BH178" s="315"/>
      <c r="BI178" s="315"/>
      <c r="BJ178" s="316"/>
      <c r="BK178" s="316"/>
      <c r="BL178" s="316"/>
      <c r="BM178" s="316"/>
      <c r="BN178" s="316"/>
    </row>
    <row r="179" spans="59:66" ht="20.100000000000001" customHeight="1" x14ac:dyDescent="0.25">
      <c r="BG179" s="211"/>
      <c r="BH179" s="211"/>
      <c r="BI179" s="211"/>
      <c r="BJ179" s="313"/>
      <c r="BK179" s="313"/>
      <c r="BL179" s="313"/>
      <c r="BM179" s="313"/>
      <c r="BN179" s="313"/>
    </row>
    <row r="180" spans="59:66" ht="20.100000000000001" customHeight="1" x14ac:dyDescent="0.25">
      <c r="BG180" s="211"/>
      <c r="BH180" s="211"/>
      <c r="BI180" s="211"/>
      <c r="BJ180" s="313"/>
      <c r="BK180" s="313"/>
      <c r="BL180" s="313"/>
      <c r="BM180" s="313"/>
      <c r="BN180" s="313"/>
    </row>
    <row r="181" spans="59:66" ht="20.100000000000001" customHeight="1" x14ac:dyDescent="0.25">
      <c r="BG181" s="315"/>
      <c r="BH181" s="315"/>
      <c r="BI181" s="315"/>
      <c r="BJ181" s="317"/>
      <c r="BK181" s="317"/>
      <c r="BL181" s="317"/>
      <c r="BM181" s="317"/>
      <c r="BN181" s="317"/>
    </row>
  </sheetData>
  <mergeCells count="40">
    <mergeCell ref="B137:C137"/>
    <mergeCell ref="B134:C134"/>
    <mergeCell ref="B126:C126"/>
    <mergeCell ref="B101:C101"/>
    <mergeCell ref="B103:C103"/>
    <mergeCell ref="B110:C110"/>
    <mergeCell ref="B124:C124"/>
    <mergeCell ref="B106:C106"/>
    <mergeCell ref="B108:C108"/>
    <mergeCell ref="B113:C113"/>
    <mergeCell ref="B84:C84"/>
    <mergeCell ref="B58:C58"/>
    <mergeCell ref="B128:C128"/>
    <mergeCell ref="B130:C130"/>
    <mergeCell ref="B132:C132"/>
    <mergeCell ref="B63:C63"/>
    <mergeCell ref="B65:C65"/>
    <mergeCell ref="B73:C73"/>
    <mergeCell ref="B75:C75"/>
    <mergeCell ref="B68:C68"/>
    <mergeCell ref="B70:C70"/>
    <mergeCell ref="B72:C72"/>
    <mergeCell ref="B89:C89"/>
    <mergeCell ref="B91:C91"/>
    <mergeCell ref="B86:C86"/>
    <mergeCell ref="B60:C60"/>
    <mergeCell ref="B54:C54"/>
    <mergeCell ref="BO9:BQ9"/>
    <mergeCell ref="BO10:BQ10"/>
    <mergeCell ref="BR10:BR11"/>
    <mergeCell ref="B29:C29"/>
    <mergeCell ref="D9:O10"/>
    <mergeCell ref="P9:P10"/>
    <mergeCell ref="B9:C11"/>
    <mergeCell ref="B16:C16"/>
    <mergeCell ref="Q9:AB10"/>
    <mergeCell ref="B12:C12"/>
    <mergeCell ref="AD9:AO10"/>
    <mergeCell ref="AQ9:BB10"/>
    <mergeCell ref="BD9:BN10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&amp;LPMMS/mnlc&amp;C&amp;"Arial,Negrita"&amp;12&amp;P</oddFooter>
  </headerFooter>
  <rowBreaks count="1" manualBreakCount="1">
    <brk id="120" min="1" max="69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2020-01-09T15:52:17Z</cp:lastPrinted>
  <dcterms:created xsi:type="dcterms:W3CDTF">2010-02-24T14:16:20Z</dcterms:created>
  <dcterms:modified xsi:type="dcterms:W3CDTF">2020-01-09T15:57:00Z</dcterms:modified>
</cp:coreProperties>
</file>