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'EST-FINAL'!$B$8:$C$162</definedName>
    <definedName name="_xlnm.Print_Area" localSheetId="0">'EST-FINAL'!$B$3:$BW$185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V152" i="2" l="1"/>
  <c r="BV151" i="2"/>
  <c r="BV150" i="2"/>
  <c r="BV149" i="2"/>
  <c r="BV148" i="2"/>
  <c r="BV146" i="2"/>
  <c r="BV144" i="2"/>
  <c r="BV142" i="2"/>
  <c r="BV140" i="2"/>
  <c r="BV138" i="2"/>
  <c r="BV133" i="2"/>
  <c r="BV132" i="2"/>
  <c r="BV131" i="2"/>
  <c r="BV130" i="2"/>
  <c r="BV128" i="2"/>
  <c r="BV127" i="2"/>
  <c r="BV125" i="2"/>
  <c r="BV124" i="2"/>
  <c r="BV122" i="2"/>
  <c r="BV120" i="2"/>
  <c r="BV118" i="2"/>
  <c r="BV117" i="2"/>
  <c r="BV115" i="2"/>
  <c r="BV110" i="2"/>
  <c r="BV109" i="2"/>
  <c r="BV107" i="2"/>
  <c r="BV106" i="2"/>
  <c r="BV104" i="2"/>
  <c r="BV102" i="2"/>
  <c r="BV99" i="2"/>
  <c r="BV97" i="2"/>
  <c r="BV91" i="2"/>
  <c r="BV90" i="2"/>
  <c r="BV88" i="2"/>
  <c r="BV87" i="2"/>
  <c r="BV85" i="2"/>
  <c r="BV84" i="2"/>
  <c r="BV82" i="2"/>
  <c r="BV80" i="2"/>
  <c r="BV77" i="2"/>
  <c r="BV75" i="2"/>
  <c r="BV72" i="2"/>
  <c r="BV70" i="2"/>
  <c r="BU152" i="2"/>
  <c r="BU151" i="2"/>
  <c r="BU150" i="2"/>
  <c r="BU149" i="2"/>
  <c r="BU148" i="2"/>
  <c r="BU147" i="2"/>
  <c r="BU146" i="2"/>
  <c r="BU144" i="2"/>
  <c r="BU142" i="2"/>
  <c r="BU140" i="2"/>
  <c r="BU138" i="2"/>
  <c r="BU136" i="2"/>
  <c r="BU133" i="2"/>
  <c r="BU132" i="2"/>
  <c r="BU131" i="2"/>
  <c r="BU130" i="2"/>
  <c r="BU128" i="2"/>
  <c r="BU127" i="2"/>
  <c r="BU126" i="2"/>
  <c r="BU125" i="2"/>
  <c r="BU124" i="2"/>
  <c r="BU123" i="2"/>
  <c r="BU122" i="2"/>
  <c r="BU120" i="2"/>
  <c r="BU118" i="2"/>
  <c r="BU117" i="2"/>
  <c r="BU115" i="2"/>
  <c r="BU113" i="2"/>
  <c r="BU110" i="2"/>
  <c r="BU109" i="2"/>
  <c r="BU108" i="2"/>
  <c r="BU107" i="2"/>
  <c r="BU106" i="2"/>
  <c r="BU105" i="2"/>
  <c r="BU104" i="2"/>
  <c r="BU102" i="2"/>
  <c r="BU100" i="2"/>
  <c r="BU99" i="2"/>
  <c r="BU97" i="2"/>
  <c r="BU95" i="2"/>
  <c r="BU91" i="2"/>
  <c r="BU90" i="2"/>
  <c r="BU89" i="2"/>
  <c r="BU88" i="2"/>
  <c r="BU87" i="2"/>
  <c r="BU86" i="2"/>
  <c r="BU85" i="2"/>
  <c r="BU84" i="2"/>
  <c r="BU83" i="2"/>
  <c r="BU82" i="2"/>
  <c r="BU80" i="2"/>
  <c r="BU78" i="2"/>
  <c r="BU77" i="2"/>
  <c r="BU75" i="2"/>
  <c r="BU73" i="2"/>
  <c r="BU72" i="2"/>
  <c r="BU70" i="2"/>
  <c r="BU68" i="2"/>
  <c r="BT152" i="2"/>
  <c r="BT151" i="2"/>
  <c r="BT150" i="2"/>
  <c r="BT149" i="2"/>
  <c r="BT148" i="2"/>
  <c r="BT147" i="2"/>
  <c r="BT146" i="2"/>
  <c r="BT144" i="2"/>
  <c r="BT142" i="2"/>
  <c r="BT140" i="2"/>
  <c r="BT138" i="2"/>
  <c r="BT136" i="2"/>
  <c r="BT133" i="2"/>
  <c r="BT132" i="2"/>
  <c r="BT131" i="2"/>
  <c r="BT130" i="2"/>
  <c r="BT128" i="2"/>
  <c r="BT127" i="2"/>
  <c r="BT126" i="2"/>
  <c r="BT125" i="2"/>
  <c r="BT124" i="2"/>
  <c r="BT123" i="2"/>
  <c r="BT122" i="2"/>
  <c r="BT120" i="2"/>
  <c r="BT118" i="2"/>
  <c r="BT117" i="2"/>
  <c r="BT115" i="2"/>
  <c r="BT113" i="2"/>
  <c r="BT110" i="2"/>
  <c r="BT109" i="2"/>
  <c r="BT108" i="2"/>
  <c r="BT107" i="2"/>
  <c r="BT106" i="2"/>
  <c r="BT105" i="2"/>
  <c r="BT104" i="2"/>
  <c r="BT102" i="2"/>
  <c r="BT100" i="2"/>
  <c r="BT99" i="2"/>
  <c r="BT97" i="2"/>
  <c r="BT95" i="2"/>
  <c r="BT91" i="2"/>
  <c r="BT90" i="2"/>
  <c r="BT89" i="2"/>
  <c r="BT88" i="2"/>
  <c r="BT87" i="2"/>
  <c r="BT86" i="2"/>
  <c r="BT85" i="2"/>
  <c r="BT84" i="2"/>
  <c r="BT83" i="2"/>
  <c r="BT82" i="2"/>
  <c r="BT80" i="2"/>
  <c r="BT78" i="2"/>
  <c r="BT77" i="2"/>
  <c r="BT75" i="2"/>
  <c r="BT73" i="2"/>
  <c r="BT72" i="2"/>
  <c r="BT70" i="2"/>
  <c r="BT68" i="2"/>
  <c r="BS183" i="2"/>
  <c r="BS172" i="2"/>
  <c r="BS182" i="2"/>
  <c r="BS171" i="2"/>
  <c r="BV126" i="2"/>
  <c r="BV123" i="2"/>
  <c r="BV108" i="2"/>
  <c r="BV100" i="2"/>
  <c r="BV89" i="2"/>
  <c r="BV86" i="2"/>
  <c r="BV83" i="2"/>
  <c r="BV78" i="2"/>
  <c r="BV73" i="2"/>
  <c r="BS180" i="2" l="1"/>
  <c r="BS169" i="2"/>
  <c r="BS168" i="2"/>
  <c r="BV147" i="2"/>
  <c r="BV136" i="2"/>
  <c r="BS170" i="2"/>
  <c r="BV113" i="2"/>
  <c r="BV105" i="2"/>
  <c r="BV95" i="2"/>
  <c r="BS179" i="2"/>
  <c r="BV68" i="2"/>
  <c r="BS181" i="2"/>
  <c r="BR183" i="2" l="1"/>
  <c r="BS167" i="2"/>
  <c r="BS178" i="2"/>
  <c r="BR172" i="2"/>
  <c r="BR182" i="2"/>
  <c r="BR171" i="2"/>
  <c r="BR180" i="2"/>
  <c r="BS177" i="2" l="1"/>
  <c r="BR181" i="2"/>
  <c r="BR179" i="2"/>
  <c r="BR168" i="2"/>
  <c r="BR170" i="2"/>
  <c r="BR169" i="2"/>
  <c r="BV162" i="2"/>
  <c r="BV161" i="2"/>
  <c r="BV159" i="2"/>
  <c r="BV157" i="2"/>
  <c r="BS176" i="2" l="1"/>
  <c r="BS166" i="2"/>
  <c r="BR178" i="2"/>
  <c r="BR167" i="2"/>
  <c r="BS184" i="2" l="1"/>
  <c r="BS165" i="2"/>
  <c r="BR177" i="2"/>
  <c r="BS173" i="2" l="1"/>
  <c r="BR176" i="2"/>
  <c r="BR166" i="2"/>
  <c r="BR184" i="2" l="1"/>
  <c r="BR165" i="2"/>
  <c r="BV58" i="2"/>
  <c r="BV50" i="2"/>
  <c r="BV43" i="2"/>
  <c r="BV34" i="2"/>
  <c r="BV31" i="2"/>
  <c r="BV160" i="2"/>
  <c r="BV155" i="2"/>
  <c r="BV63" i="2"/>
  <c r="BV62" i="2"/>
  <c r="BV61" i="2"/>
  <c r="BV60" i="2"/>
  <c r="BV59" i="2"/>
  <c r="BV57" i="2"/>
  <c r="BV55" i="2"/>
  <c r="BV54" i="2"/>
  <c r="BV52" i="2"/>
  <c r="BV51" i="2"/>
  <c r="BV49" i="2"/>
  <c r="BV48" i="2"/>
  <c r="BV47" i="2"/>
  <c r="BV46" i="2"/>
  <c r="BV45" i="2"/>
  <c r="BV44" i="2"/>
  <c r="BV42" i="2"/>
  <c r="BV39" i="2"/>
  <c r="BV38" i="2"/>
  <c r="BV37" i="2"/>
  <c r="BV35" i="2"/>
  <c r="BV33" i="2"/>
  <c r="BV32" i="2"/>
  <c r="BV30" i="2"/>
  <c r="BV25" i="2"/>
  <c r="BV24" i="2"/>
  <c r="BV23" i="2"/>
  <c r="BV22" i="2"/>
  <c r="BV20" i="2"/>
  <c r="BV17" i="2"/>
  <c r="BR173" i="2" l="1"/>
  <c r="BQ183" i="2"/>
  <c r="BV183" i="2" s="1"/>
  <c r="BQ172" i="2"/>
  <c r="BV172" i="2" s="1"/>
  <c r="BV21" i="2"/>
  <c r="BQ182" i="2"/>
  <c r="BV182" i="2" s="1"/>
  <c r="BQ171" i="2"/>
  <c r="BV171" i="2" s="1"/>
  <c r="BQ180" i="2"/>
  <c r="BV180" i="2" s="1"/>
  <c r="BQ169" i="2"/>
  <c r="BV169" i="2" s="1"/>
  <c r="BQ179" i="2"/>
  <c r="BV179" i="2" s="1"/>
  <c r="BQ168" i="2"/>
  <c r="BV168" i="2" s="1"/>
  <c r="BV41" i="2"/>
  <c r="BV18" i="2"/>
  <c r="BV26" i="2"/>
  <c r="BV36" i="2"/>
  <c r="BV19" i="2"/>
  <c r="BV27" i="2"/>
  <c r="BV56" i="2"/>
  <c r="BQ181" i="2"/>
  <c r="BV181" i="2" s="1"/>
  <c r="BQ170" i="2"/>
  <c r="BV170" i="2" s="1"/>
  <c r="BQ167" i="2" l="1"/>
  <c r="BV167" i="2" s="1"/>
  <c r="BQ178" i="2"/>
  <c r="BV178" i="2" s="1"/>
  <c r="BV53" i="2"/>
  <c r="BV16" i="2"/>
  <c r="BV29" i="2"/>
  <c r="BV14" i="2" l="1"/>
  <c r="BV40" i="2"/>
  <c r="BO182" i="2"/>
  <c r="BQ177" i="2" l="1"/>
  <c r="BV177" i="2" s="1"/>
  <c r="BQ166" i="2"/>
  <c r="BV166" i="2" s="1"/>
  <c r="BO181" i="2"/>
  <c r="BO170" i="2"/>
  <c r="BO171" i="2"/>
  <c r="BO180" i="2"/>
  <c r="BO169" i="2"/>
  <c r="BO168" i="2"/>
  <c r="BO183" i="2"/>
  <c r="BO179" i="2"/>
  <c r="BQ165" i="2" l="1"/>
  <c r="BV165" i="2" s="1"/>
  <c r="BQ176" i="2"/>
  <c r="BV176" i="2" s="1"/>
  <c r="BO167" i="2"/>
  <c r="BO178" i="2"/>
  <c r="BQ184" i="2" l="1"/>
  <c r="BV184" i="2" s="1"/>
  <c r="BQ173" i="2"/>
  <c r="BV173" i="2" s="1"/>
  <c r="BN179" i="2"/>
  <c r="BN182" i="2"/>
  <c r="BN171" i="2"/>
  <c r="BO172" i="2"/>
  <c r="BN170" i="2"/>
  <c r="BN169" i="2"/>
  <c r="BN181" i="2"/>
  <c r="BN180" i="2"/>
  <c r="BN168" i="2"/>
  <c r="BO177" i="2" l="1"/>
  <c r="BO166" i="2"/>
  <c r="BO165" i="2" s="1"/>
  <c r="BN167" i="2"/>
  <c r="BN178" i="2"/>
  <c r="BO176" i="2" l="1"/>
  <c r="BO184" i="2" l="1"/>
  <c r="BO173" i="2"/>
  <c r="BN172" i="2" l="1"/>
  <c r="BN183" i="2"/>
  <c r="BM182" i="2"/>
  <c r="BM171" i="2"/>
  <c r="BN166" i="2" l="1"/>
  <c r="BN165" i="2" s="1"/>
  <c r="BN173" i="2" s="1"/>
  <c r="BN177" i="2"/>
  <c r="BN176" i="2" s="1"/>
  <c r="BN184" i="2" s="1"/>
  <c r="BM170" i="2"/>
  <c r="BM169" i="2"/>
  <c r="BM168" i="2"/>
  <c r="BM181" i="2"/>
  <c r="BM180" i="2"/>
  <c r="BM179" i="2"/>
  <c r="BM167" i="2" l="1"/>
  <c r="BM178" i="2"/>
  <c r="BM183" i="2" l="1"/>
  <c r="BM172" i="2"/>
  <c r="BM177" i="2" l="1"/>
  <c r="BM176" i="2" s="1"/>
  <c r="BM184" i="2" s="1"/>
  <c r="BM166" i="2"/>
  <c r="BM165" i="2" s="1"/>
  <c r="BM173" i="2" s="1"/>
  <c r="BL182" i="2" l="1"/>
  <c r="BL180" i="2" l="1"/>
  <c r="BL179" i="2"/>
  <c r="BL183" i="2"/>
  <c r="BL172" i="2"/>
  <c r="BL181" i="2"/>
  <c r="BL170" i="2"/>
  <c r="BL169" i="2"/>
  <c r="BL168" i="2"/>
  <c r="BL178" i="2" l="1"/>
  <c r="BL171" i="2"/>
  <c r="BL166" i="2"/>
  <c r="BL165" i="2" s="1"/>
  <c r="BL177" i="2"/>
  <c r="BL176" i="2" s="1"/>
  <c r="BL184" i="2" l="1"/>
  <c r="BL167" i="2"/>
  <c r="BL173" i="2" l="1"/>
  <c r="BK181" i="2" l="1"/>
  <c r="BK170" i="2"/>
  <c r="BK182" i="2"/>
  <c r="BK171" i="2"/>
  <c r="BK180" i="2"/>
  <c r="BK169" i="2"/>
  <c r="BK179" i="2"/>
  <c r="BK168" i="2"/>
  <c r="BK178" i="2" l="1"/>
  <c r="BK167" i="2"/>
  <c r="BK183" i="2" l="1"/>
  <c r="BK172" i="2" l="1"/>
  <c r="BJ182" i="2"/>
  <c r="BJ171" i="2"/>
  <c r="BJ168" i="2" l="1"/>
  <c r="BJ170" i="2"/>
  <c r="BK177" i="2"/>
  <c r="BJ180" i="2"/>
  <c r="BJ179" i="2"/>
  <c r="BJ169" i="2"/>
  <c r="BJ181" i="2"/>
  <c r="BJ167" i="2" l="1"/>
  <c r="BJ178" i="2"/>
  <c r="BK176" i="2"/>
  <c r="BK166" i="2"/>
  <c r="BJ183" i="2"/>
  <c r="BJ172" i="2" l="1"/>
  <c r="BK184" i="2"/>
  <c r="BK165" i="2"/>
  <c r="BJ177" i="2" l="1"/>
  <c r="BJ176" i="2" s="1"/>
  <c r="BJ184" i="2" s="1"/>
  <c r="BJ166" i="2"/>
  <c r="BJ165" i="2" s="1"/>
  <c r="BJ173" i="2" s="1"/>
  <c r="BK173" i="2"/>
  <c r="BI171" i="2"/>
  <c r="BI182" i="2"/>
  <c r="BI172" i="2" l="1"/>
  <c r="BI183" i="2"/>
  <c r="BI170" i="2"/>
  <c r="BI180" i="2"/>
  <c r="BI168" i="2"/>
  <c r="BI179" i="2"/>
  <c r="BI169" i="2"/>
  <c r="BI181" i="2"/>
  <c r="BI166" i="2" l="1"/>
  <c r="BI165" i="2" s="1"/>
  <c r="BI177" i="2"/>
  <c r="BI176" i="2" s="1"/>
  <c r="BI167" i="2"/>
  <c r="BI178" i="2"/>
  <c r="BI184" i="2" l="1"/>
  <c r="BI173" i="2"/>
  <c r="BH182" i="2"/>
  <c r="BH171" i="2"/>
  <c r="BH180" i="2" l="1"/>
  <c r="BH179" i="2"/>
  <c r="BH169" i="2"/>
  <c r="BH168" i="2"/>
  <c r="BH181" i="2"/>
  <c r="BH170" i="2"/>
  <c r="BH178" i="2" l="1"/>
  <c r="BH167" i="2"/>
  <c r="BH183" i="2" l="1"/>
  <c r="BH172" i="2" l="1"/>
  <c r="BH166" i="2"/>
  <c r="BH165" i="2" s="1"/>
  <c r="BH173" i="2" s="1"/>
  <c r="BH177" i="2" l="1"/>
  <c r="BH176" i="2" s="1"/>
  <c r="BH184" i="2" s="1"/>
  <c r="BG182" i="2" l="1"/>
  <c r="BG171" i="2"/>
  <c r="BG183" i="2"/>
  <c r="BG172" i="2" l="1"/>
  <c r="BG181" i="2"/>
  <c r="BG170" i="2"/>
  <c r="BG179" i="2"/>
  <c r="BG168" i="2"/>
  <c r="BG180" i="2"/>
  <c r="BG169" i="2"/>
  <c r="BG177" i="2" l="1"/>
  <c r="BG176" i="2" s="1"/>
  <c r="BG167" i="2"/>
  <c r="BG178" i="2"/>
  <c r="BG166" i="2" l="1"/>
  <c r="BG165" i="2" s="1"/>
  <c r="BG173" i="2" s="1"/>
  <c r="BG184" i="2"/>
  <c r="BW148" i="2" l="1"/>
  <c r="BF182" i="2"/>
  <c r="BF169" i="2" l="1"/>
  <c r="BF171" i="2"/>
  <c r="BF181" i="2"/>
  <c r="BF170" i="2"/>
  <c r="BF179" i="2"/>
  <c r="BF180" i="2"/>
  <c r="BF168" i="2"/>
  <c r="BF172" i="2" l="1"/>
  <c r="BF183" i="2"/>
  <c r="BF167" i="2"/>
  <c r="BF178" i="2"/>
  <c r="BF177" i="2" l="1"/>
  <c r="BF176" i="2" l="1"/>
  <c r="BF166" i="2"/>
  <c r="BF184" i="2" l="1"/>
  <c r="BF165" i="2"/>
  <c r="BE180" i="2" l="1"/>
  <c r="BE169" i="2"/>
  <c r="BF173" i="2"/>
  <c r="BE181" i="2"/>
  <c r="BE170" i="2"/>
  <c r="BE168" i="2"/>
  <c r="BE179" i="2"/>
  <c r="BE182" i="2"/>
  <c r="BE171" i="2"/>
  <c r="BP170" i="2" l="1"/>
  <c r="BE166" i="2"/>
  <c r="BE165" i="2" s="1"/>
  <c r="BE167" i="2"/>
  <c r="BE183" i="2"/>
  <c r="BE172" i="2"/>
  <c r="BE178" i="2"/>
  <c r="BE177" i="2"/>
  <c r="BE176" i="2" s="1"/>
  <c r="BP182" i="2" l="1"/>
  <c r="BE173" i="2"/>
  <c r="BE184" i="2"/>
  <c r="BD182" i="2"/>
  <c r="BU182" i="2" s="1"/>
  <c r="BU49" i="2" l="1"/>
  <c r="BT161" i="2"/>
  <c r="BT49" i="2" l="1"/>
  <c r="BW49" i="2"/>
  <c r="BU58" i="2"/>
  <c r="BU34" i="2"/>
  <c r="BT63" i="2"/>
  <c r="BT162" i="2"/>
  <c r="BT52" i="2"/>
  <c r="BT51" i="2"/>
  <c r="BT39" i="2"/>
  <c r="BT37" i="2"/>
  <c r="BT24" i="2"/>
  <c r="BT157" i="2" l="1"/>
  <c r="BT159" i="2"/>
  <c r="BT38" i="2"/>
  <c r="BT61" i="2"/>
  <c r="BT62" i="2"/>
  <c r="BP171" i="2"/>
  <c r="BP181" i="2"/>
  <c r="BP168" i="2"/>
  <c r="BP180" i="2"/>
  <c r="BT155" i="2"/>
  <c r="BD180" i="2"/>
  <c r="BU180" i="2" s="1"/>
  <c r="BD169" i="2"/>
  <c r="BU169" i="2" s="1"/>
  <c r="BD171" i="2"/>
  <c r="BU171" i="2" s="1"/>
  <c r="BD179" i="2"/>
  <c r="BU179" i="2" s="1"/>
  <c r="BD168" i="2"/>
  <c r="BU168" i="2" s="1"/>
  <c r="BD181" i="2"/>
  <c r="BU181" i="2" s="1"/>
  <c r="BD170" i="2"/>
  <c r="BU170" i="2" s="1"/>
  <c r="BT26" i="2"/>
  <c r="BT27" i="2"/>
  <c r="BT25" i="2" l="1"/>
  <c r="BP169" i="2"/>
  <c r="BP179" i="2"/>
  <c r="BP178" i="2" s="1"/>
  <c r="BP167" i="2"/>
  <c r="BD178" i="2"/>
  <c r="BU178" i="2" s="1"/>
  <c r="BD167" i="2"/>
  <c r="BU167" i="2" s="1"/>
  <c r="BU63" i="2" l="1"/>
  <c r="BU52" i="2"/>
  <c r="BU39" i="2"/>
  <c r="BU27" i="2"/>
  <c r="BU61" i="2"/>
  <c r="BU37" i="2"/>
  <c r="BU24" i="2"/>
  <c r="BU33" i="2"/>
  <c r="BU57" i="2"/>
  <c r="BU59" i="2"/>
  <c r="BU35" i="2"/>
  <c r="BU45" i="2"/>
  <c r="BU20" i="2"/>
  <c r="BU47" i="2"/>
  <c r="BU22" i="2"/>
  <c r="BU62" i="2"/>
  <c r="BU60" i="2"/>
  <c r="BU162" i="2"/>
  <c r="BU56" i="2"/>
  <c r="BU55" i="2"/>
  <c r="BU54" i="2"/>
  <c r="BU51" i="2"/>
  <c r="BU50" i="2"/>
  <c r="BU48" i="2"/>
  <c r="BU161" i="2"/>
  <c r="BU46" i="2"/>
  <c r="BU44" i="2"/>
  <c r="BU43" i="2"/>
  <c r="BU42" i="2"/>
  <c r="BU38" i="2"/>
  <c r="BU36" i="2"/>
  <c r="BU159" i="2"/>
  <c r="BU32" i="2"/>
  <c r="BU31" i="2"/>
  <c r="BU30" i="2"/>
  <c r="BU25" i="2"/>
  <c r="BU23" i="2"/>
  <c r="BU157" i="2"/>
  <c r="BU18" i="2"/>
  <c r="BU17" i="2"/>
  <c r="BW24" i="2" l="1"/>
  <c r="BW37" i="2"/>
  <c r="BW61" i="2"/>
  <c r="BW159" i="2"/>
  <c r="BW157" i="2"/>
  <c r="BU155" i="2"/>
  <c r="BU160" i="2"/>
  <c r="BW51" i="2"/>
  <c r="BU41" i="2"/>
  <c r="BU29" i="2"/>
  <c r="BU26" i="2"/>
  <c r="BU53" i="2"/>
  <c r="BU21" i="2"/>
  <c r="BP172" i="2" l="1"/>
  <c r="BD172" i="2"/>
  <c r="BU172" i="2" s="1"/>
  <c r="BP183" i="2"/>
  <c r="BD183" i="2"/>
  <c r="BU183" i="2" s="1"/>
  <c r="BU19" i="2"/>
  <c r="BU40" i="2"/>
  <c r="BP177" i="2" l="1"/>
  <c r="BP176" i="2" s="1"/>
  <c r="BP184" i="2" s="1"/>
  <c r="BU16" i="2"/>
  <c r="BD177" i="2"/>
  <c r="BU177" i="2" s="1"/>
  <c r="BD176" i="2" l="1"/>
  <c r="BU176" i="2" s="1"/>
  <c r="BU14" i="2"/>
  <c r="BP166" i="2" l="1"/>
  <c r="BP165" i="2" s="1"/>
  <c r="BP173" i="2" s="1"/>
  <c r="BD166" i="2"/>
  <c r="BU166" i="2" s="1"/>
  <c r="BD184" i="2"/>
  <c r="BU184" i="2" s="1"/>
  <c r="BB181" i="2"/>
  <c r="BB170" i="2"/>
  <c r="BB182" i="2"/>
  <c r="BB171" i="2"/>
  <c r="BB180" i="2"/>
  <c r="BB169" i="2"/>
  <c r="BB179" i="2"/>
  <c r="BB168" i="2"/>
  <c r="BD165" i="2" l="1"/>
  <c r="BU165" i="2" s="1"/>
  <c r="BB183" i="2"/>
  <c r="BB172" i="2"/>
  <c r="BB178" i="2"/>
  <c r="BB167" i="2"/>
  <c r="BW133" i="2"/>
  <c r="BA182" i="2"/>
  <c r="BW124" i="2"/>
  <c r="BW117" i="2"/>
  <c r="BW115" i="2"/>
  <c r="BW91" i="2"/>
  <c r="BW90" i="2"/>
  <c r="BW88" i="2"/>
  <c r="BW87" i="2"/>
  <c r="BW82" i="2"/>
  <c r="AZ182" i="2"/>
  <c r="AZ171" i="2"/>
  <c r="BW85" i="2"/>
  <c r="AY182" i="2"/>
  <c r="AX182" i="2"/>
  <c r="AY171" i="2"/>
  <c r="AX171" i="2"/>
  <c r="AW182" i="2"/>
  <c r="AW171" i="2"/>
  <c r="BT44" i="2"/>
  <c r="BT59" i="2"/>
  <c r="AV182" i="2"/>
  <c r="AV171" i="2"/>
  <c r="AU182" i="2"/>
  <c r="AU171" i="2"/>
  <c r="AT182" i="2"/>
  <c r="AT171" i="2"/>
  <c r="AS182" i="2"/>
  <c r="BT56" i="2"/>
  <c r="AR182" i="2"/>
  <c r="BT58" i="2"/>
  <c r="BT34" i="2"/>
  <c r="BT60" i="2"/>
  <c r="BT57" i="2"/>
  <c r="BT55" i="2"/>
  <c r="BT54" i="2"/>
  <c r="BT50" i="2"/>
  <c r="BT47" i="2"/>
  <c r="BT46" i="2"/>
  <c r="BT45" i="2"/>
  <c r="BT43" i="2"/>
  <c r="BT42" i="2"/>
  <c r="BT36" i="2"/>
  <c r="BT33" i="2"/>
  <c r="BT31" i="2"/>
  <c r="BT22" i="2"/>
  <c r="BT18" i="2"/>
  <c r="BT32" i="2"/>
  <c r="AO182" i="2"/>
  <c r="AN182" i="2"/>
  <c r="AM182" i="2"/>
  <c r="AL182" i="2"/>
  <c r="AK182" i="2"/>
  <c r="AJ182" i="2"/>
  <c r="AI182" i="2"/>
  <c r="AH182" i="2"/>
  <c r="AG182" i="2"/>
  <c r="AF182" i="2"/>
  <c r="AE182" i="2"/>
  <c r="AB182" i="2"/>
  <c r="AA182" i="2"/>
  <c r="Z182" i="2"/>
  <c r="Y182" i="2"/>
  <c r="X182" i="2"/>
  <c r="W182" i="2"/>
  <c r="V182" i="2"/>
  <c r="U182" i="2"/>
  <c r="T182" i="2"/>
  <c r="S182" i="2"/>
  <c r="R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AO171" i="2"/>
  <c r="AN171" i="2"/>
  <c r="AM171" i="2"/>
  <c r="AL171" i="2"/>
  <c r="AK171" i="2"/>
  <c r="AJ171" i="2"/>
  <c r="AI171" i="2"/>
  <c r="AH171" i="2"/>
  <c r="AG171" i="2"/>
  <c r="AF171" i="2"/>
  <c r="AE171" i="2"/>
  <c r="AB171" i="2"/>
  <c r="AA171" i="2"/>
  <c r="Z171" i="2"/>
  <c r="Y171" i="2"/>
  <c r="X171" i="2"/>
  <c r="W171" i="2"/>
  <c r="V171" i="2"/>
  <c r="U171" i="2"/>
  <c r="T171" i="2"/>
  <c r="S171" i="2"/>
  <c r="R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BW152" i="2"/>
  <c r="BW150" i="2"/>
  <c r="BW131" i="2"/>
  <c r="BW132" i="2"/>
  <c r="BW130" i="2"/>
  <c r="BW120" i="2"/>
  <c r="BW127" i="2"/>
  <c r="BW122" i="2"/>
  <c r="BW128" i="2"/>
  <c r="BW110" i="2"/>
  <c r="BW109" i="2"/>
  <c r="BW104" i="2"/>
  <c r="BW102" i="2"/>
  <c r="BW77" i="2"/>
  <c r="BW75" i="2"/>
  <c r="BW125" i="2"/>
  <c r="BW72" i="2"/>
  <c r="BW84" i="2"/>
  <c r="BW149" i="2"/>
  <c r="BW70" i="2"/>
  <c r="BW80" i="2"/>
  <c r="BW97" i="2"/>
  <c r="BW107" i="2"/>
  <c r="BW106" i="2"/>
  <c r="BW99" i="2"/>
  <c r="BT19" i="2" l="1"/>
  <c r="BW83" i="2"/>
  <c r="BW126" i="2"/>
  <c r="BW118" i="2"/>
  <c r="BW123" i="2"/>
  <c r="BW89" i="2"/>
  <c r="AR171" i="2"/>
  <c r="D180" i="2"/>
  <c r="AS180" i="2"/>
  <c r="R181" i="2"/>
  <c r="AU169" i="2"/>
  <c r="L170" i="2"/>
  <c r="AT170" i="2"/>
  <c r="E172" i="2"/>
  <c r="T172" i="2"/>
  <c r="AB172" i="2"/>
  <c r="AK172" i="2"/>
  <c r="D172" i="2"/>
  <c r="M172" i="2"/>
  <c r="U172" i="2"/>
  <c r="AL172" i="2"/>
  <c r="D183" i="2"/>
  <c r="AX172" i="2"/>
  <c r="D169" i="2"/>
  <c r="AS170" i="2"/>
  <c r="AW181" i="2"/>
  <c r="R172" i="2"/>
  <c r="Z172" i="2"/>
  <c r="AI172" i="2"/>
  <c r="AP171" i="2"/>
  <c r="AR172" i="2"/>
  <c r="D168" i="2"/>
  <c r="P182" i="2"/>
  <c r="AC171" i="2"/>
  <c r="AH172" i="2"/>
  <c r="AX181" i="2"/>
  <c r="BA181" i="2"/>
  <c r="AV181" i="2"/>
  <c r="AU172" i="2"/>
  <c r="AR181" i="2"/>
  <c r="BW33" i="2"/>
  <c r="BW57" i="2"/>
  <c r="D179" i="2"/>
  <c r="M181" i="2"/>
  <c r="AT172" i="2"/>
  <c r="P171" i="2"/>
  <c r="U170" i="2"/>
  <c r="AL170" i="2"/>
  <c r="H180" i="2"/>
  <c r="Y180" i="2"/>
  <c r="AH180" i="2"/>
  <c r="S172" i="2"/>
  <c r="AA172" i="2"/>
  <c r="AJ172" i="2"/>
  <c r="W183" i="2"/>
  <c r="AN183" i="2"/>
  <c r="AT183" i="2"/>
  <c r="AV168" i="2"/>
  <c r="AV180" i="2"/>
  <c r="AV172" i="2"/>
  <c r="AS172" i="2"/>
  <c r="AM172" i="2"/>
  <c r="I181" i="2"/>
  <c r="T181" i="2"/>
  <c r="AX170" i="2"/>
  <c r="AC182" i="2"/>
  <c r="AJ181" i="2"/>
  <c r="AP182" i="2"/>
  <c r="Q168" i="2"/>
  <c r="AL179" i="2"/>
  <c r="J169" i="2"/>
  <c r="S169" i="2"/>
  <c r="AA169" i="2"/>
  <c r="AB181" i="2"/>
  <c r="AL181" i="2"/>
  <c r="AG168" i="2"/>
  <c r="E180" i="2"/>
  <c r="J172" i="2"/>
  <c r="AY180" i="2"/>
  <c r="AY172" i="2"/>
  <c r="AQ171" i="2"/>
  <c r="T168" i="2"/>
  <c r="AD179" i="2"/>
  <c r="AD170" i="2"/>
  <c r="N170" i="2"/>
  <c r="AF170" i="2"/>
  <c r="U181" i="2"/>
  <c r="X169" i="2"/>
  <c r="L169" i="2"/>
  <c r="AH181" i="2"/>
  <c r="O170" i="2"/>
  <c r="AG170" i="2"/>
  <c r="H169" i="2"/>
  <c r="Q169" i="2"/>
  <c r="Y169" i="2"/>
  <c r="AH169" i="2"/>
  <c r="J180" i="2"/>
  <c r="S180" i="2"/>
  <c r="AA180" i="2"/>
  <c r="AJ180" i="2"/>
  <c r="N172" i="2"/>
  <c r="W172" i="2"/>
  <c r="K181" i="2"/>
  <c r="AB168" i="2"/>
  <c r="Y168" i="2"/>
  <c r="G170" i="2"/>
  <c r="W170" i="2"/>
  <c r="AN170" i="2"/>
  <c r="AA170" i="2"/>
  <c r="X181" i="2"/>
  <c r="Q170" i="2"/>
  <c r="AQ179" i="2"/>
  <c r="AV169" i="2"/>
  <c r="AZ172" i="2"/>
  <c r="BD173" i="2"/>
  <c r="BU173" i="2" s="1"/>
  <c r="BW140" i="2"/>
  <c r="BA183" i="2"/>
  <c r="Z170" i="2"/>
  <c r="AF181" i="2"/>
  <c r="S170" i="2"/>
  <c r="BW146" i="2"/>
  <c r="N180" i="2"/>
  <c r="AF180" i="2"/>
  <c r="AN180" i="2"/>
  <c r="T180" i="2"/>
  <c r="AE181" i="2"/>
  <c r="E183" i="2"/>
  <c r="M183" i="2"/>
  <c r="V183" i="2"/>
  <c r="AE183" i="2"/>
  <c r="AM183" i="2"/>
  <c r="R183" i="2"/>
  <c r="Z183" i="2"/>
  <c r="AI183" i="2"/>
  <c r="F172" i="2"/>
  <c r="BW138" i="2"/>
  <c r="AT181" i="2"/>
  <c r="AU181" i="2"/>
  <c r="AZ169" i="2"/>
  <c r="V172" i="2"/>
  <c r="AR180" i="2"/>
  <c r="AF172" i="2"/>
  <c r="AN172" i="2"/>
  <c r="AY183" i="2"/>
  <c r="R170" i="2"/>
  <c r="AI181" i="2"/>
  <c r="AD180" i="2"/>
  <c r="AE172" i="2"/>
  <c r="X172" i="2"/>
  <c r="AG172" i="2"/>
  <c r="AO172" i="2"/>
  <c r="K183" i="2"/>
  <c r="T183" i="2"/>
  <c r="AB183" i="2"/>
  <c r="G183" i="2"/>
  <c r="O183" i="2"/>
  <c r="X183" i="2"/>
  <c r="AG183" i="2"/>
  <c r="AO183" i="2"/>
  <c r="AR179" i="2"/>
  <c r="BW142" i="2"/>
  <c r="AX183" i="2"/>
  <c r="AH170" i="2"/>
  <c r="AT169" i="2"/>
  <c r="AX179" i="2"/>
  <c r="Y172" i="2"/>
  <c r="AS171" i="2"/>
  <c r="AS179" i="2"/>
  <c r="AU179" i="2"/>
  <c r="BB166" i="2"/>
  <c r="BB165" i="2" s="1"/>
  <c r="BB173" i="2" s="1"/>
  <c r="BT17" i="2"/>
  <c r="BT35" i="2"/>
  <c r="BT20" i="2"/>
  <c r="BT21" i="2"/>
  <c r="BB177" i="2"/>
  <c r="BB176" i="2" s="1"/>
  <c r="BB184" i="2" s="1"/>
  <c r="BT48" i="2"/>
  <c r="BT23" i="2"/>
  <c r="BT30" i="2"/>
  <c r="X170" i="2"/>
  <c r="D181" i="2"/>
  <c r="L181" i="2"/>
  <c r="Y170" i="2"/>
  <c r="AL183" i="2"/>
  <c r="H183" i="2"/>
  <c r="AH183" i="2"/>
  <c r="AR183" i="2"/>
  <c r="AS169" i="2"/>
  <c r="AT180" i="2"/>
  <c r="U168" i="2"/>
  <c r="L180" i="2"/>
  <c r="AW168" i="2"/>
  <c r="AY168" i="2"/>
  <c r="AM181" i="2"/>
  <c r="H168" i="2"/>
  <c r="E168" i="2"/>
  <c r="M168" i="2"/>
  <c r="U179" i="2"/>
  <c r="G169" i="2"/>
  <c r="O169" i="2"/>
  <c r="AK169" i="2"/>
  <c r="V180" i="2"/>
  <c r="AE180" i="2"/>
  <c r="I170" i="2"/>
  <c r="AG181" i="2"/>
  <c r="AW172" i="2"/>
  <c r="AX169" i="2"/>
  <c r="AZ180" i="2"/>
  <c r="AO179" i="2"/>
  <c r="AG169" i="2"/>
  <c r="AL169" i="2"/>
  <c r="AJ170" i="2"/>
  <c r="R169" i="2"/>
  <c r="E169" i="2"/>
  <c r="V169" i="2"/>
  <c r="G180" i="2"/>
  <c r="X180" i="2"/>
  <c r="AG180" i="2"/>
  <c r="K170" i="2"/>
  <c r="AK170" i="2"/>
  <c r="AO181" i="2"/>
  <c r="AZ179" i="2"/>
  <c r="AO169" i="2"/>
  <c r="AK168" i="2"/>
  <c r="G179" i="2"/>
  <c r="AG179" i="2"/>
  <c r="AI169" i="2"/>
  <c r="K180" i="2"/>
  <c r="AB180" i="2"/>
  <c r="J183" i="2"/>
  <c r="S183" i="2"/>
  <c r="AA183" i="2"/>
  <c r="AJ183" i="2"/>
  <c r="N183" i="2"/>
  <c r="AF183" i="2"/>
  <c r="AU168" i="2"/>
  <c r="AU180" i="2"/>
  <c r="AW169" i="2"/>
  <c r="AZ183" i="2"/>
  <c r="AZ181" i="2"/>
  <c r="AN181" i="2"/>
  <c r="AS183" i="2"/>
  <c r="AW183" i="2"/>
  <c r="Q183" i="2"/>
  <c r="AT179" i="2"/>
  <c r="AW179" i="2"/>
  <c r="AY169" i="2"/>
  <c r="AE169" i="2"/>
  <c r="V181" i="2"/>
  <c r="AQ169" i="2"/>
  <c r="BT169" i="2" s="1"/>
  <c r="AR170" i="2"/>
  <c r="AV179" i="2"/>
  <c r="G168" i="2"/>
  <c r="K179" i="2"/>
  <c r="AK179" i="2"/>
  <c r="AM169" i="2"/>
  <c r="O180" i="2"/>
  <c r="Q171" i="2"/>
  <c r="AQ182" i="2"/>
  <c r="BT182" i="2" s="1"/>
  <c r="AU183" i="2"/>
  <c r="H172" i="2"/>
  <c r="AZ168" i="2"/>
  <c r="AD169" i="2"/>
  <c r="F183" i="2"/>
  <c r="I172" i="2"/>
  <c r="AO170" i="2"/>
  <c r="AU170" i="2"/>
  <c r="AY181" i="2"/>
  <c r="AZ170" i="2"/>
  <c r="AH168" i="2"/>
  <c r="G181" i="2"/>
  <c r="L168" i="2"/>
  <c r="AL168" i="2"/>
  <c r="I168" i="2"/>
  <c r="R168" i="2"/>
  <c r="Z168" i="2"/>
  <c r="F168" i="2"/>
  <c r="N168" i="2"/>
  <c r="W168" i="2"/>
  <c r="AF168" i="2"/>
  <c r="AN168" i="2"/>
  <c r="H179" i="2"/>
  <c r="Y179" i="2"/>
  <c r="AH179" i="2"/>
  <c r="E179" i="2"/>
  <c r="M179" i="2"/>
  <c r="V179" i="2"/>
  <c r="AE179" i="2"/>
  <c r="AM179" i="2"/>
  <c r="J179" i="2"/>
  <c r="S179" i="2"/>
  <c r="AJ179" i="2"/>
  <c r="K169" i="2"/>
  <c r="T169" i="2"/>
  <c r="AJ169" i="2"/>
  <c r="U180" i="2"/>
  <c r="AL180" i="2"/>
  <c r="I180" i="2"/>
  <c r="Z180" i="2"/>
  <c r="V170" i="2"/>
  <c r="AM170" i="2"/>
  <c r="J181" i="2"/>
  <c r="AX168" i="2"/>
  <c r="AX180" i="2"/>
  <c r="AY170" i="2"/>
  <c r="H170" i="2"/>
  <c r="F181" i="2"/>
  <c r="O179" i="2"/>
  <c r="AF169" i="2"/>
  <c r="N181" i="2"/>
  <c r="Z181" i="2"/>
  <c r="V168" i="2"/>
  <c r="AE168" i="2"/>
  <c r="AM168" i="2"/>
  <c r="AA168" i="2"/>
  <c r="I179" i="2"/>
  <c r="R179" i="2"/>
  <c r="Z179" i="2"/>
  <c r="AI179" i="2"/>
  <c r="F179" i="2"/>
  <c r="N179" i="2"/>
  <c r="W179" i="2"/>
  <c r="AF179" i="2"/>
  <c r="T179" i="2"/>
  <c r="U169" i="2"/>
  <c r="AB169" i="2"/>
  <c r="M180" i="2"/>
  <c r="AM180" i="2"/>
  <c r="Y183" i="2"/>
  <c r="L183" i="2"/>
  <c r="U183" i="2"/>
  <c r="K172" i="2"/>
  <c r="AR168" i="2"/>
  <c r="AS168" i="2"/>
  <c r="AT168" i="2"/>
  <c r="BA180" i="2"/>
  <c r="K168" i="2"/>
  <c r="X179" i="2"/>
  <c r="N169" i="2"/>
  <c r="W169" i="2"/>
  <c r="AN169" i="2"/>
  <c r="AD171" i="2"/>
  <c r="BA172" i="2"/>
  <c r="D170" i="2"/>
  <c r="J170" i="2"/>
  <c r="O181" i="2"/>
  <c r="L179" i="2"/>
  <c r="M169" i="2"/>
  <c r="I169" i="2"/>
  <c r="F180" i="2"/>
  <c r="W180" i="2"/>
  <c r="AK180" i="2"/>
  <c r="O172" i="2"/>
  <c r="AV170" i="2"/>
  <c r="AV183" i="2"/>
  <c r="AW180" i="2"/>
  <c r="AY179" i="2"/>
  <c r="AQ168" i="2"/>
  <c r="BT168" i="2" s="1"/>
  <c r="AI170" i="2"/>
  <c r="F170" i="2"/>
  <c r="W181" i="2"/>
  <c r="AD168" i="2"/>
  <c r="Q179" i="2"/>
  <c r="E181" i="2"/>
  <c r="AE170" i="2"/>
  <c r="AQ180" i="2"/>
  <c r="T170" i="2"/>
  <c r="Q181" i="2"/>
  <c r="Y181" i="2"/>
  <c r="AA179" i="2"/>
  <c r="G172" i="2"/>
  <c r="O168" i="2"/>
  <c r="X168" i="2"/>
  <c r="AO168" i="2"/>
  <c r="AB179" i="2"/>
  <c r="F169" i="2"/>
  <c r="AD182" i="2"/>
  <c r="Q182" i="2"/>
  <c r="M170" i="2"/>
  <c r="H181" i="2"/>
  <c r="AA181" i="2"/>
  <c r="AI180" i="2"/>
  <c r="AB170" i="2"/>
  <c r="AK181" i="2"/>
  <c r="AI168" i="2"/>
  <c r="AW170" i="2"/>
  <c r="E170" i="2"/>
  <c r="S181" i="2"/>
  <c r="J168" i="2"/>
  <c r="S168" i="2"/>
  <c r="AJ168" i="2"/>
  <c r="AN179" i="2"/>
  <c r="Q180" i="2"/>
  <c r="AO180" i="2"/>
  <c r="Z169" i="2"/>
  <c r="R180" i="2"/>
  <c r="AK183" i="2"/>
  <c r="AQ170" i="2"/>
  <c r="BA169" i="2"/>
  <c r="AR169" i="2"/>
  <c r="AS181" i="2"/>
  <c r="L172" i="2"/>
  <c r="I183" i="2"/>
  <c r="AQ181" i="2"/>
  <c r="AD181" i="2"/>
  <c r="BA170" i="2"/>
  <c r="BA171" i="2"/>
  <c r="BA179" i="2"/>
  <c r="BA168" i="2"/>
  <c r="BT170" i="2" l="1"/>
  <c r="BT180" i="2"/>
  <c r="BT171" i="2"/>
  <c r="BT179" i="2"/>
  <c r="BT181" i="2"/>
  <c r="BT53" i="2"/>
  <c r="BT160" i="2"/>
  <c r="BW171" i="2"/>
  <c r="BW160" i="2"/>
  <c r="BW170" i="2"/>
  <c r="BW169" i="2"/>
  <c r="BW136" i="2"/>
  <c r="P180" i="2"/>
  <c r="D178" i="2"/>
  <c r="AP169" i="2"/>
  <c r="AC179" i="2"/>
  <c r="AP168" i="2"/>
  <c r="AC180" i="2"/>
  <c r="AP172" i="2"/>
  <c r="P169" i="2"/>
  <c r="AP180" i="2"/>
  <c r="AA167" i="2"/>
  <c r="AC172" i="2"/>
  <c r="AJ178" i="2"/>
  <c r="AU167" i="2"/>
  <c r="P168" i="2"/>
  <c r="D167" i="2"/>
  <c r="AY167" i="2"/>
  <c r="L167" i="2"/>
  <c r="P179" i="2"/>
  <c r="Y178" i="2"/>
  <c r="AV178" i="2"/>
  <c r="AP179" i="2"/>
  <c r="AC169" i="2"/>
  <c r="G178" i="2"/>
  <c r="AX167" i="2"/>
  <c r="AL178" i="2"/>
  <c r="G167" i="2"/>
  <c r="AZ178" i="2"/>
  <c r="R178" i="2"/>
  <c r="AU178" i="2"/>
  <c r="AH178" i="2"/>
  <c r="AC168" i="2"/>
  <c r="AR178" i="2"/>
  <c r="E178" i="2"/>
  <c r="H178" i="2"/>
  <c r="R167" i="2"/>
  <c r="AG167" i="2"/>
  <c r="AX178" i="2"/>
  <c r="AD172" i="2"/>
  <c r="U167" i="2"/>
  <c r="E167" i="2"/>
  <c r="AP181" i="2"/>
  <c r="O167" i="2"/>
  <c r="AV167" i="2"/>
  <c r="Y167" i="2"/>
  <c r="AB178" i="2"/>
  <c r="X167" i="2"/>
  <c r="BC170" i="2"/>
  <c r="BC171" i="2"/>
  <c r="AH167" i="2"/>
  <c r="AO178" i="2"/>
  <c r="AT167" i="2"/>
  <c r="AN178" i="2"/>
  <c r="K178" i="2"/>
  <c r="BC179" i="2"/>
  <c r="BC182" i="2"/>
  <c r="X178" i="2"/>
  <c r="AF178" i="2"/>
  <c r="AF167" i="2"/>
  <c r="S178" i="2"/>
  <c r="AO167" i="2"/>
  <c r="P181" i="2"/>
  <c r="P170" i="2"/>
  <c r="AG178" i="2"/>
  <c r="BW78" i="2"/>
  <c r="U178" i="2"/>
  <c r="AS178" i="2"/>
  <c r="AS167" i="2"/>
  <c r="N178" i="2"/>
  <c r="BW86" i="2"/>
  <c r="M167" i="2"/>
  <c r="BC168" i="2"/>
  <c r="BA178" i="2"/>
  <c r="BC180" i="2"/>
  <c r="BC169" i="2"/>
  <c r="AQ178" i="2"/>
  <c r="BC181" i="2"/>
  <c r="S167" i="2"/>
  <c r="F167" i="2"/>
  <c r="AA178" i="2"/>
  <c r="Q167" i="2"/>
  <c r="T178" i="2"/>
  <c r="I178" i="2"/>
  <c r="H167" i="2"/>
  <c r="AE178" i="2"/>
  <c r="AL167" i="2"/>
  <c r="AW167" i="2"/>
  <c r="V166" i="2"/>
  <c r="V165" i="2" s="1"/>
  <c r="X166" i="2"/>
  <c r="X165" i="2" s="1"/>
  <c r="E166" i="2"/>
  <c r="E165" i="2" s="1"/>
  <c r="AA166" i="2"/>
  <c r="AA165" i="2" s="1"/>
  <c r="T166" i="2"/>
  <c r="T165" i="2" s="1"/>
  <c r="R166" i="2"/>
  <c r="R165" i="2" s="1"/>
  <c r="I166" i="2"/>
  <c r="I165" i="2" s="1"/>
  <c r="H166" i="2"/>
  <c r="H165" i="2" s="1"/>
  <c r="AV166" i="2"/>
  <c r="AV165" i="2" s="1"/>
  <c r="G166" i="2"/>
  <c r="G165" i="2" s="1"/>
  <c r="AJ166" i="2"/>
  <c r="AJ165" i="2" s="1"/>
  <c r="S166" i="2"/>
  <c r="S165" i="2" s="1"/>
  <c r="AZ166" i="2"/>
  <c r="AZ165" i="2" s="1"/>
  <c r="AU166" i="2"/>
  <c r="AU165" i="2" s="1"/>
  <c r="AL166" i="2"/>
  <c r="AL165" i="2" s="1"/>
  <c r="M166" i="2"/>
  <c r="M165" i="2" s="1"/>
  <c r="L166" i="2"/>
  <c r="L165" i="2" s="1"/>
  <c r="F177" i="2"/>
  <c r="F176" i="2" s="1"/>
  <c r="Z166" i="2"/>
  <c r="Z165" i="2" s="1"/>
  <c r="BT41" i="2"/>
  <c r="BT29" i="2"/>
  <c r="AB166" i="2"/>
  <c r="AB165" i="2" s="1"/>
  <c r="AE166" i="2"/>
  <c r="AE165" i="2" s="1"/>
  <c r="AK166" i="2"/>
  <c r="AK165" i="2" s="1"/>
  <c r="AT166" i="2"/>
  <c r="AT165" i="2" s="1"/>
  <c r="K166" i="2"/>
  <c r="K165" i="2" s="1"/>
  <c r="V177" i="2"/>
  <c r="V176" i="2" s="1"/>
  <c r="AI177" i="2"/>
  <c r="AI176" i="2" s="1"/>
  <c r="AM166" i="2"/>
  <c r="AM165" i="2" s="1"/>
  <c r="BW36" i="2"/>
  <c r="AX177" i="2"/>
  <c r="AX176" i="2" s="1"/>
  <c r="AJ177" i="2"/>
  <c r="AJ176" i="2" s="1"/>
  <c r="AO177" i="2"/>
  <c r="AO176" i="2" s="1"/>
  <c r="BW46" i="2"/>
  <c r="AG177" i="2"/>
  <c r="AG176" i="2" s="1"/>
  <c r="BW43" i="2"/>
  <c r="AK177" i="2"/>
  <c r="AK176" i="2" s="1"/>
  <c r="AF177" i="2"/>
  <c r="AF176" i="2" s="1"/>
  <c r="Y177" i="2"/>
  <c r="Y176" i="2" s="1"/>
  <c r="K177" i="2"/>
  <c r="K176" i="2" s="1"/>
  <c r="BW50" i="2"/>
  <c r="AL177" i="2"/>
  <c r="AL176" i="2" s="1"/>
  <c r="AV177" i="2"/>
  <c r="AV176" i="2" s="1"/>
  <c r="BW62" i="2"/>
  <c r="V167" i="2"/>
  <c r="AN167" i="2"/>
  <c r="BW100" i="2"/>
  <c r="AM167" i="2"/>
  <c r="W178" i="2"/>
  <c r="R177" i="2"/>
  <c r="R176" i="2" s="1"/>
  <c r="Z178" i="2"/>
  <c r="O178" i="2"/>
  <c r="V178" i="2"/>
  <c r="AK167" i="2"/>
  <c r="BW113" i="2"/>
  <c r="AB167" i="2"/>
  <c r="BW47" i="2"/>
  <c r="AT178" i="2"/>
  <c r="J167" i="2"/>
  <c r="AI167" i="2"/>
  <c r="E177" i="2"/>
  <c r="E176" i="2" s="1"/>
  <c r="BW95" i="2"/>
  <c r="L178" i="2"/>
  <c r="BW108" i="2"/>
  <c r="BW45" i="2"/>
  <c r="AA177" i="2"/>
  <c r="AA176" i="2" s="1"/>
  <c r="BW44" i="2"/>
  <c r="AZ177" i="2"/>
  <c r="AZ176" i="2" s="1"/>
  <c r="AB177" i="2"/>
  <c r="AB176" i="2" s="1"/>
  <c r="J177" i="2"/>
  <c r="J176" i="2" s="1"/>
  <c r="T177" i="2"/>
  <c r="T176" i="2" s="1"/>
  <c r="F178" i="2"/>
  <c r="AW178" i="2"/>
  <c r="M178" i="2"/>
  <c r="W167" i="2"/>
  <c r="AQ172" i="2"/>
  <c r="BT172" i="2" s="1"/>
  <c r="P183" i="2"/>
  <c r="AI178" i="2"/>
  <c r="K167" i="2"/>
  <c r="N167" i="2"/>
  <c r="AH177" i="2"/>
  <c r="AH176" i="2" s="1"/>
  <c r="AP183" i="2"/>
  <c r="AJ167" i="2"/>
  <c r="AC170" i="2"/>
  <c r="J178" i="2"/>
  <c r="AZ167" i="2"/>
  <c r="Q172" i="2"/>
  <c r="I177" i="2"/>
  <c r="I176" i="2" s="1"/>
  <c r="AR167" i="2"/>
  <c r="AK178" i="2"/>
  <c r="AY178" i="2"/>
  <c r="AM178" i="2"/>
  <c r="I167" i="2"/>
  <c r="AP170" i="2"/>
  <c r="AS177" i="2"/>
  <c r="AS176" i="2" s="1"/>
  <c r="AR177" i="2"/>
  <c r="AR176" i="2" s="1"/>
  <c r="AC181" i="2"/>
  <c r="O177" i="2"/>
  <c r="O176" i="2" s="1"/>
  <c r="AM177" i="2"/>
  <c r="AM176" i="2" s="1"/>
  <c r="AY177" i="2"/>
  <c r="AY176" i="2" s="1"/>
  <c r="Z177" i="2"/>
  <c r="Z176" i="2" s="1"/>
  <c r="X177" i="2"/>
  <c r="X176" i="2" s="1"/>
  <c r="W177" i="2"/>
  <c r="W176" i="2" s="1"/>
  <c r="L177" i="2"/>
  <c r="L176" i="2" s="1"/>
  <c r="G177" i="2"/>
  <c r="G176" i="2" s="1"/>
  <c r="BW59" i="2"/>
  <c r="AE177" i="2"/>
  <c r="AE176" i="2" s="1"/>
  <c r="H177" i="2"/>
  <c r="H176" i="2" s="1"/>
  <c r="AU177" i="2"/>
  <c r="AU176" i="2" s="1"/>
  <c r="BW60" i="2"/>
  <c r="AQ183" i="2"/>
  <c r="BT183" i="2" s="1"/>
  <c r="BW182" i="2"/>
  <c r="AC183" i="2"/>
  <c r="P172" i="2"/>
  <c r="BW147" i="2"/>
  <c r="BW105" i="2"/>
  <c r="AE167" i="2"/>
  <c r="BW162" i="2"/>
  <c r="AD178" i="2"/>
  <c r="Z167" i="2"/>
  <c r="BW73" i="2"/>
  <c r="AD167" i="2"/>
  <c r="T167" i="2"/>
  <c r="AD183" i="2"/>
  <c r="M177" i="2"/>
  <c r="M176" i="2" s="1"/>
  <c r="BW68" i="2"/>
  <c r="Q178" i="2"/>
  <c r="BW161" i="2"/>
  <c r="AQ167" i="2"/>
  <c r="BT167" i="2" s="1"/>
  <c r="BA167" i="2"/>
  <c r="BT178" i="2" l="1"/>
  <c r="BT16" i="2"/>
  <c r="E173" i="2"/>
  <c r="BW167" i="2"/>
  <c r="AR184" i="2"/>
  <c r="E184" i="2"/>
  <c r="AP167" i="2"/>
  <c r="AC178" i="2"/>
  <c r="P167" i="2"/>
  <c r="AA173" i="2"/>
  <c r="S173" i="2"/>
  <c r="AL184" i="2"/>
  <c r="H184" i="2"/>
  <c r="Y184" i="2"/>
  <c r="AJ184" i="2"/>
  <c r="G184" i="2"/>
  <c r="AU173" i="2"/>
  <c r="AH184" i="2"/>
  <c r="AC167" i="2"/>
  <c r="K184" i="2"/>
  <c r="AX184" i="2"/>
  <c r="AA184" i="2"/>
  <c r="AS184" i="2"/>
  <c r="AV184" i="2"/>
  <c r="AP178" i="2"/>
  <c r="AU184" i="2"/>
  <c r="X184" i="2"/>
  <c r="L173" i="2"/>
  <c r="H173" i="2"/>
  <c r="P178" i="2"/>
  <c r="AG184" i="2"/>
  <c r="AL173" i="2"/>
  <c r="R173" i="2"/>
  <c r="R184" i="2"/>
  <c r="AT173" i="2"/>
  <c r="AZ184" i="2"/>
  <c r="AK173" i="2"/>
  <c r="M173" i="2"/>
  <c r="AZ173" i="2"/>
  <c r="G173" i="2"/>
  <c r="X173" i="2"/>
  <c r="AI184" i="2"/>
  <c r="AW177" i="2"/>
  <c r="AW176" i="2" s="1"/>
  <c r="AW184" i="2" s="1"/>
  <c r="O184" i="2"/>
  <c r="BC183" i="2"/>
  <c r="BW183" i="2"/>
  <c r="T184" i="2"/>
  <c r="AB173" i="2"/>
  <c r="AO184" i="2"/>
  <c r="M184" i="2"/>
  <c r="AB184" i="2"/>
  <c r="AV173" i="2"/>
  <c r="BT40" i="2"/>
  <c r="BC178" i="2"/>
  <c r="BW179" i="2"/>
  <c r="I184" i="2"/>
  <c r="BW155" i="2"/>
  <c r="AF184" i="2"/>
  <c r="AM173" i="2"/>
  <c r="BW172" i="2"/>
  <c r="BC172" i="2"/>
  <c r="T173" i="2"/>
  <c r="BW181" i="2"/>
  <c r="AE184" i="2"/>
  <c r="BW180" i="2"/>
  <c r="V173" i="2"/>
  <c r="BC167" i="2"/>
  <c r="BW48" i="2"/>
  <c r="AS166" i="2"/>
  <c r="AS165" i="2" s="1"/>
  <c r="AS173" i="2" s="1"/>
  <c r="O166" i="2"/>
  <c r="O165" i="2" s="1"/>
  <c r="O173" i="2" s="1"/>
  <c r="AT177" i="2"/>
  <c r="AT176" i="2" s="1"/>
  <c r="AT184" i="2" s="1"/>
  <c r="BW42" i="2"/>
  <c r="Y166" i="2"/>
  <c r="Y165" i="2" s="1"/>
  <c r="Y173" i="2" s="1"/>
  <c r="AR166" i="2"/>
  <c r="AR165" i="2" s="1"/>
  <c r="AR173" i="2" s="1"/>
  <c r="J166" i="2"/>
  <c r="J165" i="2" s="1"/>
  <c r="J173" i="2" s="1"/>
  <c r="AX166" i="2"/>
  <c r="AX165" i="2" s="1"/>
  <c r="AX173" i="2" s="1"/>
  <c r="BW35" i="2"/>
  <c r="BW21" i="2"/>
  <c r="Q166" i="2"/>
  <c r="F166" i="2"/>
  <c r="F165" i="2" s="1"/>
  <c r="F173" i="2" s="1"/>
  <c r="D166" i="2"/>
  <c r="D165" i="2" s="1"/>
  <c r="D173" i="2" s="1"/>
  <c r="BW54" i="2"/>
  <c r="BW20" i="2"/>
  <c r="AG166" i="2"/>
  <c r="AG165" i="2" s="1"/>
  <c r="AG173" i="2" s="1"/>
  <c r="BW55" i="2"/>
  <c r="BW22" i="2"/>
  <c r="AW166" i="2"/>
  <c r="AW165" i="2" s="1"/>
  <c r="AW173" i="2" s="1"/>
  <c r="AI166" i="2"/>
  <c r="AI165" i="2" s="1"/>
  <c r="AI173" i="2" s="1"/>
  <c r="AH166" i="2"/>
  <c r="AH165" i="2" s="1"/>
  <c r="AH173" i="2" s="1"/>
  <c r="BW23" i="2"/>
  <c r="AY166" i="2"/>
  <c r="AY165" i="2" s="1"/>
  <c r="AY173" i="2" s="1"/>
  <c r="BA166" i="2"/>
  <c r="BA165" i="2" s="1"/>
  <c r="BA173" i="2" s="1"/>
  <c r="AN166" i="2"/>
  <c r="AN165" i="2" s="1"/>
  <c r="AN173" i="2" s="1"/>
  <c r="I173" i="2"/>
  <c r="BW25" i="2"/>
  <c r="BW31" i="2"/>
  <c r="AK184" i="2"/>
  <c r="W166" i="2"/>
  <c r="W165" i="2" s="1"/>
  <c r="W173" i="2" s="1"/>
  <c r="BW18" i="2"/>
  <c r="BW38" i="2"/>
  <c r="U166" i="2"/>
  <c r="U165" i="2" s="1"/>
  <c r="U173" i="2" s="1"/>
  <c r="N166" i="2"/>
  <c r="N165" i="2" s="1"/>
  <c r="N173" i="2" s="1"/>
  <c r="BW17" i="2"/>
  <c r="BW30" i="2"/>
  <c r="U177" i="2"/>
  <c r="U176" i="2" s="1"/>
  <c r="U184" i="2" s="1"/>
  <c r="F184" i="2"/>
  <c r="N177" i="2"/>
  <c r="N176" i="2" s="1"/>
  <c r="N184" i="2" s="1"/>
  <c r="AN177" i="2"/>
  <c r="AN176" i="2" s="1"/>
  <c r="AN184" i="2" s="1"/>
  <c r="BA177" i="2"/>
  <c r="BA176" i="2" s="1"/>
  <c r="BA184" i="2" s="1"/>
  <c r="AF166" i="2"/>
  <c r="AF165" i="2" s="1"/>
  <c r="AF173" i="2" s="1"/>
  <c r="AO166" i="2"/>
  <c r="AO165" i="2" s="1"/>
  <c r="AO173" i="2" s="1"/>
  <c r="S177" i="2"/>
  <c r="S176" i="2" s="1"/>
  <c r="S184" i="2" s="1"/>
  <c r="BW19" i="2"/>
  <c r="K173" i="2"/>
  <c r="J184" i="2"/>
  <c r="BW168" i="2"/>
  <c r="W184" i="2"/>
  <c r="Z184" i="2"/>
  <c r="L184" i="2"/>
  <c r="V184" i="2"/>
  <c r="AE173" i="2"/>
  <c r="AM184" i="2"/>
  <c r="AJ173" i="2"/>
  <c r="Z173" i="2"/>
  <c r="AY184" i="2"/>
  <c r="Q177" i="2"/>
  <c r="D177" i="2"/>
  <c r="D176" i="2" s="1"/>
  <c r="D184" i="2" s="1"/>
  <c r="BT14" i="2" l="1"/>
  <c r="BW16" i="2"/>
  <c r="AD166" i="2"/>
  <c r="AQ177" i="2"/>
  <c r="BT177" i="2" s="1"/>
  <c r="AD177" i="2"/>
  <c r="AQ166" i="2"/>
  <c r="BT166" i="2" s="1"/>
  <c r="BW53" i="2"/>
  <c r="BW178" i="2"/>
  <c r="AC177" i="2"/>
  <c r="AC176" i="2" s="1"/>
  <c r="AC184" i="2" s="1"/>
  <c r="BW29" i="2"/>
  <c r="AP177" i="2"/>
  <c r="AP176" i="2" s="1"/>
  <c r="AP184" i="2" s="1"/>
  <c r="BW41" i="2"/>
  <c r="AC166" i="2"/>
  <c r="AC165" i="2" s="1"/>
  <c r="AC173" i="2" s="1"/>
  <c r="P166" i="2"/>
  <c r="P165" i="2" s="1"/>
  <c r="P173" i="2" s="1"/>
  <c r="P177" i="2"/>
  <c r="P176" i="2" s="1"/>
  <c r="P184" i="2" s="1"/>
  <c r="AP166" i="2"/>
  <c r="AP165" i="2" s="1"/>
  <c r="AP173" i="2" s="1"/>
  <c r="Q165" i="2"/>
  <c r="Q176" i="2"/>
  <c r="AD165" i="2" l="1"/>
  <c r="AD176" i="2"/>
  <c r="BC177" i="2"/>
  <c r="BC176" i="2" s="1"/>
  <c r="BC184" i="2" s="1"/>
  <c r="BC166" i="2"/>
  <c r="BC165" i="2" s="1"/>
  <c r="BC173" i="2" s="1"/>
  <c r="AQ176" i="2"/>
  <c r="BT176" i="2" s="1"/>
  <c r="AQ165" i="2"/>
  <c r="BT165" i="2" s="1"/>
  <c r="BW40" i="2"/>
  <c r="BW14" i="2"/>
  <c r="Q173" i="2"/>
  <c r="BW177" i="2"/>
  <c r="Q184" i="2"/>
  <c r="BW166" i="2"/>
  <c r="AD173" i="2" l="1"/>
  <c r="AD184" i="2"/>
  <c r="BW165" i="2"/>
  <c r="AQ184" i="2"/>
  <c r="BT184" i="2" s="1"/>
  <c r="AQ173" i="2"/>
  <c r="BT173" i="2" s="1"/>
  <c r="BW176" i="2"/>
  <c r="BW184" i="2" l="1"/>
  <c r="BW173" i="2"/>
</calcChain>
</file>

<file path=xl/sharedStrings.xml><?xml version="1.0" encoding="utf-8"?>
<sst xmlns="http://schemas.openxmlformats.org/spreadsheetml/2006/main" count="243" uniqueCount="123">
  <si>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</si>
  <si>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</si>
  <si>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</si>
  <si>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</si>
  <si>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</si>
  <si>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</si>
  <si>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</si>
  <si>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</si>
  <si>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</si>
  <si>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</si>
  <si>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</si>
  <si>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</si>
  <si>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</si>
  <si>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</si>
  <si>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</si>
  <si>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</si>
  <si>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</si>
  <si>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</si>
  <si>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</si>
  <si>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</si>
  <si>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</si>
  <si>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</si>
  <si>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</si>
  <si>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</si>
  <si>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</si>
  <si>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</si>
  <si>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</si>
  <si>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</si>
  <si>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</si>
  <si>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</si>
  <si>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</si>
  <si>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</si>
  <si>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</si>
  <si>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</si>
  <si>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</si>
  <si>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</si>
  <si>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</si>
  <si>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</si>
  <si>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</si>
  <si>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</si>
  <si>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</si>
  <si>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</si>
  <si>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</si>
  <si>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</si>
  <si>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</si>
  <si>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</si>
  <si>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</si>
  <si>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</si>
  <si>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</si>
  <si>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</si>
  <si>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</si>
  <si>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</si>
  <si>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</si>
  <si>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</si>
  <si>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</si>
  <si>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</si>
  <si>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</si>
  <si>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</si>
  <si>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</si>
  <si>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</si>
  <si>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</si>
  <si>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</si>
  <si>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</si>
  <si>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</si>
  <si>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</si>
  <si>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</si>
  <si>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</si>
  <si>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</si>
  <si>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</si>
  <si>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</si>
  <si>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</si>
  <si>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</si>
  <si>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</si>
  <si>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</si>
  <si>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</si>
  <si>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</si>
  <si>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</si>
  <si>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</si>
  <si>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</si>
  <si>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</si>
  <si>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</si>
  <si>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</si>
  <si>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</si>
  <si>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</si>
  <si>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</si>
  <si>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</si>
  <si>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</si>
  <si>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</si>
  <si>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</si>
  <si>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</si>
  <si>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</si>
  <si>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</si>
  <si>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</si>
  <si>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</si>
  <si>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</si>
  <si>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</si>
  <si>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</si>
  <si>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</si>
  <si>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</si>
  <si>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</si>
  <si>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</si>
  <si>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</si>
  <si>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</si>
  <si>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</si>
  <si>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</si>
  <si>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</si>
  <si>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</si>
  <si>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</si>
  <si>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</si>
  <si>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</si>
  <si>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</si>
  <si>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</si>
  <si>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(a) MN incluye UFV y MVDOL. No ncluye liquidación de valores.</t>
  </si>
  <si>
    <t>4. Billetera Móvil</t>
  </si>
  <si>
    <t>Total 2019</t>
  </si>
  <si>
    <t>20/19</t>
  </si>
  <si>
    <t>Ene-Mar</t>
  </si>
  <si>
    <t>TOTAL VALOR OPERACIONES INTRABANCARIAS</t>
  </si>
  <si>
    <t>TOTAL PAGO DE SERVICIOS</t>
  </si>
  <si>
    <t>TOTAL NÚMERO OPERACIONES INTRABANCARIAS</t>
  </si>
  <si>
    <t>TOTAL NÚMERO PAGO DE SERVICIOS</t>
  </si>
  <si>
    <t>TOTAL VALOR OPERACIONES CHEQUES PROPIOS</t>
  </si>
  <si>
    <t>TOTAL NÚMERO OPERACIONES CHEQUES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</si>
</sst>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8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2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2" fillId="0" borderId="0" applyFont="0" applyFill="0" applyBorder="0" applyAlignment="0" applyProtection="0"/>
  </cellStyleXfs>
  <cellXfs count="371">
    <xf numFmtId="0" fontId="0" fillId="0" borderId="0" xfId="0"/>
    <xf numFmtId="0" fontId="23" fillId="2" borderId="0" xfId="0" applyFont="1" applyFill="1" applyBorder="1" applyAlignment="1">
      <alignment horizontal="left"/>
    </xf>
    <xf numFmtId="0" fontId="24" fillId="2" borderId="0" xfId="0" applyFont="1" applyFill="1" applyBorder="1" applyAlignment="1"/>
    <xf numFmtId="0" fontId="23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0" fontId="32" fillId="2" borderId="8" xfId="0" applyFont="1" applyFill="1" applyBorder="1" applyAlignment="1">
      <alignment horizontal="left"/>
    </xf>
    <xf numFmtId="0" fontId="32" fillId="2" borderId="13" xfId="0" applyFont="1" applyFill="1" applyBorder="1" applyAlignment="1"/>
    <xf numFmtId="3" fontId="28" fillId="0" borderId="2" xfId="0" applyNumberFormat="1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32" fillId="2" borderId="10" xfId="0" applyFont="1" applyFill="1" applyBorder="1" applyAlignment="1">
      <alignment horizontal="left"/>
    </xf>
    <xf numFmtId="3" fontId="28" fillId="0" borderId="10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32" fillId="0" borderId="10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2" borderId="14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25" fillId="2" borderId="0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3" fillId="2" borderId="10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35" fillId="2" borderId="8" xfId="0" applyFont="1" applyFill="1" applyBorder="1" applyAlignment="1">
      <alignment horizontal="lef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3" fontId="28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/>
    <xf numFmtId="3" fontId="28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right"/>
    </xf>
    <xf numFmtId="0" fontId="24" fillId="2" borderId="26" xfId="0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right"/>
    </xf>
    <xf numFmtId="0" fontId="36" fillId="0" borderId="11" xfId="0" applyFont="1" applyBorder="1" applyAlignment="1"/>
    <xf numFmtId="0" fontId="36" fillId="0" borderId="12" xfId="0" applyFont="1" applyBorder="1" applyAlignment="1"/>
    <xf numFmtId="0" fontId="41" fillId="2" borderId="0" xfId="0" applyFont="1" applyFill="1" applyBorder="1" applyAlignment="1"/>
    <xf numFmtId="3" fontId="43" fillId="2" borderId="3" xfId="0" applyNumberFormat="1" applyFont="1" applyFill="1" applyBorder="1" applyAlignment="1">
      <alignment horizontal="right"/>
    </xf>
    <xf numFmtId="3" fontId="43" fillId="2" borderId="7" xfId="0" applyNumberFormat="1" applyFont="1" applyFill="1" applyBorder="1" applyAlignment="1">
      <alignment horizontal="right"/>
    </xf>
    <xf numFmtId="0" fontId="44" fillId="2" borderId="10" xfId="0" applyFont="1" applyFill="1" applyBorder="1" applyAlignment="1">
      <alignment horizontal="left"/>
    </xf>
    <xf numFmtId="0" fontId="45" fillId="2" borderId="11" xfId="0" applyFont="1" applyFill="1" applyBorder="1" applyAlignment="1"/>
    <xf numFmtId="3" fontId="43" fillId="2" borderId="15" xfId="0" applyNumberFormat="1" applyFont="1" applyFill="1" applyBorder="1" applyAlignment="1">
      <alignment horizontal="right"/>
    </xf>
    <xf numFmtId="3" fontId="43" fillId="2" borderId="1" xfId="0" applyNumberFormat="1" applyFont="1" applyFill="1" applyBorder="1" applyAlignment="1">
      <alignment horizontal="right"/>
    </xf>
    <xf numFmtId="0" fontId="25" fillId="34" borderId="0" xfId="0" applyFont="1" applyFill="1" applyBorder="1" applyAlignment="1"/>
    <xf numFmtId="0" fontId="26" fillId="34" borderId="0" xfId="0" applyFont="1" applyFill="1" applyBorder="1" applyAlignment="1">
      <alignment horizontal="center"/>
    </xf>
    <xf numFmtId="0" fontId="29" fillId="34" borderId="0" xfId="0" applyFont="1" applyFill="1" applyBorder="1" applyAlignment="1"/>
    <xf numFmtId="4" fontId="25" fillId="2" borderId="0" xfId="0" applyNumberFormat="1" applyFont="1" applyFill="1" applyBorder="1" applyAlignment="1"/>
    <xf numFmtId="0" fontId="37" fillId="34" borderId="0" xfId="0" applyFont="1" applyFill="1" applyBorder="1" applyAlignment="1"/>
    <xf numFmtId="0" fontId="37" fillId="34" borderId="0" xfId="0" applyFont="1" applyFill="1" applyBorder="1" applyAlignment="1">
      <alignment horizontal="right"/>
    </xf>
    <xf numFmtId="0" fontId="47" fillId="34" borderId="0" xfId="0" applyFont="1" applyFill="1" applyBorder="1" applyAlignment="1"/>
    <xf numFmtId="0" fontId="39" fillId="34" borderId="0" xfId="0" applyFont="1" applyFill="1" applyBorder="1" applyAlignment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8" fillId="2" borderId="12" xfId="0" applyNumberFormat="1" applyFont="1" applyFill="1" applyBorder="1" applyAlignment="1">
      <alignment horizontal="right"/>
    </xf>
    <xf numFmtId="0" fontId="30" fillId="0" borderId="5" xfId="0" applyFont="1" applyFill="1" applyBorder="1" applyAlignment="1"/>
    <xf numFmtId="3" fontId="37" fillId="34" borderId="0" xfId="0" applyNumberFormat="1" applyFont="1" applyFill="1" applyBorder="1" applyAlignment="1"/>
    <xf numFmtId="1" fontId="37" fillId="34" borderId="0" xfId="0" applyNumberFormat="1" applyFont="1" applyFill="1" applyBorder="1" applyAlignment="1"/>
    <xf numFmtId="3" fontId="39" fillId="34" borderId="0" xfId="0" applyNumberFormat="1" applyFont="1" applyFill="1" applyBorder="1" applyAlignment="1"/>
    <xf numFmtId="0" fontId="42" fillId="2" borderId="15" xfId="0" applyFont="1" applyFill="1" applyBorder="1" applyAlignment="1"/>
    <xf numFmtId="0" fontId="25" fillId="2" borderId="8" xfId="0" applyNumberFormat="1" applyFont="1" applyFill="1" applyBorder="1"/>
    <xf numFmtId="0" fontId="25" fillId="2" borderId="2" xfId="0" applyNumberFormat="1" applyFont="1" applyFill="1" applyBorder="1"/>
    <xf numFmtId="9" fontId="48" fillId="2" borderId="0" xfId="11050" applyFont="1" applyFill="1" applyBorder="1" applyAlignment="1">
      <alignment horizontal="right"/>
    </xf>
    <xf numFmtId="0" fontId="50" fillId="0" borderId="0" xfId="0" applyFont="1" applyAlignment="1"/>
    <xf numFmtId="0" fontId="27" fillId="2" borderId="2" xfId="0" applyFont="1" applyFill="1" applyBorder="1" applyAlignment="1"/>
    <xf numFmtId="0" fontId="27" fillId="2" borderId="0" xfId="0" applyFont="1" applyFill="1" applyBorder="1" applyAlignment="1"/>
    <xf numFmtId="14" fontId="49" fillId="2" borderId="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7" fillId="35" borderId="1" xfId="0" applyFont="1" applyFill="1" applyBorder="1" applyAlignment="1"/>
    <xf numFmtId="0" fontId="51" fillId="35" borderId="3" xfId="0" applyFont="1" applyFill="1" applyBorder="1" applyAlignment="1"/>
    <xf numFmtId="3" fontId="51" fillId="35" borderId="1" xfId="0" applyNumberFormat="1" applyFont="1" applyFill="1" applyBorder="1" applyAlignment="1">
      <alignment horizontal="right"/>
    </xf>
    <xf numFmtId="3" fontId="51" fillId="35" borderId="3" xfId="0" applyNumberFormat="1" applyFont="1" applyFill="1" applyBorder="1" applyAlignment="1">
      <alignment horizontal="right"/>
    </xf>
    <xf numFmtId="3" fontId="51" fillId="35" borderId="6" xfId="0" applyNumberFormat="1" applyFont="1" applyFill="1" applyBorder="1" applyAlignment="1">
      <alignment horizontal="right"/>
    </xf>
    <xf numFmtId="0" fontId="51" fillId="35" borderId="6" xfId="0" applyFont="1" applyFill="1" applyBorder="1" applyAlignment="1"/>
    <xf numFmtId="0" fontId="52" fillId="35" borderId="1" xfId="0" applyFont="1" applyFill="1" applyBorder="1" applyAlignment="1"/>
    <xf numFmtId="0" fontId="51" fillId="35" borderId="1" xfId="0" applyFont="1" applyFill="1" applyBorder="1" applyAlignment="1">
      <alignment horizontal="left"/>
    </xf>
    <xf numFmtId="0" fontId="51" fillId="35" borderId="1" xfId="0" applyFont="1" applyFill="1" applyBorder="1" applyAlignment="1"/>
    <xf numFmtId="3" fontId="53" fillId="35" borderId="3" xfId="0" applyNumberFormat="1" applyFont="1" applyFill="1" applyBorder="1" applyAlignment="1">
      <alignment horizontal="right"/>
    </xf>
    <xf numFmtId="3" fontId="53" fillId="35" borderId="1" xfId="0" applyNumberFormat="1" applyFont="1" applyFill="1" applyBorder="1" applyAlignment="1">
      <alignment horizontal="right"/>
    </xf>
    <xf numFmtId="3" fontId="53" fillId="35" borderId="1" xfId="11050" applyNumberFormat="1" applyFont="1" applyFill="1" applyBorder="1" applyAlignment="1">
      <alignment horizontal="right"/>
    </xf>
    <xf numFmtId="3" fontId="53" fillId="35" borderId="3" xfId="11050" applyNumberFormat="1" applyFont="1" applyFill="1" applyBorder="1" applyAlignment="1">
      <alignment horizontal="right"/>
    </xf>
    <xf numFmtId="0" fontId="27" fillId="2" borderId="5" xfId="0" applyFont="1" applyFill="1" applyBorder="1" applyAlignment="1"/>
    <xf numFmtId="0" fontId="32" fillId="2" borderId="1" xfId="0" applyFont="1" applyFill="1" applyBorder="1" applyAlignment="1">
      <alignment horizontal="left"/>
    </xf>
    <xf numFmtId="0" fontId="55" fillId="2" borderId="7" xfId="0" applyFont="1" applyFill="1" applyBorder="1" applyAlignment="1"/>
    <xf numFmtId="0" fontId="35" fillId="2" borderId="4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9" fontId="48" fillId="2" borderId="3" xfId="11050" applyFont="1" applyFill="1" applyBorder="1" applyAlignment="1">
      <alignment horizontal="right"/>
    </xf>
    <xf numFmtId="0" fontId="26" fillId="2" borderId="13" xfId="0" applyNumberFormat="1" applyFont="1" applyFill="1" applyBorder="1"/>
    <xf numFmtId="3" fontId="27" fillId="2" borderId="13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right"/>
    </xf>
    <xf numFmtId="1" fontId="43" fillId="2" borderId="14" xfId="44" applyNumberFormat="1" applyFont="1" applyFill="1" applyBorder="1"/>
    <xf numFmtId="0" fontId="26" fillId="2" borderId="14" xfId="0" applyNumberFormat="1" applyFont="1" applyFill="1" applyBorder="1"/>
    <xf numFmtId="1" fontId="43" fillId="2" borderId="15" xfId="44" applyNumberFormat="1" applyFont="1" applyFill="1" applyBorder="1"/>
    <xf numFmtId="3" fontId="28" fillId="2" borderId="7" xfId="0" applyNumberFormat="1" applyFont="1" applyFill="1" applyBorder="1" applyAlignment="1">
      <alignment horizontal="right"/>
    </xf>
    <xf numFmtId="3" fontId="43" fillId="2" borderId="13" xfId="0" applyNumberFormat="1" applyFont="1" applyFill="1" applyBorder="1" applyAlignment="1"/>
    <xf numFmtId="3" fontId="43" fillId="2" borderId="14" xfId="0" applyNumberFormat="1" applyFont="1" applyFill="1" applyBorder="1" applyAlignment="1"/>
    <xf numFmtId="3" fontId="43" fillId="2" borderId="15" xfId="0" applyNumberFormat="1" applyFont="1" applyFill="1" applyBorder="1" applyAlignment="1"/>
    <xf numFmtId="1" fontId="43" fillId="2" borderId="7" xfId="44" applyNumberFormat="1" applyFont="1" applyFill="1" applyBorder="1"/>
    <xf numFmtId="3" fontId="40" fillId="2" borderId="5" xfId="0" applyNumberFormat="1" applyFont="1" applyFill="1" applyBorder="1" applyAlignment="1">
      <alignment horizontal="right"/>
    </xf>
    <xf numFmtId="3" fontId="38" fillId="2" borderId="2" xfId="0" applyNumberFormat="1" applyFont="1" applyFill="1" applyBorder="1" applyAlignment="1">
      <alignment horizontal="right"/>
    </xf>
    <xf numFmtId="3" fontId="24" fillId="35" borderId="3" xfId="0" applyNumberFormat="1" applyFont="1" applyFill="1" applyBorder="1" applyAlignment="1">
      <alignment horizontal="right"/>
    </xf>
    <xf numFmtId="3" fontId="24" fillId="35" borderId="6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8" fillId="2" borderId="15" xfId="0" applyNumberFormat="1" applyFont="1" applyFill="1" applyBorder="1" applyAlignment="1">
      <alignment horizontal="right"/>
    </xf>
    <xf numFmtId="3" fontId="43" fillId="2" borderId="6" xfId="0" applyNumberFormat="1" applyFont="1" applyFill="1" applyBorder="1" applyAlignment="1">
      <alignment horizontal="right"/>
    </xf>
    <xf numFmtId="14" fontId="49" fillId="2" borderId="10" xfId="0" applyNumberFormat="1" applyFont="1" applyFill="1" applyBorder="1" applyAlignment="1">
      <alignment horizontal="right"/>
    </xf>
    <xf numFmtId="3" fontId="38" fillId="2" borderId="8" xfId="0" applyNumberFormat="1" applyFont="1" applyFill="1" applyBorder="1" applyAlignment="1">
      <alignment horizontal="right"/>
    </xf>
    <xf numFmtId="3" fontId="40" fillId="2" borderId="4" xfId="0" applyNumberFormat="1" applyFont="1" applyFill="1" applyBorder="1" applyAlignment="1">
      <alignment horizontal="right"/>
    </xf>
    <xf numFmtId="3" fontId="38" fillId="2" borderId="9" xfId="0" applyNumberFormat="1" applyFont="1" applyFill="1" applyBorder="1" applyAlignment="1">
      <alignment horizontal="right"/>
    </xf>
    <xf numFmtId="3" fontId="51" fillId="35" borderId="7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53" fillId="35" borderId="7" xfId="11050" applyNumberFormat="1" applyFont="1" applyFill="1" applyBorder="1" applyAlignment="1">
      <alignment horizontal="right"/>
    </xf>
    <xf numFmtId="0" fontId="54" fillId="35" borderId="1" xfId="0" applyFont="1" applyFill="1" applyBorder="1" applyAlignment="1">
      <alignment horizontal="left"/>
    </xf>
    <xf numFmtId="3" fontId="40" fillId="0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right"/>
    </xf>
    <xf numFmtId="0" fontId="26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/>
    </xf>
    <xf numFmtId="0" fontId="33" fillId="0" borderId="11" xfId="0" applyFont="1" applyFill="1" applyBorder="1" applyAlignment="1"/>
    <xf numFmtId="3" fontId="28" fillId="0" borderId="14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left"/>
    </xf>
    <xf numFmtId="0" fontId="33" fillId="0" borderId="9" xfId="0" applyFont="1" applyFill="1" applyBorder="1" applyAlignment="1"/>
    <xf numFmtId="3" fontId="24" fillId="0" borderId="14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8" fillId="0" borderId="5" xfId="0" applyNumberFormat="1" applyFont="1" applyFill="1" applyBorder="1" applyAlignment="1">
      <alignment horizontal="right"/>
    </xf>
    <xf numFmtId="0" fontId="35" fillId="0" borderId="8" xfId="0" applyFont="1" applyFill="1" applyBorder="1" applyAlignment="1">
      <alignment horizontal="left"/>
    </xf>
    <xf numFmtId="0" fontId="32" fillId="0" borderId="13" xfId="0" applyFont="1" applyFill="1" applyBorder="1" applyAlignment="1"/>
    <xf numFmtId="3" fontId="24" fillId="0" borderId="13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3" fontId="24" fillId="0" borderId="15" xfId="0" applyNumberFormat="1" applyFont="1" applyFill="1" applyBorder="1" applyAlignment="1">
      <alignment horizontal="right"/>
    </xf>
    <xf numFmtId="3" fontId="24" fillId="0" borderId="4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/>
    </xf>
    <xf numFmtId="3" fontId="24" fillId="0" borderId="7" xfId="0" applyNumberFormat="1" applyFont="1" applyFill="1" applyBorder="1" applyAlignment="1">
      <alignment horizontal="right"/>
    </xf>
    <xf numFmtId="1" fontId="43" fillId="2" borderId="2" xfId="44" applyNumberFormat="1" applyFont="1" applyFill="1" applyBorder="1"/>
    <xf numFmtId="0" fontId="22" fillId="34" borderId="0" xfId="0" applyFont="1" applyFill="1" applyBorder="1" applyAlignment="1">
      <alignment horizontal="center"/>
    </xf>
    <xf numFmtId="0" fontId="59" fillId="34" borderId="0" xfId="0" applyFont="1" applyFill="1" applyBorder="1" applyAlignment="1">
      <alignment horizontal="left"/>
    </xf>
    <xf numFmtId="0" fontId="56" fillId="34" borderId="0" xfId="0" applyFont="1" applyFill="1" applyBorder="1" applyAlignment="1">
      <alignment horizontal="center"/>
    </xf>
    <xf numFmtId="0" fontId="57" fillId="34" borderId="0" xfId="0" applyFont="1" applyFill="1" applyBorder="1" applyAlignment="1">
      <alignment horizontal="center"/>
    </xf>
    <xf numFmtId="3" fontId="24" fillId="35" borderId="7" xfId="0" applyNumberFormat="1" applyFont="1" applyFill="1" applyBorder="1" applyAlignment="1">
      <alignment horizontal="right"/>
    </xf>
    <xf numFmtId="3" fontId="43" fillId="35" borderId="7" xfId="0" applyNumberFormat="1" applyFont="1" applyFill="1" applyBorder="1" applyAlignment="1">
      <alignment horizontal="right"/>
    </xf>
    <xf numFmtId="1" fontId="43" fillId="35" borderId="7" xfId="44" applyNumberFormat="1" applyFont="1" applyFill="1" applyBorder="1"/>
    <xf numFmtId="3" fontId="24" fillId="2" borderId="10" xfId="0" applyNumberFormat="1" applyFont="1" applyFill="1" applyBorder="1" applyAlignment="1">
      <alignment horizontal="right"/>
    </xf>
    <xf numFmtId="3" fontId="38" fillId="2" borderId="13" xfId="0" applyNumberFormat="1" applyFont="1" applyFill="1" applyBorder="1" applyAlignment="1">
      <alignment horizontal="right"/>
    </xf>
    <xf numFmtId="14" fontId="49" fillId="2" borderId="14" xfId="0" applyNumberFormat="1" applyFont="1" applyFill="1" applyBorder="1" applyAlignment="1">
      <alignment horizontal="right"/>
    </xf>
    <xf numFmtId="3" fontId="28" fillId="2" borderId="13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/>
    </xf>
    <xf numFmtId="3" fontId="24" fillId="35" borderId="1" xfId="0" applyNumberFormat="1" applyFont="1" applyFill="1" applyBorder="1" applyAlignment="1">
      <alignment horizontal="right"/>
    </xf>
    <xf numFmtId="4" fontId="37" fillId="2" borderId="14" xfId="0" applyNumberFormat="1" applyFont="1" applyFill="1" applyBorder="1"/>
    <xf numFmtId="3" fontId="38" fillId="2" borderId="14" xfId="0" applyNumberFormat="1" applyFont="1" applyFill="1" applyBorder="1" applyAlignment="1">
      <alignment horizontal="right"/>
    </xf>
    <xf numFmtId="4" fontId="38" fillId="2" borderId="14" xfId="0" applyNumberFormat="1" applyFont="1" applyFill="1" applyBorder="1" applyAlignment="1">
      <alignment horizontal="right"/>
    </xf>
    <xf numFmtId="4" fontId="37" fillId="2" borderId="10" xfId="0" applyNumberFormat="1" applyFont="1" applyFill="1" applyBorder="1"/>
    <xf numFmtId="3" fontId="38" fillId="2" borderId="10" xfId="0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3" fontId="40" fillId="2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11" xfId="0" applyFont="1" applyFill="1" applyBorder="1" applyAlignment="1">
      <alignment horizontal="right"/>
    </xf>
    <xf numFmtId="0" fontId="27" fillId="2" borderId="10" xfId="0" applyFont="1" applyFill="1" applyBorder="1" applyAlignment="1">
      <alignment horizontal="right"/>
    </xf>
    <xf numFmtId="0" fontId="24" fillId="2" borderId="15" xfId="0" applyFont="1" applyFill="1" applyBorder="1" applyAlignment="1">
      <alignment horizontal="center"/>
    </xf>
    <xf numFmtId="3" fontId="40" fillId="2" borderId="15" xfId="0" applyNumberFormat="1" applyFont="1" applyFill="1" applyBorder="1" applyAlignment="1">
      <alignment horizontal="right"/>
    </xf>
    <xf numFmtId="3" fontId="40" fillId="2" borderId="14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25" fillId="2" borderId="13" xfId="0" applyNumberFormat="1" applyFont="1" applyFill="1" applyBorder="1"/>
    <xf numFmtId="14" fontId="49" fillId="2" borderId="2" xfId="0" applyNumberFormat="1" applyFont="1" applyFill="1" applyBorder="1" applyAlignment="1">
      <alignment horizontal="right"/>
    </xf>
    <xf numFmtId="14" fontId="49" fillId="2" borderId="8" xfId="0" applyNumberFormat="1" applyFont="1" applyFill="1" applyBorder="1" applyAlignment="1">
      <alignment horizontal="right"/>
    </xf>
    <xf numFmtId="14" fontId="49" fillId="2" borderId="13" xfId="0" applyNumberFormat="1" applyFont="1" applyFill="1" applyBorder="1" applyAlignment="1">
      <alignment horizontal="right"/>
    </xf>
    <xf numFmtId="0" fontId="33" fillId="2" borderId="1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9" xfId="0" applyNumberFormat="1" applyFont="1" applyFill="1" applyBorder="1" applyAlignment="1">
      <alignment horizontal="right"/>
    </xf>
    <xf numFmtId="0" fontId="44" fillId="2" borderId="8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33" fillId="2" borderId="10" xfId="0" applyFont="1" applyFill="1" applyBorder="1" applyAlignment="1">
      <alignment horizontal="left"/>
    </xf>
    <xf numFmtId="0" fontId="37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2" borderId="4" xfId="0" applyFont="1" applyFill="1" applyBorder="1" applyAlignment="1">
      <alignment horizontal="left"/>
    </xf>
    <xf numFmtId="3" fontId="31" fillId="2" borderId="10" xfId="0" applyNumberFormat="1" applyFont="1" applyFill="1" applyBorder="1" applyAlignment="1">
      <alignment horizontal="right"/>
    </xf>
    <xf numFmtId="3" fontId="28" fillId="0" borderId="12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3" fontId="31" fillId="2" borderId="8" xfId="0" applyNumberFormat="1" applyFont="1" applyFill="1" applyBorder="1" applyAlignment="1">
      <alignment horizontal="right"/>
    </xf>
    <xf numFmtId="0" fontId="25" fillId="2" borderId="10" xfId="0" applyFont="1" applyFill="1" applyBorder="1" applyAlignment="1">
      <alignment horizontal="right"/>
    </xf>
    <xf numFmtId="0" fontId="25" fillId="2" borderId="10" xfId="0" applyNumberFormat="1" applyFont="1" applyFill="1" applyBorder="1"/>
    <xf numFmtId="3" fontId="53" fillId="35" borderId="7" xfId="0" applyNumberFormat="1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3" fontId="24" fillId="2" borderId="8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3" fontId="24" fillId="2" borderId="13" xfId="0" applyNumberFormat="1" applyFont="1" applyFill="1" applyBorder="1" applyAlignment="1">
      <alignment horizontal="right"/>
    </xf>
    <xf numFmtId="3" fontId="24" fillId="2" borderId="9" xfId="0" applyNumberFormat="1" applyFont="1" applyFill="1" applyBorder="1" applyAlignment="1">
      <alignment horizontal="right"/>
    </xf>
    <xf numFmtId="3" fontId="40" fillId="2" borderId="13" xfId="0" applyNumberFormat="1" applyFont="1" applyFill="1" applyBorder="1" applyAlignment="1">
      <alignment horizontal="right"/>
    </xf>
    <xf numFmtId="1" fontId="43" fillId="2" borderId="13" xfId="44" applyNumberFormat="1" applyFont="1" applyFill="1" applyBorder="1"/>
    <xf numFmtId="3" fontId="24" fillId="0" borderId="10" xfId="0" applyNumberFormat="1" applyFont="1" applyFill="1" applyBorder="1" applyAlignment="1">
      <alignment horizontal="right"/>
    </xf>
    <xf numFmtId="3" fontId="58" fillId="2" borderId="8" xfId="0" applyNumberFormat="1" applyFont="1" applyFill="1" applyBorder="1" applyAlignment="1">
      <alignment horizontal="right"/>
    </xf>
    <xf numFmtId="3" fontId="58" fillId="2" borderId="2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right"/>
    </xf>
    <xf numFmtId="3" fontId="58" fillId="2" borderId="13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61" fillId="0" borderId="0" xfId="0" applyFont="1" applyFill="1" applyBorder="1" applyAlignment="1"/>
    <xf numFmtId="0" fontId="33" fillId="0" borderId="0" xfId="0" applyFont="1" applyFill="1" applyBorder="1" applyAlignment="1"/>
    <xf numFmtId="3" fontId="25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2" fontId="32" fillId="0" borderId="8" xfId="0" applyNumberFormat="1" applyFont="1" applyFill="1" applyBorder="1" applyAlignment="1">
      <alignment horizontal="left"/>
    </xf>
    <xf numFmtId="2" fontId="61" fillId="0" borderId="9" xfId="0" applyNumberFormat="1" applyFont="1" applyFill="1" applyBorder="1" applyAlignment="1"/>
    <xf numFmtId="2" fontId="32" fillId="0" borderId="10" xfId="0" applyNumberFormat="1" applyFont="1" applyFill="1" applyBorder="1" applyAlignment="1">
      <alignment horizontal="left"/>
    </xf>
    <xf numFmtId="2" fontId="33" fillId="0" borderId="11" xfId="0" applyNumberFormat="1" applyFont="1" applyFill="1" applyBorder="1" applyAlignment="1"/>
    <xf numFmtId="3" fontId="26" fillId="0" borderId="8" xfId="0" applyNumberFormat="1" applyFont="1" applyFill="1" applyBorder="1" applyAlignment="1"/>
    <xf numFmtId="3" fontId="26" fillId="0" borderId="2" xfId="0" applyNumberFormat="1" applyFont="1" applyFill="1" applyBorder="1" applyAlignment="1"/>
    <xf numFmtId="3" fontId="26" fillId="0" borderId="9" xfId="0" applyNumberFormat="1" applyFont="1" applyFill="1" applyBorder="1" applyAlignment="1"/>
    <xf numFmtId="3" fontId="26" fillId="0" borderId="13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6" fillId="35" borderId="1" xfId="0" applyNumberFormat="1" applyFont="1" applyFill="1" applyBorder="1" applyAlignment="1"/>
    <xf numFmtId="3" fontId="26" fillId="35" borderId="3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2" fontId="24" fillId="35" borderId="1" xfId="0" applyNumberFormat="1" applyFont="1" applyFill="1" applyBorder="1" applyAlignment="1">
      <alignment horizontal="left"/>
    </xf>
    <xf numFmtId="2" fontId="28" fillId="35" borderId="6" xfId="0" applyNumberFormat="1" applyFont="1" applyFill="1" applyBorder="1" applyAlignment="1"/>
    <xf numFmtId="3" fontId="51" fillId="35" borderId="1" xfId="0" applyNumberFormat="1" applyFont="1" applyFill="1" applyBorder="1" applyAlignment="1">
      <alignment horizontal="right" vertical="center"/>
    </xf>
    <xf numFmtId="3" fontId="51" fillId="35" borderId="3" xfId="0" applyNumberFormat="1" applyFont="1" applyFill="1" applyBorder="1" applyAlignment="1">
      <alignment horizontal="right" vertical="center"/>
    </xf>
    <xf numFmtId="3" fontId="51" fillId="35" borderId="6" xfId="0" applyNumberFormat="1" applyFont="1" applyFill="1" applyBorder="1" applyAlignment="1">
      <alignment horizontal="right" vertical="center"/>
    </xf>
    <xf numFmtId="3" fontId="53" fillId="35" borderId="7" xfId="11050" applyNumberFormat="1" applyFont="1" applyFill="1" applyBorder="1" applyAlignment="1">
      <alignment horizontal="right" vertical="center"/>
    </xf>
    <xf numFmtId="3" fontId="51" fillId="35" borderId="7" xfId="0" applyNumberFormat="1" applyFont="1" applyFill="1" applyBorder="1" applyAlignment="1">
      <alignment horizontal="right" vertical="center"/>
    </xf>
    <xf numFmtId="1" fontId="43" fillId="35" borderId="7" xfId="44" applyNumberFormat="1" applyFont="1" applyFill="1" applyBorder="1" applyAlignment="1">
      <alignment vertical="center"/>
    </xf>
    <xf numFmtId="3" fontId="28" fillId="0" borderId="8" xfId="0" applyNumberFormat="1" applyFont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>
      <alignment horizontal="right"/>
    </xf>
    <xf numFmtId="3" fontId="28" fillId="2" borderId="6" xfId="0" applyNumberFormat="1" applyFont="1" applyFill="1" applyBorder="1" applyAlignment="1">
      <alignment horizontal="right"/>
    </xf>
    <xf numFmtId="3" fontId="58" fillId="2" borderId="9" xfId="0" applyNumberFormat="1" applyFont="1" applyFill="1" applyBorder="1" applyAlignment="1">
      <alignment horizontal="right"/>
    </xf>
    <xf numFmtId="3" fontId="40" fillId="2" borderId="11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0" fontId="32" fillId="2" borderId="4" xfId="0" applyFont="1" applyFill="1" applyBorder="1" applyAlignment="1">
      <alignment horizontal="left"/>
    </xf>
    <xf numFmtId="0" fontId="32" fillId="2" borderId="12" xfId="0" applyFont="1" applyFill="1" applyBorder="1" applyAlignment="1"/>
    <xf numFmtId="0" fontId="36" fillId="0" borderId="6" xfId="0" applyFont="1" applyBorder="1" applyAlignment="1"/>
    <xf numFmtId="0" fontId="51" fillId="35" borderId="6" xfId="0" applyFont="1" applyFill="1" applyBorder="1" applyAlignment="1">
      <alignment vertical="center" wrapText="1"/>
    </xf>
    <xf numFmtId="0" fontId="32" fillId="0" borderId="6" xfId="0" applyFont="1" applyBorder="1" applyAlignment="1"/>
    <xf numFmtId="0" fontId="51" fillId="0" borderId="11" xfId="0" applyFont="1" applyFill="1" applyBorder="1" applyAlignment="1"/>
    <xf numFmtId="0" fontId="36" fillId="0" borderId="3" xfId="0" applyFont="1" applyBorder="1" applyAlignment="1"/>
    <xf numFmtId="0" fontId="25" fillId="2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2" fillId="0" borderId="0" xfId="0" applyFont="1" applyBorder="1" applyAlignment="1"/>
    <xf numFmtId="1" fontId="43" fillId="2" borderId="0" xfId="44" applyNumberFormat="1" applyFont="1" applyFill="1" applyBorder="1"/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6" fillId="0" borderId="0" xfId="0" applyFont="1" applyBorder="1" applyAlignment="1"/>
    <xf numFmtId="0" fontId="32" fillId="0" borderId="2" xfId="0" applyFont="1" applyBorder="1" applyAlignment="1">
      <alignment horizontal="left"/>
    </xf>
    <xf numFmtId="3" fontId="24" fillId="0" borderId="1" xfId="0" applyNumberFormat="1" applyFont="1" applyFill="1" applyBorder="1" applyAlignment="1">
      <alignment horizontal="right"/>
    </xf>
    <xf numFmtId="0" fontId="36" fillId="0" borderId="2" xfId="0" applyFont="1" applyBorder="1" applyAlignment="1"/>
    <xf numFmtId="0" fontId="33" fillId="2" borderId="2" xfId="0" applyFont="1" applyFill="1" applyBorder="1" applyAlignment="1">
      <alignment horizontal="left"/>
    </xf>
    <xf numFmtId="0" fontId="60" fillId="0" borderId="4" xfId="0" applyFont="1" applyFill="1" applyBorder="1" applyAlignment="1">
      <alignment horizontal="left"/>
    </xf>
    <xf numFmtId="0" fontId="51" fillId="0" borderId="6" xfId="0" applyFont="1" applyFill="1" applyBorder="1" applyAlignment="1"/>
    <xf numFmtId="3" fontId="24" fillId="2" borderId="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4" fillId="2" borderId="6" xfId="0" applyNumberFormat="1" applyFont="1" applyFill="1" applyBorder="1" applyAlignment="1">
      <alignment horizontal="right"/>
    </xf>
    <xf numFmtId="1" fontId="46" fillId="0" borderId="15" xfId="44" applyNumberFormat="1" applyFont="1" applyFill="1" applyBorder="1"/>
    <xf numFmtId="0" fontId="60" fillId="0" borderId="1" xfId="0" applyFont="1" applyFill="1" applyBorder="1" applyAlignment="1">
      <alignment horizontal="left"/>
    </xf>
    <xf numFmtId="3" fontId="47" fillId="34" borderId="0" xfId="0" applyNumberFormat="1" applyFont="1" applyFill="1" applyBorder="1" applyAlignment="1"/>
    <xf numFmtId="3" fontId="3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0" fontId="33" fillId="0" borderId="12" xfId="0" applyFont="1" applyFill="1" applyBorder="1" applyAlignment="1"/>
    <xf numFmtId="3" fontId="1" fillId="0" borderId="8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1" fontId="46" fillId="0" borderId="7" xfId="44" applyNumberFormat="1" applyFont="1" applyFill="1" applyBorder="1"/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 applyAlignment="1"/>
    <xf numFmtId="0" fontId="32" fillId="0" borderId="0" xfId="0" applyFont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17" fontId="26" fillId="0" borderId="33" xfId="0" quotePrefix="1" applyNumberFormat="1" applyFont="1" applyFill="1" applyBorder="1" applyAlignment="1">
      <alignment horizontal="center" vertical="center" wrapText="1"/>
    </xf>
    <xf numFmtId="17" fontId="26" fillId="0" borderId="28" xfId="0" quotePrefix="1" applyNumberFormat="1" applyFont="1" applyFill="1" applyBorder="1" applyAlignment="1">
      <alignment horizontal="center" vertical="center" wrapText="1"/>
    </xf>
    <xf numFmtId="17" fontId="26" fillId="0" borderId="29" xfId="0" quotePrefix="1" applyNumberFormat="1" applyFont="1" applyFill="1" applyBorder="1" applyAlignment="1">
      <alignment horizontal="center" vertical="center" wrapText="1"/>
    </xf>
    <xf numFmtId="16" fontId="26" fillId="0" borderId="27" xfId="0" quotePrefix="1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27" fillId="2" borderId="2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95"/>
  <sheetViews>
    <sheetView showGridLines="0" tabSelected="1" view="pageBreakPreview" topLeftCell="A64" zoomScale="80" zoomScaleNormal="80" zoomScaleSheetLayoutView="80" zoomScalePageLayoutView="50" workbookViewId="0">
      <selection activeCell="B65" sqref="B65"/>
    </sheetView>
  </sheetViews>
  <sheetFormatPr baseColWidth="10" defaultColWidth="11.42578125" defaultRowHeight="20.100000000000001" customHeight="1" x14ac:dyDescent="0.25"/>
  <cols>
    <col min="1" max="1" width="11.42578125" style="217"/>
    <col min="2" max="2" width="6.140625" style="218" customWidth="1"/>
    <col min="3" max="3" width="59.7109375" style="219" customWidth="1"/>
    <col min="4" max="6" width="11.140625" style="211" hidden="1" customWidth="1"/>
    <col min="7" max="12" width="11.7109375" style="211" hidden="1" customWidth="1"/>
    <col min="13" max="15" width="11" style="211" hidden="1" customWidth="1"/>
    <col min="16" max="16" width="12.28515625" style="211" hidden="1" customWidth="1"/>
    <col min="17" max="28" width="11" style="211" hidden="1" customWidth="1"/>
    <col min="29" max="29" width="13" style="211" hidden="1" customWidth="1"/>
    <col min="30" max="41" width="11" style="211" hidden="1" customWidth="1"/>
    <col min="42" max="42" width="12.28515625" style="211" hidden="1" customWidth="1"/>
    <col min="43" max="54" width="11" style="211" hidden="1" customWidth="1"/>
    <col min="55" max="55" width="12.28515625" style="211" hidden="1" customWidth="1"/>
    <col min="56" max="58" width="11" style="211" hidden="1" customWidth="1"/>
    <col min="59" max="67" width="11" style="211" customWidth="1"/>
    <col min="68" max="68" width="12.28515625" style="211" customWidth="1"/>
    <col min="69" max="71" width="11" style="211" customWidth="1"/>
    <col min="72" max="72" width="14.140625" style="211" customWidth="1"/>
    <col min="73" max="73" width="13.28515625" style="211" customWidth="1"/>
    <col min="74" max="74" width="14" style="211" customWidth="1"/>
    <col min="75" max="75" width="9.42578125" style="211" customWidth="1"/>
    <col min="76" max="76" width="11.42578125" style="210"/>
    <col min="77" max="77" width="14.85546875" style="210" bestFit="1" customWidth="1"/>
    <col min="78" max="16384" width="11.42578125" style="211"/>
  </cols>
  <sheetData>
    <row r="1" spans="1:78" ht="20.100000000000001" customHeight="1" x14ac:dyDescent="0.25">
      <c r="A1" s="169"/>
      <c r="B1" s="170"/>
      <c r="C1" s="64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6"/>
      <c r="BY1" s="66"/>
    </row>
    <row r="2" spans="1:78" ht="20.100000000000001" customHeight="1" x14ac:dyDescent="0.25">
      <c r="A2" s="169"/>
      <c r="B2" s="170"/>
      <c r="C2" s="64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6"/>
      <c r="BY2" s="66"/>
    </row>
    <row r="3" spans="1:78" ht="15.75" customHeight="1" x14ac:dyDescent="0.25">
      <c r="A3" s="171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66"/>
      <c r="BY3" s="66"/>
    </row>
    <row r="4" spans="1:78" ht="18.75" x14ac:dyDescent="0.3">
      <c r="A4" s="171"/>
      <c r="B4" s="3"/>
      <c r="C4" s="4" t="s">
        <v>21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27"/>
      <c r="BX4" s="66"/>
      <c r="BY4" s="66"/>
    </row>
    <row r="5" spans="1:78" ht="18.75" x14ac:dyDescent="0.3">
      <c r="A5" s="171"/>
      <c r="B5" s="3"/>
      <c r="C5" s="4" t="s">
        <v>22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27"/>
      <c r="BX5" s="66"/>
      <c r="BY5" s="66"/>
    </row>
    <row r="6" spans="1:78" ht="18.75" x14ac:dyDescent="0.3">
      <c r="A6" s="171"/>
      <c r="B6" s="3"/>
      <c r="C6" s="5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27"/>
      <c r="BX6" s="66"/>
      <c r="BY6" s="66"/>
    </row>
    <row r="7" spans="1:78" ht="20.100000000000001" customHeight="1" x14ac:dyDescent="0.3">
      <c r="A7" s="171"/>
      <c r="B7" s="3"/>
      <c r="C7" s="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81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27"/>
      <c r="BX7" s="66"/>
      <c r="BY7" s="66"/>
    </row>
    <row r="8" spans="1:78" ht="30.75" customHeight="1" thickBot="1" x14ac:dyDescent="0.4">
      <c r="A8" s="171"/>
      <c r="B8" s="73" t="s">
        <v>0</v>
      </c>
      <c r="C8" s="73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66"/>
      <c r="BY8" s="66"/>
    </row>
    <row r="9" spans="1:78" ht="29.25" customHeight="1" x14ac:dyDescent="0.2">
      <c r="A9" s="171"/>
      <c r="B9" s="352" t="s">
        <v>1</v>
      </c>
      <c r="C9" s="353"/>
      <c r="D9" s="344">
        <v>2015</v>
      </c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6"/>
      <c r="P9" s="350"/>
      <c r="Q9" s="344">
        <v>2016</v>
      </c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195"/>
      <c r="AD9" s="344">
        <v>2017</v>
      </c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6"/>
      <c r="AP9" s="240"/>
      <c r="AQ9" s="344">
        <v>2018</v>
      </c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6"/>
      <c r="BC9" s="296"/>
      <c r="BD9" s="344">
        <v>2019</v>
      </c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6"/>
      <c r="BP9" s="325"/>
      <c r="BQ9" s="344">
        <v>2020</v>
      </c>
      <c r="BR9" s="345"/>
      <c r="BS9" s="346"/>
      <c r="BT9" s="334" t="s">
        <v>19</v>
      </c>
      <c r="BU9" s="335"/>
      <c r="BV9" s="336"/>
      <c r="BW9" s="51" t="s">
        <v>20</v>
      </c>
      <c r="BX9" s="66"/>
      <c r="BY9" s="66"/>
    </row>
    <row r="10" spans="1:78" ht="18.75" customHeight="1" thickBot="1" x14ac:dyDescent="0.25">
      <c r="A10" s="171"/>
      <c r="B10" s="354"/>
      <c r="C10" s="355"/>
      <c r="D10" s="347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9"/>
      <c r="P10" s="351"/>
      <c r="Q10" s="347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196"/>
      <c r="AD10" s="347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9"/>
      <c r="AP10" s="241"/>
      <c r="AQ10" s="347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9"/>
      <c r="BC10" s="297"/>
      <c r="BD10" s="347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9"/>
      <c r="BP10" s="326"/>
      <c r="BQ10" s="347"/>
      <c r="BR10" s="348"/>
      <c r="BS10" s="349"/>
      <c r="BT10" s="337" t="s">
        <v>116</v>
      </c>
      <c r="BU10" s="338"/>
      <c r="BV10" s="339"/>
      <c r="BW10" s="340" t="s">
        <v>115</v>
      </c>
      <c r="BX10" s="66"/>
      <c r="BY10" s="66"/>
    </row>
    <row r="11" spans="1:78" s="212" customFormat="1" ht="21" customHeight="1" thickBot="1" x14ac:dyDescent="0.3">
      <c r="A11" s="171"/>
      <c r="B11" s="356"/>
      <c r="C11" s="357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2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2" t="s">
        <v>98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7" t="s">
        <v>7</v>
      </c>
      <c r="BJ11" s="7" t="s">
        <v>9</v>
      </c>
      <c r="BK11" s="7" t="s">
        <v>10</v>
      </c>
      <c r="BL11" s="7" t="s">
        <v>11</v>
      </c>
      <c r="BM11" s="7" t="s">
        <v>13</v>
      </c>
      <c r="BN11" s="7" t="s">
        <v>14</v>
      </c>
      <c r="BO11" s="8" t="s">
        <v>15</v>
      </c>
      <c r="BP11" s="6" t="s">
        <v>114</v>
      </c>
      <c r="BQ11" s="6" t="s">
        <v>2</v>
      </c>
      <c r="BR11" s="7" t="s">
        <v>3</v>
      </c>
      <c r="BS11" s="8" t="s">
        <v>4</v>
      </c>
      <c r="BT11" s="138">
        <v>2018</v>
      </c>
      <c r="BU11" s="107">
        <v>2019</v>
      </c>
      <c r="BV11" s="107">
        <v>2020</v>
      </c>
      <c r="BW11" s="341"/>
      <c r="BX11" s="67"/>
      <c r="BY11" s="67"/>
    </row>
    <row r="12" spans="1:78" s="212" customFormat="1" ht="21" customHeight="1" x14ac:dyDescent="0.25">
      <c r="A12" s="171"/>
      <c r="B12" s="360" t="s">
        <v>35</v>
      </c>
      <c r="C12" s="360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198"/>
      <c r="BU12" s="198"/>
      <c r="BV12" s="198"/>
      <c r="BW12" s="198"/>
      <c r="BX12" s="67"/>
      <c r="BY12" s="67"/>
    </row>
    <row r="13" spans="1:78" s="213" customFormat="1" ht="20.100000000000001" customHeight="1" thickBot="1" x14ac:dyDescent="0.3">
      <c r="A13" s="172"/>
      <c r="B13" s="99" t="s">
        <v>95</v>
      </c>
      <c r="C13" s="99"/>
      <c r="D13" s="4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44"/>
      <c r="BX13" s="68"/>
      <c r="BY13" s="68"/>
    </row>
    <row r="14" spans="1:78" s="213" customFormat="1" ht="20.100000000000001" customHeight="1" thickBot="1" x14ac:dyDescent="0.3">
      <c r="A14" s="172"/>
      <c r="B14" s="86"/>
      <c r="C14" s="87" t="s">
        <v>23</v>
      </c>
      <c r="D14" s="88">
        <v>31764.140468770009</v>
      </c>
      <c r="E14" s="89">
        <v>26842.672955824193</v>
      </c>
      <c r="F14" s="89">
        <v>29176.372994707199</v>
      </c>
      <c r="G14" s="89">
        <v>38203.017408263797</v>
      </c>
      <c r="H14" s="89">
        <v>31096.188049034001</v>
      </c>
      <c r="I14" s="89">
        <v>31573.039454036589</v>
      </c>
      <c r="J14" s="89">
        <v>39192.682817067405</v>
      </c>
      <c r="K14" s="89">
        <v>28615.942765541007</v>
      </c>
      <c r="L14" s="89">
        <v>28628.852462442999</v>
      </c>
      <c r="M14" s="89">
        <v>34172.952271334208</v>
      </c>
      <c r="N14" s="89">
        <v>30471.661582771394</v>
      </c>
      <c r="O14" s="90">
        <v>44209.348473593585</v>
      </c>
      <c r="P14" s="129">
        <v>393946.87170338636</v>
      </c>
      <c r="Q14" s="89">
        <v>33957.500745881</v>
      </c>
      <c r="R14" s="89">
        <v>31703.216177567214</v>
      </c>
      <c r="S14" s="89">
        <v>37488.426655732801</v>
      </c>
      <c r="T14" s="89">
        <v>39939.83609459619</v>
      </c>
      <c r="U14" s="89">
        <v>39454.295401134797</v>
      </c>
      <c r="V14" s="89">
        <v>39588.979430113803</v>
      </c>
      <c r="W14" s="89">
        <v>36352.326516994995</v>
      </c>
      <c r="X14" s="89">
        <v>44096.016976613209</v>
      </c>
      <c r="Y14" s="89">
        <v>44041.924498398213</v>
      </c>
      <c r="Z14" s="89">
        <v>45536.133590862206</v>
      </c>
      <c r="AA14" s="89">
        <v>42384.579446116382</v>
      </c>
      <c r="AB14" s="89">
        <v>51372.131900530425</v>
      </c>
      <c r="AC14" s="129">
        <v>485915.36743454129</v>
      </c>
      <c r="AD14" s="88">
        <v>38536.136591489201</v>
      </c>
      <c r="AE14" s="89">
        <v>33068.30658083719</v>
      </c>
      <c r="AF14" s="89">
        <v>42239.711606536999</v>
      </c>
      <c r="AG14" s="89">
        <v>48114.682266623422</v>
      </c>
      <c r="AH14" s="89">
        <v>50992.553975988398</v>
      </c>
      <c r="AI14" s="89">
        <v>41135.25999341601</v>
      </c>
      <c r="AJ14" s="89">
        <v>41955.564999005393</v>
      </c>
      <c r="AK14" s="89">
        <v>40440.829442751201</v>
      </c>
      <c r="AL14" s="89">
        <v>40450.19234164997</v>
      </c>
      <c r="AM14" s="89">
        <v>43906.130790737996</v>
      </c>
      <c r="AN14" s="89">
        <v>42364.866960583196</v>
      </c>
      <c r="AO14" s="89">
        <v>48280.431392315615</v>
      </c>
      <c r="AP14" s="129">
        <v>511484.66694193456</v>
      </c>
      <c r="AQ14" s="89">
        <v>46421.526959139395</v>
      </c>
      <c r="AR14" s="89">
        <v>35464.653284831184</v>
      </c>
      <c r="AS14" s="89">
        <v>43877.168489936383</v>
      </c>
      <c r="AT14" s="89">
        <v>57930.575556850818</v>
      </c>
      <c r="AU14" s="89">
        <v>48666.18423662956</v>
      </c>
      <c r="AV14" s="89">
        <v>46086.77181245821</v>
      </c>
      <c r="AW14" s="89">
        <v>48875.648385867789</v>
      </c>
      <c r="AX14" s="89">
        <v>45050.447173391171</v>
      </c>
      <c r="AY14" s="89">
        <v>41846.408988947602</v>
      </c>
      <c r="AZ14" s="89">
        <v>54912.593601268731</v>
      </c>
      <c r="BA14" s="89">
        <v>45433.773527182602</v>
      </c>
      <c r="BB14" s="89">
        <v>46809.100464921547</v>
      </c>
      <c r="BC14" s="129">
        <v>561374.85248142492</v>
      </c>
      <c r="BD14" s="88">
        <v>48625.620245357197</v>
      </c>
      <c r="BE14" s="89">
        <v>34320.374519196797</v>
      </c>
      <c r="BF14" s="89">
        <v>42303.043221525411</v>
      </c>
      <c r="BG14" s="89">
        <v>53558.881462333033</v>
      </c>
      <c r="BH14" s="89">
        <v>47190.464246287294</v>
      </c>
      <c r="BI14" s="89">
        <v>40379.310314176197</v>
      </c>
      <c r="BJ14" s="89">
        <v>51868.676883172622</v>
      </c>
      <c r="BK14" s="89">
        <v>44166.287043933182</v>
      </c>
      <c r="BL14" s="89">
        <v>42443.434508559207</v>
      </c>
      <c r="BM14" s="89">
        <v>45335.569855840207</v>
      </c>
      <c r="BN14" s="89">
        <v>46590.998084434992</v>
      </c>
      <c r="BO14" s="89">
        <v>49260.714999089992</v>
      </c>
      <c r="BP14" s="129">
        <v>546043.37538390607</v>
      </c>
      <c r="BQ14" s="89">
        <v>46621.211344807016</v>
      </c>
      <c r="BR14" s="89">
        <v>38513.067054455198</v>
      </c>
      <c r="BS14" s="89">
        <v>55483.528270268223</v>
      </c>
      <c r="BT14" s="181">
        <f>SUM($AQ14:$AS14)</f>
        <v>125763.34873390695</v>
      </c>
      <c r="BU14" s="120">
        <f>SUM($BD14:$BF14)</f>
        <v>125249.03798607941</v>
      </c>
      <c r="BV14" s="121">
        <f>SUM($BQ14:$BS14)</f>
        <v>140617.80666953043</v>
      </c>
      <c r="BW14" s="173">
        <f>((BV14/BU14)-1)*100</f>
        <v>12.270568245928693</v>
      </c>
      <c r="BX14" s="68"/>
      <c r="BY14" s="310"/>
      <c r="BZ14" s="310"/>
    </row>
    <row r="15" spans="1:78" s="213" customFormat="1" ht="20.100000000000001" customHeight="1" x14ac:dyDescent="0.3">
      <c r="A15" s="172"/>
      <c r="B15" s="39" t="s">
        <v>93</v>
      </c>
      <c r="C15" s="14"/>
      <c r="D15" s="29"/>
      <c r="E15" s="44"/>
      <c r="F15" s="44"/>
      <c r="G15" s="44"/>
      <c r="H15" s="44"/>
      <c r="I15" s="9"/>
      <c r="J15" s="9"/>
      <c r="K15" s="9"/>
      <c r="L15" s="9"/>
      <c r="M15" s="9"/>
      <c r="N15" s="9"/>
      <c r="O15" s="30"/>
      <c r="P15" s="10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9"/>
      <c r="AD15" s="29"/>
      <c r="AE15" s="9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242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242"/>
      <c r="BD15" s="191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242"/>
      <c r="BQ15" s="44"/>
      <c r="BR15" s="44"/>
      <c r="BS15" s="44"/>
      <c r="BT15" s="191"/>
      <c r="BU15" s="189"/>
      <c r="BV15" s="190"/>
      <c r="BW15" s="109"/>
      <c r="BX15" s="68"/>
      <c r="BY15" s="68"/>
    </row>
    <row r="16" spans="1:78" ht="20.100000000000001" customHeight="1" thickBot="1" x14ac:dyDescent="0.3">
      <c r="A16" s="171"/>
      <c r="B16" s="358" t="s">
        <v>12</v>
      </c>
      <c r="C16" s="359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1">
        <v>47060.130989470024</v>
      </c>
      <c r="BK16" s="11">
        <v>37431.696404389979</v>
      </c>
      <c r="BL16" s="11">
        <v>36102.322293390011</v>
      </c>
      <c r="BM16" s="11">
        <v>39643.970574230007</v>
      </c>
      <c r="BN16" s="11">
        <v>41051.056491689989</v>
      </c>
      <c r="BO16" s="11">
        <v>43838.899226079993</v>
      </c>
      <c r="BP16" s="10">
        <v>484383.56594071048</v>
      </c>
      <c r="BQ16" s="11">
        <v>40568.251044210017</v>
      </c>
      <c r="BR16" s="11">
        <v>32914.146868479998</v>
      </c>
      <c r="BS16" s="11">
        <v>49772.858135767427</v>
      </c>
      <c r="BT16" s="160">
        <f t="shared" ref="BT16:BT27" si="0">SUM($AQ16:$AS16)</f>
        <v>109989.29901379997</v>
      </c>
      <c r="BU16" s="158">
        <f t="shared" ref="BU16:BU27" si="1">SUM($BD16:$BF16)</f>
        <v>111561.53427400001</v>
      </c>
      <c r="BV16" s="161">
        <f t="shared" ref="BV16:BV27" si="2">SUM($BQ16:$BS16)</f>
        <v>123255.25604845744</v>
      </c>
      <c r="BW16" s="10">
        <f>((BV16/BU16)-1)*100</f>
        <v>10.481858151696933</v>
      </c>
      <c r="BX16" s="66"/>
      <c r="BY16" s="69"/>
    </row>
    <row r="17" spans="1:77" ht="19.5" customHeight="1" x14ac:dyDescent="0.25">
      <c r="A17" s="171"/>
      <c r="B17" s="143"/>
      <c r="C17" s="144" t="s">
        <v>25</v>
      </c>
      <c r="D17" s="148">
        <v>0.61185816999999998</v>
      </c>
      <c r="E17" s="146">
        <v>0.67520072000000009</v>
      </c>
      <c r="F17" s="146">
        <v>17.695329210000001</v>
      </c>
      <c r="G17" s="146">
        <v>11.53217574</v>
      </c>
      <c r="H17" s="146">
        <v>175.43816514</v>
      </c>
      <c r="I17" s="146">
        <v>40.90451848</v>
      </c>
      <c r="J17" s="146">
        <v>57.258691420000005</v>
      </c>
      <c r="K17" s="146">
        <v>140.89293021999998</v>
      </c>
      <c r="L17" s="146">
        <v>42.942336480000009</v>
      </c>
      <c r="M17" s="146">
        <v>27.861811630000002</v>
      </c>
      <c r="N17" s="146">
        <v>12.953543699999999</v>
      </c>
      <c r="O17" s="146">
        <v>44.40563731000001</v>
      </c>
      <c r="P17" s="162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1">
        <v>1067.6936787499999</v>
      </c>
      <c r="AD17" s="147">
        <v>1.9009042599999999</v>
      </c>
      <c r="AE17" s="146">
        <v>34.413266870000001</v>
      </c>
      <c r="AF17" s="146">
        <v>34.623474059999999</v>
      </c>
      <c r="AG17" s="146">
        <v>31.915462200000004</v>
      </c>
      <c r="AH17" s="146">
        <v>255.02978411999996</v>
      </c>
      <c r="AI17" s="146">
        <v>11.143929360000001</v>
      </c>
      <c r="AJ17" s="146">
        <v>24.827808959999995</v>
      </c>
      <c r="AK17" s="146">
        <v>136.15784281000001</v>
      </c>
      <c r="AL17" s="146">
        <v>12.301688179999998</v>
      </c>
      <c r="AM17" s="146">
        <v>39.310418930000012</v>
      </c>
      <c r="AN17" s="146">
        <v>19.021385540000001</v>
      </c>
      <c r="AO17" s="146">
        <v>64.444114330000005</v>
      </c>
      <c r="AP17" s="141">
        <v>665.09007961999998</v>
      </c>
      <c r="AQ17" s="146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41">
        <v>2237.9794883599998</v>
      </c>
      <c r="BD17" s="148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20">
        <v>201.95937320000002</v>
      </c>
      <c r="BK17" s="20">
        <v>58.445949910000003</v>
      </c>
      <c r="BL17" s="20">
        <v>136.45631274000002</v>
      </c>
      <c r="BM17" s="20">
        <v>456.64472920000003</v>
      </c>
      <c r="BN17" s="20">
        <v>63.738347369999985</v>
      </c>
      <c r="BO17" s="20">
        <v>155.03345336999999</v>
      </c>
      <c r="BP17" s="141">
        <v>2518.1619965300006</v>
      </c>
      <c r="BQ17" s="20">
        <v>87.092019219999997</v>
      </c>
      <c r="BR17" s="20">
        <v>21.067374819999998</v>
      </c>
      <c r="BS17" s="20">
        <v>47.204658490000007</v>
      </c>
      <c r="BT17" s="148">
        <f t="shared" si="0"/>
        <v>60.25754726000001</v>
      </c>
      <c r="BU17" s="20">
        <f t="shared" si="1"/>
        <v>783.91817624000009</v>
      </c>
      <c r="BV17" s="52">
        <f t="shared" si="2"/>
        <v>155.36405253000001</v>
      </c>
      <c r="BW17" s="145">
        <f t="shared" ref="BW17:BW51" si="3">((BV17/BU17)-1)*100</f>
        <v>-80.181088123866303</v>
      </c>
      <c r="BX17" s="66"/>
      <c r="BY17" s="66"/>
    </row>
    <row r="18" spans="1:77" ht="20.100000000000001" customHeight="1" x14ac:dyDescent="0.25">
      <c r="A18" s="171"/>
      <c r="B18" s="139"/>
      <c r="C18" s="140" t="s">
        <v>26</v>
      </c>
      <c r="D18" s="148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1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1">
        <v>1703.08265639</v>
      </c>
      <c r="AD18" s="148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1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41">
        <v>3107.7202060200007</v>
      </c>
      <c r="BD18" s="148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20">
        <v>169.08397006999999</v>
      </c>
      <c r="BK18" s="20">
        <v>174.53682334000001</v>
      </c>
      <c r="BL18" s="20">
        <v>223.79381067000003</v>
      </c>
      <c r="BM18" s="20">
        <v>1444.32912455</v>
      </c>
      <c r="BN18" s="20">
        <v>4034.5765770999997</v>
      </c>
      <c r="BO18" s="20">
        <v>1567.10407192</v>
      </c>
      <c r="BP18" s="141">
        <v>9685.9480326299999</v>
      </c>
      <c r="BQ18" s="20">
        <v>1345.0972483800001</v>
      </c>
      <c r="BR18" s="20">
        <v>1242.2017786700001</v>
      </c>
      <c r="BS18" s="20">
        <v>896.36930415000006</v>
      </c>
      <c r="BT18" s="148">
        <f t="shared" si="0"/>
        <v>909.48432449000006</v>
      </c>
      <c r="BU18" s="20">
        <f t="shared" si="1"/>
        <v>956.60716158000002</v>
      </c>
      <c r="BV18" s="52">
        <f t="shared" si="2"/>
        <v>3483.6683312000005</v>
      </c>
      <c r="BW18" s="145">
        <f t="shared" si="3"/>
        <v>264.16916693850874</v>
      </c>
      <c r="BX18" s="66"/>
      <c r="BY18" s="66"/>
    </row>
    <row r="19" spans="1:77" ht="20.100000000000001" customHeight="1" x14ac:dyDescent="0.25">
      <c r="A19" s="171"/>
      <c r="B19" s="139"/>
      <c r="C19" s="140" t="s">
        <v>27</v>
      </c>
      <c r="D19" s="148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1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1">
        <v>18.554507399977116</v>
      </c>
      <c r="AD19" s="148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1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41">
        <v>21.418799774151001</v>
      </c>
      <c r="BD19" s="148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20">
        <v>0</v>
      </c>
      <c r="BK19" s="20">
        <v>0</v>
      </c>
      <c r="BL19" s="20">
        <v>0</v>
      </c>
      <c r="BM19" s="20">
        <v>0</v>
      </c>
      <c r="BN19" s="20">
        <v>1.6266859999999999</v>
      </c>
      <c r="BO19" s="20">
        <v>0</v>
      </c>
      <c r="BP19" s="141">
        <v>14.75998274045501</v>
      </c>
      <c r="BQ19" s="20">
        <v>0.1167435</v>
      </c>
      <c r="BR19" s="20">
        <v>0</v>
      </c>
      <c r="BS19" s="20">
        <v>0.16476339742240001</v>
      </c>
      <c r="BT19" s="148">
        <f t="shared" si="0"/>
        <v>2.6008672999847411</v>
      </c>
      <c r="BU19" s="20">
        <f t="shared" si="1"/>
        <v>0.52201074997711194</v>
      </c>
      <c r="BV19" s="52">
        <f t="shared" si="2"/>
        <v>0.28150689742239998</v>
      </c>
      <c r="BW19" s="145">
        <f t="shared" si="3"/>
        <v>-46.07258616134957</v>
      </c>
      <c r="BX19" s="66"/>
      <c r="BY19" s="66"/>
    </row>
    <row r="20" spans="1:77" ht="20.100000000000001" customHeight="1" x14ac:dyDescent="0.25">
      <c r="A20" s="171"/>
      <c r="B20" s="139"/>
      <c r="C20" s="140" t="s">
        <v>33</v>
      </c>
      <c r="D20" s="148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1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1">
        <v>43907.720109719994</v>
      </c>
      <c r="AD20" s="148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1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41">
        <v>46313.783263260004</v>
      </c>
      <c r="BD20" s="148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20">
        <v>4416.69945869</v>
      </c>
      <c r="BK20" s="20">
        <v>3334.5439864499999</v>
      </c>
      <c r="BL20" s="20">
        <v>2914.2606920900002</v>
      </c>
      <c r="BM20" s="20">
        <v>3138.3895096199994</v>
      </c>
      <c r="BN20" s="20">
        <v>2149.9498317799998</v>
      </c>
      <c r="BO20" s="20">
        <v>3223.6120298400001</v>
      </c>
      <c r="BP20" s="141">
        <v>44395.63369663</v>
      </c>
      <c r="BQ20" s="20">
        <v>3627.6943395800004</v>
      </c>
      <c r="BR20" s="20">
        <v>2660.4686917499998</v>
      </c>
      <c r="BS20" s="20">
        <v>2746.6646454900001</v>
      </c>
      <c r="BT20" s="148">
        <f t="shared" si="0"/>
        <v>10943.89745939</v>
      </c>
      <c r="BU20" s="20">
        <f t="shared" si="1"/>
        <v>11461.146067400001</v>
      </c>
      <c r="BV20" s="52">
        <f t="shared" si="2"/>
        <v>9034.8276768200012</v>
      </c>
      <c r="BW20" s="145">
        <f t="shared" si="3"/>
        <v>-21.16994562595622</v>
      </c>
      <c r="BX20" s="66"/>
      <c r="BY20" s="66"/>
    </row>
    <row r="21" spans="1:77" ht="20.100000000000001" customHeight="1" x14ac:dyDescent="0.25">
      <c r="A21" s="171"/>
      <c r="B21" s="139"/>
      <c r="C21" s="140" t="s">
        <v>28</v>
      </c>
      <c r="D21" s="148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1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1">
        <v>35694.909999999996</v>
      </c>
      <c r="AD21" s="148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1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41">
        <v>33819.53</v>
      </c>
      <c r="BD21" s="148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20">
        <v>2951.76</v>
      </c>
      <c r="BK21" s="20">
        <v>2816.4399999999996</v>
      </c>
      <c r="BL21" s="20">
        <v>2627.59</v>
      </c>
      <c r="BM21" s="20">
        <v>2688.1500000000005</v>
      </c>
      <c r="BN21" s="20">
        <v>2861.58</v>
      </c>
      <c r="BO21" s="20">
        <v>3575.6800000000007</v>
      </c>
      <c r="BP21" s="141">
        <v>34759.19</v>
      </c>
      <c r="BQ21" s="20">
        <v>3772.63</v>
      </c>
      <c r="BR21" s="20">
        <v>2641.8300000000004</v>
      </c>
      <c r="BS21" s="20">
        <v>2613.34</v>
      </c>
      <c r="BT21" s="148">
        <f t="shared" si="0"/>
        <v>8660.3100000000013</v>
      </c>
      <c r="BU21" s="20">
        <f t="shared" si="1"/>
        <v>9152.9700000000012</v>
      </c>
      <c r="BV21" s="52">
        <f t="shared" si="2"/>
        <v>9027.8000000000011</v>
      </c>
      <c r="BW21" s="145">
        <f t="shared" si="3"/>
        <v>-1.367534253908842</v>
      </c>
      <c r="BX21" s="66"/>
      <c r="BY21" s="66"/>
    </row>
    <row r="22" spans="1:77" ht="20.100000000000001" customHeight="1" x14ac:dyDescent="0.25">
      <c r="A22" s="171"/>
      <c r="B22" s="139"/>
      <c r="C22" s="140" t="s">
        <v>29</v>
      </c>
      <c r="D22" s="148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41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41">
        <v>197322.08527291007</v>
      </c>
      <c r="AD22" s="148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41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41">
        <v>256416.71310620982</v>
      </c>
      <c r="BD22" s="148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20">
        <v>21075.958956510018</v>
      </c>
      <c r="BK22" s="20">
        <v>16264.79369818998</v>
      </c>
      <c r="BL22" s="20">
        <v>16188.691057020007</v>
      </c>
      <c r="BM22" s="20">
        <v>16535.245470910006</v>
      </c>
      <c r="BN22" s="20">
        <v>18873.954174739993</v>
      </c>
      <c r="BO22" s="20">
        <v>19052.197525859992</v>
      </c>
      <c r="BP22" s="141">
        <v>213216.22785932006</v>
      </c>
      <c r="BQ22" s="20">
        <v>18157.262790510013</v>
      </c>
      <c r="BR22" s="20">
        <v>15205.272604529997</v>
      </c>
      <c r="BS22" s="20">
        <v>29594.683872510024</v>
      </c>
      <c r="BT22" s="148">
        <f t="shared" si="0"/>
        <v>54908.608108079992</v>
      </c>
      <c r="BU22" s="20">
        <f t="shared" si="1"/>
        <v>47188.161140970027</v>
      </c>
      <c r="BV22" s="52">
        <f t="shared" si="2"/>
        <v>62957.219267550034</v>
      </c>
      <c r="BW22" s="145">
        <f t="shared" si="3"/>
        <v>33.417403317479334</v>
      </c>
      <c r="BX22" s="66"/>
      <c r="BY22" s="66"/>
    </row>
    <row r="23" spans="1:77" ht="20.100000000000001" customHeight="1" x14ac:dyDescent="0.25">
      <c r="A23" s="171"/>
      <c r="B23" s="139"/>
      <c r="C23" s="140" t="s">
        <v>83</v>
      </c>
      <c r="D23" s="148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41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41">
        <v>135952.93586132003</v>
      </c>
      <c r="AD23" s="148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41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41">
        <v>152572.51434897995</v>
      </c>
      <c r="BD23" s="148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20">
        <v>17502.228647360011</v>
      </c>
      <c r="BK23" s="20">
        <v>13661.095599850003</v>
      </c>
      <c r="BL23" s="20">
        <v>13045.647869800001</v>
      </c>
      <c r="BM23" s="20">
        <v>14415.026582850003</v>
      </c>
      <c r="BN23" s="20">
        <v>12180.430561609999</v>
      </c>
      <c r="BO23" s="20">
        <v>14764.520449350002</v>
      </c>
      <c r="BP23" s="141">
        <v>171090.41880977002</v>
      </c>
      <c r="BQ23" s="20">
        <v>12335.806292880001</v>
      </c>
      <c r="BR23" s="20">
        <v>9917.4392374599993</v>
      </c>
      <c r="BS23" s="20">
        <v>12656.833463129984</v>
      </c>
      <c r="BT23" s="148">
        <f t="shared" si="0"/>
        <v>33439.735516219982</v>
      </c>
      <c r="BU23" s="20">
        <f t="shared" si="1"/>
        <v>40796.085931779991</v>
      </c>
      <c r="BV23" s="52">
        <f t="shared" si="2"/>
        <v>34910.078993469986</v>
      </c>
      <c r="BW23" s="145">
        <f t="shared" si="3"/>
        <v>-14.427871703556805</v>
      </c>
      <c r="BX23" s="66"/>
      <c r="BY23" s="66"/>
    </row>
    <row r="24" spans="1:77" ht="20.100000000000001" customHeight="1" x14ac:dyDescent="0.25">
      <c r="A24" s="171"/>
      <c r="B24" s="139"/>
      <c r="C24" s="140" t="s">
        <v>99</v>
      </c>
      <c r="D24" s="148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41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41">
        <v>0</v>
      </c>
      <c r="AD24" s="148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41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41">
        <v>0</v>
      </c>
      <c r="BD24" s="148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20">
        <v>36.744566759999998</v>
      </c>
      <c r="BK24" s="20">
        <v>32.411224019999999</v>
      </c>
      <c r="BL24" s="20">
        <v>32.39608028</v>
      </c>
      <c r="BM24" s="20">
        <v>43.897832980000004</v>
      </c>
      <c r="BN24" s="20">
        <v>27.327730160000002</v>
      </c>
      <c r="BO24" s="20">
        <v>38.222986219999996</v>
      </c>
      <c r="BP24" s="141">
        <v>283.58007672000002</v>
      </c>
      <c r="BQ24" s="20">
        <v>31.727332000000001</v>
      </c>
      <c r="BR24" s="20">
        <v>18.833799460000005</v>
      </c>
      <c r="BS24" s="20">
        <v>34.353403779999994</v>
      </c>
      <c r="BT24" s="148">
        <f t="shared" si="0"/>
        <v>0</v>
      </c>
      <c r="BU24" s="20">
        <f t="shared" si="1"/>
        <v>23.422106620000001</v>
      </c>
      <c r="BV24" s="52">
        <f t="shared" si="2"/>
        <v>84.914535239999992</v>
      </c>
      <c r="BW24" s="145">
        <f t="shared" si="3"/>
        <v>262.5401276565446</v>
      </c>
      <c r="BX24" s="66"/>
      <c r="BY24" s="66"/>
    </row>
    <row r="25" spans="1:77" ht="20.100000000000001" customHeight="1" x14ac:dyDescent="0.25">
      <c r="A25" s="171"/>
      <c r="B25" s="139"/>
      <c r="C25" s="140" t="s">
        <v>34</v>
      </c>
      <c r="D25" s="148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1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1">
        <v>3495.0350460799996</v>
      </c>
      <c r="AD25" s="148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1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41">
        <v>4626.1029302199995</v>
      </c>
      <c r="BD25" s="148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20">
        <v>465.87182356000005</v>
      </c>
      <c r="BK25" s="20">
        <v>438.6395203400001</v>
      </c>
      <c r="BL25" s="20">
        <v>441.48630152000004</v>
      </c>
      <c r="BM25" s="20">
        <v>411.84272801999998</v>
      </c>
      <c r="BN25" s="20">
        <v>547.89125134999995</v>
      </c>
      <c r="BO25" s="20">
        <v>1165.7373492100003</v>
      </c>
      <c r="BP25" s="141">
        <v>5919.7701532000001</v>
      </c>
      <c r="BQ25" s="20">
        <v>859.43749349999962</v>
      </c>
      <c r="BR25" s="20">
        <v>774.40658872000006</v>
      </c>
      <c r="BS25" s="20">
        <v>806.28042556999992</v>
      </c>
      <c r="BT25" s="148">
        <f t="shared" si="0"/>
        <v>1064.3551910599999</v>
      </c>
      <c r="BU25" s="20">
        <f t="shared" si="1"/>
        <v>1198.6576628599996</v>
      </c>
      <c r="BV25" s="52">
        <f t="shared" si="2"/>
        <v>2440.1245077899994</v>
      </c>
      <c r="BW25" s="145">
        <f t="shared" si="3"/>
        <v>103.57142688829582</v>
      </c>
      <c r="BX25" s="66"/>
      <c r="BY25" s="66"/>
    </row>
    <row r="26" spans="1:77" ht="20.100000000000001" customHeight="1" x14ac:dyDescent="0.25">
      <c r="A26" s="171"/>
      <c r="B26" s="139"/>
      <c r="C26" s="140" t="s">
        <v>82</v>
      </c>
      <c r="D26" s="148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41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1">
        <v>0</v>
      </c>
      <c r="AD26" s="148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1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2">
        <v>0</v>
      </c>
      <c r="BC26" s="141">
        <v>6.5000000000000002E-2</v>
      </c>
      <c r="BD26" s="148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141">
        <v>4.3999999999999997E-2</v>
      </c>
      <c r="BQ26" s="20">
        <v>0</v>
      </c>
      <c r="BR26" s="20">
        <v>0</v>
      </c>
      <c r="BS26" s="20">
        <v>0</v>
      </c>
      <c r="BT26" s="148">
        <f t="shared" si="0"/>
        <v>0.05</v>
      </c>
      <c r="BU26" s="20">
        <f t="shared" si="1"/>
        <v>4.3999999999999997E-2</v>
      </c>
      <c r="BV26" s="52">
        <f t="shared" si="2"/>
        <v>0</v>
      </c>
      <c r="BW26" s="145"/>
      <c r="BX26" s="66"/>
      <c r="BY26" s="66"/>
    </row>
    <row r="27" spans="1:77" ht="20.100000000000001" customHeight="1" thickBot="1" x14ac:dyDescent="0.3">
      <c r="A27" s="171"/>
      <c r="B27" s="139"/>
      <c r="C27" s="140" t="s">
        <v>97</v>
      </c>
      <c r="D27" s="148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41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41">
        <v>0</v>
      </c>
      <c r="AD27" s="148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41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41">
        <v>0</v>
      </c>
      <c r="BD27" s="148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20">
        <v>239.82419332000001</v>
      </c>
      <c r="BK27" s="20">
        <v>650.78960229000006</v>
      </c>
      <c r="BL27" s="20">
        <v>492.00016927000007</v>
      </c>
      <c r="BM27" s="20">
        <v>510.44459610000007</v>
      </c>
      <c r="BN27" s="20">
        <v>309.98133157999996</v>
      </c>
      <c r="BO27" s="20">
        <v>296.79136031000002</v>
      </c>
      <c r="BP27" s="141">
        <v>2499.8313331700006</v>
      </c>
      <c r="BQ27" s="20">
        <v>351.38678464000003</v>
      </c>
      <c r="BR27" s="20">
        <v>432.62679307000002</v>
      </c>
      <c r="BS27" s="20">
        <v>376.96359924999996</v>
      </c>
      <c r="BT27" s="148">
        <f t="shared" si="0"/>
        <v>0</v>
      </c>
      <c r="BU27" s="20">
        <f t="shared" si="1"/>
        <v>1.5800000000000001E-5</v>
      </c>
      <c r="BV27" s="52">
        <f t="shared" si="2"/>
        <v>1160.97717696</v>
      </c>
      <c r="BW27" s="145"/>
      <c r="BX27" s="66"/>
      <c r="BY27" s="66"/>
    </row>
    <row r="28" spans="1:77" ht="20.100000000000001" customHeight="1" x14ac:dyDescent="0.3">
      <c r="A28" s="171"/>
      <c r="B28" s="152" t="s">
        <v>94</v>
      </c>
      <c r="C28" s="153"/>
      <c r="D28" s="156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7"/>
      <c r="P28" s="154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62"/>
      <c r="AD28" s="156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4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4"/>
      <c r="BD28" s="156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4"/>
      <c r="BQ28" s="155"/>
      <c r="BR28" s="155"/>
      <c r="BS28" s="155"/>
      <c r="BT28" s="156"/>
      <c r="BU28" s="155"/>
      <c r="BV28" s="157"/>
      <c r="BW28" s="154"/>
      <c r="BX28" s="66"/>
      <c r="BY28" s="66"/>
    </row>
    <row r="29" spans="1:77" ht="20.100000000000001" customHeight="1" thickBot="1" x14ac:dyDescent="0.3">
      <c r="A29" s="171"/>
      <c r="B29" s="342" t="s">
        <v>12</v>
      </c>
      <c r="C29" s="343"/>
      <c r="D29" s="160">
        <v>5420.1936951400012</v>
      </c>
      <c r="E29" s="158">
        <v>4050.2905362541997</v>
      </c>
      <c r="F29" s="158">
        <v>4462.6094886071987</v>
      </c>
      <c r="G29" s="158">
        <v>5216.1670760038005</v>
      </c>
      <c r="H29" s="158">
        <v>4314.1787176739999</v>
      </c>
      <c r="I29" s="158">
        <v>4513.4632228266</v>
      </c>
      <c r="J29" s="158">
        <v>3630.6653592173998</v>
      </c>
      <c r="K29" s="158">
        <v>4199.5295919010014</v>
      </c>
      <c r="L29" s="158">
        <v>3905.2224769530003</v>
      </c>
      <c r="M29" s="158">
        <v>5162.4829704741996</v>
      </c>
      <c r="N29" s="158">
        <v>3624.3136948214001</v>
      </c>
      <c r="O29" s="161">
        <v>8265.1698030636035</v>
      </c>
      <c r="P29" s="161">
        <v>56764.286632936404</v>
      </c>
      <c r="Q29" s="158">
        <v>4327.8268588309993</v>
      </c>
      <c r="R29" s="158">
        <v>4644.2946300772001</v>
      </c>
      <c r="S29" s="158">
        <v>6809.4871993427996</v>
      </c>
      <c r="T29" s="158">
        <v>6877.688912476201</v>
      </c>
      <c r="U29" s="158">
        <v>6660.044508574797</v>
      </c>
      <c r="V29" s="158">
        <v>5838.4853632937993</v>
      </c>
      <c r="W29" s="158">
        <v>4681.0937536649999</v>
      </c>
      <c r="X29" s="158">
        <v>5340.4418501532</v>
      </c>
      <c r="Y29" s="158">
        <v>5411.0218811081995</v>
      </c>
      <c r="Z29" s="158">
        <v>4889.4481571222004</v>
      </c>
      <c r="AA29" s="158">
        <v>6217.742404056401</v>
      </c>
      <c r="AB29" s="158">
        <v>5055.7747832704008</v>
      </c>
      <c r="AC29" s="159">
        <v>66753.350301971208</v>
      </c>
      <c r="AD29" s="160">
        <v>3955.4400208092002</v>
      </c>
      <c r="AE29" s="158">
        <v>4043.7330351572</v>
      </c>
      <c r="AF29" s="158">
        <v>5733.4904984769992</v>
      </c>
      <c r="AG29" s="158">
        <v>5860.6477516734012</v>
      </c>
      <c r="AH29" s="158">
        <v>10901.956699348402</v>
      </c>
      <c r="AI29" s="158">
        <v>8361.7570996260019</v>
      </c>
      <c r="AJ29" s="158">
        <v>7328.1693051154016</v>
      </c>
      <c r="AK29" s="158">
        <v>7851.427755441201</v>
      </c>
      <c r="AL29" s="158">
        <v>7225.2465216148021</v>
      </c>
      <c r="AM29" s="158">
        <v>5949.2300955080009</v>
      </c>
      <c r="AN29" s="158">
        <v>4999.9349799532001</v>
      </c>
      <c r="AO29" s="158">
        <v>6542.0424125755999</v>
      </c>
      <c r="AP29" s="159">
        <v>78753.076175299415</v>
      </c>
      <c r="AQ29" s="158">
        <v>6586.765481689401</v>
      </c>
      <c r="AR29" s="158">
        <v>4955.5957561711994</v>
      </c>
      <c r="AS29" s="158">
        <v>4231.688482246399</v>
      </c>
      <c r="AT29" s="158">
        <v>5739.647854950801</v>
      </c>
      <c r="AU29" s="158">
        <v>6347.9530149896009</v>
      </c>
      <c r="AV29" s="158">
        <v>5393.4923893381983</v>
      </c>
      <c r="AW29" s="158">
        <v>4410.8322749078006</v>
      </c>
      <c r="AX29" s="158">
        <v>5490.5126150812011</v>
      </c>
      <c r="AY29" s="158">
        <v>4851.4275669734006</v>
      </c>
      <c r="AZ29" s="158">
        <v>4682.4640717987995</v>
      </c>
      <c r="BA29" s="158">
        <v>4998.4306868426002</v>
      </c>
      <c r="BB29" s="158">
        <v>4570.2151436116001</v>
      </c>
      <c r="BC29" s="159">
        <v>62259.025338601008</v>
      </c>
      <c r="BD29" s="160">
        <v>4373.9112218172004</v>
      </c>
      <c r="BE29" s="158">
        <v>4620.2808664068016</v>
      </c>
      <c r="BF29" s="158">
        <v>4693.3116238554003</v>
      </c>
      <c r="BG29" s="158">
        <v>4288.0332178529998</v>
      </c>
      <c r="BH29" s="158">
        <v>5292.1860600167993</v>
      </c>
      <c r="BI29" s="158">
        <v>3854.4810574662019</v>
      </c>
      <c r="BJ29" s="158">
        <v>4808.5458937025987</v>
      </c>
      <c r="BK29" s="158">
        <v>6734.5906395432012</v>
      </c>
      <c r="BL29" s="158">
        <v>6341.112215169198</v>
      </c>
      <c r="BM29" s="158">
        <v>5691.5992816102007</v>
      </c>
      <c r="BN29" s="158">
        <v>5539.9415927450009</v>
      </c>
      <c r="BO29" s="158">
        <v>5421.8157730100029</v>
      </c>
      <c r="BP29" s="159">
        <v>61659.809443195598</v>
      </c>
      <c r="BQ29" s="158">
        <v>6052.9603005970012</v>
      </c>
      <c r="BR29" s="158">
        <v>5598.9201859752011</v>
      </c>
      <c r="BS29" s="158">
        <v>5710.6701345007996</v>
      </c>
      <c r="BT29" s="160">
        <f t="shared" ref="BT29:BT63" si="4">SUM($AQ29:$AS29)</f>
        <v>15774.049720106999</v>
      </c>
      <c r="BU29" s="158">
        <f t="shared" ref="BU29:BU63" si="5">SUM($BD29:$BF29)</f>
        <v>13687.5037120794</v>
      </c>
      <c r="BV29" s="161">
        <f t="shared" ref="BV29:BV63" si="6">SUM($BQ29:$BS29)</f>
        <v>17362.550621073002</v>
      </c>
      <c r="BW29" s="159">
        <f t="shared" si="3"/>
        <v>26.849650500918763</v>
      </c>
      <c r="BX29" s="66"/>
      <c r="BY29" s="66"/>
    </row>
    <row r="30" spans="1:77" ht="20.100000000000001" customHeight="1" x14ac:dyDescent="0.25">
      <c r="A30" s="171"/>
      <c r="B30" s="143"/>
      <c r="C30" s="144" t="s">
        <v>25</v>
      </c>
      <c r="D30" s="148">
        <v>0.57605011520000005</v>
      </c>
      <c r="E30" s="146">
        <v>0.54140690939999991</v>
      </c>
      <c r="F30" s="146">
        <v>0.48607799099999993</v>
      </c>
      <c r="G30" s="146">
        <v>0.43117048240000017</v>
      </c>
      <c r="H30" s="146">
        <v>1.1162819751999999</v>
      </c>
      <c r="I30" s="146">
        <v>0.4747330602</v>
      </c>
      <c r="J30" s="146">
        <v>2.3541977185999996</v>
      </c>
      <c r="K30" s="146">
        <v>0.40868923340000002</v>
      </c>
      <c r="L30" s="146">
        <v>48.520121097000001</v>
      </c>
      <c r="M30" s="146">
        <v>2.131081295</v>
      </c>
      <c r="N30" s="146">
        <v>1.0520450038000002</v>
      </c>
      <c r="O30" s="146">
        <v>9.1902528885999999</v>
      </c>
      <c r="P30" s="141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41">
        <v>11.569570418000001</v>
      </c>
      <c r="AD30" s="147">
        <v>1.3082516664000001</v>
      </c>
      <c r="AE30" s="146">
        <v>1.4178705562000005</v>
      </c>
      <c r="AF30" s="146">
        <v>1.2255536118000001</v>
      </c>
      <c r="AG30" s="146">
        <v>1.0179400336</v>
      </c>
      <c r="AH30" s="146">
        <v>8.6374738828000019</v>
      </c>
      <c r="AI30" s="146">
        <v>0.71329779219999945</v>
      </c>
      <c r="AJ30" s="146">
        <v>1.2193561506000004</v>
      </c>
      <c r="AK30" s="146">
        <v>4.7609014655999999</v>
      </c>
      <c r="AL30" s="146">
        <v>1.0757561135999998</v>
      </c>
      <c r="AM30" s="146">
        <v>0.87956875720000005</v>
      </c>
      <c r="AN30" s="146">
        <v>1.9903700040000001</v>
      </c>
      <c r="AO30" s="146">
        <v>1.2402044451999998</v>
      </c>
      <c r="AP30" s="141">
        <v>25.486544479200003</v>
      </c>
      <c r="AQ30" s="146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41">
        <v>47.137837476799994</v>
      </c>
      <c r="BD30" s="148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20">
        <v>1.1165849814000002</v>
      </c>
      <c r="BK30" s="20">
        <v>0.94523480380000013</v>
      </c>
      <c r="BL30" s="20">
        <v>33.180705455799995</v>
      </c>
      <c r="BM30" s="20">
        <v>1.9381143656000022</v>
      </c>
      <c r="BN30" s="20">
        <v>1.1896445301999998</v>
      </c>
      <c r="BO30" s="20">
        <v>0.99292202519999984</v>
      </c>
      <c r="BP30" s="141">
        <v>54.707221707599999</v>
      </c>
      <c r="BQ30" s="20">
        <v>1.1975622050000001</v>
      </c>
      <c r="BR30" s="20">
        <v>1.9298658330000023</v>
      </c>
      <c r="BS30" s="20">
        <v>0.45595250679999999</v>
      </c>
      <c r="BT30" s="148">
        <f t="shared" si="4"/>
        <v>33.994976548399997</v>
      </c>
      <c r="BU30" s="20">
        <f t="shared" si="5"/>
        <v>10.578350221599997</v>
      </c>
      <c r="BV30" s="52">
        <f t="shared" si="6"/>
        <v>3.5833805448000025</v>
      </c>
      <c r="BW30" s="145">
        <f t="shared" si="3"/>
        <v>-66.12533646803378</v>
      </c>
      <c r="BX30" s="66"/>
      <c r="BY30" s="66"/>
    </row>
    <row r="31" spans="1:77" ht="20.100000000000001" customHeight="1" x14ac:dyDescent="0.25">
      <c r="A31" s="171"/>
      <c r="B31" s="139"/>
      <c r="C31" s="140" t="s">
        <v>26</v>
      </c>
      <c r="D31" s="148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41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41">
        <v>394.16766922260001</v>
      </c>
      <c r="AD31" s="148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41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41">
        <v>2131.7062259079999</v>
      </c>
      <c r="BD31" s="148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20">
        <v>290.66952428220003</v>
      </c>
      <c r="BK31" s="20">
        <v>415.81086522500004</v>
      </c>
      <c r="BL31" s="20">
        <v>170.94655049779999</v>
      </c>
      <c r="BM31" s="20">
        <v>370.77200554659998</v>
      </c>
      <c r="BN31" s="20">
        <v>1008.8252945624</v>
      </c>
      <c r="BO31" s="20">
        <v>518.7559953128</v>
      </c>
      <c r="BP31" s="141">
        <v>4230.4605715385997</v>
      </c>
      <c r="BQ31" s="20">
        <v>584.15009607780007</v>
      </c>
      <c r="BR31" s="20">
        <v>660.15877232339994</v>
      </c>
      <c r="BS31" s="20">
        <v>716.49704683900006</v>
      </c>
      <c r="BT31" s="148">
        <f t="shared" si="4"/>
        <v>466.59319006860005</v>
      </c>
      <c r="BU31" s="20">
        <f t="shared" si="5"/>
        <v>829.05980877579998</v>
      </c>
      <c r="BV31" s="52">
        <f t="shared" si="6"/>
        <v>1960.8059152402002</v>
      </c>
      <c r="BW31" s="145">
        <f t="shared" si="3"/>
        <v>136.50958525363214</v>
      </c>
      <c r="BX31" s="66"/>
      <c r="BY31" s="66"/>
    </row>
    <row r="32" spans="1:77" ht="20.100000000000001" customHeight="1" x14ac:dyDescent="0.25">
      <c r="A32" s="171"/>
      <c r="B32" s="139"/>
      <c r="C32" s="140" t="s">
        <v>27</v>
      </c>
      <c r="D32" s="148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41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1">
        <v>0</v>
      </c>
      <c r="AD32" s="148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1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41">
        <v>39.101999999999997</v>
      </c>
      <c r="BD32" s="148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1.1999999746000001</v>
      </c>
      <c r="BP32" s="141">
        <v>1.1999999746000001</v>
      </c>
      <c r="BQ32" s="20">
        <v>47.059600000000003</v>
      </c>
      <c r="BR32" s="20">
        <v>2.0000000033999998</v>
      </c>
      <c r="BS32" s="20">
        <v>61.74</v>
      </c>
      <c r="BT32" s="148">
        <f t="shared" si="4"/>
        <v>0</v>
      </c>
      <c r="BU32" s="20">
        <f t="shared" si="5"/>
        <v>0</v>
      </c>
      <c r="BV32" s="52">
        <f t="shared" si="6"/>
        <v>110.7996000034</v>
      </c>
      <c r="BW32" s="145"/>
      <c r="BX32" s="66"/>
      <c r="BY32" s="66"/>
    </row>
    <row r="33" spans="1:77" ht="20.100000000000001" customHeight="1" x14ac:dyDescent="0.25">
      <c r="A33" s="171"/>
      <c r="B33" s="139"/>
      <c r="C33" s="140" t="s">
        <v>33</v>
      </c>
      <c r="D33" s="148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41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41">
        <v>6162.6818849400006</v>
      </c>
      <c r="AD33" s="148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41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41">
        <v>7635.8631599600012</v>
      </c>
      <c r="BD33" s="148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20">
        <v>414.68752136000001</v>
      </c>
      <c r="BK33" s="20">
        <v>531.93772211999999</v>
      </c>
      <c r="BL33" s="20">
        <v>555.5000865400001</v>
      </c>
      <c r="BM33" s="20">
        <v>595.19963370000005</v>
      </c>
      <c r="BN33" s="20">
        <v>585.12540813999999</v>
      </c>
      <c r="BO33" s="20">
        <v>550.0069278200001</v>
      </c>
      <c r="BP33" s="141">
        <v>6447.4070012800003</v>
      </c>
      <c r="BQ33" s="20">
        <v>671.84099430000003</v>
      </c>
      <c r="BR33" s="20">
        <v>695.67989904000012</v>
      </c>
      <c r="BS33" s="20">
        <v>527.15735856000003</v>
      </c>
      <c r="BT33" s="148">
        <f t="shared" si="4"/>
        <v>1766.2266041000003</v>
      </c>
      <c r="BU33" s="20">
        <f t="shared" si="5"/>
        <v>1592.1101040599999</v>
      </c>
      <c r="BV33" s="52">
        <f t="shared" si="6"/>
        <v>1894.6782519000003</v>
      </c>
      <c r="BW33" s="145">
        <f t="shared" si="3"/>
        <v>19.004222576593733</v>
      </c>
      <c r="BX33" s="66"/>
      <c r="BY33" s="66"/>
    </row>
    <row r="34" spans="1:77" ht="20.100000000000001" customHeight="1" x14ac:dyDescent="0.25">
      <c r="A34" s="171"/>
      <c r="B34" s="139"/>
      <c r="C34" s="140" t="s">
        <v>28</v>
      </c>
      <c r="D34" s="148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41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41">
        <v>0</v>
      </c>
      <c r="AD34" s="148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41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41">
        <v>0</v>
      </c>
      <c r="BD34" s="148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141">
        <v>0</v>
      </c>
      <c r="BQ34" s="20">
        <v>0</v>
      </c>
      <c r="BR34" s="20">
        <v>0</v>
      </c>
      <c r="BS34" s="20">
        <v>0</v>
      </c>
      <c r="BT34" s="148">
        <f t="shared" si="4"/>
        <v>0</v>
      </c>
      <c r="BU34" s="20">
        <f t="shared" si="5"/>
        <v>0</v>
      </c>
      <c r="BV34" s="52">
        <f t="shared" si="6"/>
        <v>0</v>
      </c>
      <c r="BW34" s="145"/>
      <c r="BX34" s="66"/>
      <c r="BY34" s="66"/>
    </row>
    <row r="35" spans="1:77" ht="20.100000000000001" customHeight="1" x14ac:dyDescent="0.25">
      <c r="A35" s="171"/>
      <c r="B35" s="139"/>
      <c r="C35" s="140" t="s">
        <v>29</v>
      </c>
      <c r="D35" s="148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41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41">
        <v>28536.922015018201</v>
      </c>
      <c r="AD35" s="148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41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41">
        <v>26880.250320105006</v>
      </c>
      <c r="BD35" s="148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20">
        <v>2148.9482162442</v>
      </c>
      <c r="BK35" s="20">
        <v>3634.9868147082016</v>
      </c>
      <c r="BL35" s="20">
        <v>3541.7737398287991</v>
      </c>
      <c r="BM35" s="20">
        <v>2482.7401058838004</v>
      </c>
      <c r="BN35" s="20">
        <v>1758.8724081908001</v>
      </c>
      <c r="BO35" s="20">
        <v>2234.533106608601</v>
      </c>
      <c r="BP35" s="141">
        <v>25875.9704088578</v>
      </c>
      <c r="BQ35" s="20">
        <v>2817.0788572304</v>
      </c>
      <c r="BR35" s="20">
        <v>2477.9422324482011</v>
      </c>
      <c r="BS35" s="20">
        <v>2597.1909405441997</v>
      </c>
      <c r="BT35" s="148">
        <f t="shared" si="4"/>
        <v>7500.7251874659996</v>
      </c>
      <c r="BU35" s="20">
        <f t="shared" si="5"/>
        <v>5103.2053906609999</v>
      </c>
      <c r="BV35" s="52">
        <f t="shared" si="6"/>
        <v>7892.2120302228013</v>
      </c>
      <c r="BW35" s="145">
        <f t="shared" si="3"/>
        <v>54.652055444716318</v>
      </c>
      <c r="BX35" s="66"/>
      <c r="BY35" s="66"/>
    </row>
    <row r="36" spans="1:77" ht="20.100000000000001" customHeight="1" x14ac:dyDescent="0.25">
      <c r="A36" s="171"/>
      <c r="B36" s="139"/>
      <c r="C36" s="140" t="s">
        <v>83</v>
      </c>
      <c r="D36" s="148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1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1">
        <v>30712.6959983872</v>
      </c>
      <c r="AD36" s="148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1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41">
        <v>24656.760897960798</v>
      </c>
      <c r="BD36" s="148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20">
        <v>1864.0858792555994</v>
      </c>
      <c r="BK36" s="20">
        <v>2053.5217585918003</v>
      </c>
      <c r="BL36" s="20">
        <v>1954.2516811495998</v>
      </c>
      <c r="BM36" s="20">
        <v>2117.3999043834001</v>
      </c>
      <c r="BN36" s="20">
        <v>2089.2756545752009</v>
      </c>
      <c r="BO36" s="20">
        <v>2047.7031003492007</v>
      </c>
      <c r="BP36" s="141">
        <v>24051.311324671409</v>
      </c>
      <c r="BQ36" s="20">
        <v>1859.1800041066017</v>
      </c>
      <c r="BR36" s="20">
        <v>1694.1503694835997</v>
      </c>
      <c r="BS36" s="20">
        <v>1758.6084696222001</v>
      </c>
      <c r="BT36" s="148">
        <f t="shared" si="4"/>
        <v>5802.6882796315995</v>
      </c>
      <c r="BU36" s="20">
        <f t="shared" si="5"/>
        <v>5939.4732573834026</v>
      </c>
      <c r="BV36" s="52">
        <f t="shared" si="6"/>
        <v>5311.9388432124015</v>
      </c>
      <c r="BW36" s="145">
        <f t="shared" si="3"/>
        <v>-10.565489345219437</v>
      </c>
      <c r="BX36" s="66"/>
      <c r="BY36" s="66"/>
    </row>
    <row r="37" spans="1:77" ht="20.100000000000001" customHeight="1" x14ac:dyDescent="0.25">
      <c r="A37" s="171"/>
      <c r="B37" s="139"/>
      <c r="C37" s="140" t="s">
        <v>99</v>
      </c>
      <c r="D37" s="148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41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41">
        <v>0</v>
      </c>
      <c r="AD37" s="148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41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41">
        <v>0</v>
      </c>
      <c r="BD37" s="148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20">
        <v>4.5550811600000003</v>
      </c>
      <c r="BK37" s="20">
        <v>3.4543967667999995</v>
      </c>
      <c r="BL37" s="20">
        <v>2.9934707600000001</v>
      </c>
      <c r="BM37" s="20">
        <v>1.9849097184</v>
      </c>
      <c r="BN37" s="20">
        <v>4.2895305599999993</v>
      </c>
      <c r="BO37" s="20">
        <v>3.4266523200000005</v>
      </c>
      <c r="BP37" s="141">
        <v>29.531915428399998</v>
      </c>
      <c r="BQ37" s="20">
        <v>3.0772588000000001</v>
      </c>
      <c r="BR37" s="20">
        <v>1.6827607439999999</v>
      </c>
      <c r="BS37" s="20">
        <v>2.8180170676000005</v>
      </c>
      <c r="BT37" s="148">
        <f t="shared" si="4"/>
        <v>0</v>
      </c>
      <c r="BU37" s="20">
        <f t="shared" si="5"/>
        <v>1.0646984796000001</v>
      </c>
      <c r="BV37" s="52">
        <f t="shared" si="6"/>
        <v>7.5780366116000009</v>
      </c>
      <c r="BW37" s="145">
        <f t="shared" si="3"/>
        <v>611.75424374110287</v>
      </c>
      <c r="BX37" s="66"/>
      <c r="BY37" s="66"/>
    </row>
    <row r="38" spans="1:77" ht="20.100000000000001" customHeight="1" x14ac:dyDescent="0.25">
      <c r="A38" s="171"/>
      <c r="B38" s="139"/>
      <c r="C38" s="140" t="s">
        <v>34</v>
      </c>
      <c r="D38" s="148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41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41">
        <v>935.31316398520028</v>
      </c>
      <c r="AD38" s="148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41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41">
        <v>868.20489719039995</v>
      </c>
      <c r="BD38" s="148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20">
        <v>82.766275379200053</v>
      </c>
      <c r="BK38" s="20">
        <v>75.915911895600019</v>
      </c>
      <c r="BL38" s="20">
        <v>80.536537337199988</v>
      </c>
      <c r="BM38" s="20">
        <v>69.964495022799994</v>
      </c>
      <c r="BN38" s="20">
        <v>54.230393946400007</v>
      </c>
      <c r="BO38" s="20">
        <v>64.816569095600002</v>
      </c>
      <c r="BP38" s="141">
        <v>857.44293893160022</v>
      </c>
      <c r="BQ38" s="20">
        <v>62.160878287200035</v>
      </c>
      <c r="BR38" s="20">
        <v>47.628950913600001</v>
      </c>
      <c r="BS38" s="20">
        <v>40.188573373199993</v>
      </c>
      <c r="BT38" s="148">
        <f t="shared" si="4"/>
        <v>203.82148229240002</v>
      </c>
      <c r="BU38" s="20">
        <f t="shared" si="5"/>
        <v>212.01210249800005</v>
      </c>
      <c r="BV38" s="52">
        <f t="shared" si="6"/>
        <v>149.97840257400003</v>
      </c>
      <c r="BW38" s="145">
        <f t="shared" si="3"/>
        <v>-29.25950886439853</v>
      </c>
      <c r="BX38" s="66"/>
      <c r="BY38" s="66"/>
    </row>
    <row r="39" spans="1:77" ht="20.100000000000001" customHeight="1" thickBot="1" x14ac:dyDescent="0.3">
      <c r="A39" s="171"/>
      <c r="B39" s="139"/>
      <c r="C39" s="140" t="s">
        <v>97</v>
      </c>
      <c r="D39" s="148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41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41">
        <v>0</v>
      </c>
      <c r="AD39" s="148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41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41">
        <v>0</v>
      </c>
      <c r="BD39" s="148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1.7168110400000001</v>
      </c>
      <c r="BK39" s="20">
        <v>18.017935432000002</v>
      </c>
      <c r="BL39" s="20">
        <v>1.9294436000000001</v>
      </c>
      <c r="BM39" s="20">
        <v>51.600112989599999</v>
      </c>
      <c r="BN39" s="20">
        <v>38.133258240000004</v>
      </c>
      <c r="BO39" s="20">
        <v>0.38049950399999999</v>
      </c>
      <c r="BP39" s="141">
        <v>111.77806080560001</v>
      </c>
      <c r="BQ39" s="20">
        <v>7.2150495899999996</v>
      </c>
      <c r="BR39" s="20">
        <v>17.747335186000004</v>
      </c>
      <c r="BS39" s="20">
        <v>6.0137759877999999</v>
      </c>
      <c r="BT39" s="148">
        <f t="shared" si="4"/>
        <v>0</v>
      </c>
      <c r="BU39" s="20">
        <f t="shared" si="5"/>
        <v>0</v>
      </c>
      <c r="BV39" s="52">
        <f t="shared" si="6"/>
        <v>30.976160763800003</v>
      </c>
      <c r="BW39" s="145"/>
      <c r="BX39" s="66"/>
      <c r="BY39" s="66"/>
    </row>
    <row r="40" spans="1:77" ht="20.100000000000001" customHeight="1" thickBot="1" x14ac:dyDescent="0.3">
      <c r="A40" s="171"/>
      <c r="B40" s="132"/>
      <c r="C40" s="91" t="s">
        <v>24</v>
      </c>
      <c r="D40" s="88">
        <v>6674</v>
      </c>
      <c r="E40" s="89">
        <v>5941</v>
      </c>
      <c r="F40" s="89">
        <v>7133</v>
      </c>
      <c r="G40" s="89">
        <v>7295</v>
      </c>
      <c r="H40" s="89">
        <v>6788</v>
      </c>
      <c r="I40" s="89">
        <v>7374</v>
      </c>
      <c r="J40" s="89">
        <v>8229</v>
      </c>
      <c r="K40" s="89">
        <v>7761</v>
      </c>
      <c r="L40" s="89">
        <v>8020</v>
      </c>
      <c r="M40" s="89">
        <v>8685</v>
      </c>
      <c r="N40" s="89">
        <v>8042</v>
      </c>
      <c r="O40" s="89">
        <v>9280</v>
      </c>
      <c r="P40" s="129">
        <v>91222</v>
      </c>
      <c r="Q40" s="88">
        <v>7889</v>
      </c>
      <c r="R40" s="89">
        <v>7759</v>
      </c>
      <c r="S40" s="89">
        <v>9337</v>
      </c>
      <c r="T40" s="89">
        <v>9211</v>
      </c>
      <c r="U40" s="89">
        <v>8992</v>
      </c>
      <c r="V40" s="89">
        <v>9779</v>
      </c>
      <c r="W40" s="89">
        <v>9388</v>
      </c>
      <c r="X40" s="89">
        <v>10590</v>
      </c>
      <c r="Y40" s="89">
        <v>10416</v>
      </c>
      <c r="Z40" s="89">
        <v>10222</v>
      </c>
      <c r="AA40" s="89">
        <v>10596</v>
      </c>
      <c r="AB40" s="89">
        <v>12103</v>
      </c>
      <c r="AC40" s="129">
        <v>116282</v>
      </c>
      <c r="AD40" s="88">
        <v>11000</v>
      </c>
      <c r="AE40" s="89">
        <v>9876</v>
      </c>
      <c r="AF40" s="89">
        <v>12748</v>
      </c>
      <c r="AG40" s="89">
        <v>10373</v>
      </c>
      <c r="AH40" s="89">
        <v>12400</v>
      </c>
      <c r="AI40" s="89">
        <v>11581</v>
      </c>
      <c r="AJ40" s="89">
        <v>11165</v>
      </c>
      <c r="AK40" s="89">
        <v>11446</v>
      </c>
      <c r="AL40" s="89">
        <v>10530</v>
      </c>
      <c r="AM40" s="89">
        <v>11235</v>
      </c>
      <c r="AN40" s="89">
        <v>10790</v>
      </c>
      <c r="AO40" s="89">
        <v>10745</v>
      </c>
      <c r="AP40" s="129">
        <v>133889</v>
      </c>
      <c r="AQ40" s="89">
        <v>10812</v>
      </c>
      <c r="AR40" s="89">
        <v>9228</v>
      </c>
      <c r="AS40" s="89">
        <v>10705</v>
      </c>
      <c r="AT40" s="89">
        <v>11008</v>
      </c>
      <c r="AU40" s="89">
        <v>10980</v>
      </c>
      <c r="AV40" s="89">
        <v>10948</v>
      </c>
      <c r="AW40" s="89">
        <v>11267</v>
      </c>
      <c r="AX40" s="89">
        <v>12003</v>
      </c>
      <c r="AY40" s="89">
        <v>10747</v>
      </c>
      <c r="AZ40" s="89">
        <v>12156</v>
      </c>
      <c r="BA40" s="89">
        <v>11352</v>
      </c>
      <c r="BB40" s="89">
        <v>11499</v>
      </c>
      <c r="BC40" s="129">
        <v>132705</v>
      </c>
      <c r="BD40" s="88">
        <v>11434</v>
      </c>
      <c r="BE40" s="89">
        <v>10454</v>
      </c>
      <c r="BF40" s="89">
        <v>10451</v>
      </c>
      <c r="BG40" s="89">
        <v>12298</v>
      </c>
      <c r="BH40" s="89">
        <v>13083</v>
      </c>
      <c r="BI40" s="89">
        <v>11215</v>
      </c>
      <c r="BJ40" s="89">
        <v>14076</v>
      </c>
      <c r="BK40" s="89">
        <v>13695</v>
      </c>
      <c r="BL40" s="89">
        <v>13263</v>
      </c>
      <c r="BM40" s="89">
        <v>13968</v>
      </c>
      <c r="BN40" s="89">
        <v>11712</v>
      </c>
      <c r="BO40" s="89">
        <v>13279</v>
      </c>
      <c r="BP40" s="129">
        <v>148928</v>
      </c>
      <c r="BQ40" s="89">
        <v>13185</v>
      </c>
      <c r="BR40" s="89">
        <v>11936</v>
      </c>
      <c r="BS40" s="89">
        <v>11689</v>
      </c>
      <c r="BT40" s="181">
        <f t="shared" si="4"/>
        <v>30745</v>
      </c>
      <c r="BU40" s="120">
        <f t="shared" si="5"/>
        <v>32339</v>
      </c>
      <c r="BV40" s="121">
        <f t="shared" si="6"/>
        <v>36810</v>
      </c>
      <c r="BW40" s="174">
        <f t="shared" si="3"/>
        <v>13.825412041188656</v>
      </c>
      <c r="BX40" s="66"/>
      <c r="BY40" s="66"/>
    </row>
    <row r="41" spans="1:77" s="214" customFormat="1" ht="20.100000000000001" customHeight="1" thickBot="1" x14ac:dyDescent="0.35">
      <c r="A41" s="171"/>
      <c r="B41" s="102" t="s">
        <v>17</v>
      </c>
      <c r="C41" s="77"/>
      <c r="D41" s="61">
        <v>5034</v>
      </c>
      <c r="E41" s="56">
        <v>4500</v>
      </c>
      <c r="F41" s="56">
        <v>5429</v>
      </c>
      <c r="G41" s="56">
        <v>5524</v>
      </c>
      <c r="H41" s="56">
        <v>5191</v>
      </c>
      <c r="I41" s="56">
        <v>5634</v>
      </c>
      <c r="J41" s="56">
        <v>6214</v>
      </c>
      <c r="K41" s="56">
        <v>5782</v>
      </c>
      <c r="L41" s="56">
        <v>5989</v>
      </c>
      <c r="M41" s="56">
        <v>6536</v>
      </c>
      <c r="N41" s="56">
        <v>6069</v>
      </c>
      <c r="O41" s="124">
        <v>7051</v>
      </c>
      <c r="P41" s="124">
        <v>68953</v>
      </c>
      <c r="Q41" s="56">
        <v>5984</v>
      </c>
      <c r="R41" s="56">
        <v>5850</v>
      </c>
      <c r="S41" s="56">
        <v>7188</v>
      </c>
      <c r="T41" s="56">
        <v>7066</v>
      </c>
      <c r="U41" s="56">
        <v>6877</v>
      </c>
      <c r="V41" s="56">
        <v>7545</v>
      </c>
      <c r="W41" s="56">
        <v>7218</v>
      </c>
      <c r="X41" s="56">
        <v>8212</v>
      </c>
      <c r="Y41" s="56">
        <v>8148</v>
      </c>
      <c r="Z41" s="56">
        <v>8046</v>
      </c>
      <c r="AA41" s="56">
        <v>8347</v>
      </c>
      <c r="AB41" s="56">
        <v>9862</v>
      </c>
      <c r="AC41" s="167">
        <v>90343</v>
      </c>
      <c r="AD41" s="61">
        <v>8931</v>
      </c>
      <c r="AE41" s="56">
        <v>8002</v>
      </c>
      <c r="AF41" s="56">
        <v>10369</v>
      </c>
      <c r="AG41" s="56">
        <v>8242</v>
      </c>
      <c r="AH41" s="56">
        <v>9901</v>
      </c>
      <c r="AI41" s="56">
        <v>9191</v>
      </c>
      <c r="AJ41" s="56">
        <v>8569</v>
      </c>
      <c r="AK41" s="56">
        <v>9053</v>
      </c>
      <c r="AL41" s="56">
        <v>8301</v>
      </c>
      <c r="AM41" s="56">
        <v>8928</v>
      </c>
      <c r="AN41" s="56">
        <v>8618</v>
      </c>
      <c r="AO41" s="56">
        <v>8573</v>
      </c>
      <c r="AP41" s="57">
        <v>106678</v>
      </c>
      <c r="AQ41" s="56">
        <v>8486</v>
      </c>
      <c r="AR41" s="56">
        <v>7289</v>
      </c>
      <c r="AS41" s="56">
        <v>8554</v>
      </c>
      <c r="AT41" s="56">
        <v>8796</v>
      </c>
      <c r="AU41" s="56">
        <v>8741</v>
      </c>
      <c r="AV41" s="56">
        <v>8816</v>
      </c>
      <c r="AW41" s="56">
        <v>8969</v>
      </c>
      <c r="AX41" s="56">
        <v>9651</v>
      </c>
      <c r="AY41" s="56">
        <v>8638</v>
      </c>
      <c r="AZ41" s="56">
        <v>9720</v>
      </c>
      <c r="BA41" s="56">
        <v>9148</v>
      </c>
      <c r="BB41" s="56">
        <v>9357</v>
      </c>
      <c r="BC41" s="57">
        <v>106165</v>
      </c>
      <c r="BD41" s="61">
        <v>9140</v>
      </c>
      <c r="BE41" s="56">
        <v>8272</v>
      </c>
      <c r="BF41" s="56">
        <v>8316</v>
      </c>
      <c r="BG41" s="56">
        <v>9931</v>
      </c>
      <c r="BH41" s="56">
        <v>10672</v>
      </c>
      <c r="BI41" s="56">
        <v>9091</v>
      </c>
      <c r="BJ41" s="56">
        <v>11544</v>
      </c>
      <c r="BK41" s="56">
        <v>11122</v>
      </c>
      <c r="BL41" s="56">
        <v>10790</v>
      </c>
      <c r="BM41" s="56">
        <v>11357</v>
      </c>
      <c r="BN41" s="56">
        <v>9363</v>
      </c>
      <c r="BO41" s="56">
        <v>10855</v>
      </c>
      <c r="BP41" s="57">
        <v>120453</v>
      </c>
      <c r="BQ41" s="56">
        <v>10682</v>
      </c>
      <c r="BR41" s="56">
        <v>9762</v>
      </c>
      <c r="BS41" s="56">
        <v>9717</v>
      </c>
      <c r="BT41" s="300">
        <f t="shared" si="4"/>
        <v>24329</v>
      </c>
      <c r="BU41" s="180">
        <f t="shared" si="5"/>
        <v>25728</v>
      </c>
      <c r="BV41" s="166">
        <f t="shared" si="6"/>
        <v>30161</v>
      </c>
      <c r="BW41" s="60">
        <f t="shared" si="3"/>
        <v>17.230254975124382</v>
      </c>
      <c r="BX41" s="66"/>
      <c r="BY41" s="66"/>
    </row>
    <row r="42" spans="1:77" ht="20.100000000000001" customHeight="1" x14ac:dyDescent="0.25">
      <c r="A42" s="171"/>
      <c r="B42" s="58"/>
      <c r="C42" s="40" t="s">
        <v>25</v>
      </c>
      <c r="D42" s="42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30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41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30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30">
        <v>3169</v>
      </c>
      <c r="BD42" s="42">
        <v>349</v>
      </c>
      <c r="BE42" s="28">
        <v>358</v>
      </c>
      <c r="BF42" s="28">
        <v>404</v>
      </c>
      <c r="BG42" s="28">
        <v>485</v>
      </c>
      <c r="BH42" s="28">
        <v>443</v>
      </c>
      <c r="BI42" s="28">
        <v>376</v>
      </c>
      <c r="BJ42" s="28">
        <v>335</v>
      </c>
      <c r="BK42" s="28">
        <v>365</v>
      </c>
      <c r="BL42" s="28">
        <v>353</v>
      </c>
      <c r="BM42" s="28">
        <v>432</v>
      </c>
      <c r="BN42" s="28">
        <v>328</v>
      </c>
      <c r="BO42" s="28">
        <v>364</v>
      </c>
      <c r="BP42" s="130">
        <v>4592</v>
      </c>
      <c r="BQ42" s="28">
        <v>385</v>
      </c>
      <c r="BR42" s="28">
        <v>534</v>
      </c>
      <c r="BS42" s="28">
        <v>59</v>
      </c>
      <c r="BT42" s="148">
        <f t="shared" si="4"/>
        <v>672</v>
      </c>
      <c r="BU42" s="20">
        <f t="shared" si="5"/>
        <v>1111</v>
      </c>
      <c r="BV42" s="52">
        <f t="shared" si="6"/>
        <v>978</v>
      </c>
      <c r="BW42" s="114">
        <f t="shared" si="3"/>
        <v>-11.971197119711974</v>
      </c>
      <c r="BX42" s="66"/>
      <c r="BY42" s="66"/>
    </row>
    <row r="43" spans="1:77" ht="20.100000000000001" customHeight="1" x14ac:dyDescent="0.25">
      <c r="A43" s="171"/>
      <c r="B43" s="58"/>
      <c r="C43" s="59" t="s">
        <v>26</v>
      </c>
      <c r="D43" s="42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30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41">
        <v>107</v>
      </c>
      <c r="AD43" s="42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30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30">
        <v>72</v>
      </c>
      <c r="BD43" s="42">
        <v>3</v>
      </c>
      <c r="BE43" s="28">
        <v>5</v>
      </c>
      <c r="BF43" s="28">
        <v>8</v>
      </c>
      <c r="BG43" s="28">
        <v>9</v>
      </c>
      <c r="BH43" s="28">
        <v>6</v>
      </c>
      <c r="BI43" s="28">
        <v>2</v>
      </c>
      <c r="BJ43" s="28">
        <v>2</v>
      </c>
      <c r="BK43" s="28">
        <v>2</v>
      </c>
      <c r="BL43" s="28">
        <v>3</v>
      </c>
      <c r="BM43" s="28">
        <v>19</v>
      </c>
      <c r="BN43" s="28">
        <v>32</v>
      </c>
      <c r="BO43" s="28">
        <v>36</v>
      </c>
      <c r="BP43" s="130">
        <v>127</v>
      </c>
      <c r="BQ43" s="28">
        <v>36</v>
      </c>
      <c r="BR43" s="28">
        <v>27</v>
      </c>
      <c r="BS43" s="28">
        <v>29</v>
      </c>
      <c r="BT43" s="148">
        <f t="shared" si="4"/>
        <v>34</v>
      </c>
      <c r="BU43" s="20">
        <f t="shared" si="5"/>
        <v>16</v>
      </c>
      <c r="BV43" s="52">
        <f t="shared" si="6"/>
        <v>92</v>
      </c>
      <c r="BW43" s="115">
        <f t="shared" si="3"/>
        <v>475</v>
      </c>
      <c r="BX43" s="66"/>
      <c r="BY43" s="66"/>
    </row>
    <row r="44" spans="1:77" ht="20.100000000000001" customHeight="1" x14ac:dyDescent="0.25">
      <c r="A44" s="171"/>
      <c r="B44" s="58"/>
      <c r="C44" s="59" t="s">
        <v>27</v>
      </c>
      <c r="D44" s="42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30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41">
        <v>16</v>
      </c>
      <c r="AD44" s="42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30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30">
        <v>28</v>
      </c>
      <c r="BD44" s="42">
        <v>1</v>
      </c>
      <c r="BE44" s="28">
        <v>1</v>
      </c>
      <c r="BF44" s="28">
        <v>1</v>
      </c>
      <c r="BG44" s="28">
        <v>2</v>
      </c>
      <c r="BH44" s="28">
        <v>2</v>
      </c>
      <c r="BI44" s="28">
        <v>2</v>
      </c>
      <c r="BJ44" s="28">
        <v>0</v>
      </c>
      <c r="BK44" s="28">
        <v>0</v>
      </c>
      <c r="BL44" s="28">
        <v>0</v>
      </c>
      <c r="BM44" s="28">
        <v>0</v>
      </c>
      <c r="BN44" s="28">
        <v>2</v>
      </c>
      <c r="BO44" s="28">
        <v>0</v>
      </c>
      <c r="BP44" s="130">
        <v>11</v>
      </c>
      <c r="BQ44" s="28">
        <v>1</v>
      </c>
      <c r="BR44" s="28">
        <v>0</v>
      </c>
      <c r="BS44" s="28">
        <v>2</v>
      </c>
      <c r="BT44" s="148">
        <f t="shared" si="4"/>
        <v>5</v>
      </c>
      <c r="BU44" s="20">
        <f t="shared" si="5"/>
        <v>3</v>
      </c>
      <c r="BV44" s="52">
        <f t="shared" si="6"/>
        <v>3</v>
      </c>
      <c r="BW44" s="115">
        <f t="shared" si="3"/>
        <v>0</v>
      </c>
      <c r="BX44" s="66"/>
      <c r="BY44" s="66"/>
    </row>
    <row r="45" spans="1:77" ht="20.100000000000001" customHeight="1" x14ac:dyDescent="0.25">
      <c r="A45" s="171"/>
      <c r="B45" s="58"/>
      <c r="C45" s="140" t="s">
        <v>33</v>
      </c>
      <c r="D45" s="42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30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41">
        <v>505</v>
      </c>
      <c r="AD45" s="42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30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30">
        <v>500</v>
      </c>
      <c r="BD45" s="42">
        <v>42</v>
      </c>
      <c r="BE45" s="28">
        <v>40</v>
      </c>
      <c r="BF45" s="28">
        <v>38</v>
      </c>
      <c r="BG45" s="28">
        <v>42</v>
      </c>
      <c r="BH45" s="28">
        <v>44</v>
      </c>
      <c r="BI45" s="28">
        <v>36</v>
      </c>
      <c r="BJ45" s="28">
        <v>45</v>
      </c>
      <c r="BK45" s="28">
        <v>42</v>
      </c>
      <c r="BL45" s="28">
        <v>42</v>
      </c>
      <c r="BM45" s="28">
        <v>46</v>
      </c>
      <c r="BN45" s="28">
        <v>42</v>
      </c>
      <c r="BO45" s="28">
        <v>42</v>
      </c>
      <c r="BP45" s="130">
        <v>501</v>
      </c>
      <c r="BQ45" s="28">
        <v>43</v>
      </c>
      <c r="BR45" s="28">
        <v>36</v>
      </c>
      <c r="BS45" s="28">
        <v>44</v>
      </c>
      <c r="BT45" s="148">
        <f t="shared" si="4"/>
        <v>120</v>
      </c>
      <c r="BU45" s="20">
        <f t="shared" si="5"/>
        <v>120</v>
      </c>
      <c r="BV45" s="52">
        <f t="shared" si="6"/>
        <v>123</v>
      </c>
      <c r="BW45" s="115">
        <f t="shared" si="3"/>
        <v>2.4999999999999911</v>
      </c>
      <c r="BX45" s="66"/>
      <c r="BY45" s="66"/>
    </row>
    <row r="46" spans="1:77" ht="20.100000000000001" customHeight="1" x14ac:dyDescent="0.25">
      <c r="A46" s="171"/>
      <c r="B46" s="58"/>
      <c r="C46" s="41" t="s">
        <v>28</v>
      </c>
      <c r="D46" s="42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30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41">
        <v>8721</v>
      </c>
      <c r="AD46" s="42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30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30">
        <v>8132</v>
      </c>
      <c r="BD46" s="42">
        <v>754</v>
      </c>
      <c r="BE46" s="28">
        <v>633</v>
      </c>
      <c r="BF46" s="28">
        <v>665</v>
      </c>
      <c r="BG46" s="28">
        <v>671</v>
      </c>
      <c r="BH46" s="28">
        <v>720</v>
      </c>
      <c r="BI46" s="28">
        <v>617</v>
      </c>
      <c r="BJ46" s="28">
        <v>716</v>
      </c>
      <c r="BK46" s="28">
        <v>648</v>
      </c>
      <c r="BL46" s="28">
        <v>600</v>
      </c>
      <c r="BM46" s="28">
        <v>547</v>
      </c>
      <c r="BN46" s="28">
        <v>504</v>
      </c>
      <c r="BO46" s="28">
        <v>684</v>
      </c>
      <c r="BP46" s="130">
        <v>7759</v>
      </c>
      <c r="BQ46" s="28">
        <v>713</v>
      </c>
      <c r="BR46" s="28">
        <v>548</v>
      </c>
      <c r="BS46" s="28">
        <v>494</v>
      </c>
      <c r="BT46" s="148">
        <f t="shared" si="4"/>
        <v>2104</v>
      </c>
      <c r="BU46" s="20">
        <f t="shared" si="5"/>
        <v>2052</v>
      </c>
      <c r="BV46" s="52">
        <f t="shared" si="6"/>
        <v>1755</v>
      </c>
      <c r="BW46" s="115">
        <f t="shared" si="3"/>
        <v>-14.473684210526317</v>
      </c>
      <c r="BX46" s="66"/>
      <c r="BY46" s="66"/>
    </row>
    <row r="47" spans="1:77" ht="20.100000000000001" customHeight="1" x14ac:dyDescent="0.3">
      <c r="A47" s="171"/>
      <c r="B47" s="139"/>
      <c r="C47" s="150" t="s">
        <v>29</v>
      </c>
      <c r="D47" s="42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30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41">
        <v>61644</v>
      </c>
      <c r="AD47" s="42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30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30">
        <v>72644</v>
      </c>
      <c r="BD47" s="42">
        <v>6037</v>
      </c>
      <c r="BE47" s="28">
        <v>5388</v>
      </c>
      <c r="BF47" s="28">
        <v>5354</v>
      </c>
      <c r="BG47" s="28">
        <v>6685</v>
      </c>
      <c r="BH47" s="28">
        <v>7296</v>
      </c>
      <c r="BI47" s="28">
        <v>6184</v>
      </c>
      <c r="BJ47" s="28">
        <v>7951</v>
      </c>
      <c r="BK47" s="28">
        <v>7661</v>
      </c>
      <c r="BL47" s="28">
        <v>7460</v>
      </c>
      <c r="BM47" s="28">
        <v>7756</v>
      </c>
      <c r="BN47" s="28">
        <v>6068</v>
      </c>
      <c r="BO47" s="28">
        <v>7246</v>
      </c>
      <c r="BP47" s="130">
        <v>81086</v>
      </c>
      <c r="BQ47" s="28">
        <v>7114</v>
      </c>
      <c r="BR47" s="28">
        <v>6519</v>
      </c>
      <c r="BS47" s="28">
        <v>6656</v>
      </c>
      <c r="BT47" s="148">
        <f t="shared" si="4"/>
        <v>16209</v>
      </c>
      <c r="BU47" s="20">
        <f t="shared" si="5"/>
        <v>16779</v>
      </c>
      <c r="BV47" s="52">
        <f t="shared" si="6"/>
        <v>20289</v>
      </c>
      <c r="BW47" s="115">
        <f t="shared" si="3"/>
        <v>20.919005900232435</v>
      </c>
      <c r="BX47" s="66"/>
      <c r="BY47" s="66"/>
    </row>
    <row r="48" spans="1:77" ht="20.100000000000001" customHeight="1" x14ac:dyDescent="0.25">
      <c r="A48" s="171"/>
      <c r="B48" s="35"/>
      <c r="C48" s="41" t="s">
        <v>83</v>
      </c>
      <c r="D48" s="42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30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41">
        <v>12109</v>
      </c>
      <c r="AD48" s="42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30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30">
        <v>14755</v>
      </c>
      <c r="BD48" s="42">
        <v>1322</v>
      </c>
      <c r="BE48" s="28">
        <v>1202</v>
      </c>
      <c r="BF48" s="28">
        <v>1184</v>
      </c>
      <c r="BG48" s="28">
        <v>1331</v>
      </c>
      <c r="BH48" s="28">
        <v>1372</v>
      </c>
      <c r="BI48" s="28">
        <v>1192</v>
      </c>
      <c r="BJ48" s="28">
        <v>1540</v>
      </c>
      <c r="BK48" s="28">
        <v>1366</v>
      </c>
      <c r="BL48" s="28">
        <v>1310</v>
      </c>
      <c r="BM48" s="28">
        <v>1403</v>
      </c>
      <c r="BN48" s="28">
        <v>1292</v>
      </c>
      <c r="BO48" s="28">
        <v>1309</v>
      </c>
      <c r="BP48" s="130">
        <v>15823</v>
      </c>
      <c r="BQ48" s="28">
        <v>1221</v>
      </c>
      <c r="BR48" s="28">
        <v>1060</v>
      </c>
      <c r="BS48" s="28">
        <v>1162</v>
      </c>
      <c r="BT48" s="148">
        <f t="shared" si="4"/>
        <v>3540</v>
      </c>
      <c r="BU48" s="20">
        <f t="shared" si="5"/>
        <v>3708</v>
      </c>
      <c r="BV48" s="52">
        <f t="shared" si="6"/>
        <v>3443</v>
      </c>
      <c r="BW48" s="115">
        <f t="shared" si="3"/>
        <v>-7.146709816612729</v>
      </c>
      <c r="BX48" s="66"/>
      <c r="BY48" s="66"/>
    </row>
    <row r="49" spans="1:77" ht="20.100000000000001" customHeight="1" x14ac:dyDescent="0.25">
      <c r="A49" s="171"/>
      <c r="B49" s="35"/>
      <c r="C49" s="140" t="s">
        <v>99</v>
      </c>
      <c r="D49" s="42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0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1">
        <v>0</v>
      </c>
      <c r="AD49" s="42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0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30">
        <v>0</v>
      </c>
      <c r="BD49" s="42">
        <v>30</v>
      </c>
      <c r="BE49" s="28">
        <v>103</v>
      </c>
      <c r="BF49" s="28">
        <v>121</v>
      </c>
      <c r="BG49" s="28">
        <v>123</v>
      </c>
      <c r="BH49" s="28">
        <v>190</v>
      </c>
      <c r="BI49" s="28">
        <v>191</v>
      </c>
      <c r="BJ49" s="28">
        <v>297</v>
      </c>
      <c r="BK49" s="28">
        <v>320</v>
      </c>
      <c r="BL49" s="28">
        <v>339</v>
      </c>
      <c r="BM49" s="28">
        <v>439</v>
      </c>
      <c r="BN49" s="28">
        <v>399</v>
      </c>
      <c r="BO49" s="28">
        <v>479</v>
      </c>
      <c r="BP49" s="130">
        <v>3031</v>
      </c>
      <c r="BQ49" s="28">
        <v>480</v>
      </c>
      <c r="BR49" s="28">
        <v>433</v>
      </c>
      <c r="BS49" s="28">
        <v>567</v>
      </c>
      <c r="BT49" s="148">
        <f t="shared" si="4"/>
        <v>0</v>
      </c>
      <c r="BU49" s="20">
        <f t="shared" si="5"/>
        <v>254</v>
      </c>
      <c r="BV49" s="52">
        <f t="shared" si="6"/>
        <v>1480</v>
      </c>
      <c r="BW49" s="115">
        <f t="shared" si="3"/>
        <v>482.67716535433073</v>
      </c>
      <c r="BX49" s="66"/>
      <c r="BY49" s="66"/>
    </row>
    <row r="50" spans="1:77" ht="20.100000000000001" customHeight="1" x14ac:dyDescent="0.25">
      <c r="A50" s="171"/>
      <c r="B50" s="35"/>
      <c r="C50" s="140" t="s">
        <v>34</v>
      </c>
      <c r="D50" s="42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30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41">
        <v>6265</v>
      </c>
      <c r="AD50" s="42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30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30">
        <v>6863</v>
      </c>
      <c r="BD50" s="42">
        <v>600</v>
      </c>
      <c r="BE50" s="28">
        <v>542</v>
      </c>
      <c r="BF50" s="28">
        <v>534</v>
      </c>
      <c r="BG50" s="28">
        <v>571</v>
      </c>
      <c r="BH50" s="28">
        <v>588</v>
      </c>
      <c r="BI50" s="28">
        <v>477</v>
      </c>
      <c r="BJ50" s="28">
        <v>604</v>
      </c>
      <c r="BK50" s="28">
        <v>560</v>
      </c>
      <c r="BL50" s="28">
        <v>561</v>
      </c>
      <c r="BM50" s="28">
        <v>591</v>
      </c>
      <c r="BN50" s="28">
        <v>557</v>
      </c>
      <c r="BO50" s="28">
        <v>580</v>
      </c>
      <c r="BP50" s="130">
        <v>6765</v>
      </c>
      <c r="BQ50" s="28">
        <v>571</v>
      </c>
      <c r="BR50" s="28">
        <v>463</v>
      </c>
      <c r="BS50" s="28">
        <v>546</v>
      </c>
      <c r="BT50" s="148">
        <f t="shared" si="4"/>
        <v>1644</v>
      </c>
      <c r="BU50" s="20">
        <f t="shared" si="5"/>
        <v>1676</v>
      </c>
      <c r="BV50" s="52">
        <f t="shared" si="6"/>
        <v>1580</v>
      </c>
      <c r="BW50" s="115">
        <f t="shared" si="3"/>
        <v>-5.7279236276849606</v>
      </c>
      <c r="BX50" s="66"/>
      <c r="BY50" s="66"/>
    </row>
    <row r="51" spans="1:77" ht="20.100000000000001" customHeight="1" x14ac:dyDescent="0.25">
      <c r="A51" s="171"/>
      <c r="B51" s="35"/>
      <c r="C51" s="140" t="s">
        <v>82</v>
      </c>
      <c r="D51" s="42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30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41">
        <v>0</v>
      </c>
      <c r="AD51" s="42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30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30">
        <v>2</v>
      </c>
      <c r="BD51" s="42">
        <v>1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130">
        <v>1</v>
      </c>
      <c r="BQ51" s="28">
        <v>0</v>
      </c>
      <c r="BR51" s="28">
        <v>0</v>
      </c>
      <c r="BS51" s="28">
        <v>0</v>
      </c>
      <c r="BT51" s="148">
        <f t="shared" si="4"/>
        <v>1</v>
      </c>
      <c r="BU51" s="20">
        <f t="shared" si="5"/>
        <v>1</v>
      </c>
      <c r="BV51" s="52">
        <f t="shared" si="6"/>
        <v>0</v>
      </c>
      <c r="BW51" s="115">
        <f t="shared" si="3"/>
        <v>-100</v>
      </c>
      <c r="BX51" s="66"/>
      <c r="BY51" s="66"/>
    </row>
    <row r="52" spans="1:77" ht="20.100000000000001" customHeight="1" thickBot="1" x14ac:dyDescent="0.3">
      <c r="A52" s="171"/>
      <c r="B52" s="35"/>
      <c r="C52" s="140" t="s">
        <v>97</v>
      </c>
      <c r="D52" s="42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3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41">
        <v>0</v>
      </c>
      <c r="AD52" s="42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30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30">
        <v>0</v>
      </c>
      <c r="BD52" s="42">
        <v>1</v>
      </c>
      <c r="BE52" s="28">
        <v>0</v>
      </c>
      <c r="BF52" s="28">
        <v>7</v>
      </c>
      <c r="BG52" s="28">
        <v>12</v>
      </c>
      <c r="BH52" s="28">
        <v>11</v>
      </c>
      <c r="BI52" s="28">
        <v>14</v>
      </c>
      <c r="BJ52" s="28">
        <v>54</v>
      </c>
      <c r="BK52" s="28">
        <v>158</v>
      </c>
      <c r="BL52" s="28">
        <v>122</v>
      </c>
      <c r="BM52" s="28">
        <v>124</v>
      </c>
      <c r="BN52" s="28">
        <v>139</v>
      </c>
      <c r="BO52" s="28">
        <v>115</v>
      </c>
      <c r="BP52" s="130">
        <v>757</v>
      </c>
      <c r="BQ52" s="28">
        <v>118</v>
      </c>
      <c r="BR52" s="28">
        <v>142</v>
      </c>
      <c r="BS52" s="28">
        <v>158</v>
      </c>
      <c r="BT52" s="148">
        <f t="shared" si="4"/>
        <v>0</v>
      </c>
      <c r="BU52" s="20">
        <f t="shared" si="5"/>
        <v>8</v>
      </c>
      <c r="BV52" s="52">
        <f t="shared" si="6"/>
        <v>418</v>
      </c>
      <c r="BW52" s="115">
        <v>-100</v>
      </c>
      <c r="BX52" s="66"/>
      <c r="BY52" s="66"/>
    </row>
    <row r="53" spans="1:77" s="215" customFormat="1" ht="20.100000000000001" customHeight="1" thickBot="1" x14ac:dyDescent="0.35">
      <c r="A53" s="171"/>
      <c r="B53" s="103" t="s">
        <v>18</v>
      </c>
      <c r="C53" s="101"/>
      <c r="D53" s="61">
        <v>1640</v>
      </c>
      <c r="E53" s="56">
        <v>1441</v>
      </c>
      <c r="F53" s="56">
        <v>1704</v>
      </c>
      <c r="G53" s="56">
        <v>1771</v>
      </c>
      <c r="H53" s="56">
        <v>1597</v>
      </c>
      <c r="I53" s="56">
        <v>1740</v>
      </c>
      <c r="J53" s="56">
        <v>2015</v>
      </c>
      <c r="K53" s="56">
        <v>1979</v>
      </c>
      <c r="L53" s="56">
        <v>2031</v>
      </c>
      <c r="M53" s="56">
        <v>2149</v>
      </c>
      <c r="N53" s="56">
        <v>1973</v>
      </c>
      <c r="O53" s="124">
        <v>2229</v>
      </c>
      <c r="P53" s="124">
        <v>22269</v>
      </c>
      <c r="Q53" s="56">
        <v>1905</v>
      </c>
      <c r="R53" s="56">
        <v>1909</v>
      </c>
      <c r="S53" s="56">
        <v>2149</v>
      </c>
      <c r="T53" s="56">
        <v>2145</v>
      </c>
      <c r="U53" s="56">
        <v>2115</v>
      </c>
      <c r="V53" s="56">
        <v>2234</v>
      </c>
      <c r="W53" s="56">
        <v>2170</v>
      </c>
      <c r="X53" s="56">
        <v>2378</v>
      </c>
      <c r="Y53" s="56">
        <v>2268</v>
      </c>
      <c r="Z53" s="56">
        <v>2176</v>
      </c>
      <c r="AA53" s="56">
        <v>2249</v>
      </c>
      <c r="AB53" s="56">
        <v>2241</v>
      </c>
      <c r="AC53" s="167">
        <v>25939</v>
      </c>
      <c r="AD53" s="61">
        <v>2069</v>
      </c>
      <c r="AE53" s="56">
        <v>1874</v>
      </c>
      <c r="AF53" s="56">
        <v>2379</v>
      </c>
      <c r="AG53" s="56">
        <v>2131</v>
      </c>
      <c r="AH53" s="56">
        <v>2499</v>
      </c>
      <c r="AI53" s="56">
        <v>2390</v>
      </c>
      <c r="AJ53" s="56">
        <v>2596</v>
      </c>
      <c r="AK53" s="56">
        <v>2393</v>
      </c>
      <c r="AL53" s="56">
        <v>2229</v>
      </c>
      <c r="AM53" s="56">
        <v>2307</v>
      </c>
      <c r="AN53" s="56">
        <v>2172</v>
      </c>
      <c r="AO53" s="56">
        <v>2172</v>
      </c>
      <c r="AP53" s="57">
        <v>27211</v>
      </c>
      <c r="AQ53" s="56">
        <v>2326</v>
      </c>
      <c r="AR53" s="56">
        <v>1939</v>
      </c>
      <c r="AS53" s="56">
        <v>2151</v>
      </c>
      <c r="AT53" s="56">
        <v>2212</v>
      </c>
      <c r="AU53" s="56">
        <v>2239</v>
      </c>
      <c r="AV53" s="56">
        <v>2132</v>
      </c>
      <c r="AW53" s="56">
        <v>2298</v>
      </c>
      <c r="AX53" s="56">
        <v>2352</v>
      </c>
      <c r="AY53" s="56">
        <v>2109</v>
      </c>
      <c r="AZ53" s="56">
        <v>2436</v>
      </c>
      <c r="BA53" s="56">
        <v>2204</v>
      </c>
      <c r="BB53" s="56">
        <v>2142</v>
      </c>
      <c r="BC53" s="57">
        <v>26540</v>
      </c>
      <c r="BD53" s="61">
        <v>2294</v>
      </c>
      <c r="BE53" s="56">
        <v>2182</v>
      </c>
      <c r="BF53" s="56">
        <v>2135</v>
      </c>
      <c r="BG53" s="56">
        <v>2367</v>
      </c>
      <c r="BH53" s="56">
        <v>2411</v>
      </c>
      <c r="BI53" s="56">
        <v>2124</v>
      </c>
      <c r="BJ53" s="56">
        <v>2532</v>
      </c>
      <c r="BK53" s="56">
        <v>2573</v>
      </c>
      <c r="BL53" s="56">
        <v>2473</v>
      </c>
      <c r="BM53" s="56">
        <v>2611</v>
      </c>
      <c r="BN53" s="56">
        <v>2349</v>
      </c>
      <c r="BO53" s="56">
        <v>2424</v>
      </c>
      <c r="BP53" s="57">
        <v>28475</v>
      </c>
      <c r="BQ53" s="56">
        <v>2503</v>
      </c>
      <c r="BR53" s="56">
        <v>2174</v>
      </c>
      <c r="BS53" s="56">
        <v>1972</v>
      </c>
      <c r="BT53" s="300">
        <f t="shared" si="4"/>
        <v>6416</v>
      </c>
      <c r="BU53" s="180">
        <f t="shared" si="5"/>
        <v>6611</v>
      </c>
      <c r="BV53" s="166">
        <f t="shared" si="6"/>
        <v>6649</v>
      </c>
      <c r="BW53" s="57">
        <f t="shared" ref="BW53:BW57" si="7">((BV53/BU53)-1)*100</f>
        <v>0.57479957646346946</v>
      </c>
      <c r="BX53" s="66"/>
      <c r="BY53" s="66"/>
    </row>
    <row r="54" spans="1:77" ht="20.100000000000001" customHeight="1" x14ac:dyDescent="0.25">
      <c r="A54" s="171"/>
      <c r="B54" s="207"/>
      <c r="C54" s="40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79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62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79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79">
        <v>1422</v>
      </c>
      <c r="BD54" s="36">
        <v>166</v>
      </c>
      <c r="BE54" s="17">
        <v>122</v>
      </c>
      <c r="BF54" s="17">
        <v>170</v>
      </c>
      <c r="BG54" s="17">
        <v>224</v>
      </c>
      <c r="BH54" s="17">
        <v>189</v>
      </c>
      <c r="BI54" s="17">
        <v>245</v>
      </c>
      <c r="BJ54" s="17">
        <v>241</v>
      </c>
      <c r="BK54" s="17">
        <v>277</v>
      </c>
      <c r="BL54" s="17">
        <v>241</v>
      </c>
      <c r="BM54" s="17">
        <v>332</v>
      </c>
      <c r="BN54" s="17">
        <v>305</v>
      </c>
      <c r="BO54" s="17">
        <v>245</v>
      </c>
      <c r="BP54" s="179">
        <v>2757</v>
      </c>
      <c r="BQ54" s="17">
        <v>319</v>
      </c>
      <c r="BR54" s="17">
        <v>292</v>
      </c>
      <c r="BS54" s="17">
        <v>37</v>
      </c>
      <c r="BT54" s="147">
        <f t="shared" si="4"/>
        <v>343</v>
      </c>
      <c r="BU54" s="146">
        <f t="shared" si="5"/>
        <v>458</v>
      </c>
      <c r="BV54" s="225">
        <f t="shared" si="6"/>
        <v>648</v>
      </c>
      <c r="BW54" s="114">
        <f t="shared" si="7"/>
        <v>41.484716157205234</v>
      </c>
      <c r="BX54" s="66"/>
      <c r="BY54" s="66"/>
    </row>
    <row r="55" spans="1:77" ht="20.100000000000001" customHeight="1" x14ac:dyDescent="0.25">
      <c r="A55" s="171"/>
      <c r="B55" s="58"/>
      <c r="C55" s="59" t="s">
        <v>26</v>
      </c>
      <c r="D55" s="42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30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41">
        <v>103</v>
      </c>
      <c r="AD55" s="42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30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30">
        <v>45</v>
      </c>
      <c r="BD55" s="42">
        <v>4</v>
      </c>
      <c r="BE55" s="28">
        <v>5</v>
      </c>
      <c r="BF55" s="28">
        <v>6</v>
      </c>
      <c r="BG55" s="28">
        <v>2</v>
      </c>
      <c r="BH55" s="28">
        <v>4</v>
      </c>
      <c r="BI55" s="28">
        <v>4</v>
      </c>
      <c r="BJ55" s="28">
        <v>4</v>
      </c>
      <c r="BK55" s="28">
        <v>6</v>
      </c>
      <c r="BL55" s="28">
        <v>3</v>
      </c>
      <c r="BM55" s="28">
        <v>5</v>
      </c>
      <c r="BN55" s="28">
        <v>12</v>
      </c>
      <c r="BO55" s="28">
        <v>10</v>
      </c>
      <c r="BP55" s="130">
        <v>65</v>
      </c>
      <c r="BQ55" s="28">
        <v>16</v>
      </c>
      <c r="BR55" s="28">
        <v>19</v>
      </c>
      <c r="BS55" s="28">
        <v>21</v>
      </c>
      <c r="BT55" s="148">
        <f t="shared" si="4"/>
        <v>6</v>
      </c>
      <c r="BU55" s="20">
        <f t="shared" si="5"/>
        <v>15</v>
      </c>
      <c r="BV55" s="52">
        <f t="shared" si="6"/>
        <v>56</v>
      </c>
      <c r="BW55" s="115">
        <f t="shared" si="7"/>
        <v>273.33333333333331</v>
      </c>
      <c r="BX55" s="66"/>
      <c r="BY55" s="66"/>
    </row>
    <row r="56" spans="1:77" ht="20.100000000000001" customHeight="1" x14ac:dyDescent="0.25">
      <c r="A56" s="171"/>
      <c r="B56" s="58"/>
      <c r="C56" s="59" t="s">
        <v>27</v>
      </c>
      <c r="D56" s="42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30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41">
        <v>0</v>
      </c>
      <c r="AD56" s="42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30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30">
        <v>2</v>
      </c>
      <c r="BD56" s="42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1</v>
      </c>
      <c r="BP56" s="130">
        <v>1</v>
      </c>
      <c r="BQ56" s="28">
        <v>1</v>
      </c>
      <c r="BR56" s="28">
        <v>1</v>
      </c>
      <c r="BS56" s="28">
        <v>3</v>
      </c>
      <c r="BT56" s="148">
        <f t="shared" si="4"/>
        <v>0</v>
      </c>
      <c r="BU56" s="20">
        <f t="shared" si="5"/>
        <v>0</v>
      </c>
      <c r="BV56" s="52">
        <f t="shared" si="6"/>
        <v>5</v>
      </c>
      <c r="BW56" s="115"/>
      <c r="BX56" s="66"/>
      <c r="BY56" s="66"/>
    </row>
    <row r="57" spans="1:77" ht="20.100000000000001" customHeight="1" x14ac:dyDescent="0.25">
      <c r="A57" s="171"/>
      <c r="B57" s="58"/>
      <c r="C57" s="140" t="s">
        <v>33</v>
      </c>
      <c r="D57" s="42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30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41">
        <v>13</v>
      </c>
      <c r="AD57" s="42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30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30">
        <v>12</v>
      </c>
      <c r="BD57" s="42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28">
        <v>1</v>
      </c>
      <c r="BK57" s="28">
        <v>1</v>
      </c>
      <c r="BL57" s="28">
        <v>1</v>
      </c>
      <c r="BM57" s="28">
        <v>1</v>
      </c>
      <c r="BN57" s="28">
        <v>1</v>
      </c>
      <c r="BO57" s="28">
        <v>1</v>
      </c>
      <c r="BP57" s="130">
        <v>12</v>
      </c>
      <c r="BQ57" s="28">
        <v>1</v>
      </c>
      <c r="BR57" s="28">
        <v>1</v>
      </c>
      <c r="BS57" s="28">
        <v>1</v>
      </c>
      <c r="BT57" s="148">
        <f t="shared" si="4"/>
        <v>3</v>
      </c>
      <c r="BU57" s="20">
        <f t="shared" si="5"/>
        <v>3</v>
      </c>
      <c r="BV57" s="52">
        <f t="shared" si="6"/>
        <v>3</v>
      </c>
      <c r="BW57" s="115">
        <f t="shared" si="7"/>
        <v>0</v>
      </c>
      <c r="BX57" s="66"/>
      <c r="BY57" s="66"/>
    </row>
    <row r="58" spans="1:77" ht="20.100000000000001" customHeight="1" x14ac:dyDescent="0.25">
      <c r="A58" s="171"/>
      <c r="B58" s="58"/>
      <c r="C58" s="41" t="s">
        <v>28</v>
      </c>
      <c r="D58" s="42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30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41">
        <v>0</v>
      </c>
      <c r="AD58" s="42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30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30">
        <v>0</v>
      </c>
      <c r="BD58" s="42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130">
        <v>0</v>
      </c>
      <c r="BQ58" s="28">
        <v>0</v>
      </c>
      <c r="BR58" s="28">
        <v>0</v>
      </c>
      <c r="BS58" s="28">
        <v>0</v>
      </c>
      <c r="BT58" s="148">
        <f t="shared" si="4"/>
        <v>0</v>
      </c>
      <c r="BU58" s="20">
        <f t="shared" si="5"/>
        <v>0</v>
      </c>
      <c r="BV58" s="52">
        <f t="shared" si="6"/>
        <v>0</v>
      </c>
      <c r="BW58" s="115"/>
      <c r="BX58" s="66"/>
      <c r="BY58" s="66"/>
    </row>
    <row r="59" spans="1:77" ht="20.100000000000001" customHeight="1" x14ac:dyDescent="0.25">
      <c r="A59" s="171"/>
      <c r="B59" s="35"/>
      <c r="C59" s="41" t="s">
        <v>29</v>
      </c>
      <c r="D59" s="42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30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41">
        <v>8599</v>
      </c>
      <c r="AD59" s="42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30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30">
        <v>7480</v>
      </c>
      <c r="BD59" s="42">
        <v>607</v>
      </c>
      <c r="BE59" s="28">
        <v>619</v>
      </c>
      <c r="BF59" s="28">
        <v>565</v>
      </c>
      <c r="BG59" s="28">
        <v>627</v>
      </c>
      <c r="BH59" s="28">
        <v>625</v>
      </c>
      <c r="BI59" s="28">
        <v>550</v>
      </c>
      <c r="BJ59" s="28">
        <v>612</v>
      </c>
      <c r="BK59" s="28">
        <v>748</v>
      </c>
      <c r="BL59" s="28">
        <v>737</v>
      </c>
      <c r="BM59" s="28">
        <v>701</v>
      </c>
      <c r="BN59" s="28">
        <v>549</v>
      </c>
      <c r="BO59" s="28">
        <v>653</v>
      </c>
      <c r="BP59" s="130">
        <v>7593</v>
      </c>
      <c r="BQ59" s="28">
        <v>695</v>
      </c>
      <c r="BR59" s="28">
        <v>571</v>
      </c>
      <c r="BS59" s="28">
        <v>531</v>
      </c>
      <c r="BT59" s="148">
        <f t="shared" si="4"/>
        <v>1829</v>
      </c>
      <c r="BU59" s="20">
        <f t="shared" si="5"/>
        <v>1791</v>
      </c>
      <c r="BV59" s="52">
        <f t="shared" si="6"/>
        <v>1797</v>
      </c>
      <c r="BW59" s="115">
        <f t="shared" ref="BW59:BW62" si="8">((BV59/BU59)-1)*100</f>
        <v>0.33500837520938909</v>
      </c>
      <c r="BX59" s="66"/>
      <c r="BY59" s="66"/>
    </row>
    <row r="60" spans="1:77" ht="20.100000000000001" customHeight="1" x14ac:dyDescent="0.25">
      <c r="A60" s="171"/>
      <c r="B60" s="35"/>
      <c r="C60" s="41" t="s">
        <v>83</v>
      </c>
      <c r="D60" s="42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30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41">
        <v>10240</v>
      </c>
      <c r="AD60" s="42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30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30">
        <v>10829</v>
      </c>
      <c r="BD60" s="42">
        <v>938</v>
      </c>
      <c r="BE60" s="28">
        <v>889</v>
      </c>
      <c r="BF60" s="28">
        <v>864</v>
      </c>
      <c r="BG60" s="28">
        <v>947</v>
      </c>
      <c r="BH60" s="28">
        <v>1010</v>
      </c>
      <c r="BI60" s="28">
        <v>849</v>
      </c>
      <c r="BJ60" s="28">
        <v>1063</v>
      </c>
      <c r="BK60" s="28">
        <v>975</v>
      </c>
      <c r="BL60" s="28">
        <v>926</v>
      </c>
      <c r="BM60" s="28">
        <v>973</v>
      </c>
      <c r="BN60" s="28">
        <v>924</v>
      </c>
      <c r="BO60" s="28">
        <v>940</v>
      </c>
      <c r="BP60" s="130">
        <v>11298</v>
      </c>
      <c r="BQ60" s="28">
        <v>907</v>
      </c>
      <c r="BR60" s="28">
        <v>803</v>
      </c>
      <c r="BS60" s="28">
        <v>857</v>
      </c>
      <c r="BT60" s="148">
        <f t="shared" si="4"/>
        <v>2607</v>
      </c>
      <c r="BU60" s="20">
        <f t="shared" si="5"/>
        <v>2691</v>
      </c>
      <c r="BV60" s="52">
        <f t="shared" si="6"/>
        <v>2567</v>
      </c>
      <c r="BW60" s="115">
        <f t="shared" si="8"/>
        <v>-4.6079524340393867</v>
      </c>
      <c r="BX60" s="66"/>
      <c r="BY60" s="66"/>
    </row>
    <row r="61" spans="1:77" ht="20.100000000000001" customHeight="1" x14ac:dyDescent="0.25">
      <c r="A61" s="171"/>
      <c r="B61" s="35"/>
      <c r="C61" s="140" t="s">
        <v>99</v>
      </c>
      <c r="D61" s="42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30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41">
        <v>0</v>
      </c>
      <c r="AD61" s="42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30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30">
        <v>0</v>
      </c>
      <c r="BD61" s="42">
        <v>2</v>
      </c>
      <c r="BE61" s="28">
        <v>6</v>
      </c>
      <c r="BF61" s="28">
        <v>10</v>
      </c>
      <c r="BG61" s="28">
        <v>16</v>
      </c>
      <c r="BH61" s="28">
        <v>21</v>
      </c>
      <c r="BI61" s="28">
        <v>13</v>
      </c>
      <c r="BJ61" s="28">
        <v>30</v>
      </c>
      <c r="BK61" s="28">
        <v>26</v>
      </c>
      <c r="BL61" s="28">
        <v>31</v>
      </c>
      <c r="BM61" s="28">
        <v>24</v>
      </c>
      <c r="BN61" s="28">
        <v>42</v>
      </c>
      <c r="BO61" s="28">
        <v>59</v>
      </c>
      <c r="BP61" s="130">
        <v>280</v>
      </c>
      <c r="BQ61" s="28">
        <v>49</v>
      </c>
      <c r="BR61" s="28">
        <v>42</v>
      </c>
      <c r="BS61" s="28">
        <v>38</v>
      </c>
      <c r="BT61" s="148">
        <f t="shared" si="4"/>
        <v>0</v>
      </c>
      <c r="BU61" s="20">
        <f t="shared" si="5"/>
        <v>18</v>
      </c>
      <c r="BV61" s="52">
        <f t="shared" si="6"/>
        <v>129</v>
      </c>
      <c r="BW61" s="115">
        <f t="shared" si="8"/>
        <v>616.66666666666674</v>
      </c>
      <c r="BX61" s="66"/>
      <c r="BY61" s="66"/>
    </row>
    <row r="62" spans="1:77" ht="20.100000000000001" customHeight="1" x14ac:dyDescent="0.25">
      <c r="A62" s="171"/>
      <c r="B62" s="35"/>
      <c r="C62" s="140" t="s">
        <v>34</v>
      </c>
      <c r="D62" s="42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30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41">
        <v>6148</v>
      </c>
      <c r="AD62" s="42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30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30">
        <v>6750</v>
      </c>
      <c r="BD62" s="42">
        <v>576</v>
      </c>
      <c r="BE62" s="28">
        <v>540</v>
      </c>
      <c r="BF62" s="28">
        <v>519</v>
      </c>
      <c r="BG62" s="28">
        <v>550</v>
      </c>
      <c r="BH62" s="28">
        <v>561</v>
      </c>
      <c r="BI62" s="28">
        <v>462</v>
      </c>
      <c r="BJ62" s="28">
        <v>579</v>
      </c>
      <c r="BK62" s="28">
        <v>537</v>
      </c>
      <c r="BL62" s="28">
        <v>532</v>
      </c>
      <c r="BM62" s="28">
        <v>565</v>
      </c>
      <c r="BN62" s="28">
        <v>512</v>
      </c>
      <c r="BO62" s="28">
        <v>514</v>
      </c>
      <c r="BP62" s="130">
        <v>6447</v>
      </c>
      <c r="BQ62" s="28">
        <v>505</v>
      </c>
      <c r="BR62" s="28">
        <v>442</v>
      </c>
      <c r="BS62" s="28">
        <v>481</v>
      </c>
      <c r="BT62" s="148">
        <f t="shared" si="4"/>
        <v>1628</v>
      </c>
      <c r="BU62" s="20">
        <f t="shared" si="5"/>
        <v>1635</v>
      </c>
      <c r="BV62" s="52">
        <f t="shared" si="6"/>
        <v>1428</v>
      </c>
      <c r="BW62" s="115">
        <f t="shared" si="8"/>
        <v>-12.660550458715591</v>
      </c>
      <c r="BX62" s="66"/>
      <c r="BY62" s="66"/>
    </row>
    <row r="63" spans="1:77" ht="20.100000000000001" customHeight="1" thickBot="1" x14ac:dyDescent="0.3">
      <c r="A63" s="171"/>
      <c r="B63" s="208"/>
      <c r="C63" s="316" t="s">
        <v>97</v>
      </c>
      <c r="D63" s="70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2">
        <v>0</v>
      </c>
      <c r="P63" s="71">
        <v>0</v>
      </c>
      <c r="Q63" s="70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2">
        <v>0</v>
      </c>
      <c r="AC63" s="151">
        <v>0</v>
      </c>
      <c r="AD63" s="70">
        <v>0</v>
      </c>
      <c r="AE63" s="71">
        <v>0</v>
      </c>
      <c r="AF63" s="71">
        <v>0</v>
      </c>
      <c r="AG63" s="71">
        <v>0</v>
      </c>
      <c r="AH63" s="71">
        <v>0</v>
      </c>
      <c r="AI63" s="71">
        <v>0</v>
      </c>
      <c r="AJ63" s="71">
        <v>0</v>
      </c>
      <c r="AK63" s="71">
        <v>0</v>
      </c>
      <c r="AL63" s="71">
        <v>0</v>
      </c>
      <c r="AM63" s="71">
        <v>0</v>
      </c>
      <c r="AN63" s="71">
        <v>0</v>
      </c>
      <c r="AO63" s="72">
        <v>0</v>
      </c>
      <c r="AP63" s="71">
        <v>0</v>
      </c>
      <c r="AQ63" s="70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0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2">
        <v>0</v>
      </c>
      <c r="BC63" s="71">
        <v>0</v>
      </c>
      <c r="BD63" s="70">
        <v>0</v>
      </c>
      <c r="BE63" s="71">
        <v>0</v>
      </c>
      <c r="BF63" s="71">
        <v>0</v>
      </c>
      <c r="BG63" s="71">
        <v>0</v>
      </c>
      <c r="BH63" s="71">
        <v>0</v>
      </c>
      <c r="BI63" s="71">
        <v>0</v>
      </c>
      <c r="BJ63" s="71">
        <v>2</v>
      </c>
      <c r="BK63" s="71">
        <v>3</v>
      </c>
      <c r="BL63" s="71">
        <v>2</v>
      </c>
      <c r="BM63" s="71">
        <v>10</v>
      </c>
      <c r="BN63" s="71">
        <v>4</v>
      </c>
      <c r="BO63" s="71">
        <v>1</v>
      </c>
      <c r="BP63" s="123">
        <v>22</v>
      </c>
      <c r="BQ63" s="71">
        <v>10</v>
      </c>
      <c r="BR63" s="71">
        <v>3</v>
      </c>
      <c r="BS63" s="71">
        <v>3</v>
      </c>
      <c r="BT63" s="223">
        <f t="shared" si="4"/>
        <v>0</v>
      </c>
      <c r="BU63" s="151">
        <f t="shared" si="5"/>
        <v>0</v>
      </c>
      <c r="BV63" s="151">
        <f t="shared" si="6"/>
        <v>16</v>
      </c>
      <c r="BW63" s="116"/>
      <c r="BX63" s="66"/>
      <c r="BY63" s="66"/>
    </row>
    <row r="64" spans="1:77" ht="20.100000000000001" customHeight="1" x14ac:dyDescent="0.25">
      <c r="A64" s="171"/>
      <c r="B64" s="291" t="s">
        <v>112</v>
      </c>
      <c r="C64" s="199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8"/>
      <c r="BU64" s="149"/>
      <c r="BV64" s="149"/>
      <c r="BW64" s="65"/>
      <c r="BX64" s="66"/>
      <c r="BY64" s="66"/>
    </row>
    <row r="65" spans="1:77" ht="20.100000000000001" customHeight="1" x14ac:dyDescent="0.25">
      <c r="A65" s="171"/>
      <c r="B65" s="291"/>
      <c r="C65" s="332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8"/>
      <c r="BU65" s="149"/>
      <c r="BV65" s="149"/>
      <c r="BW65" s="65"/>
      <c r="BX65" s="66"/>
      <c r="BY65" s="66"/>
    </row>
    <row r="66" spans="1:77" ht="20.100000000000001" customHeight="1" x14ac:dyDescent="0.25">
      <c r="A66" s="171"/>
      <c r="B66" s="333" t="s">
        <v>36</v>
      </c>
      <c r="C66" s="333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8"/>
      <c r="BU66" s="149"/>
      <c r="BV66" s="149"/>
      <c r="BW66" s="65"/>
      <c r="BX66" s="66"/>
      <c r="BY66" s="66"/>
    </row>
    <row r="67" spans="1:77" ht="20.100000000000001" customHeight="1" thickBot="1" x14ac:dyDescent="0.3">
      <c r="A67" s="171"/>
      <c r="B67" s="83" t="s">
        <v>42</v>
      </c>
      <c r="C67" s="83"/>
      <c r="D67" s="46"/>
      <c r="E67" s="108"/>
      <c r="F67" s="46"/>
      <c r="G67" s="46"/>
      <c r="H67" s="46"/>
      <c r="I67" s="46"/>
      <c r="J67" s="46"/>
      <c r="K67" s="46"/>
      <c r="L67" s="46"/>
      <c r="M67" s="46"/>
      <c r="N67" s="108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27"/>
      <c r="BU67" s="149"/>
      <c r="BV67" s="158"/>
      <c r="BW67" s="27"/>
      <c r="BX67" s="66"/>
      <c r="BY67" s="66"/>
    </row>
    <row r="68" spans="1:77" ht="20.100000000000001" customHeight="1" thickBot="1" x14ac:dyDescent="0.35">
      <c r="A68" s="171"/>
      <c r="B68" s="92"/>
      <c r="C68" s="87" t="s">
        <v>100</v>
      </c>
      <c r="D68" s="88">
        <v>11170.279958187999</v>
      </c>
      <c r="E68" s="89">
        <v>10221.0603266866</v>
      </c>
      <c r="F68" s="89">
        <v>11374.769059807</v>
      </c>
      <c r="G68" s="89">
        <v>11617.0440558264</v>
      </c>
      <c r="H68" s="89">
        <v>11398.696467574002</v>
      </c>
      <c r="I68" s="89">
        <v>12664.330652037001</v>
      </c>
      <c r="J68" s="89">
        <v>12985.378455226599</v>
      </c>
      <c r="K68" s="89">
        <v>11335.435346825401</v>
      </c>
      <c r="L68" s="89">
        <v>12901.3503360792</v>
      </c>
      <c r="M68" s="89">
        <v>14645.3855617382</v>
      </c>
      <c r="N68" s="89">
        <v>13282.459124585002</v>
      </c>
      <c r="O68" s="89">
        <v>17535.248897725</v>
      </c>
      <c r="P68" s="129">
        <v>151131.43824229841</v>
      </c>
      <c r="Q68" s="89">
        <v>12490.969616561599</v>
      </c>
      <c r="R68" s="89">
        <v>11965.586594665599</v>
      </c>
      <c r="S68" s="89">
        <v>14567.517097040802</v>
      </c>
      <c r="T68" s="89">
        <v>14383.751715024602</v>
      </c>
      <c r="U68" s="89">
        <v>14347.5849145544</v>
      </c>
      <c r="V68" s="89">
        <v>15067.8999328832</v>
      </c>
      <c r="W68" s="89">
        <v>13088.7078636036</v>
      </c>
      <c r="X68" s="89">
        <v>14142.541514921399</v>
      </c>
      <c r="Y68" s="89">
        <v>14805.832660040598</v>
      </c>
      <c r="Z68" s="89">
        <v>14118.707724653199</v>
      </c>
      <c r="AA68" s="89">
        <v>15051.354516584401</v>
      </c>
      <c r="AB68" s="89">
        <v>18614.103737994199</v>
      </c>
      <c r="AC68" s="129">
        <v>172644.5578885276</v>
      </c>
      <c r="AD68" s="89">
        <v>13138.779274355798</v>
      </c>
      <c r="AE68" s="89">
        <v>11640.652396661801</v>
      </c>
      <c r="AF68" s="89">
        <v>15199.281615996602</v>
      </c>
      <c r="AG68" s="89">
        <v>14732.999838174197</v>
      </c>
      <c r="AH68" s="89">
        <v>15374.4526030534</v>
      </c>
      <c r="AI68" s="89">
        <v>14765.01513931</v>
      </c>
      <c r="AJ68" s="89">
        <v>15120.2989388402</v>
      </c>
      <c r="AK68" s="89">
        <v>15426.070153547</v>
      </c>
      <c r="AL68" s="89">
        <v>15861.123791912803</v>
      </c>
      <c r="AM68" s="89">
        <v>16691.491283183601</v>
      </c>
      <c r="AN68" s="89">
        <v>16532.455021797403</v>
      </c>
      <c r="AO68" s="89">
        <v>19210.812822511398</v>
      </c>
      <c r="AP68" s="129">
        <v>183693.43287934415</v>
      </c>
      <c r="AQ68" s="89">
        <v>16287.519589367199</v>
      </c>
      <c r="AR68" s="89">
        <v>13421.042122104001</v>
      </c>
      <c r="AS68" s="89">
        <v>16525.049335904201</v>
      </c>
      <c r="AT68" s="89">
        <v>18022.925989184998</v>
      </c>
      <c r="AU68" s="89">
        <v>17903.591086430402</v>
      </c>
      <c r="AV68" s="89">
        <v>17900.062445646003</v>
      </c>
      <c r="AW68" s="89">
        <v>18622.611112089602</v>
      </c>
      <c r="AX68" s="89">
        <v>18406.618833367</v>
      </c>
      <c r="AY68" s="89">
        <v>17236.057224117601</v>
      </c>
      <c r="AZ68" s="89">
        <v>20569.6143641528</v>
      </c>
      <c r="BA68" s="89">
        <v>20574.7371166468</v>
      </c>
      <c r="BB68" s="89">
        <v>23009.561725592004</v>
      </c>
      <c r="BC68" s="129">
        <v>218479.39094460261</v>
      </c>
      <c r="BD68" s="88">
        <v>21578.364930095802</v>
      </c>
      <c r="BE68" s="89">
        <v>18471.363251489998</v>
      </c>
      <c r="BF68" s="89">
        <v>19898.725405571804</v>
      </c>
      <c r="BG68" s="89">
        <v>23327.112119031201</v>
      </c>
      <c r="BH68" s="89">
        <v>21653.645974212799</v>
      </c>
      <c r="BI68" s="89">
        <v>20982.6561354554</v>
      </c>
      <c r="BJ68" s="89">
        <v>24542.737597177402</v>
      </c>
      <c r="BK68" s="89">
        <v>22241.644389103003</v>
      </c>
      <c r="BL68" s="89">
        <v>21823.326432745602</v>
      </c>
      <c r="BM68" s="89">
        <v>21675.607003628797</v>
      </c>
      <c r="BN68" s="89">
        <v>19988.249567402403</v>
      </c>
      <c r="BO68" s="89">
        <v>24978.824916101203</v>
      </c>
      <c r="BP68" s="129">
        <v>261162.25772201543</v>
      </c>
      <c r="BQ68" s="89">
        <v>21128.092330724405</v>
      </c>
      <c r="BR68" s="89">
        <v>18341.004035828599</v>
      </c>
      <c r="BS68" s="89">
        <v>18820.454485159004</v>
      </c>
      <c r="BT68" s="88">
        <f>SUM($AQ68:$AS68)</f>
        <v>46233.611047375402</v>
      </c>
      <c r="BU68" s="120">
        <f>SUM($BD68:$BF68)</f>
        <v>59948.453587157608</v>
      </c>
      <c r="BV68" s="121">
        <f>SUM($BQ68:$BS68)</f>
        <v>58289.550851712003</v>
      </c>
      <c r="BW68" s="175">
        <f t="shared" ref="BW68:BW91" si="9">((BV68/BU68)-1)*100</f>
        <v>-2.7672152260504346</v>
      </c>
      <c r="BX68" s="66"/>
      <c r="BY68" s="66"/>
    </row>
    <row r="69" spans="1:77" ht="20.100000000000001" customHeight="1" x14ac:dyDescent="0.2">
      <c r="A69" s="171"/>
      <c r="B69" s="13" t="s">
        <v>43</v>
      </c>
      <c r="C69" s="14"/>
      <c r="D69" s="78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200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200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200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200"/>
      <c r="BD69" s="78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200"/>
      <c r="BQ69" s="79"/>
      <c r="BR69" s="79"/>
      <c r="BS69" s="79"/>
      <c r="BT69" s="78"/>
      <c r="BU69" s="146"/>
      <c r="BV69" s="225"/>
      <c r="BW69" s="200"/>
      <c r="BX69" s="66"/>
      <c r="BY69" s="66"/>
    </row>
    <row r="70" spans="1:77" ht="20.100000000000001" customHeight="1" x14ac:dyDescent="0.25">
      <c r="A70" s="171"/>
      <c r="B70" s="361" t="s">
        <v>12</v>
      </c>
      <c r="C70" s="362"/>
      <c r="D70" s="42">
        <v>9676.1721070499989</v>
      </c>
      <c r="E70" s="28">
        <v>8825.0421714500008</v>
      </c>
      <c r="F70" s="28">
        <v>9804.1320560599997</v>
      </c>
      <c r="G70" s="28">
        <v>9654.2468529199996</v>
      </c>
      <c r="H70" s="28">
        <v>9725.3174534000009</v>
      </c>
      <c r="I70" s="28">
        <v>11018.002514310001</v>
      </c>
      <c r="J70" s="28">
        <v>11605.665878579999</v>
      </c>
      <c r="K70" s="28">
        <v>9964.4861006400006</v>
      </c>
      <c r="L70" s="28">
        <v>11701.639800520001</v>
      </c>
      <c r="M70" s="28">
        <v>12741.28293297</v>
      </c>
      <c r="N70" s="28">
        <v>11804.746632630002</v>
      </c>
      <c r="O70" s="28">
        <v>14514.53998465</v>
      </c>
      <c r="P70" s="130">
        <v>131035.27448518001</v>
      </c>
      <c r="Q70" s="28">
        <v>10942.671450889999</v>
      </c>
      <c r="R70" s="28">
        <v>10470.219709479999</v>
      </c>
      <c r="S70" s="28">
        <v>12327.573835860001</v>
      </c>
      <c r="T70" s="28">
        <v>11856.839480690001</v>
      </c>
      <c r="U70" s="28">
        <v>12150.848840229999</v>
      </c>
      <c r="V70" s="28">
        <v>13044.69683273</v>
      </c>
      <c r="W70" s="28">
        <v>11578.83182254</v>
      </c>
      <c r="X70" s="28">
        <v>12412.293422549999</v>
      </c>
      <c r="Y70" s="28">
        <v>13190.368967359998</v>
      </c>
      <c r="Z70" s="28">
        <v>12583.321951349999</v>
      </c>
      <c r="AA70" s="28">
        <v>13344.40406089</v>
      </c>
      <c r="AB70" s="28">
        <v>16795.14888972</v>
      </c>
      <c r="AC70" s="130">
        <v>150697.21926429</v>
      </c>
      <c r="AD70" s="28">
        <v>11786.130061619999</v>
      </c>
      <c r="AE70" s="28">
        <v>10279.919441560001</v>
      </c>
      <c r="AF70" s="28">
        <v>13514.928430630001</v>
      </c>
      <c r="AG70" s="28">
        <v>13259.905445259998</v>
      </c>
      <c r="AH70" s="28">
        <v>13606.91262664</v>
      </c>
      <c r="AI70" s="28">
        <v>13030.15422509</v>
      </c>
      <c r="AJ70" s="28">
        <v>13708.199381169999</v>
      </c>
      <c r="AK70" s="28">
        <v>13883.296960600001</v>
      </c>
      <c r="AL70" s="28">
        <v>14076.879833560002</v>
      </c>
      <c r="AM70" s="28">
        <v>15188.556852110001</v>
      </c>
      <c r="AN70" s="28">
        <v>14821.079858900002</v>
      </c>
      <c r="AO70" s="28">
        <v>17440.357162249999</v>
      </c>
      <c r="AP70" s="130">
        <v>164596.32027938997</v>
      </c>
      <c r="AQ70" s="28">
        <v>14762.595303029999</v>
      </c>
      <c r="AR70" s="28">
        <v>12305.341213600001</v>
      </c>
      <c r="AS70" s="28">
        <v>15296.218945840001</v>
      </c>
      <c r="AT70" s="28">
        <v>16570.539855769999</v>
      </c>
      <c r="AU70" s="28">
        <v>16085.696961060001</v>
      </c>
      <c r="AV70" s="28">
        <v>16435.491653290002</v>
      </c>
      <c r="AW70" s="28">
        <v>17262.043399090002</v>
      </c>
      <c r="AX70" s="28">
        <v>16914.52058733</v>
      </c>
      <c r="AY70" s="28">
        <v>15858.673755700001</v>
      </c>
      <c r="AZ70" s="28">
        <v>19089.78796505</v>
      </c>
      <c r="BA70" s="28">
        <v>19147.415631880001</v>
      </c>
      <c r="BB70" s="28">
        <v>21610.338369880003</v>
      </c>
      <c r="BC70" s="130">
        <v>201338.66364152002</v>
      </c>
      <c r="BD70" s="42">
        <v>20243.224344440001</v>
      </c>
      <c r="BE70" s="28">
        <v>17106.08720509</v>
      </c>
      <c r="BF70" s="28">
        <v>18263.796875040003</v>
      </c>
      <c r="BG70" s="28">
        <v>21823.875056249999</v>
      </c>
      <c r="BH70" s="28">
        <v>19950.577929069997</v>
      </c>
      <c r="BI70" s="28">
        <v>19686.068081909998</v>
      </c>
      <c r="BJ70" s="28">
        <v>23077.76916842</v>
      </c>
      <c r="BK70" s="28">
        <v>20613.368745430002</v>
      </c>
      <c r="BL70" s="28">
        <v>20285.680907940001</v>
      </c>
      <c r="BM70" s="28">
        <v>20194.716665859996</v>
      </c>
      <c r="BN70" s="28">
        <v>18545.300889720002</v>
      </c>
      <c r="BO70" s="28">
        <v>23306.706560560004</v>
      </c>
      <c r="BP70" s="130">
        <v>243097.17242973001</v>
      </c>
      <c r="BQ70" s="28">
        <v>19700.271680390004</v>
      </c>
      <c r="BR70" s="28">
        <v>16905.142392109999</v>
      </c>
      <c r="BS70" s="28">
        <v>17455.368492910002</v>
      </c>
      <c r="BT70" s="42">
        <f>SUM($AQ70:$AS70)</f>
        <v>42364.15546247</v>
      </c>
      <c r="BU70" s="20">
        <f>SUM($BD70:$BF70)</f>
        <v>55613.108424570004</v>
      </c>
      <c r="BV70" s="52">
        <f>SUM($BQ70:$BS70)</f>
        <v>54060.782565410002</v>
      </c>
      <c r="BW70" s="110">
        <f t="shared" si="9"/>
        <v>-2.7912948999523679</v>
      </c>
      <c r="BX70" s="66"/>
      <c r="BY70" s="66"/>
    </row>
    <row r="71" spans="1:77" ht="20.100000000000001" customHeight="1" x14ac:dyDescent="0.2">
      <c r="A71" s="171"/>
      <c r="B71" s="18" t="s">
        <v>44</v>
      </c>
      <c r="C71" s="23"/>
      <c r="D71" s="18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82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82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82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82"/>
      <c r="BD71" s="185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82"/>
      <c r="BQ71" s="134"/>
      <c r="BR71" s="134"/>
      <c r="BS71" s="134"/>
      <c r="BT71" s="228"/>
      <c r="BU71" s="20"/>
      <c r="BV71" s="52"/>
      <c r="BW71" s="111"/>
      <c r="BX71" s="66"/>
      <c r="BY71" s="66"/>
    </row>
    <row r="72" spans="1:77" ht="20.100000000000001" customHeight="1" thickBot="1" x14ac:dyDescent="0.3">
      <c r="A72" s="171"/>
      <c r="B72" s="361" t="s">
        <v>12</v>
      </c>
      <c r="C72" s="362"/>
      <c r="D72" s="188">
        <v>1494.1078511380001</v>
      </c>
      <c r="E72" s="137">
        <v>1396.0181552366</v>
      </c>
      <c r="F72" s="137">
        <v>1570.6370037470001</v>
      </c>
      <c r="G72" s="137">
        <v>1962.7972029064001</v>
      </c>
      <c r="H72" s="137">
        <v>1673.3790141740001</v>
      </c>
      <c r="I72" s="137">
        <v>1646.328137727</v>
      </c>
      <c r="J72" s="137">
        <v>1379.7125766466002</v>
      </c>
      <c r="K72" s="137">
        <v>1370.9492461853999</v>
      </c>
      <c r="L72" s="137">
        <v>1199.7105355592</v>
      </c>
      <c r="M72" s="137">
        <v>1904.1026287682002</v>
      </c>
      <c r="N72" s="137">
        <v>1477.7124919550001</v>
      </c>
      <c r="O72" s="137">
        <v>3020.7089130750001</v>
      </c>
      <c r="P72" s="130">
        <v>20096.1637571184</v>
      </c>
      <c r="Q72" s="137">
        <v>1548.2981656716001</v>
      </c>
      <c r="R72" s="137">
        <v>1495.3668851856003</v>
      </c>
      <c r="S72" s="137">
        <v>2239.9432611808002</v>
      </c>
      <c r="T72" s="137">
        <v>2526.9122343346003</v>
      </c>
      <c r="U72" s="137">
        <v>2196.7360743244003</v>
      </c>
      <c r="V72" s="137">
        <v>2023.2031001532</v>
      </c>
      <c r="W72" s="137">
        <v>1509.8760410636</v>
      </c>
      <c r="X72" s="137">
        <v>1730.2480923714002</v>
      </c>
      <c r="Y72" s="137">
        <v>1615.4636926805999</v>
      </c>
      <c r="Z72" s="137">
        <v>1535.3857733032</v>
      </c>
      <c r="AA72" s="137">
        <v>1706.9504556944003</v>
      </c>
      <c r="AB72" s="137">
        <v>1818.9548482742</v>
      </c>
      <c r="AC72" s="194">
        <v>21947.338624237604</v>
      </c>
      <c r="AD72" s="137">
        <v>1352.6492127358001</v>
      </c>
      <c r="AE72" s="137">
        <v>1360.7329551017999</v>
      </c>
      <c r="AF72" s="137">
        <v>1684.3531853666</v>
      </c>
      <c r="AG72" s="137">
        <v>1473.0943929142002</v>
      </c>
      <c r="AH72" s="137">
        <v>1767.5399764133999</v>
      </c>
      <c r="AI72" s="137">
        <v>1734.86091422</v>
      </c>
      <c r="AJ72" s="137">
        <v>1412.0995576702001</v>
      </c>
      <c r="AK72" s="137">
        <v>1542.7731929469999</v>
      </c>
      <c r="AL72" s="137">
        <v>1784.2439583528003</v>
      </c>
      <c r="AM72" s="137">
        <v>1502.9344310736001</v>
      </c>
      <c r="AN72" s="137">
        <v>1711.3751628974003</v>
      </c>
      <c r="AO72" s="137">
        <v>1770.4556602614</v>
      </c>
      <c r="AP72" s="194">
        <v>19097.112599954198</v>
      </c>
      <c r="AQ72" s="137">
        <v>1524.9242863371999</v>
      </c>
      <c r="AR72" s="137">
        <v>1115.7009085040002</v>
      </c>
      <c r="AS72" s="137">
        <v>1228.8303900642002</v>
      </c>
      <c r="AT72" s="137">
        <v>1452.3861334150001</v>
      </c>
      <c r="AU72" s="137">
        <v>1817.8941253704002</v>
      </c>
      <c r="AV72" s="137">
        <v>1464.5707923560001</v>
      </c>
      <c r="AW72" s="137">
        <v>1360.5677129996002</v>
      </c>
      <c r="AX72" s="137">
        <v>1492.0982460370001</v>
      </c>
      <c r="AY72" s="137">
        <v>1377.3834684176002</v>
      </c>
      <c r="AZ72" s="137">
        <v>1479.8263991028</v>
      </c>
      <c r="BA72" s="137">
        <v>1427.3214847668</v>
      </c>
      <c r="BB72" s="137">
        <v>1399.2233557120001</v>
      </c>
      <c r="BC72" s="194">
        <v>17140.7273030826</v>
      </c>
      <c r="BD72" s="188">
        <v>1335.1405856558001</v>
      </c>
      <c r="BE72" s="137">
        <v>1365.2760464</v>
      </c>
      <c r="BF72" s="137">
        <v>1634.9285305318001</v>
      </c>
      <c r="BG72" s="137">
        <v>1503.2370627811999</v>
      </c>
      <c r="BH72" s="137">
        <v>1703.0680451428002</v>
      </c>
      <c r="BI72" s="137">
        <v>1296.5880535454003</v>
      </c>
      <c r="BJ72" s="137">
        <v>1464.9684287574</v>
      </c>
      <c r="BK72" s="137">
        <v>1628.2756436730001</v>
      </c>
      <c r="BL72" s="137">
        <v>1537.6455248056002</v>
      </c>
      <c r="BM72" s="137">
        <v>1480.8903377688002</v>
      </c>
      <c r="BN72" s="137">
        <v>1442.9486776823999</v>
      </c>
      <c r="BO72" s="137">
        <v>1672.1183555412001</v>
      </c>
      <c r="BP72" s="194">
        <v>18065.085292285399</v>
      </c>
      <c r="BQ72" s="137">
        <v>1427.8206503344002</v>
      </c>
      <c r="BR72" s="137">
        <v>1435.8616437185999</v>
      </c>
      <c r="BS72" s="137">
        <v>1365.0859922489999</v>
      </c>
      <c r="BT72" s="42">
        <f>SUM($AQ72:$AS72)</f>
        <v>3869.4555849054004</v>
      </c>
      <c r="BU72" s="20">
        <f>SUM($BD72:$BF72)</f>
        <v>4335.3451625876005</v>
      </c>
      <c r="BV72" s="52">
        <f>SUM($BQ72:$BS72)</f>
        <v>4228.768286302</v>
      </c>
      <c r="BW72" s="110">
        <f t="shared" si="9"/>
        <v>-2.4583250534540801</v>
      </c>
      <c r="BX72" s="66"/>
      <c r="BY72" s="66"/>
    </row>
    <row r="73" spans="1:77" ht="20.100000000000001" customHeight="1" thickBot="1" x14ac:dyDescent="0.35">
      <c r="A73" s="171"/>
      <c r="B73" s="92"/>
      <c r="C73" s="87" t="s">
        <v>117</v>
      </c>
      <c r="D73" s="88">
        <v>5886.2902479425993</v>
      </c>
      <c r="E73" s="89">
        <v>5122.8544640001946</v>
      </c>
      <c r="F73" s="89">
        <v>5367.119563631607</v>
      </c>
      <c r="G73" s="89">
        <v>5710.4367442568009</v>
      </c>
      <c r="H73" s="89">
        <v>5403.6072851418085</v>
      </c>
      <c r="I73" s="89">
        <v>6917.4331595643816</v>
      </c>
      <c r="J73" s="89">
        <v>6759.8114339882031</v>
      </c>
      <c r="K73" s="89">
        <v>6220.4835068111988</v>
      </c>
      <c r="L73" s="89">
        <v>6261.8624814928189</v>
      </c>
      <c r="M73" s="89">
        <v>6874.8372488524265</v>
      </c>
      <c r="N73" s="89">
        <v>5967.5397932998003</v>
      </c>
      <c r="O73" s="89">
        <v>8235.3935959640112</v>
      </c>
      <c r="P73" s="129">
        <v>74727.669524945857</v>
      </c>
      <c r="Q73" s="89">
        <v>6359.9704633570109</v>
      </c>
      <c r="R73" s="89">
        <v>5773.6489797454014</v>
      </c>
      <c r="S73" s="89">
        <v>6301.5063716218046</v>
      </c>
      <c r="T73" s="89">
        <v>7158.7384497226067</v>
      </c>
      <c r="U73" s="89">
        <v>6757.1878024840116</v>
      </c>
      <c r="V73" s="89">
        <v>6667.3132046434157</v>
      </c>
      <c r="W73" s="89">
        <v>6989.4451530524138</v>
      </c>
      <c r="X73" s="89">
        <v>7216.1610647927973</v>
      </c>
      <c r="Y73" s="89">
        <v>7406.9783874663935</v>
      </c>
      <c r="Z73" s="89">
        <v>6223.7404018161969</v>
      </c>
      <c r="AA73" s="89">
        <v>6721.0496684705968</v>
      </c>
      <c r="AB73" s="89">
        <v>7984.7825073506128</v>
      </c>
      <c r="AC73" s="129">
        <v>81560.522454523263</v>
      </c>
      <c r="AD73" s="89">
        <v>6626.8746732466407</v>
      </c>
      <c r="AE73" s="89">
        <v>6351.0102651908046</v>
      </c>
      <c r="AF73" s="89">
        <v>12591.169315166037</v>
      </c>
      <c r="AG73" s="89">
        <v>7156.6757124083933</v>
      </c>
      <c r="AH73" s="89">
        <v>7793.0631162365962</v>
      </c>
      <c r="AI73" s="89">
        <v>7589.6925101457955</v>
      </c>
      <c r="AJ73" s="89">
        <v>7389.9857605802117</v>
      </c>
      <c r="AK73" s="89">
        <v>7313.8511828830169</v>
      </c>
      <c r="AL73" s="89">
        <v>7761.049103039215</v>
      </c>
      <c r="AM73" s="89">
        <v>7628.1293519236024</v>
      </c>
      <c r="AN73" s="89">
        <v>7474.2104391559951</v>
      </c>
      <c r="AO73" s="89">
        <v>9737.4054306973921</v>
      </c>
      <c r="AP73" s="129">
        <v>95413.116860673705</v>
      </c>
      <c r="AQ73" s="89">
        <v>7982.8457508745887</v>
      </c>
      <c r="AR73" s="89">
        <v>7174.6301236410145</v>
      </c>
      <c r="AS73" s="89">
        <v>7728.0326779854076</v>
      </c>
      <c r="AT73" s="89">
        <v>10232.1639888026</v>
      </c>
      <c r="AU73" s="89">
        <v>8042.2198644856062</v>
      </c>
      <c r="AV73" s="89">
        <v>8207.0602291650357</v>
      </c>
      <c r="AW73" s="89">
        <v>8192.4723359754353</v>
      </c>
      <c r="AX73" s="89">
        <v>8036.8403302584093</v>
      </c>
      <c r="AY73" s="89">
        <v>8448.86638925839</v>
      </c>
      <c r="AZ73" s="89">
        <v>9031.5959569727875</v>
      </c>
      <c r="BA73" s="89">
        <v>8323.7935712666185</v>
      </c>
      <c r="BB73" s="89">
        <v>10530.088187245199</v>
      </c>
      <c r="BC73" s="129">
        <v>101930.60940593109</v>
      </c>
      <c r="BD73" s="88">
        <v>8293.7341560486275</v>
      </c>
      <c r="BE73" s="89">
        <v>8025.6232108985942</v>
      </c>
      <c r="BF73" s="89">
        <v>8414.3002955217889</v>
      </c>
      <c r="BG73" s="89">
        <v>8711.3175642318001</v>
      </c>
      <c r="BH73" s="89">
        <v>9223.3773200449887</v>
      </c>
      <c r="BI73" s="89">
        <v>9309.1843147890595</v>
      </c>
      <c r="BJ73" s="89">
        <v>9257.5507701342049</v>
      </c>
      <c r="BK73" s="89">
        <v>9724.0641750800023</v>
      </c>
      <c r="BL73" s="89">
        <v>9425.9415797682032</v>
      </c>
      <c r="BM73" s="89">
        <v>9199.3524401076138</v>
      </c>
      <c r="BN73" s="89">
        <v>8566.7849537466154</v>
      </c>
      <c r="BO73" s="89">
        <v>11521.302233938248</v>
      </c>
      <c r="BP73" s="129">
        <v>109672.53301430974</v>
      </c>
      <c r="BQ73" s="89">
        <v>9138.5404404772053</v>
      </c>
      <c r="BR73" s="89">
        <v>7970.1096912136209</v>
      </c>
      <c r="BS73" s="89">
        <v>7984.4722277886003</v>
      </c>
      <c r="BT73" s="88">
        <f>SUM($AQ73:$AS73)</f>
        <v>22885.508552501011</v>
      </c>
      <c r="BU73" s="120">
        <f>SUM($BD73:$BF73)</f>
        <v>24733.65766246901</v>
      </c>
      <c r="BV73" s="121">
        <f>SUM($BQ73:$BS73)</f>
        <v>25093.122359479425</v>
      </c>
      <c r="BW73" s="175">
        <f t="shared" ref="BW73" si="10">((BV73/BU73)-1)*100</f>
        <v>1.4533422509355187</v>
      </c>
      <c r="BX73" s="66"/>
      <c r="BY73" s="66"/>
    </row>
    <row r="74" spans="1:77" ht="20.100000000000001" customHeight="1" x14ac:dyDescent="0.2">
      <c r="A74" s="171"/>
      <c r="B74" s="18" t="s">
        <v>45</v>
      </c>
      <c r="C74" s="23"/>
      <c r="D74" s="186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83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83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83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83"/>
      <c r="BD74" s="186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83"/>
      <c r="BQ74" s="135"/>
      <c r="BR74" s="135"/>
      <c r="BS74" s="135"/>
      <c r="BT74" s="228"/>
      <c r="BU74" s="20"/>
      <c r="BV74" s="52"/>
      <c r="BW74" s="111"/>
      <c r="BX74" s="66"/>
      <c r="BY74" s="66"/>
    </row>
    <row r="75" spans="1:77" ht="25.5" customHeight="1" x14ac:dyDescent="0.25">
      <c r="A75" s="171"/>
      <c r="B75" s="365" t="s">
        <v>12</v>
      </c>
      <c r="C75" s="366"/>
      <c r="D75" s="188">
        <v>5154.4075021399995</v>
      </c>
      <c r="E75" s="137">
        <v>4422.6825027099976</v>
      </c>
      <c r="F75" s="137">
        <v>4535.827695870008</v>
      </c>
      <c r="G75" s="137">
        <v>4812.4192664000011</v>
      </c>
      <c r="H75" s="137">
        <v>4507.1429130000106</v>
      </c>
      <c r="I75" s="137">
        <v>5952.9846548299838</v>
      </c>
      <c r="J75" s="137">
        <v>5905.2734079500033</v>
      </c>
      <c r="K75" s="137">
        <v>5341.2281561200007</v>
      </c>
      <c r="L75" s="137">
        <v>5370.316517720019</v>
      </c>
      <c r="M75" s="137">
        <v>5849.0877683400295</v>
      </c>
      <c r="N75" s="137">
        <v>5163.7782863500015</v>
      </c>
      <c r="O75" s="137">
        <v>6790.7094304800139</v>
      </c>
      <c r="P75" s="130">
        <v>63805.858101910067</v>
      </c>
      <c r="Q75" s="137">
        <v>5203.6592428800113</v>
      </c>
      <c r="R75" s="137">
        <v>5046.5908069100014</v>
      </c>
      <c r="S75" s="137">
        <v>5163.2035211300044</v>
      </c>
      <c r="T75" s="137">
        <v>6210.6308603300067</v>
      </c>
      <c r="U75" s="137">
        <v>5619.6289583000162</v>
      </c>
      <c r="V75" s="137">
        <v>5773.7438995800167</v>
      </c>
      <c r="W75" s="137">
        <v>6118.6677956500143</v>
      </c>
      <c r="X75" s="137">
        <v>6296.7612920999982</v>
      </c>
      <c r="Y75" s="137">
        <v>6417.8691177499959</v>
      </c>
      <c r="Z75" s="137">
        <v>5446.5238450099987</v>
      </c>
      <c r="AA75" s="137">
        <v>5765.8255335999993</v>
      </c>
      <c r="AB75" s="137">
        <v>6974.4467137100146</v>
      </c>
      <c r="AC75" s="194">
        <v>70037.551586950081</v>
      </c>
      <c r="AD75" s="137">
        <v>5868.4163224300419</v>
      </c>
      <c r="AE75" s="137">
        <v>5525.4754314000047</v>
      </c>
      <c r="AF75" s="137">
        <v>9719.0224187500207</v>
      </c>
      <c r="AG75" s="137">
        <v>6161.8232939099953</v>
      </c>
      <c r="AH75" s="137">
        <v>6838.7297173799961</v>
      </c>
      <c r="AI75" s="137">
        <v>6670.4971548199965</v>
      </c>
      <c r="AJ75" s="137">
        <v>6533.5185639700121</v>
      </c>
      <c r="AK75" s="137">
        <v>6471.9303282900182</v>
      </c>
      <c r="AL75" s="137">
        <v>6885.3846172900176</v>
      </c>
      <c r="AM75" s="137">
        <v>6698.1679213100033</v>
      </c>
      <c r="AN75" s="137">
        <v>6638.7454101699977</v>
      </c>
      <c r="AO75" s="137">
        <v>8827.9069490699931</v>
      </c>
      <c r="AP75" s="194">
        <v>82839.618128790098</v>
      </c>
      <c r="AQ75" s="137">
        <v>7145.7463096699894</v>
      </c>
      <c r="AR75" s="137">
        <v>6272.753048780015</v>
      </c>
      <c r="AS75" s="137">
        <v>6864.0091926100085</v>
      </c>
      <c r="AT75" s="137">
        <v>8752.8562267599991</v>
      </c>
      <c r="AU75" s="137">
        <v>7142.8148344600086</v>
      </c>
      <c r="AV75" s="137">
        <v>7420.4180832600377</v>
      </c>
      <c r="AW75" s="137">
        <v>7270.7576191700391</v>
      </c>
      <c r="AX75" s="137">
        <v>7234.6195175000084</v>
      </c>
      <c r="AY75" s="137">
        <v>7551.1869203399929</v>
      </c>
      <c r="AZ75" s="137">
        <v>8158.1163760099898</v>
      </c>
      <c r="BA75" s="137">
        <v>7483.7879548600195</v>
      </c>
      <c r="BB75" s="137">
        <v>9621.0650540200004</v>
      </c>
      <c r="BC75" s="194">
        <v>90918.131137440098</v>
      </c>
      <c r="BD75" s="188">
        <v>7589.1732700700295</v>
      </c>
      <c r="BE75" s="137">
        <v>7175.8580186099944</v>
      </c>
      <c r="BF75" s="137">
        <v>7298.4525196999921</v>
      </c>
      <c r="BG75" s="137">
        <v>7902.1369851900026</v>
      </c>
      <c r="BH75" s="137">
        <v>8432.8900446699881</v>
      </c>
      <c r="BI75" s="137">
        <v>8591.0432140700614</v>
      </c>
      <c r="BJ75" s="137">
        <v>8427.9098820400086</v>
      </c>
      <c r="BK75" s="137">
        <v>8715.3655630400026</v>
      </c>
      <c r="BL75" s="137">
        <v>8454.0643719100062</v>
      </c>
      <c r="BM75" s="137">
        <v>8315.2036405400158</v>
      </c>
      <c r="BN75" s="137">
        <v>7702.2515068100192</v>
      </c>
      <c r="BO75" s="137">
        <v>10622.696552310048</v>
      </c>
      <c r="BP75" s="194">
        <v>99227.045568960166</v>
      </c>
      <c r="BQ75" s="137">
        <v>8365.2613737800075</v>
      </c>
      <c r="BR75" s="137">
        <v>7214.5611263600222</v>
      </c>
      <c r="BS75" s="137">
        <v>7242.3230145300013</v>
      </c>
      <c r="BT75" s="42">
        <f>SUM($AQ75:$AS75)</f>
        <v>20282.508551060011</v>
      </c>
      <c r="BU75" s="20">
        <f>SUM($BD75:$BF75)</f>
        <v>22063.483808380017</v>
      </c>
      <c r="BV75" s="52">
        <f>SUM($BQ75:$BS75)</f>
        <v>22822.145514670032</v>
      </c>
      <c r="BW75" s="110">
        <f t="shared" ref="BW75:BW78" si="11">((BV75/BU75)-1)*100</f>
        <v>3.4385399553350071</v>
      </c>
      <c r="BX75" s="66"/>
      <c r="BY75" s="66"/>
    </row>
    <row r="76" spans="1:77" ht="20.100000000000001" customHeight="1" x14ac:dyDescent="0.2">
      <c r="A76" s="171"/>
      <c r="B76" s="18" t="s">
        <v>46</v>
      </c>
      <c r="C76" s="23"/>
      <c r="D76" s="187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84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84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84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84"/>
      <c r="BD76" s="187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84"/>
      <c r="BQ76" s="136"/>
      <c r="BR76" s="136"/>
      <c r="BS76" s="136"/>
      <c r="BT76" s="228"/>
      <c r="BU76" s="20"/>
      <c r="BV76" s="52"/>
      <c r="BW76" s="111"/>
      <c r="BX76" s="66"/>
      <c r="BY76" s="66"/>
    </row>
    <row r="77" spans="1:77" ht="19.5" customHeight="1" thickBot="1" x14ac:dyDescent="0.3">
      <c r="A77" s="171"/>
      <c r="B77" s="365" t="s">
        <v>12</v>
      </c>
      <c r="C77" s="366"/>
      <c r="D77" s="188">
        <v>731.88274580259986</v>
      </c>
      <c r="E77" s="137">
        <v>700.17196129019749</v>
      </c>
      <c r="F77" s="137">
        <v>831.29186776159884</v>
      </c>
      <c r="G77" s="137">
        <v>898.01747785680016</v>
      </c>
      <c r="H77" s="137">
        <v>896.46437214179787</v>
      </c>
      <c r="I77" s="137">
        <v>964.44850473439817</v>
      </c>
      <c r="J77" s="137">
        <v>854.53802603819975</v>
      </c>
      <c r="K77" s="137">
        <v>879.25535069119803</v>
      </c>
      <c r="L77" s="137">
        <v>891.54596377279984</v>
      </c>
      <c r="M77" s="137">
        <v>1025.749480512397</v>
      </c>
      <c r="N77" s="137">
        <v>803.76150694979913</v>
      </c>
      <c r="O77" s="137">
        <v>1444.6841654839977</v>
      </c>
      <c r="P77" s="130">
        <v>10921.811423035784</v>
      </c>
      <c r="Q77" s="137">
        <v>1156.311220477</v>
      </c>
      <c r="R77" s="137">
        <v>727.05817283539955</v>
      </c>
      <c r="S77" s="137">
        <v>1138.3028504918007</v>
      </c>
      <c r="T77" s="137">
        <v>948.10758939259972</v>
      </c>
      <c r="U77" s="137">
        <v>1137.5588441839957</v>
      </c>
      <c r="V77" s="137">
        <v>893.56930506339893</v>
      </c>
      <c r="W77" s="137">
        <v>870.77735740239916</v>
      </c>
      <c r="X77" s="137">
        <v>919.39977269279939</v>
      </c>
      <c r="Y77" s="137">
        <v>989.10926971639776</v>
      </c>
      <c r="Z77" s="137">
        <v>777.21655680619801</v>
      </c>
      <c r="AA77" s="137">
        <v>955.22413487059771</v>
      </c>
      <c r="AB77" s="137">
        <v>1010.3357936405984</v>
      </c>
      <c r="AC77" s="194">
        <v>11522.970867573185</v>
      </c>
      <c r="AD77" s="137">
        <v>758.45835081659868</v>
      </c>
      <c r="AE77" s="137">
        <v>825.53483379080012</v>
      </c>
      <c r="AF77" s="137">
        <v>2872.1468964160154</v>
      </c>
      <c r="AG77" s="137">
        <v>994.85241849839781</v>
      </c>
      <c r="AH77" s="137">
        <v>954.33339885660041</v>
      </c>
      <c r="AI77" s="137">
        <v>919.19535532579937</v>
      </c>
      <c r="AJ77" s="137">
        <v>856.46719661019927</v>
      </c>
      <c r="AK77" s="137">
        <v>841.92085459299881</v>
      </c>
      <c r="AL77" s="137">
        <v>875.66448574919741</v>
      </c>
      <c r="AM77" s="137">
        <v>929.96143061359908</v>
      </c>
      <c r="AN77" s="137">
        <v>835.46502898599761</v>
      </c>
      <c r="AO77" s="137">
        <v>909.49848162739909</v>
      </c>
      <c r="AP77" s="194">
        <v>12573.498731883603</v>
      </c>
      <c r="AQ77" s="137">
        <v>837.09944120459897</v>
      </c>
      <c r="AR77" s="137">
        <v>901.87707486099964</v>
      </c>
      <c r="AS77" s="137">
        <v>864.02348537539876</v>
      </c>
      <c r="AT77" s="137">
        <v>1479.3077620426006</v>
      </c>
      <c r="AU77" s="137">
        <v>899.40503002559763</v>
      </c>
      <c r="AV77" s="137">
        <v>786.64214590499842</v>
      </c>
      <c r="AW77" s="137">
        <v>921.71471680539707</v>
      </c>
      <c r="AX77" s="137">
        <v>802.22081275840083</v>
      </c>
      <c r="AY77" s="137">
        <v>897.67946891839665</v>
      </c>
      <c r="AZ77" s="137">
        <v>873.47958096279797</v>
      </c>
      <c r="BA77" s="137">
        <v>840.00561640659907</v>
      </c>
      <c r="BB77" s="137">
        <v>909.02313322519865</v>
      </c>
      <c r="BC77" s="194">
        <v>11012.478268490984</v>
      </c>
      <c r="BD77" s="188">
        <v>704.56088597859809</v>
      </c>
      <c r="BE77" s="137">
        <v>849.76519228859956</v>
      </c>
      <c r="BF77" s="137">
        <v>1115.8477758217966</v>
      </c>
      <c r="BG77" s="137">
        <v>809.1805790417975</v>
      </c>
      <c r="BH77" s="137">
        <v>790.48727537500042</v>
      </c>
      <c r="BI77" s="137">
        <v>718.14110071899836</v>
      </c>
      <c r="BJ77" s="137">
        <v>829.64088809419684</v>
      </c>
      <c r="BK77" s="137">
        <v>1008.6986120399994</v>
      </c>
      <c r="BL77" s="137">
        <v>971.87720785819727</v>
      </c>
      <c r="BM77" s="137">
        <v>884.14879956759773</v>
      </c>
      <c r="BN77" s="137">
        <v>864.53344693659574</v>
      </c>
      <c r="BO77" s="137">
        <v>898.6056816282005</v>
      </c>
      <c r="BP77" s="194">
        <v>10445.487445349578</v>
      </c>
      <c r="BQ77" s="137">
        <v>773.27906669719846</v>
      </c>
      <c r="BR77" s="137">
        <v>755.54856485359846</v>
      </c>
      <c r="BS77" s="137">
        <v>742.14921325859882</v>
      </c>
      <c r="BT77" s="42">
        <f>SUM($AQ77:$AS77)</f>
        <v>2603.0000014409975</v>
      </c>
      <c r="BU77" s="20">
        <f>SUM($BD77:$BF77)</f>
        <v>2670.1738540889946</v>
      </c>
      <c r="BV77" s="52">
        <f>SUM($BQ77:$BS77)</f>
        <v>2270.9768448093955</v>
      </c>
      <c r="BW77" s="110">
        <f t="shared" si="11"/>
        <v>-14.950225382077099</v>
      </c>
      <c r="BX77" s="66"/>
      <c r="BY77" s="66"/>
    </row>
    <row r="78" spans="1:77" ht="20.100000000000001" customHeight="1" thickBot="1" x14ac:dyDescent="0.35">
      <c r="A78" s="171"/>
      <c r="B78" s="92"/>
      <c r="C78" s="87" t="s">
        <v>118</v>
      </c>
      <c r="D78" s="88">
        <v>864.42843751139947</v>
      </c>
      <c r="E78" s="89">
        <v>691.30869644459995</v>
      </c>
      <c r="F78" s="89">
        <v>862.3806730618013</v>
      </c>
      <c r="G78" s="89">
        <v>1108.5477642102007</v>
      </c>
      <c r="H78" s="89">
        <v>856.44956131559979</v>
      </c>
      <c r="I78" s="89">
        <v>869.09014846939965</v>
      </c>
      <c r="J78" s="89">
        <v>1118.0115783519993</v>
      </c>
      <c r="K78" s="89">
        <v>884.44687173280033</v>
      </c>
      <c r="L78" s="89">
        <v>985.65273759319859</v>
      </c>
      <c r="M78" s="89">
        <v>1080.0606992250005</v>
      </c>
      <c r="N78" s="89">
        <v>934.39434872600134</v>
      </c>
      <c r="O78" s="89">
        <v>1112.9611466754013</v>
      </c>
      <c r="P78" s="129">
        <v>11367.732663317402</v>
      </c>
      <c r="Q78" s="89">
        <v>978.72577608520101</v>
      </c>
      <c r="R78" s="89">
        <v>921.78591712219884</v>
      </c>
      <c r="S78" s="89">
        <v>1058.7663489955976</v>
      </c>
      <c r="T78" s="89">
        <v>1357.8631099957956</v>
      </c>
      <c r="U78" s="89">
        <v>1024.100366760199</v>
      </c>
      <c r="V78" s="89">
        <v>985.1739767829971</v>
      </c>
      <c r="W78" s="89">
        <v>1064.3929529283989</v>
      </c>
      <c r="X78" s="89">
        <v>1114.4458254559993</v>
      </c>
      <c r="Y78" s="89">
        <v>1155.4855383472004</v>
      </c>
      <c r="Z78" s="89">
        <v>1104.8483941996003</v>
      </c>
      <c r="AA78" s="89">
        <v>1110.8679650419974</v>
      </c>
      <c r="AB78" s="89">
        <v>1258.7643530670011</v>
      </c>
      <c r="AC78" s="129">
        <v>13135.220524782188</v>
      </c>
      <c r="AD78" s="89">
        <v>1219.8358585123992</v>
      </c>
      <c r="AE78" s="89">
        <v>993.50646142179892</v>
      </c>
      <c r="AF78" s="89">
        <v>1328.645666388202</v>
      </c>
      <c r="AG78" s="89">
        <v>1600.9611304629989</v>
      </c>
      <c r="AH78" s="89">
        <v>1331.0158268517973</v>
      </c>
      <c r="AI78" s="89">
        <v>1288.0653373751993</v>
      </c>
      <c r="AJ78" s="89">
        <v>1367.5014955646029</v>
      </c>
      <c r="AK78" s="89">
        <v>1432.9425755806044</v>
      </c>
      <c r="AL78" s="89">
        <v>1335.2863608193968</v>
      </c>
      <c r="AM78" s="89">
        <v>1472.7270589866014</v>
      </c>
      <c r="AN78" s="89">
        <v>1400.3355852168002</v>
      </c>
      <c r="AO78" s="89">
        <v>1467.7243176561985</v>
      </c>
      <c r="AP78" s="129">
        <v>16238.5476748366</v>
      </c>
      <c r="AQ78" s="89">
        <v>1462.6356680544056</v>
      </c>
      <c r="AR78" s="89">
        <v>1191.8712999908018</v>
      </c>
      <c r="AS78" s="89">
        <v>1439.0857575503985</v>
      </c>
      <c r="AT78" s="89">
        <v>4554.217335227795</v>
      </c>
      <c r="AU78" s="89">
        <v>1420.5226785541979</v>
      </c>
      <c r="AV78" s="89">
        <v>1310.7655719469992</v>
      </c>
      <c r="AW78" s="89">
        <v>1527.2357791600014</v>
      </c>
      <c r="AX78" s="89">
        <v>1476.7305589219993</v>
      </c>
      <c r="AY78" s="89">
        <v>1337.6293973127956</v>
      </c>
      <c r="AZ78" s="89">
        <v>1539.9776151585991</v>
      </c>
      <c r="BA78" s="89">
        <v>1499.247854480602</v>
      </c>
      <c r="BB78" s="89">
        <v>1428.1741309350004</v>
      </c>
      <c r="BC78" s="129">
        <v>20188.093647293601</v>
      </c>
      <c r="BD78" s="88">
        <v>1557.0973867643963</v>
      </c>
      <c r="BE78" s="89">
        <v>1450.1052401573993</v>
      </c>
      <c r="BF78" s="89">
        <v>1419.4340096685985</v>
      </c>
      <c r="BG78" s="89">
        <v>2096.4291279462004</v>
      </c>
      <c r="BH78" s="89">
        <v>1542.4529570038062</v>
      </c>
      <c r="BI78" s="89">
        <v>1455.4294123328</v>
      </c>
      <c r="BJ78" s="89">
        <v>1667.4687798256034</v>
      </c>
      <c r="BK78" s="89">
        <v>1542.5340456387942</v>
      </c>
      <c r="BL78" s="89">
        <v>1525.5915942963977</v>
      </c>
      <c r="BM78" s="89">
        <v>1487.3696581227982</v>
      </c>
      <c r="BN78" s="89">
        <v>1241.6318752703974</v>
      </c>
      <c r="BO78" s="89">
        <v>1760.653576805599</v>
      </c>
      <c r="BP78" s="129">
        <v>18746.197663832791</v>
      </c>
      <c r="BQ78" s="89">
        <v>1615.3062866004011</v>
      </c>
      <c r="BR78" s="89">
        <v>1376.8682758396044</v>
      </c>
      <c r="BS78" s="89">
        <v>1204.3964129855981</v>
      </c>
      <c r="BT78" s="88">
        <f>SUM($AQ78:$AS78)</f>
        <v>4093.5927255956058</v>
      </c>
      <c r="BU78" s="120">
        <f>SUM($BD78:$BF78)</f>
        <v>4426.6366365903941</v>
      </c>
      <c r="BV78" s="121">
        <f>SUM($BQ78:$BS78)</f>
        <v>4196.570975425604</v>
      </c>
      <c r="BW78" s="175">
        <f t="shared" si="11"/>
        <v>-5.1973016999650952</v>
      </c>
      <c r="BX78" s="66"/>
      <c r="BY78" s="66"/>
    </row>
    <row r="79" spans="1:77" ht="20.100000000000001" customHeight="1" x14ac:dyDescent="0.2">
      <c r="A79" s="171"/>
      <c r="B79" s="18" t="s">
        <v>37</v>
      </c>
      <c r="C79" s="23"/>
      <c r="D79" s="186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83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83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83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83"/>
      <c r="BD79" s="186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83"/>
      <c r="BQ79" s="135"/>
      <c r="BR79" s="135"/>
      <c r="BS79" s="135"/>
      <c r="BT79" s="228"/>
      <c r="BU79" s="20"/>
      <c r="BV79" s="52"/>
      <c r="BW79" s="111"/>
      <c r="BX79" s="66"/>
      <c r="BY79" s="66"/>
    </row>
    <row r="80" spans="1:77" ht="25.5" customHeight="1" x14ac:dyDescent="0.25">
      <c r="A80" s="171"/>
      <c r="B80" s="365" t="s">
        <v>12</v>
      </c>
      <c r="C80" s="366"/>
      <c r="D80" s="188">
        <v>856.85260000999949</v>
      </c>
      <c r="E80" s="137">
        <v>688.87774835999994</v>
      </c>
      <c r="F80" s="137">
        <v>858.31869124000127</v>
      </c>
      <c r="G80" s="137">
        <v>1104.7697936600007</v>
      </c>
      <c r="H80" s="137">
        <v>853.16494556999976</v>
      </c>
      <c r="I80" s="137">
        <v>864.8572623699996</v>
      </c>
      <c r="J80" s="137">
        <v>1114.7758624699993</v>
      </c>
      <c r="K80" s="137">
        <v>881.00151233000031</v>
      </c>
      <c r="L80" s="137">
        <v>980.78198584999859</v>
      </c>
      <c r="M80" s="137">
        <v>1076.7503393400004</v>
      </c>
      <c r="N80" s="137">
        <v>930.14174486000138</v>
      </c>
      <c r="O80" s="137">
        <v>1111.4094806000014</v>
      </c>
      <c r="P80" s="130">
        <v>11321.701966660001</v>
      </c>
      <c r="Q80" s="137">
        <v>971.88698158000102</v>
      </c>
      <c r="R80" s="137">
        <v>919.2744726999988</v>
      </c>
      <c r="S80" s="137">
        <v>1055.4952165799975</v>
      </c>
      <c r="T80" s="137">
        <v>1354.7792002199956</v>
      </c>
      <c r="U80" s="137">
        <v>1021.153536659999</v>
      </c>
      <c r="V80" s="137">
        <v>981.52830832999712</v>
      </c>
      <c r="W80" s="137">
        <v>1061.5618896499989</v>
      </c>
      <c r="X80" s="137">
        <v>1111.6089986799993</v>
      </c>
      <c r="Y80" s="137">
        <v>1151.4301154400005</v>
      </c>
      <c r="Z80" s="137">
        <v>1102.0436155600003</v>
      </c>
      <c r="AA80" s="137">
        <v>1107.3554653099975</v>
      </c>
      <c r="AB80" s="137">
        <v>1257.0036898200012</v>
      </c>
      <c r="AC80" s="194">
        <v>13095.121490529988</v>
      </c>
      <c r="AD80" s="137">
        <v>1213.0175752699993</v>
      </c>
      <c r="AE80" s="137">
        <v>991.21088157999895</v>
      </c>
      <c r="AF80" s="137">
        <v>1324.5968472600021</v>
      </c>
      <c r="AG80" s="137">
        <v>1597.1846349499988</v>
      </c>
      <c r="AH80" s="137">
        <v>1327.8004239099973</v>
      </c>
      <c r="AI80" s="137">
        <v>1283.9536844199993</v>
      </c>
      <c r="AJ80" s="137">
        <v>1364.360612940003</v>
      </c>
      <c r="AK80" s="137">
        <v>1428.7678696900043</v>
      </c>
      <c r="AL80" s="137">
        <v>1329.9499716899968</v>
      </c>
      <c r="AM80" s="137">
        <v>1468.3341838300014</v>
      </c>
      <c r="AN80" s="137">
        <v>1394.4731603800001</v>
      </c>
      <c r="AO80" s="137">
        <v>1464.0361060899986</v>
      </c>
      <c r="AP80" s="194">
        <v>16187.685952010001</v>
      </c>
      <c r="AQ80" s="137">
        <v>1455.3916484100057</v>
      </c>
      <c r="AR80" s="137">
        <v>1187.8119548100019</v>
      </c>
      <c r="AS80" s="137">
        <v>1434.0263556699986</v>
      </c>
      <c r="AT80" s="137">
        <v>4548.2102751799948</v>
      </c>
      <c r="AU80" s="137">
        <v>1415.0504361799979</v>
      </c>
      <c r="AV80" s="137">
        <v>1305.7327744499992</v>
      </c>
      <c r="AW80" s="137">
        <v>1522.2507166300013</v>
      </c>
      <c r="AX80" s="137">
        <v>1460.8740276999993</v>
      </c>
      <c r="AY80" s="137">
        <v>1317.1909912799956</v>
      </c>
      <c r="AZ80" s="137">
        <v>1535.1922986099992</v>
      </c>
      <c r="BA80" s="137">
        <v>1492.7205458900021</v>
      </c>
      <c r="BB80" s="137">
        <v>1421.3552755000005</v>
      </c>
      <c r="BC80" s="194">
        <v>20095.80730031</v>
      </c>
      <c r="BD80" s="188">
        <v>1548.4265831599964</v>
      </c>
      <c r="BE80" s="137">
        <v>1444.7716992999992</v>
      </c>
      <c r="BF80" s="137">
        <v>1411.2622815599984</v>
      </c>
      <c r="BG80" s="137">
        <v>2086.2547452200006</v>
      </c>
      <c r="BH80" s="137">
        <v>1534.2425122900063</v>
      </c>
      <c r="BI80" s="137">
        <v>1448.5551779699999</v>
      </c>
      <c r="BJ80" s="137">
        <v>1661.3896984900034</v>
      </c>
      <c r="BK80" s="137">
        <v>1536.4289880899942</v>
      </c>
      <c r="BL80" s="137">
        <v>1521.1509877399976</v>
      </c>
      <c r="BM80" s="137">
        <v>1481.2620699199983</v>
      </c>
      <c r="BN80" s="137">
        <v>1232.7555693899974</v>
      </c>
      <c r="BO80" s="137">
        <v>1754.2008895799991</v>
      </c>
      <c r="BP80" s="194">
        <v>18660.701202709988</v>
      </c>
      <c r="BQ80" s="137">
        <v>1608.1450081600012</v>
      </c>
      <c r="BR80" s="137">
        <v>1372.7770516900043</v>
      </c>
      <c r="BS80" s="137">
        <v>1198.769762369998</v>
      </c>
      <c r="BT80" s="42">
        <f>SUM($AQ80:$AS80)</f>
        <v>4077.2299588900059</v>
      </c>
      <c r="BU80" s="20">
        <f>SUM($BD80:$BF80)</f>
        <v>4404.4605640199934</v>
      </c>
      <c r="BV80" s="52">
        <f>SUM($BQ80:$BS80)</f>
        <v>4179.6918222200038</v>
      </c>
      <c r="BW80" s="110">
        <f t="shared" si="9"/>
        <v>-5.1032070450607208</v>
      </c>
      <c r="BX80" s="66"/>
      <c r="BY80" s="66"/>
    </row>
    <row r="81" spans="1:77" ht="20.100000000000001" customHeight="1" x14ac:dyDescent="0.2">
      <c r="A81" s="171"/>
      <c r="B81" s="18" t="s">
        <v>38</v>
      </c>
      <c r="C81" s="23"/>
      <c r="D81" s="187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84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84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84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84"/>
      <c r="BD81" s="187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84"/>
      <c r="BQ81" s="136"/>
      <c r="BR81" s="136"/>
      <c r="BS81" s="136"/>
      <c r="BT81" s="228"/>
      <c r="BU81" s="20"/>
      <c r="BV81" s="52"/>
      <c r="BW81" s="111"/>
      <c r="BX81" s="66"/>
      <c r="BY81" s="66"/>
    </row>
    <row r="82" spans="1:77" ht="19.5" customHeight="1" thickBot="1" x14ac:dyDescent="0.3">
      <c r="A82" s="171"/>
      <c r="B82" s="369" t="s">
        <v>12</v>
      </c>
      <c r="C82" s="370"/>
      <c r="D82" s="127">
        <v>7.5758375014000023</v>
      </c>
      <c r="E82" s="118">
        <v>2.4309480846000011</v>
      </c>
      <c r="F82" s="118">
        <v>4.0619818218000017</v>
      </c>
      <c r="G82" s="118">
        <v>3.7779705502000032</v>
      </c>
      <c r="H82" s="118">
        <v>3.2846157456000022</v>
      </c>
      <c r="I82" s="118">
        <v>4.232886099399999</v>
      </c>
      <c r="J82" s="118">
        <v>3.2357158820000009</v>
      </c>
      <c r="K82" s="118">
        <v>3.4453594027999981</v>
      </c>
      <c r="L82" s="118">
        <v>4.8707517432000049</v>
      </c>
      <c r="M82" s="118">
        <v>3.310359885000004</v>
      </c>
      <c r="N82" s="118">
        <v>4.2526038660000012</v>
      </c>
      <c r="O82" s="118">
        <v>1.5516660754000016</v>
      </c>
      <c r="P82" s="123">
        <v>46.030696657400021</v>
      </c>
      <c r="Q82" s="118">
        <v>6.8387945052000001</v>
      </c>
      <c r="R82" s="118">
        <v>2.511444422200003</v>
      </c>
      <c r="S82" s="118">
        <v>3.2711324156000003</v>
      </c>
      <c r="T82" s="118">
        <v>3.0839097758000009</v>
      </c>
      <c r="U82" s="118">
        <v>2.9468301002000001</v>
      </c>
      <c r="V82" s="118">
        <v>3.6456684529999968</v>
      </c>
      <c r="W82" s="118">
        <v>2.831063278400002</v>
      </c>
      <c r="X82" s="118">
        <v>2.8368267760000001</v>
      </c>
      <c r="Y82" s="118">
        <v>4.0554229072000014</v>
      </c>
      <c r="Z82" s="118">
        <v>2.8047786395999998</v>
      </c>
      <c r="AA82" s="118">
        <v>3.5124997319999998</v>
      </c>
      <c r="AB82" s="118">
        <v>1.7606632470000005</v>
      </c>
      <c r="AC82" s="193">
        <v>40.099034252200013</v>
      </c>
      <c r="AD82" s="118">
        <v>6.8182832423999926</v>
      </c>
      <c r="AE82" s="118">
        <v>2.2955798418</v>
      </c>
      <c r="AF82" s="118">
        <v>4.0488191282000043</v>
      </c>
      <c r="AG82" s="118">
        <v>3.7764955130000022</v>
      </c>
      <c r="AH82" s="118">
        <v>3.2154029417999994</v>
      </c>
      <c r="AI82" s="118">
        <v>4.1116529552000021</v>
      </c>
      <c r="AJ82" s="118">
        <v>3.1408826246000028</v>
      </c>
      <c r="AK82" s="118">
        <v>4.1747058906000012</v>
      </c>
      <c r="AL82" s="118">
        <v>5.3363891293999952</v>
      </c>
      <c r="AM82" s="118">
        <v>4.3928751565999953</v>
      </c>
      <c r="AN82" s="118">
        <v>5.8624248368000007</v>
      </c>
      <c r="AO82" s="118">
        <v>3.6882115661999975</v>
      </c>
      <c r="AP82" s="194">
        <v>50.861722826600001</v>
      </c>
      <c r="AQ82" s="118">
        <v>7.2440196444000007</v>
      </c>
      <c r="AR82" s="118">
        <v>4.0593451807999976</v>
      </c>
      <c r="AS82" s="118">
        <v>5.0594018804000047</v>
      </c>
      <c r="AT82" s="118">
        <v>6.0070600477999969</v>
      </c>
      <c r="AU82" s="118">
        <v>5.4722423742000057</v>
      </c>
      <c r="AV82" s="118">
        <v>5.0327974970000033</v>
      </c>
      <c r="AW82" s="118">
        <v>4.9850625300000031</v>
      </c>
      <c r="AX82" s="118">
        <v>15.856531221999989</v>
      </c>
      <c r="AY82" s="118">
        <v>20.438406032799978</v>
      </c>
      <c r="AZ82" s="118">
        <v>4.7853165485999973</v>
      </c>
      <c r="BA82" s="118">
        <v>6.527308590599997</v>
      </c>
      <c r="BB82" s="118">
        <v>6.8188554350000086</v>
      </c>
      <c r="BC82" s="193">
        <v>92.286346983599969</v>
      </c>
      <c r="BD82" s="127">
        <v>8.6708036044000014</v>
      </c>
      <c r="BE82" s="118">
        <v>5.3335408573999956</v>
      </c>
      <c r="BF82" s="118">
        <v>8.1717281086000053</v>
      </c>
      <c r="BG82" s="118">
        <v>10.174382726199985</v>
      </c>
      <c r="BH82" s="118">
        <v>8.2104447138000012</v>
      </c>
      <c r="BI82" s="118">
        <v>6.8742343627999967</v>
      </c>
      <c r="BJ82" s="118">
        <v>6.079081335600006</v>
      </c>
      <c r="BK82" s="118">
        <v>6.1050575488000023</v>
      </c>
      <c r="BL82" s="118">
        <v>4.4406065563999997</v>
      </c>
      <c r="BM82" s="118">
        <v>6.107588202799997</v>
      </c>
      <c r="BN82" s="118">
        <v>8.876305880399995</v>
      </c>
      <c r="BO82" s="118">
        <v>6.4526872255999983</v>
      </c>
      <c r="BP82" s="193">
        <v>85.4964611228</v>
      </c>
      <c r="BQ82" s="118">
        <v>7.1612784403999958</v>
      </c>
      <c r="BR82" s="118">
        <v>4.0912241495999995</v>
      </c>
      <c r="BS82" s="118">
        <v>5.6266506155999991</v>
      </c>
      <c r="BT82" s="70">
        <f t="shared" ref="BT82:BT91" si="12">SUM($AQ82:$AS82)</f>
        <v>16.362766705600002</v>
      </c>
      <c r="BU82" s="151">
        <f t="shared" ref="BU82:BU91" si="13">SUM($BD82:$BF82)</f>
        <v>22.176072570400002</v>
      </c>
      <c r="BV82" s="222">
        <f t="shared" ref="BV82:BV91" si="14">SUM($BQ82:$BS82)</f>
        <v>16.879153205599994</v>
      </c>
      <c r="BW82" s="110">
        <f t="shared" si="9"/>
        <v>-23.885741480978862</v>
      </c>
      <c r="BX82" s="66"/>
      <c r="BY82" s="66"/>
    </row>
    <row r="83" spans="1:77" ht="20.100000000000001" customHeight="1" thickBot="1" x14ac:dyDescent="0.3">
      <c r="A83" s="171"/>
      <c r="B83" s="93"/>
      <c r="C83" s="91" t="s">
        <v>102</v>
      </c>
      <c r="D83" s="96">
        <v>120007</v>
      </c>
      <c r="E83" s="95">
        <v>115297</v>
      </c>
      <c r="F83" s="95">
        <v>138261</v>
      </c>
      <c r="G83" s="95">
        <v>138781</v>
      </c>
      <c r="H83" s="95">
        <v>144001</v>
      </c>
      <c r="I83" s="95">
        <v>156617</v>
      </c>
      <c r="J83" s="95">
        <v>159037</v>
      </c>
      <c r="K83" s="95">
        <v>164054</v>
      </c>
      <c r="L83" s="95">
        <v>168527</v>
      </c>
      <c r="M83" s="95">
        <v>192918</v>
      </c>
      <c r="N83" s="95">
        <v>181618</v>
      </c>
      <c r="O83" s="95">
        <v>248434</v>
      </c>
      <c r="P83" s="229">
        <v>1927552</v>
      </c>
      <c r="Q83" s="95">
        <v>186147</v>
      </c>
      <c r="R83" s="95">
        <v>187067</v>
      </c>
      <c r="S83" s="95">
        <v>216701</v>
      </c>
      <c r="T83" s="95">
        <v>220859</v>
      </c>
      <c r="U83" s="95">
        <v>228311</v>
      </c>
      <c r="V83" s="95">
        <v>249907</v>
      </c>
      <c r="W83" s="95">
        <v>252476</v>
      </c>
      <c r="X83" s="95">
        <v>269188</v>
      </c>
      <c r="Y83" s="95">
        <v>271018</v>
      </c>
      <c r="Z83" s="95">
        <v>284423</v>
      </c>
      <c r="AA83" s="95">
        <v>293962</v>
      </c>
      <c r="AB83" s="95">
        <v>370611</v>
      </c>
      <c r="AC83" s="229">
        <v>3030670</v>
      </c>
      <c r="AD83" s="95">
        <v>300692</v>
      </c>
      <c r="AE83" s="95">
        <v>298557</v>
      </c>
      <c r="AF83" s="95">
        <v>362667</v>
      </c>
      <c r="AG83" s="95">
        <v>343877</v>
      </c>
      <c r="AH83" s="95">
        <v>388309</v>
      </c>
      <c r="AI83" s="95">
        <v>416620</v>
      </c>
      <c r="AJ83" s="95">
        <v>429396</v>
      </c>
      <c r="AK83" s="95">
        <v>456375</v>
      </c>
      <c r="AL83" s="95">
        <v>448775</v>
      </c>
      <c r="AM83" s="95">
        <v>482695</v>
      </c>
      <c r="AN83" s="95">
        <v>494031</v>
      </c>
      <c r="AO83" s="95">
        <v>586120</v>
      </c>
      <c r="AP83" s="229">
        <v>5008114</v>
      </c>
      <c r="AQ83" s="95">
        <v>501645</v>
      </c>
      <c r="AR83" s="95">
        <v>480450</v>
      </c>
      <c r="AS83" s="95">
        <v>592143</v>
      </c>
      <c r="AT83" s="95">
        <v>593042</v>
      </c>
      <c r="AU83" s="95">
        <v>636770</v>
      </c>
      <c r="AV83" s="95">
        <v>649463</v>
      </c>
      <c r="AW83" s="95">
        <v>676099</v>
      </c>
      <c r="AX83" s="95">
        <v>711505</v>
      </c>
      <c r="AY83" s="95">
        <v>709260</v>
      </c>
      <c r="AZ83" s="95">
        <v>807980</v>
      </c>
      <c r="BA83" s="95">
        <v>821210</v>
      </c>
      <c r="BB83" s="95">
        <v>965010</v>
      </c>
      <c r="BC83" s="229">
        <v>8144577</v>
      </c>
      <c r="BD83" s="96">
        <v>864457</v>
      </c>
      <c r="BE83" s="95">
        <v>896414</v>
      </c>
      <c r="BF83" s="95">
        <v>971103</v>
      </c>
      <c r="BG83" s="95">
        <v>1020105</v>
      </c>
      <c r="BH83" s="95">
        <v>1135767</v>
      </c>
      <c r="BI83" s="95">
        <v>1093696</v>
      </c>
      <c r="BJ83" s="95">
        <v>1212706</v>
      </c>
      <c r="BK83" s="95">
        <v>1280790</v>
      </c>
      <c r="BL83" s="95">
        <v>1262735</v>
      </c>
      <c r="BM83" s="95">
        <v>1240545</v>
      </c>
      <c r="BN83" s="95">
        <v>1166304</v>
      </c>
      <c r="BO83" s="95">
        <v>1599884</v>
      </c>
      <c r="BP83" s="229">
        <v>13744506</v>
      </c>
      <c r="BQ83" s="95">
        <v>1427847</v>
      </c>
      <c r="BR83" s="95">
        <v>1453019</v>
      </c>
      <c r="BS83" s="95">
        <v>1370826</v>
      </c>
      <c r="BT83" s="96">
        <f t="shared" si="12"/>
        <v>1574238</v>
      </c>
      <c r="BU83" s="120">
        <f t="shared" si="13"/>
        <v>2731974</v>
      </c>
      <c r="BV83" s="121">
        <f t="shared" si="14"/>
        <v>4251692</v>
      </c>
      <c r="BW83" s="175">
        <f t="shared" si="9"/>
        <v>55.627103332608584</v>
      </c>
      <c r="BX83" s="66"/>
      <c r="BY83" s="66"/>
    </row>
    <row r="84" spans="1:77" ht="20.100000000000001" customHeight="1" x14ac:dyDescent="0.25">
      <c r="A84" s="171"/>
      <c r="B84" s="367" t="s">
        <v>39</v>
      </c>
      <c r="C84" s="368"/>
      <c r="D84" s="42">
        <v>105544</v>
      </c>
      <c r="E84" s="28">
        <v>101891</v>
      </c>
      <c r="F84" s="28">
        <v>122184</v>
      </c>
      <c r="G84" s="28">
        <v>122624</v>
      </c>
      <c r="H84" s="28">
        <v>127887</v>
      </c>
      <c r="I84" s="28">
        <v>140011</v>
      </c>
      <c r="J84" s="28">
        <v>141504</v>
      </c>
      <c r="K84" s="28">
        <v>147207</v>
      </c>
      <c r="L84" s="28">
        <v>153813</v>
      </c>
      <c r="M84" s="28">
        <v>173992</v>
      </c>
      <c r="N84" s="28">
        <v>163390</v>
      </c>
      <c r="O84" s="28">
        <v>227516</v>
      </c>
      <c r="P84" s="130">
        <v>1727563</v>
      </c>
      <c r="Q84" s="28">
        <v>169117</v>
      </c>
      <c r="R84" s="28">
        <v>170123</v>
      </c>
      <c r="S84" s="28">
        <v>196957</v>
      </c>
      <c r="T84" s="28">
        <v>201065</v>
      </c>
      <c r="U84" s="28">
        <v>208183</v>
      </c>
      <c r="V84" s="28">
        <v>229432</v>
      </c>
      <c r="W84" s="28">
        <v>231763</v>
      </c>
      <c r="X84" s="28">
        <v>247150</v>
      </c>
      <c r="Y84" s="28">
        <v>249237</v>
      </c>
      <c r="Z84" s="28">
        <v>262037</v>
      </c>
      <c r="AA84" s="28">
        <v>271980</v>
      </c>
      <c r="AB84" s="28">
        <v>347293</v>
      </c>
      <c r="AC84" s="130">
        <v>2784337</v>
      </c>
      <c r="AD84" s="28">
        <v>279766</v>
      </c>
      <c r="AE84" s="28">
        <v>279029</v>
      </c>
      <c r="AF84" s="28">
        <v>338461</v>
      </c>
      <c r="AG84" s="28">
        <v>322301</v>
      </c>
      <c r="AH84" s="28">
        <v>364078</v>
      </c>
      <c r="AI84" s="28">
        <v>393358</v>
      </c>
      <c r="AJ84" s="28">
        <v>406156</v>
      </c>
      <c r="AK84" s="28">
        <v>431749</v>
      </c>
      <c r="AL84" s="28">
        <v>424814</v>
      </c>
      <c r="AM84" s="28">
        <v>457269</v>
      </c>
      <c r="AN84" s="28">
        <v>468657</v>
      </c>
      <c r="AO84" s="28">
        <v>559947</v>
      </c>
      <c r="AP84" s="130">
        <v>4725585</v>
      </c>
      <c r="AQ84" s="28">
        <v>477835</v>
      </c>
      <c r="AR84" s="28">
        <v>458080</v>
      </c>
      <c r="AS84" s="28">
        <v>565853</v>
      </c>
      <c r="AT84" s="28">
        <v>567214</v>
      </c>
      <c r="AU84" s="28">
        <v>610173</v>
      </c>
      <c r="AV84" s="28">
        <v>622572</v>
      </c>
      <c r="AW84" s="28">
        <v>648987</v>
      </c>
      <c r="AX84" s="28">
        <v>682593</v>
      </c>
      <c r="AY84" s="28">
        <v>682406</v>
      </c>
      <c r="AZ84" s="28">
        <v>776859</v>
      </c>
      <c r="BA84" s="28">
        <v>790278</v>
      </c>
      <c r="BB84" s="28">
        <v>934169</v>
      </c>
      <c r="BC84" s="130">
        <v>7817019</v>
      </c>
      <c r="BD84" s="42">
        <v>833911</v>
      </c>
      <c r="BE84" s="28">
        <v>866554</v>
      </c>
      <c r="BF84" s="28">
        <v>939406</v>
      </c>
      <c r="BG84" s="28">
        <v>986954</v>
      </c>
      <c r="BH84" s="28">
        <v>1100159</v>
      </c>
      <c r="BI84" s="28">
        <v>1060904</v>
      </c>
      <c r="BJ84" s="28">
        <v>1175613</v>
      </c>
      <c r="BK84" s="28">
        <v>1243264</v>
      </c>
      <c r="BL84" s="28">
        <v>1226477</v>
      </c>
      <c r="BM84" s="28">
        <v>1205620</v>
      </c>
      <c r="BN84" s="28">
        <v>1132771</v>
      </c>
      <c r="BO84" s="28">
        <v>1558574</v>
      </c>
      <c r="BP84" s="130">
        <v>13330207</v>
      </c>
      <c r="BQ84" s="28">
        <v>1389309</v>
      </c>
      <c r="BR84" s="28">
        <v>1415750</v>
      </c>
      <c r="BS84" s="28">
        <v>1335876</v>
      </c>
      <c r="BT84" s="36">
        <f t="shared" si="12"/>
        <v>1501768</v>
      </c>
      <c r="BU84" s="146">
        <f t="shared" si="13"/>
        <v>2639871</v>
      </c>
      <c r="BV84" s="225">
        <f t="shared" si="14"/>
        <v>4140935</v>
      </c>
      <c r="BW84" s="110">
        <f t="shared" si="9"/>
        <v>56.861263296577746</v>
      </c>
      <c r="BX84" s="66"/>
      <c r="BY84" s="66"/>
    </row>
    <row r="85" spans="1:77" ht="20.100000000000001" customHeight="1" thickBot="1" x14ac:dyDescent="0.3">
      <c r="A85" s="171"/>
      <c r="B85" s="367" t="s">
        <v>40</v>
      </c>
      <c r="C85" s="368"/>
      <c r="D85" s="42">
        <v>14463</v>
      </c>
      <c r="E85" s="28">
        <v>13406</v>
      </c>
      <c r="F85" s="28">
        <v>16077</v>
      </c>
      <c r="G85" s="28">
        <v>16157</v>
      </c>
      <c r="H85" s="28">
        <v>16114</v>
      </c>
      <c r="I85" s="28">
        <v>16606</v>
      </c>
      <c r="J85" s="28">
        <v>17533</v>
      </c>
      <c r="K85" s="28">
        <v>16847</v>
      </c>
      <c r="L85" s="28">
        <v>14714</v>
      </c>
      <c r="M85" s="28">
        <v>18926</v>
      </c>
      <c r="N85" s="28">
        <v>18228</v>
      </c>
      <c r="O85" s="28">
        <v>20918</v>
      </c>
      <c r="P85" s="130">
        <v>199989</v>
      </c>
      <c r="Q85" s="28">
        <v>17030</v>
      </c>
      <c r="R85" s="28">
        <v>16944</v>
      </c>
      <c r="S85" s="28">
        <v>19744</v>
      </c>
      <c r="T85" s="28">
        <v>19794</v>
      </c>
      <c r="U85" s="28">
        <v>20128</v>
      </c>
      <c r="V85" s="28">
        <v>20475</v>
      </c>
      <c r="W85" s="28">
        <v>20713</v>
      </c>
      <c r="X85" s="28">
        <v>22038</v>
      </c>
      <c r="Y85" s="28">
        <v>21781</v>
      </c>
      <c r="Z85" s="28">
        <v>22386</v>
      </c>
      <c r="AA85" s="28">
        <v>21982</v>
      </c>
      <c r="AB85" s="28">
        <v>23318</v>
      </c>
      <c r="AC85" s="130">
        <v>246333</v>
      </c>
      <c r="AD85" s="28">
        <v>20926</v>
      </c>
      <c r="AE85" s="28">
        <v>19528</v>
      </c>
      <c r="AF85" s="28">
        <v>24206</v>
      </c>
      <c r="AG85" s="28">
        <v>21576</v>
      </c>
      <c r="AH85" s="28">
        <v>24231</v>
      </c>
      <c r="AI85" s="28">
        <v>23262</v>
      </c>
      <c r="AJ85" s="28">
        <v>23240</v>
      </c>
      <c r="AK85" s="28">
        <v>24626</v>
      </c>
      <c r="AL85" s="28">
        <v>23961</v>
      </c>
      <c r="AM85" s="28">
        <v>25426</v>
      </c>
      <c r="AN85" s="28">
        <v>25374</v>
      </c>
      <c r="AO85" s="28">
        <v>26173</v>
      </c>
      <c r="AP85" s="130">
        <v>282529</v>
      </c>
      <c r="AQ85" s="28">
        <v>23810</v>
      </c>
      <c r="AR85" s="28">
        <v>22370</v>
      </c>
      <c r="AS85" s="28">
        <v>26290</v>
      </c>
      <c r="AT85" s="28">
        <v>25828</v>
      </c>
      <c r="AU85" s="28">
        <v>26597</v>
      </c>
      <c r="AV85" s="28">
        <v>26891</v>
      </c>
      <c r="AW85" s="28">
        <v>27112</v>
      </c>
      <c r="AX85" s="28">
        <v>28912</v>
      </c>
      <c r="AY85" s="28">
        <v>26854</v>
      </c>
      <c r="AZ85" s="28">
        <v>31121</v>
      </c>
      <c r="BA85" s="28">
        <v>30932</v>
      </c>
      <c r="BB85" s="28">
        <v>30841</v>
      </c>
      <c r="BC85" s="130">
        <v>327558</v>
      </c>
      <c r="BD85" s="42">
        <v>30546</v>
      </c>
      <c r="BE85" s="28">
        <v>29860</v>
      </c>
      <c r="BF85" s="28">
        <v>31697</v>
      </c>
      <c r="BG85" s="28">
        <v>33151</v>
      </c>
      <c r="BH85" s="28">
        <v>35608</v>
      </c>
      <c r="BI85" s="28">
        <v>32792</v>
      </c>
      <c r="BJ85" s="28">
        <v>37093</v>
      </c>
      <c r="BK85" s="28">
        <v>37526</v>
      </c>
      <c r="BL85" s="28">
        <v>36258</v>
      </c>
      <c r="BM85" s="28">
        <v>34925</v>
      </c>
      <c r="BN85" s="28">
        <v>33533</v>
      </c>
      <c r="BO85" s="28">
        <v>41310</v>
      </c>
      <c r="BP85" s="130">
        <v>414299</v>
      </c>
      <c r="BQ85" s="28">
        <v>38538</v>
      </c>
      <c r="BR85" s="28">
        <v>37269</v>
      </c>
      <c r="BS85" s="28">
        <v>34950</v>
      </c>
      <c r="BT85" s="42">
        <f t="shared" si="12"/>
        <v>72470</v>
      </c>
      <c r="BU85" s="20">
        <f t="shared" si="13"/>
        <v>92103</v>
      </c>
      <c r="BV85" s="52">
        <f t="shared" si="14"/>
        <v>110757</v>
      </c>
      <c r="BW85" s="110">
        <f t="shared" si="9"/>
        <v>20.253411940979117</v>
      </c>
      <c r="BX85" s="66"/>
      <c r="BY85" s="66"/>
    </row>
    <row r="86" spans="1:77" ht="20.100000000000001" customHeight="1" thickBot="1" x14ac:dyDescent="0.3">
      <c r="A86" s="171"/>
      <c r="B86" s="93"/>
      <c r="C86" s="91" t="s">
        <v>119</v>
      </c>
      <c r="D86" s="96">
        <v>306432</v>
      </c>
      <c r="E86" s="95">
        <v>292499</v>
      </c>
      <c r="F86" s="95">
        <v>338069</v>
      </c>
      <c r="G86" s="95">
        <v>339241</v>
      </c>
      <c r="H86" s="95">
        <v>353336</v>
      </c>
      <c r="I86" s="95">
        <v>369767</v>
      </c>
      <c r="J86" s="95">
        <v>366911</v>
      </c>
      <c r="K86" s="95">
        <v>356512</v>
      </c>
      <c r="L86" s="95">
        <v>376807</v>
      </c>
      <c r="M86" s="95">
        <v>390535</v>
      </c>
      <c r="N86" s="95">
        <v>364862</v>
      </c>
      <c r="O86" s="95">
        <v>501624</v>
      </c>
      <c r="P86" s="229">
        <v>4356595</v>
      </c>
      <c r="Q86" s="95">
        <v>371079</v>
      </c>
      <c r="R86" s="95">
        <v>373982</v>
      </c>
      <c r="S86" s="95">
        <v>420874</v>
      </c>
      <c r="T86" s="95">
        <v>431418</v>
      </c>
      <c r="U86" s="95">
        <v>444101</v>
      </c>
      <c r="V86" s="95">
        <v>466202</v>
      </c>
      <c r="W86" s="95">
        <v>470375</v>
      </c>
      <c r="X86" s="95">
        <v>466138</v>
      </c>
      <c r="Y86" s="95">
        <v>486409</v>
      </c>
      <c r="Z86" s="95">
        <v>486346</v>
      </c>
      <c r="AA86" s="95">
        <v>483919</v>
      </c>
      <c r="AB86" s="95">
        <v>612006</v>
      </c>
      <c r="AC86" s="229">
        <v>5512849</v>
      </c>
      <c r="AD86" s="95">
        <v>478494</v>
      </c>
      <c r="AE86" s="95">
        <v>489369</v>
      </c>
      <c r="AF86" s="95">
        <v>555199</v>
      </c>
      <c r="AG86" s="95">
        <v>557745</v>
      </c>
      <c r="AH86" s="95">
        <v>623740</v>
      </c>
      <c r="AI86" s="95">
        <v>638288</v>
      </c>
      <c r="AJ86" s="95">
        <v>663650</v>
      </c>
      <c r="AK86" s="95">
        <v>840470</v>
      </c>
      <c r="AL86" s="95">
        <v>660372</v>
      </c>
      <c r="AM86" s="95">
        <v>690670</v>
      </c>
      <c r="AN86" s="95">
        <v>702098</v>
      </c>
      <c r="AO86" s="95">
        <v>841739</v>
      </c>
      <c r="AP86" s="229">
        <v>7741834</v>
      </c>
      <c r="AQ86" s="95">
        <v>689155</v>
      </c>
      <c r="AR86" s="95">
        <v>676180</v>
      </c>
      <c r="AS86" s="95">
        <v>903106</v>
      </c>
      <c r="AT86" s="95">
        <v>779900</v>
      </c>
      <c r="AU86" s="95">
        <v>841078</v>
      </c>
      <c r="AV86" s="95">
        <v>836100</v>
      </c>
      <c r="AW86" s="95">
        <v>839448</v>
      </c>
      <c r="AX86" s="95">
        <v>874261</v>
      </c>
      <c r="AY86" s="95">
        <v>847223</v>
      </c>
      <c r="AZ86" s="95">
        <v>943061</v>
      </c>
      <c r="BA86" s="95">
        <v>939749</v>
      </c>
      <c r="BB86" s="95">
        <v>1124728</v>
      </c>
      <c r="BC86" s="229">
        <v>10293989</v>
      </c>
      <c r="BD86" s="96">
        <v>926911</v>
      </c>
      <c r="BE86" s="95">
        <v>958796</v>
      </c>
      <c r="BF86" s="95">
        <v>1009677</v>
      </c>
      <c r="BG86" s="95">
        <v>1054979</v>
      </c>
      <c r="BH86" s="95">
        <v>1156724</v>
      </c>
      <c r="BI86" s="95">
        <v>1115805</v>
      </c>
      <c r="BJ86" s="95">
        <v>1192787</v>
      </c>
      <c r="BK86" s="95">
        <v>1228838</v>
      </c>
      <c r="BL86" s="95">
        <v>1218435</v>
      </c>
      <c r="BM86" s="95">
        <v>1199448</v>
      </c>
      <c r="BN86" s="95">
        <v>1095233</v>
      </c>
      <c r="BO86" s="95">
        <v>1483518</v>
      </c>
      <c r="BP86" s="229">
        <v>13641151</v>
      </c>
      <c r="BQ86" s="95">
        <v>1274676</v>
      </c>
      <c r="BR86" s="95">
        <v>1272643</v>
      </c>
      <c r="BS86" s="95">
        <v>1198024</v>
      </c>
      <c r="BT86" s="96">
        <f t="shared" si="12"/>
        <v>2268441</v>
      </c>
      <c r="BU86" s="120">
        <f t="shared" si="13"/>
        <v>2895384</v>
      </c>
      <c r="BV86" s="121">
        <f t="shared" si="14"/>
        <v>3745343</v>
      </c>
      <c r="BW86" s="175">
        <f t="shared" ref="BW86" si="15">((BV86/BU86)-1)*100</f>
        <v>29.355657142541382</v>
      </c>
      <c r="BX86" s="66"/>
      <c r="BY86" s="66"/>
    </row>
    <row r="87" spans="1:77" ht="20.100000000000001" customHeight="1" x14ac:dyDescent="0.25">
      <c r="A87" s="171"/>
      <c r="B87" s="367" t="s">
        <v>41</v>
      </c>
      <c r="C87" s="368"/>
      <c r="D87" s="42">
        <v>281786</v>
      </c>
      <c r="E87" s="28">
        <v>272726</v>
      </c>
      <c r="F87" s="28">
        <v>312356</v>
      </c>
      <c r="G87" s="28">
        <v>317964</v>
      </c>
      <c r="H87" s="28">
        <v>329059</v>
      </c>
      <c r="I87" s="28">
        <v>345116</v>
      </c>
      <c r="J87" s="28">
        <v>342888</v>
      </c>
      <c r="K87" s="28">
        <v>332359</v>
      </c>
      <c r="L87" s="28">
        <v>351110</v>
      </c>
      <c r="M87" s="28">
        <v>364826</v>
      </c>
      <c r="N87" s="28">
        <v>341229</v>
      </c>
      <c r="O87" s="28">
        <v>474471</v>
      </c>
      <c r="P87" s="130">
        <v>4065890</v>
      </c>
      <c r="Q87" s="28">
        <v>348097</v>
      </c>
      <c r="R87" s="28">
        <v>350353</v>
      </c>
      <c r="S87" s="28">
        <v>394352</v>
      </c>
      <c r="T87" s="28">
        <v>406065</v>
      </c>
      <c r="U87" s="28">
        <v>417578</v>
      </c>
      <c r="V87" s="28">
        <v>440340</v>
      </c>
      <c r="W87" s="28">
        <v>443387</v>
      </c>
      <c r="X87" s="28">
        <v>438437</v>
      </c>
      <c r="Y87" s="28">
        <v>462947</v>
      </c>
      <c r="Z87" s="28">
        <v>463505</v>
      </c>
      <c r="AA87" s="28">
        <v>460595</v>
      </c>
      <c r="AB87" s="28">
        <v>586714</v>
      </c>
      <c r="AC87" s="130">
        <v>5212370</v>
      </c>
      <c r="AD87" s="28">
        <v>456249</v>
      </c>
      <c r="AE87" s="28">
        <v>467916</v>
      </c>
      <c r="AF87" s="28">
        <v>530139</v>
      </c>
      <c r="AG87" s="28">
        <v>533800</v>
      </c>
      <c r="AH87" s="28">
        <v>596798</v>
      </c>
      <c r="AI87" s="28">
        <v>613839</v>
      </c>
      <c r="AJ87" s="28">
        <v>638159</v>
      </c>
      <c r="AK87" s="28">
        <v>814501</v>
      </c>
      <c r="AL87" s="28">
        <v>634781</v>
      </c>
      <c r="AM87" s="28">
        <v>663534</v>
      </c>
      <c r="AN87" s="28">
        <v>674794</v>
      </c>
      <c r="AO87" s="28">
        <v>813622</v>
      </c>
      <c r="AP87" s="130">
        <v>7438132</v>
      </c>
      <c r="AQ87" s="28">
        <v>663698</v>
      </c>
      <c r="AR87" s="28">
        <v>652188</v>
      </c>
      <c r="AS87" s="28">
        <v>875111</v>
      </c>
      <c r="AT87" s="28">
        <v>752192</v>
      </c>
      <c r="AU87" s="28">
        <v>812663</v>
      </c>
      <c r="AV87" s="28">
        <v>808772</v>
      </c>
      <c r="AW87" s="28">
        <v>811425</v>
      </c>
      <c r="AX87" s="28">
        <v>845340</v>
      </c>
      <c r="AY87" s="28">
        <v>819611</v>
      </c>
      <c r="AZ87" s="28">
        <v>912198</v>
      </c>
      <c r="BA87" s="28">
        <v>909064</v>
      </c>
      <c r="BB87" s="28">
        <v>1093969</v>
      </c>
      <c r="BC87" s="130">
        <v>9956231</v>
      </c>
      <c r="BD87" s="42">
        <v>899306</v>
      </c>
      <c r="BE87" s="28">
        <v>930422</v>
      </c>
      <c r="BF87" s="28">
        <v>979647</v>
      </c>
      <c r="BG87" s="28">
        <v>1024333</v>
      </c>
      <c r="BH87" s="28">
        <v>1123360</v>
      </c>
      <c r="BI87" s="28">
        <v>1085893</v>
      </c>
      <c r="BJ87" s="28">
        <v>1159811</v>
      </c>
      <c r="BK87" s="28">
        <v>1194750</v>
      </c>
      <c r="BL87" s="28">
        <v>1185446</v>
      </c>
      <c r="BM87" s="28">
        <v>1165776</v>
      </c>
      <c r="BN87" s="28">
        <v>1063637</v>
      </c>
      <c r="BO87" s="28">
        <v>1445845</v>
      </c>
      <c r="BP87" s="130">
        <v>13258226</v>
      </c>
      <c r="BQ87" s="28">
        <v>1239385</v>
      </c>
      <c r="BR87" s="28">
        <v>1238533</v>
      </c>
      <c r="BS87" s="28">
        <v>1164783</v>
      </c>
      <c r="BT87" s="42">
        <f t="shared" si="12"/>
        <v>2190997</v>
      </c>
      <c r="BU87" s="20">
        <f t="shared" si="13"/>
        <v>2809375</v>
      </c>
      <c r="BV87" s="52">
        <f t="shared" si="14"/>
        <v>3642701</v>
      </c>
      <c r="BW87" s="110">
        <f t="shared" si="9"/>
        <v>29.662327030033374</v>
      </c>
      <c r="BX87" s="66"/>
      <c r="BY87" s="66"/>
    </row>
    <row r="88" spans="1:77" ht="20.100000000000001" customHeight="1" thickBot="1" x14ac:dyDescent="0.3">
      <c r="A88" s="171"/>
      <c r="B88" s="21" t="s">
        <v>81</v>
      </c>
      <c r="C88" s="53"/>
      <c r="D88" s="42">
        <v>24646</v>
      </c>
      <c r="E88" s="28">
        <v>19773</v>
      </c>
      <c r="F88" s="28">
        <v>25713</v>
      </c>
      <c r="G88" s="28">
        <v>21277</v>
      </c>
      <c r="H88" s="28">
        <v>24277</v>
      </c>
      <c r="I88" s="28">
        <v>24651</v>
      </c>
      <c r="J88" s="28">
        <v>24023</v>
      </c>
      <c r="K88" s="28">
        <v>24153</v>
      </c>
      <c r="L88" s="28">
        <v>25697</v>
      </c>
      <c r="M88" s="28">
        <v>25709</v>
      </c>
      <c r="N88" s="28">
        <v>23633</v>
      </c>
      <c r="O88" s="28">
        <v>27153</v>
      </c>
      <c r="P88" s="130">
        <v>290705</v>
      </c>
      <c r="Q88" s="28">
        <v>22982</v>
      </c>
      <c r="R88" s="28">
        <v>23629</v>
      </c>
      <c r="S88" s="28">
        <v>26522</v>
      </c>
      <c r="T88" s="28">
        <v>25353</v>
      </c>
      <c r="U88" s="28">
        <v>26523</v>
      </c>
      <c r="V88" s="28">
        <v>25862</v>
      </c>
      <c r="W88" s="28">
        <v>26988</v>
      </c>
      <c r="X88" s="28">
        <v>27701</v>
      </c>
      <c r="Y88" s="28">
        <v>23462</v>
      </c>
      <c r="Z88" s="28">
        <v>22841</v>
      </c>
      <c r="AA88" s="28">
        <v>23324</v>
      </c>
      <c r="AB88" s="28">
        <v>25292</v>
      </c>
      <c r="AC88" s="130">
        <v>300479</v>
      </c>
      <c r="AD88" s="28">
        <v>22245</v>
      </c>
      <c r="AE88" s="28">
        <v>21453</v>
      </c>
      <c r="AF88" s="28">
        <v>25060</v>
      </c>
      <c r="AG88" s="28">
        <v>23945</v>
      </c>
      <c r="AH88" s="28">
        <v>26942</v>
      </c>
      <c r="AI88" s="28">
        <v>24449</v>
      </c>
      <c r="AJ88" s="28">
        <v>25491</v>
      </c>
      <c r="AK88" s="28">
        <v>25969</v>
      </c>
      <c r="AL88" s="28">
        <v>25591</v>
      </c>
      <c r="AM88" s="28">
        <v>27136</v>
      </c>
      <c r="AN88" s="28">
        <v>27304</v>
      </c>
      <c r="AO88" s="28">
        <v>28117</v>
      </c>
      <c r="AP88" s="130">
        <v>303702</v>
      </c>
      <c r="AQ88" s="28">
        <v>25457</v>
      </c>
      <c r="AR88" s="28">
        <v>23992</v>
      </c>
      <c r="AS88" s="28">
        <v>27995</v>
      </c>
      <c r="AT88" s="28">
        <v>27708</v>
      </c>
      <c r="AU88" s="28">
        <v>28415</v>
      </c>
      <c r="AV88" s="28">
        <v>27328</v>
      </c>
      <c r="AW88" s="28">
        <v>28023</v>
      </c>
      <c r="AX88" s="28">
        <v>28921</v>
      </c>
      <c r="AY88" s="28">
        <v>27612</v>
      </c>
      <c r="AZ88" s="28">
        <v>30863</v>
      </c>
      <c r="BA88" s="28">
        <v>30685</v>
      </c>
      <c r="BB88" s="28">
        <v>30759</v>
      </c>
      <c r="BC88" s="130">
        <v>337758</v>
      </c>
      <c r="BD88" s="42">
        <v>27605</v>
      </c>
      <c r="BE88" s="28">
        <v>28374</v>
      </c>
      <c r="BF88" s="28">
        <v>30030</v>
      </c>
      <c r="BG88" s="28">
        <v>30646</v>
      </c>
      <c r="BH88" s="28">
        <v>33364</v>
      </c>
      <c r="BI88" s="28">
        <v>29912</v>
      </c>
      <c r="BJ88" s="28">
        <v>32976</v>
      </c>
      <c r="BK88" s="28">
        <v>34088</v>
      </c>
      <c r="BL88" s="28">
        <v>32989</v>
      </c>
      <c r="BM88" s="28">
        <v>33672</v>
      </c>
      <c r="BN88" s="28">
        <v>31596</v>
      </c>
      <c r="BO88" s="28">
        <v>37673</v>
      </c>
      <c r="BP88" s="130">
        <v>382925</v>
      </c>
      <c r="BQ88" s="28">
        <v>35291</v>
      </c>
      <c r="BR88" s="28">
        <v>34110</v>
      </c>
      <c r="BS88" s="28">
        <v>33241</v>
      </c>
      <c r="BT88" s="42">
        <f t="shared" si="12"/>
        <v>77444</v>
      </c>
      <c r="BU88" s="20">
        <f t="shared" si="13"/>
        <v>86009</v>
      </c>
      <c r="BV88" s="52">
        <f t="shared" si="14"/>
        <v>102642</v>
      </c>
      <c r="BW88" s="110">
        <f t="shared" si="9"/>
        <v>19.338673859712351</v>
      </c>
      <c r="BX88" s="66"/>
      <c r="BY88" s="66"/>
    </row>
    <row r="89" spans="1:77" ht="20.100000000000001" customHeight="1" thickBot="1" x14ac:dyDescent="0.3">
      <c r="A89" s="171"/>
      <c r="B89" s="93"/>
      <c r="C89" s="91" t="s">
        <v>120</v>
      </c>
      <c r="D89" s="96">
        <v>95502</v>
      </c>
      <c r="E89" s="95">
        <v>87124</v>
      </c>
      <c r="F89" s="95">
        <v>107153</v>
      </c>
      <c r="G89" s="95">
        <v>106955</v>
      </c>
      <c r="H89" s="95">
        <v>106806</v>
      </c>
      <c r="I89" s="95">
        <v>113365</v>
      </c>
      <c r="J89" s="95">
        <v>119958</v>
      </c>
      <c r="K89" s="95">
        <v>118869</v>
      </c>
      <c r="L89" s="95">
        <v>132487</v>
      </c>
      <c r="M89" s="95">
        <v>139258</v>
      </c>
      <c r="N89" s="95">
        <v>131928</v>
      </c>
      <c r="O89" s="95">
        <v>155999</v>
      </c>
      <c r="P89" s="229">
        <v>1415404</v>
      </c>
      <c r="Q89" s="95">
        <v>137971</v>
      </c>
      <c r="R89" s="95">
        <v>134573</v>
      </c>
      <c r="S89" s="95">
        <v>145915</v>
      </c>
      <c r="T89" s="95">
        <v>154174</v>
      </c>
      <c r="U89" s="95">
        <v>154973</v>
      </c>
      <c r="V89" s="95">
        <v>156244</v>
      </c>
      <c r="W89" s="95">
        <v>162467</v>
      </c>
      <c r="X89" s="95">
        <v>170933</v>
      </c>
      <c r="Y89" s="95">
        <v>177830</v>
      </c>
      <c r="Z89" s="95">
        <v>175562</v>
      </c>
      <c r="AA89" s="95">
        <v>176697</v>
      </c>
      <c r="AB89" s="95">
        <v>217425</v>
      </c>
      <c r="AC89" s="229">
        <v>1964764</v>
      </c>
      <c r="AD89" s="95">
        <v>184669</v>
      </c>
      <c r="AE89" s="95">
        <v>177670</v>
      </c>
      <c r="AF89" s="95">
        <v>215433</v>
      </c>
      <c r="AG89" s="95">
        <v>212123</v>
      </c>
      <c r="AH89" s="95">
        <v>241307</v>
      </c>
      <c r="AI89" s="95">
        <v>234373</v>
      </c>
      <c r="AJ89" s="95">
        <v>240854</v>
      </c>
      <c r="AK89" s="95">
        <v>247198</v>
      </c>
      <c r="AL89" s="95">
        <v>254434</v>
      </c>
      <c r="AM89" s="95">
        <v>258709</v>
      </c>
      <c r="AN89" s="95">
        <v>258555</v>
      </c>
      <c r="AO89" s="95">
        <v>278938</v>
      </c>
      <c r="AP89" s="229">
        <v>2804263</v>
      </c>
      <c r="AQ89" s="95">
        <v>261089</v>
      </c>
      <c r="AR89" s="95">
        <v>236611</v>
      </c>
      <c r="AS89" s="95">
        <v>271441</v>
      </c>
      <c r="AT89" s="95">
        <v>267090</v>
      </c>
      <c r="AU89" s="95">
        <v>268936</v>
      </c>
      <c r="AV89" s="95">
        <v>265161</v>
      </c>
      <c r="AW89" s="95">
        <v>280122</v>
      </c>
      <c r="AX89" s="95">
        <v>289202</v>
      </c>
      <c r="AY89" s="95">
        <v>283294</v>
      </c>
      <c r="AZ89" s="95">
        <v>302246</v>
      </c>
      <c r="BA89" s="95">
        <v>302669</v>
      </c>
      <c r="BB89" s="95">
        <v>328149</v>
      </c>
      <c r="BC89" s="229">
        <v>3356010</v>
      </c>
      <c r="BD89" s="96">
        <v>296557</v>
      </c>
      <c r="BE89" s="95">
        <v>297001</v>
      </c>
      <c r="BF89" s="95">
        <v>330469</v>
      </c>
      <c r="BG89" s="95">
        <v>350306</v>
      </c>
      <c r="BH89" s="95">
        <v>354721</v>
      </c>
      <c r="BI89" s="95">
        <v>339296</v>
      </c>
      <c r="BJ89" s="95">
        <v>373949</v>
      </c>
      <c r="BK89" s="95">
        <v>371081</v>
      </c>
      <c r="BL89" s="95">
        <v>392391</v>
      </c>
      <c r="BM89" s="95">
        <v>407213</v>
      </c>
      <c r="BN89" s="95">
        <v>429410</v>
      </c>
      <c r="BO89" s="95">
        <v>496658</v>
      </c>
      <c r="BP89" s="229">
        <v>4439052</v>
      </c>
      <c r="BQ89" s="95">
        <v>468339</v>
      </c>
      <c r="BR89" s="95">
        <v>446723</v>
      </c>
      <c r="BS89" s="95">
        <v>470647</v>
      </c>
      <c r="BT89" s="96">
        <f t="shared" si="12"/>
        <v>769141</v>
      </c>
      <c r="BU89" s="120">
        <f t="shared" si="13"/>
        <v>924027</v>
      </c>
      <c r="BV89" s="121">
        <f t="shared" si="14"/>
        <v>1385709</v>
      </c>
      <c r="BW89" s="175">
        <f t="shared" si="9"/>
        <v>49.964124424935633</v>
      </c>
      <c r="BX89" s="66"/>
      <c r="BY89" s="66"/>
    </row>
    <row r="90" spans="1:77" ht="20.100000000000001" customHeight="1" x14ac:dyDescent="0.25">
      <c r="A90" s="171"/>
      <c r="B90" s="21" t="s">
        <v>37</v>
      </c>
      <c r="C90" s="53"/>
      <c r="D90" s="42">
        <v>92136</v>
      </c>
      <c r="E90" s="28">
        <v>84364</v>
      </c>
      <c r="F90" s="28">
        <v>103708</v>
      </c>
      <c r="G90" s="28">
        <v>103901</v>
      </c>
      <c r="H90" s="28">
        <v>103681</v>
      </c>
      <c r="I90" s="28">
        <v>109803</v>
      </c>
      <c r="J90" s="28">
        <v>116652</v>
      </c>
      <c r="K90" s="28">
        <v>115399</v>
      </c>
      <c r="L90" s="28">
        <v>128531</v>
      </c>
      <c r="M90" s="28">
        <v>135718</v>
      </c>
      <c r="N90" s="28">
        <v>128086</v>
      </c>
      <c r="O90" s="28">
        <v>152879</v>
      </c>
      <c r="P90" s="130">
        <v>1374858</v>
      </c>
      <c r="Q90" s="28">
        <v>134392</v>
      </c>
      <c r="R90" s="28">
        <v>131367</v>
      </c>
      <c r="S90" s="28">
        <v>142417</v>
      </c>
      <c r="T90" s="28">
        <v>150865</v>
      </c>
      <c r="U90" s="28">
        <v>151546</v>
      </c>
      <c r="V90" s="28">
        <v>152532</v>
      </c>
      <c r="W90" s="28">
        <v>159036</v>
      </c>
      <c r="X90" s="28">
        <v>167448</v>
      </c>
      <c r="Y90" s="28">
        <v>174005</v>
      </c>
      <c r="Z90" s="28">
        <v>172076</v>
      </c>
      <c r="AA90" s="28">
        <v>172981</v>
      </c>
      <c r="AB90" s="28">
        <v>214177</v>
      </c>
      <c r="AC90" s="130">
        <v>1922842</v>
      </c>
      <c r="AD90" s="28">
        <v>180796</v>
      </c>
      <c r="AE90" s="28">
        <v>174503</v>
      </c>
      <c r="AF90" s="28">
        <v>211577</v>
      </c>
      <c r="AG90" s="28">
        <v>208341</v>
      </c>
      <c r="AH90" s="28">
        <v>237142</v>
      </c>
      <c r="AI90" s="28">
        <v>230204</v>
      </c>
      <c r="AJ90" s="28">
        <v>236785</v>
      </c>
      <c r="AK90" s="28">
        <v>242920</v>
      </c>
      <c r="AL90" s="28">
        <v>250125</v>
      </c>
      <c r="AM90" s="28">
        <v>254433</v>
      </c>
      <c r="AN90" s="28">
        <v>253967</v>
      </c>
      <c r="AO90" s="28">
        <v>274909</v>
      </c>
      <c r="AP90" s="130">
        <v>2755702</v>
      </c>
      <c r="AQ90" s="28">
        <v>256273</v>
      </c>
      <c r="AR90" s="28">
        <v>232640</v>
      </c>
      <c r="AS90" s="28">
        <v>268063</v>
      </c>
      <c r="AT90" s="28">
        <v>263917</v>
      </c>
      <c r="AU90" s="28">
        <v>265584</v>
      </c>
      <c r="AV90" s="28">
        <v>261894</v>
      </c>
      <c r="AW90" s="28">
        <v>276711</v>
      </c>
      <c r="AX90" s="28">
        <v>285225</v>
      </c>
      <c r="AY90" s="28">
        <v>279353</v>
      </c>
      <c r="AZ90" s="28">
        <v>298844</v>
      </c>
      <c r="BA90" s="28">
        <v>298943</v>
      </c>
      <c r="BB90" s="28">
        <v>324936</v>
      </c>
      <c r="BC90" s="130">
        <v>3312383</v>
      </c>
      <c r="BD90" s="42">
        <v>293106</v>
      </c>
      <c r="BE90" s="28">
        <v>294003</v>
      </c>
      <c r="BF90" s="28">
        <v>327065</v>
      </c>
      <c r="BG90" s="28">
        <v>346730</v>
      </c>
      <c r="BH90" s="28">
        <v>350969</v>
      </c>
      <c r="BI90" s="28">
        <v>335956</v>
      </c>
      <c r="BJ90" s="28">
        <v>370321</v>
      </c>
      <c r="BK90" s="28">
        <v>367670</v>
      </c>
      <c r="BL90" s="28">
        <v>389200</v>
      </c>
      <c r="BM90" s="28">
        <v>404096</v>
      </c>
      <c r="BN90" s="28">
        <v>426430</v>
      </c>
      <c r="BO90" s="28">
        <v>493450</v>
      </c>
      <c r="BP90" s="130">
        <v>4398996</v>
      </c>
      <c r="BQ90" s="28">
        <v>464968</v>
      </c>
      <c r="BR90" s="28">
        <v>443574</v>
      </c>
      <c r="BS90" s="28">
        <v>467455</v>
      </c>
      <c r="BT90" s="42">
        <f t="shared" si="12"/>
        <v>756976</v>
      </c>
      <c r="BU90" s="20">
        <f t="shared" si="13"/>
        <v>914174</v>
      </c>
      <c r="BV90" s="52">
        <f t="shared" si="14"/>
        <v>1375997</v>
      </c>
      <c r="BW90" s="110">
        <f t="shared" si="9"/>
        <v>50.518063300859573</v>
      </c>
      <c r="BX90" s="66"/>
      <c r="BY90" s="66"/>
    </row>
    <row r="91" spans="1:77" ht="20.100000000000001" customHeight="1" thickBot="1" x14ac:dyDescent="0.3">
      <c r="A91" s="171"/>
      <c r="B91" s="22" t="s">
        <v>38</v>
      </c>
      <c r="C91" s="54"/>
      <c r="D91" s="70">
        <v>3366</v>
      </c>
      <c r="E91" s="71">
        <v>2760</v>
      </c>
      <c r="F91" s="71">
        <v>3445</v>
      </c>
      <c r="G91" s="71">
        <v>3054</v>
      </c>
      <c r="H91" s="71">
        <v>3125</v>
      </c>
      <c r="I91" s="71">
        <v>3562</v>
      </c>
      <c r="J91" s="71">
        <v>3306</v>
      </c>
      <c r="K91" s="71">
        <v>3470</v>
      </c>
      <c r="L91" s="71">
        <v>3956</v>
      </c>
      <c r="M91" s="71">
        <v>3540</v>
      </c>
      <c r="N91" s="71">
        <v>3842</v>
      </c>
      <c r="O91" s="71">
        <v>3120</v>
      </c>
      <c r="P91" s="123">
        <v>40546</v>
      </c>
      <c r="Q91" s="71">
        <v>3579</v>
      </c>
      <c r="R91" s="71">
        <v>3206</v>
      </c>
      <c r="S91" s="71">
        <v>3498</v>
      </c>
      <c r="T91" s="71">
        <v>3309</v>
      </c>
      <c r="U91" s="71">
        <v>3427</v>
      </c>
      <c r="V91" s="71">
        <v>3712</v>
      </c>
      <c r="W91" s="71">
        <v>3431</v>
      </c>
      <c r="X91" s="71">
        <v>3485</v>
      </c>
      <c r="Y91" s="71">
        <v>3825</v>
      </c>
      <c r="Z91" s="71">
        <v>3486</v>
      </c>
      <c r="AA91" s="71">
        <v>3716</v>
      </c>
      <c r="AB91" s="71">
        <v>3248</v>
      </c>
      <c r="AC91" s="123">
        <v>41922</v>
      </c>
      <c r="AD91" s="71">
        <v>3873</v>
      </c>
      <c r="AE91" s="71">
        <v>3167</v>
      </c>
      <c r="AF91" s="71">
        <v>3856</v>
      </c>
      <c r="AG91" s="71">
        <v>3782</v>
      </c>
      <c r="AH91" s="71">
        <v>4165</v>
      </c>
      <c r="AI91" s="71">
        <v>4169</v>
      </c>
      <c r="AJ91" s="71">
        <v>4069</v>
      </c>
      <c r="AK91" s="71">
        <v>4278</v>
      </c>
      <c r="AL91" s="71">
        <v>4309</v>
      </c>
      <c r="AM91" s="71">
        <v>4276</v>
      </c>
      <c r="AN91" s="71">
        <v>4588</v>
      </c>
      <c r="AO91" s="71">
        <v>4029</v>
      </c>
      <c r="AP91" s="123">
        <v>48561</v>
      </c>
      <c r="AQ91" s="71">
        <v>4816</v>
      </c>
      <c r="AR91" s="71">
        <v>3971</v>
      </c>
      <c r="AS91" s="71">
        <v>3378</v>
      </c>
      <c r="AT91" s="71">
        <v>3173</v>
      </c>
      <c r="AU91" s="71">
        <v>3352</v>
      </c>
      <c r="AV91" s="71">
        <v>3267</v>
      </c>
      <c r="AW91" s="71">
        <v>3411</v>
      </c>
      <c r="AX91" s="71">
        <v>3977</v>
      </c>
      <c r="AY91" s="71">
        <v>3941</v>
      </c>
      <c r="AZ91" s="71">
        <v>3402</v>
      </c>
      <c r="BA91" s="71">
        <v>3726</v>
      </c>
      <c r="BB91" s="71">
        <v>3213</v>
      </c>
      <c r="BC91" s="123">
        <v>43627</v>
      </c>
      <c r="BD91" s="70">
        <v>3451</v>
      </c>
      <c r="BE91" s="71">
        <v>2998</v>
      </c>
      <c r="BF91" s="71">
        <v>3404</v>
      </c>
      <c r="BG91" s="71">
        <v>3576</v>
      </c>
      <c r="BH91" s="71">
        <v>3752</v>
      </c>
      <c r="BI91" s="71">
        <v>3340</v>
      </c>
      <c r="BJ91" s="71">
        <v>3628</v>
      </c>
      <c r="BK91" s="71">
        <v>3411</v>
      </c>
      <c r="BL91" s="71">
        <v>3191</v>
      </c>
      <c r="BM91" s="71">
        <v>3117</v>
      </c>
      <c r="BN91" s="71">
        <v>2980</v>
      </c>
      <c r="BO91" s="71">
        <v>3208</v>
      </c>
      <c r="BP91" s="123">
        <v>40056</v>
      </c>
      <c r="BQ91" s="71">
        <v>3371</v>
      </c>
      <c r="BR91" s="71">
        <v>3149</v>
      </c>
      <c r="BS91" s="71">
        <v>3192</v>
      </c>
      <c r="BT91" s="70">
        <f t="shared" si="12"/>
        <v>12165</v>
      </c>
      <c r="BU91" s="151">
        <f t="shared" si="13"/>
        <v>9853</v>
      </c>
      <c r="BV91" s="222">
        <f t="shared" si="14"/>
        <v>9712</v>
      </c>
      <c r="BW91" s="112">
        <f t="shared" si="9"/>
        <v>-1.4310362326195092</v>
      </c>
      <c r="BX91" s="66"/>
      <c r="BY91" s="66"/>
    </row>
    <row r="92" spans="1:77" ht="20.100000000000001" customHeight="1" x14ac:dyDescent="0.25">
      <c r="A92" s="171"/>
      <c r="B92" s="299" t="s">
        <v>101</v>
      </c>
      <c r="C92" s="301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0"/>
      <c r="BV92" s="146"/>
      <c r="BW92" s="168"/>
      <c r="BX92" s="66"/>
      <c r="BY92" s="66"/>
    </row>
    <row r="93" spans="1:77" ht="20.100000000000001" customHeight="1" thickBot="1" x14ac:dyDescent="0.3">
      <c r="A93" s="171"/>
      <c r="B93" s="331"/>
      <c r="C93" s="298"/>
      <c r="D93" s="71"/>
      <c r="E93" s="71"/>
      <c r="F93" s="28"/>
      <c r="G93" s="28"/>
      <c r="H93" s="28"/>
      <c r="I93" s="28"/>
      <c r="J93" s="28"/>
      <c r="K93" s="28"/>
      <c r="L93" s="28"/>
      <c r="M93" s="28"/>
      <c r="N93" s="71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0"/>
      <c r="BV93" s="20"/>
      <c r="BW93" s="295"/>
      <c r="BX93" s="66"/>
      <c r="BY93" s="66"/>
    </row>
    <row r="94" spans="1:77" s="216" customFormat="1" ht="20.100000000000001" customHeight="1" thickBot="1" x14ac:dyDescent="0.3">
      <c r="A94" s="171"/>
      <c r="B94" s="99" t="s">
        <v>47</v>
      </c>
      <c r="C94" s="82"/>
      <c r="D94" s="104"/>
      <c r="E94" s="104"/>
      <c r="F94" s="80"/>
      <c r="G94" s="80"/>
      <c r="H94" s="80"/>
      <c r="I94" s="80"/>
      <c r="J94" s="80"/>
      <c r="K94" s="80"/>
      <c r="L94" s="80"/>
      <c r="M94" s="80"/>
      <c r="N94" s="104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24"/>
      <c r="BU94" s="149"/>
      <c r="BV94" s="158"/>
      <c r="BW94" s="24"/>
      <c r="BX94" s="66"/>
      <c r="BY94" s="66"/>
    </row>
    <row r="95" spans="1:77" s="216" customFormat="1" ht="20.100000000000001" customHeight="1" thickBot="1" x14ac:dyDescent="0.35">
      <c r="A95" s="171"/>
      <c r="B95" s="92"/>
      <c r="C95" s="91" t="s">
        <v>71</v>
      </c>
      <c r="D95" s="97">
        <v>7716.369539061001</v>
      </c>
      <c r="E95" s="98">
        <v>6138.5304445011998</v>
      </c>
      <c r="F95" s="98">
        <v>7697.5132325352006</v>
      </c>
      <c r="G95" s="98">
        <v>8833.8120219911998</v>
      </c>
      <c r="H95" s="98">
        <v>7755.9302820874</v>
      </c>
      <c r="I95" s="98">
        <v>8070.6604925987995</v>
      </c>
      <c r="J95" s="98">
        <v>7440.9820989026002</v>
      </c>
      <c r="K95" s="98">
        <v>6944.8230265124002</v>
      </c>
      <c r="L95" s="98">
        <v>7259.7404354620003</v>
      </c>
      <c r="M95" s="98">
        <v>8073.8267754926001</v>
      </c>
      <c r="N95" s="98">
        <v>7182.9155399548008</v>
      </c>
      <c r="O95" s="98">
        <v>10684.7354228028</v>
      </c>
      <c r="P95" s="131">
        <v>93799.839311901989</v>
      </c>
      <c r="Q95" s="98">
        <v>6986.3160900546</v>
      </c>
      <c r="R95" s="98">
        <v>6284.8711499102001</v>
      </c>
      <c r="S95" s="98">
        <v>7359.0115466900006</v>
      </c>
      <c r="T95" s="98">
        <v>7662.2827787677998</v>
      </c>
      <c r="U95" s="98">
        <v>7472.1243663828</v>
      </c>
      <c r="V95" s="98">
        <v>7479.0635628206001</v>
      </c>
      <c r="W95" s="98">
        <v>6736.8815804114001</v>
      </c>
      <c r="X95" s="98">
        <v>7236.0082641319996</v>
      </c>
      <c r="Y95" s="98">
        <v>6885.5180575761997</v>
      </c>
      <c r="Z95" s="98">
        <v>6719.719280716</v>
      </c>
      <c r="AA95" s="98">
        <v>6907.1747503614015</v>
      </c>
      <c r="AB95" s="98">
        <v>8592.7434320960001</v>
      </c>
      <c r="AC95" s="131">
        <v>86321.714859919011</v>
      </c>
      <c r="AD95" s="97">
        <v>6238.0576723486001</v>
      </c>
      <c r="AE95" s="98">
        <v>5311.1436857200006</v>
      </c>
      <c r="AF95" s="98">
        <v>7367.3982938946001</v>
      </c>
      <c r="AG95" s="98">
        <v>6688.9698657073995</v>
      </c>
      <c r="AH95" s="98">
        <v>7888.8491891642007</v>
      </c>
      <c r="AI95" s="98">
        <v>7242.5202188754001</v>
      </c>
      <c r="AJ95" s="98">
        <v>6783.5632090827994</v>
      </c>
      <c r="AK95" s="98">
        <v>6939.312601353</v>
      </c>
      <c r="AL95" s="98">
        <v>6579.3384021768015</v>
      </c>
      <c r="AM95" s="98">
        <v>7234.1347202218003</v>
      </c>
      <c r="AN95" s="98">
        <v>6747.8678569726007</v>
      </c>
      <c r="AO95" s="98">
        <v>8229.4301813540005</v>
      </c>
      <c r="AP95" s="131">
        <v>83250.585896871198</v>
      </c>
      <c r="AQ95" s="98">
        <v>6008.9771493673998</v>
      </c>
      <c r="AR95" s="98">
        <v>5184.3637264658009</v>
      </c>
      <c r="AS95" s="98">
        <v>6486.1228227814008</v>
      </c>
      <c r="AT95" s="98">
        <v>7964.0370098186004</v>
      </c>
      <c r="AU95" s="98">
        <v>6758.5539813394007</v>
      </c>
      <c r="AV95" s="98">
        <v>6756.8866622617998</v>
      </c>
      <c r="AW95" s="98">
        <v>6183.0343577098001</v>
      </c>
      <c r="AX95" s="98">
        <v>6715.2610008315996</v>
      </c>
      <c r="AY95" s="98">
        <v>5557.4018096326008</v>
      </c>
      <c r="AZ95" s="98">
        <v>6934.2205408753998</v>
      </c>
      <c r="BA95" s="98">
        <v>6208.5392697669995</v>
      </c>
      <c r="BB95" s="98">
        <v>7384.9567391778</v>
      </c>
      <c r="BC95" s="131">
        <v>78142.355070028614</v>
      </c>
      <c r="BD95" s="97">
        <v>6156.6423901143999</v>
      </c>
      <c r="BE95" s="98">
        <v>5535</v>
      </c>
      <c r="BF95" s="98">
        <v>5416.9728175532</v>
      </c>
      <c r="BG95" s="98">
        <v>6704.9807098434003</v>
      </c>
      <c r="BH95" s="98">
        <v>6444.1820140953996</v>
      </c>
      <c r="BI95" s="98">
        <v>5594.9683749631995</v>
      </c>
      <c r="BJ95" s="98">
        <v>7060.4723708736001</v>
      </c>
      <c r="BK95" s="98">
        <v>6349.4531224443999</v>
      </c>
      <c r="BL95" s="98">
        <v>5650.6453716261994</v>
      </c>
      <c r="BM95" s="98">
        <v>5438.1798847341997</v>
      </c>
      <c r="BN95" s="98">
        <v>4508.1472810837995</v>
      </c>
      <c r="BO95" s="98">
        <v>6709.7643201527999</v>
      </c>
      <c r="BP95" s="131">
        <v>71569.408657484601</v>
      </c>
      <c r="BQ95" s="98">
        <v>5174.6396543720002</v>
      </c>
      <c r="BR95" s="98">
        <v>4239.5109648051994</v>
      </c>
      <c r="BS95" s="98">
        <v>4118.3172009997998</v>
      </c>
      <c r="BT95" s="97">
        <f>SUM($AQ95:$AS95)</f>
        <v>17679.4636986146</v>
      </c>
      <c r="BU95" s="120">
        <f>SUM($BD95:$BF95)</f>
        <v>17108.615207667601</v>
      </c>
      <c r="BV95" s="121">
        <f>SUM($BQ95:$BS95)</f>
        <v>13532.467820176998</v>
      </c>
      <c r="BW95" s="175">
        <f t="shared" ref="BW95:BW97" si="16">((BV95/BU95)-1)*100</f>
        <v>-20.902611602883404</v>
      </c>
      <c r="BX95" s="66"/>
      <c r="BY95" s="66"/>
    </row>
    <row r="96" spans="1:77" ht="20.100000000000001" customHeight="1" x14ac:dyDescent="0.2">
      <c r="A96" s="171"/>
      <c r="B96" s="13" t="s">
        <v>72</v>
      </c>
      <c r="C96" s="14"/>
      <c r="D96" s="202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3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3"/>
      <c r="AD96" s="202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3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3"/>
      <c r="BD96" s="202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3"/>
      <c r="BQ96" s="201"/>
      <c r="BR96" s="201"/>
      <c r="BS96" s="201"/>
      <c r="BT96" s="230"/>
      <c r="BU96" s="146"/>
      <c r="BV96" s="225"/>
      <c r="BW96" s="105"/>
      <c r="BX96" s="66"/>
      <c r="BY96" s="66"/>
    </row>
    <row r="97" spans="1:77" s="215" customFormat="1" ht="20.100000000000001" customHeight="1" x14ac:dyDescent="0.25">
      <c r="A97" s="171"/>
      <c r="B97" s="361" t="s">
        <v>12</v>
      </c>
      <c r="C97" s="362"/>
      <c r="D97" s="42">
        <v>6596.3446734300005</v>
      </c>
      <c r="E97" s="28">
        <v>5228.4228063299997</v>
      </c>
      <c r="F97" s="28">
        <v>6614.9200531500001</v>
      </c>
      <c r="G97" s="28">
        <v>7492.6957562599991</v>
      </c>
      <c r="H97" s="28">
        <v>6402.8919354399995</v>
      </c>
      <c r="I97" s="28">
        <v>6645.3449047599997</v>
      </c>
      <c r="J97" s="28">
        <v>6334.9233422200004</v>
      </c>
      <c r="K97" s="28">
        <v>5926.3813839499999</v>
      </c>
      <c r="L97" s="28">
        <v>6234.2657743700001</v>
      </c>
      <c r="M97" s="28">
        <v>6819.5506255699993</v>
      </c>
      <c r="N97" s="28">
        <v>6144.8676103200005</v>
      </c>
      <c r="O97" s="28">
        <v>9281.2980494900003</v>
      </c>
      <c r="P97" s="130">
        <v>79721.90691528999</v>
      </c>
      <c r="Q97" s="28">
        <v>6062.9676833200001</v>
      </c>
      <c r="R97" s="28">
        <v>5509.9389737900001</v>
      </c>
      <c r="S97" s="28">
        <v>6408.7930660800002</v>
      </c>
      <c r="T97" s="28">
        <v>6801.4414083900001</v>
      </c>
      <c r="U97" s="28">
        <v>6410.4396427000001</v>
      </c>
      <c r="V97" s="28">
        <v>6476.0578746900001</v>
      </c>
      <c r="W97" s="28">
        <v>5928.2949617100003</v>
      </c>
      <c r="X97" s="28">
        <v>6382.4153620399993</v>
      </c>
      <c r="Y97" s="28">
        <v>6149.5885171</v>
      </c>
      <c r="Z97" s="28">
        <v>5990.0971402799996</v>
      </c>
      <c r="AA97" s="28">
        <v>6205.1945416400013</v>
      </c>
      <c r="AB97" s="28">
        <v>7743.5521639399994</v>
      </c>
      <c r="AC97" s="130">
        <v>76068.781335680003</v>
      </c>
      <c r="AD97" s="42">
        <v>5635.8658635299998</v>
      </c>
      <c r="AE97" s="28">
        <v>4649.1060121500004</v>
      </c>
      <c r="AF97" s="28">
        <v>6459.7538471799999</v>
      </c>
      <c r="AG97" s="28">
        <v>5964.9687681799996</v>
      </c>
      <c r="AH97" s="28">
        <v>6208.8138170400007</v>
      </c>
      <c r="AI97" s="28">
        <v>6275.6686914700003</v>
      </c>
      <c r="AJ97" s="28">
        <v>5991.4860550999992</v>
      </c>
      <c r="AK97" s="28">
        <v>6137.2970939199995</v>
      </c>
      <c r="AL97" s="28">
        <v>5867.183531390001</v>
      </c>
      <c r="AM97" s="28">
        <v>6265.11154498</v>
      </c>
      <c r="AN97" s="28">
        <v>5984.9182771900005</v>
      </c>
      <c r="AO97" s="28">
        <v>7292.79657658</v>
      </c>
      <c r="AP97" s="130">
        <v>72732.970078710001</v>
      </c>
      <c r="AQ97" s="28">
        <v>5325.97562045</v>
      </c>
      <c r="AR97" s="28">
        <v>4643.7459878300006</v>
      </c>
      <c r="AS97" s="28">
        <v>5761.3858914700004</v>
      </c>
      <c r="AT97" s="28">
        <v>7159.5847826400004</v>
      </c>
      <c r="AU97" s="28">
        <v>5982.0077348900004</v>
      </c>
      <c r="AV97" s="28">
        <v>5958.2740504200001</v>
      </c>
      <c r="AW97" s="28">
        <v>5594.71140801</v>
      </c>
      <c r="AX97" s="28">
        <v>6048.5772717999998</v>
      </c>
      <c r="AY97" s="28">
        <v>4976.2899308600008</v>
      </c>
      <c r="AZ97" s="28">
        <v>6232.1602937899997</v>
      </c>
      <c r="BA97" s="28">
        <v>5629.5137773999995</v>
      </c>
      <c r="BB97" s="28">
        <v>6668.3216274300003</v>
      </c>
      <c r="BC97" s="130">
        <v>69980.548376990017</v>
      </c>
      <c r="BD97" s="42">
        <v>5591.9842135899999</v>
      </c>
      <c r="BE97" s="28">
        <v>5010</v>
      </c>
      <c r="BF97" s="28">
        <v>4868.81167138</v>
      </c>
      <c r="BG97" s="28">
        <v>6171.9376757800001</v>
      </c>
      <c r="BH97" s="28">
        <v>5842.7834244699998</v>
      </c>
      <c r="BI97" s="28">
        <v>5056.8058571499996</v>
      </c>
      <c r="BJ97" s="28">
        <v>6447.0912589299996</v>
      </c>
      <c r="BK97" s="28">
        <v>5847.3973199499997</v>
      </c>
      <c r="BL97" s="28">
        <v>5210.2247097099998</v>
      </c>
      <c r="BM97" s="28">
        <v>4893.9657572099995</v>
      </c>
      <c r="BN97" s="28">
        <v>4089.0333150199999</v>
      </c>
      <c r="BO97" s="28">
        <v>6127.2730732600003</v>
      </c>
      <c r="BP97" s="130">
        <v>65157.308276449992</v>
      </c>
      <c r="BQ97" s="28">
        <v>4766.6596681400006</v>
      </c>
      <c r="BR97" s="28">
        <v>3868.3763464499998</v>
      </c>
      <c r="BS97" s="28">
        <v>3767.4978270499996</v>
      </c>
      <c r="BT97" s="42">
        <f>SUM($AQ97:$AS97)</f>
        <v>15731.10749975</v>
      </c>
      <c r="BU97" s="20">
        <f>SUM($BD97:$BF97)</f>
        <v>15470.795884970001</v>
      </c>
      <c r="BV97" s="52">
        <f>SUM($BQ97:$BS97)</f>
        <v>12402.533841640001</v>
      </c>
      <c r="BW97" s="110">
        <f t="shared" si="16"/>
        <v>-19.832606325773071</v>
      </c>
      <c r="BX97" s="66"/>
      <c r="BY97" s="66"/>
    </row>
    <row r="98" spans="1:77" ht="20.100000000000001" customHeight="1" x14ac:dyDescent="0.2">
      <c r="A98" s="171"/>
      <c r="B98" s="18" t="s">
        <v>73</v>
      </c>
      <c r="C98" s="23"/>
      <c r="D98" s="42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130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130"/>
      <c r="AD98" s="42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130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130"/>
      <c r="BD98" s="42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130"/>
      <c r="BQ98" s="28"/>
      <c r="BR98" s="28"/>
      <c r="BS98" s="28"/>
      <c r="BT98" s="42"/>
      <c r="BU98" s="20"/>
      <c r="BV98" s="52"/>
      <c r="BW98" s="111"/>
      <c r="BX98" s="66"/>
      <c r="BY98" s="76"/>
    </row>
    <row r="99" spans="1:77" ht="20.100000000000001" customHeight="1" thickBot="1" x14ac:dyDescent="0.3">
      <c r="A99" s="171"/>
      <c r="B99" s="361" t="s">
        <v>12</v>
      </c>
      <c r="C99" s="362"/>
      <c r="D99" s="42">
        <v>1120.024865631</v>
      </c>
      <c r="E99" s="28">
        <v>910.10763817120005</v>
      </c>
      <c r="F99" s="28">
        <v>1082.5931793852001</v>
      </c>
      <c r="G99" s="28">
        <v>1341.1162657312</v>
      </c>
      <c r="H99" s="28">
        <v>1353.0383466474002</v>
      </c>
      <c r="I99" s="28">
        <v>1425.3155878388</v>
      </c>
      <c r="J99" s="28">
        <v>1106.0587566826</v>
      </c>
      <c r="K99" s="28">
        <v>1018.4416425624001</v>
      </c>
      <c r="L99" s="28">
        <v>1025.4746610919999</v>
      </c>
      <c r="M99" s="28">
        <v>1254.2761499226003</v>
      </c>
      <c r="N99" s="28">
        <v>1038.0479296348001</v>
      </c>
      <c r="O99" s="28">
        <v>1403.4373733128</v>
      </c>
      <c r="P99" s="130">
        <v>14077.932396611999</v>
      </c>
      <c r="Q99" s="28">
        <v>923.34840673460008</v>
      </c>
      <c r="R99" s="28">
        <v>774.93217612019998</v>
      </c>
      <c r="S99" s="28">
        <v>950.21848061000014</v>
      </c>
      <c r="T99" s="28">
        <v>860.84137037779999</v>
      </c>
      <c r="U99" s="28">
        <v>1061.6847236828</v>
      </c>
      <c r="V99" s="28">
        <v>1003.0056881305999</v>
      </c>
      <c r="W99" s="28">
        <v>808.58661870139997</v>
      </c>
      <c r="X99" s="28">
        <v>853.59290209200014</v>
      </c>
      <c r="Y99" s="28">
        <v>735.92954047620003</v>
      </c>
      <c r="Z99" s="28">
        <v>729.622140436</v>
      </c>
      <c r="AA99" s="28">
        <v>701.9802087214</v>
      </c>
      <c r="AB99" s="28">
        <v>849.19126815600009</v>
      </c>
      <c r="AC99" s="130">
        <v>10252.933524239001</v>
      </c>
      <c r="AD99" s="42">
        <v>602.19180881860007</v>
      </c>
      <c r="AE99" s="28">
        <v>662.03767356999992</v>
      </c>
      <c r="AF99" s="28">
        <v>907.64444671460001</v>
      </c>
      <c r="AG99" s="28">
        <v>724.00109752740013</v>
      </c>
      <c r="AH99" s="28">
        <v>1680.0353721242002</v>
      </c>
      <c r="AI99" s="28">
        <v>966.85152740540013</v>
      </c>
      <c r="AJ99" s="28">
        <v>792.07715398280004</v>
      </c>
      <c r="AK99" s="28">
        <v>802.01550743300004</v>
      </c>
      <c r="AL99" s="28">
        <v>712.15487078680007</v>
      </c>
      <c r="AM99" s="28">
        <v>969.0231752418</v>
      </c>
      <c r="AN99" s="28">
        <v>762.94957978260004</v>
      </c>
      <c r="AO99" s="28">
        <v>936.6336047740001</v>
      </c>
      <c r="AP99" s="130">
        <v>10517.615818161201</v>
      </c>
      <c r="AQ99" s="28">
        <v>683.00152891739992</v>
      </c>
      <c r="AR99" s="28">
        <v>540.61773863580004</v>
      </c>
      <c r="AS99" s="28">
        <v>724.73693131139999</v>
      </c>
      <c r="AT99" s="28">
        <v>804.45222717859997</v>
      </c>
      <c r="AU99" s="28">
        <v>776.54624644939997</v>
      </c>
      <c r="AV99" s="28">
        <v>798.6126118418</v>
      </c>
      <c r="AW99" s="28">
        <v>588.32294969980012</v>
      </c>
      <c r="AX99" s="28">
        <v>666.68372903160014</v>
      </c>
      <c r="AY99" s="28">
        <v>581.11187877260011</v>
      </c>
      <c r="AZ99" s="28">
        <v>702.06024708540008</v>
      </c>
      <c r="BA99" s="28">
        <v>579.02549236700008</v>
      </c>
      <c r="BB99" s="28">
        <v>716.63511174780001</v>
      </c>
      <c r="BC99" s="130">
        <v>8161.8066930385994</v>
      </c>
      <c r="BD99" s="42">
        <v>564.65817652440001</v>
      </c>
      <c r="BE99" s="28">
        <v>525</v>
      </c>
      <c r="BF99" s="28">
        <v>548.1611461732</v>
      </c>
      <c r="BG99" s="28">
        <v>533.0430340634</v>
      </c>
      <c r="BH99" s="28">
        <v>601.39858962540006</v>
      </c>
      <c r="BI99" s="28">
        <v>538.1625178132</v>
      </c>
      <c r="BJ99" s="28">
        <v>613.3811119436001</v>
      </c>
      <c r="BK99" s="28">
        <v>502.05580249440004</v>
      </c>
      <c r="BL99" s="28">
        <v>440.4206619162</v>
      </c>
      <c r="BM99" s="28">
        <v>544.21412752419997</v>
      </c>
      <c r="BN99" s="28">
        <v>419.11396606379998</v>
      </c>
      <c r="BO99" s="28">
        <v>582.49124689279995</v>
      </c>
      <c r="BP99" s="130">
        <v>6412.1003810345992</v>
      </c>
      <c r="BQ99" s="28">
        <v>407.97998623200004</v>
      </c>
      <c r="BR99" s="28">
        <v>371.13461835519996</v>
      </c>
      <c r="BS99" s="28">
        <v>350.81937394980002</v>
      </c>
      <c r="BT99" s="42">
        <f>SUM($AQ99:$AS99)</f>
        <v>1948.3561988645999</v>
      </c>
      <c r="BU99" s="20">
        <f>SUM($BD99:$BF99)</f>
        <v>1637.8193226976</v>
      </c>
      <c r="BV99" s="52">
        <f>SUM($BQ99:$BS99)</f>
        <v>1129.933978537</v>
      </c>
      <c r="BW99" s="110">
        <f t="shared" ref="BW99:BW107" si="17">((BV99/BU99)-1)*100</f>
        <v>-31.009851765827147</v>
      </c>
      <c r="BX99" s="66"/>
      <c r="BY99" s="66"/>
    </row>
    <row r="100" spans="1:77" s="216" customFormat="1" ht="20.100000000000001" customHeight="1" thickBot="1" x14ac:dyDescent="0.35">
      <c r="A100" s="171"/>
      <c r="B100" s="92"/>
      <c r="C100" s="91" t="s">
        <v>121</v>
      </c>
      <c r="D100" s="97">
        <v>10451.720425029402</v>
      </c>
      <c r="E100" s="98">
        <v>8714.7033388664022</v>
      </c>
      <c r="F100" s="98">
        <v>11004.482087016973</v>
      </c>
      <c r="G100" s="98">
        <v>11116.109880410018</v>
      </c>
      <c r="H100" s="98">
        <v>11710.30497297199</v>
      </c>
      <c r="I100" s="98">
        <v>10990.161223948413</v>
      </c>
      <c r="J100" s="98">
        <v>10385.021806246807</v>
      </c>
      <c r="K100" s="98">
        <v>10787.260528856592</v>
      </c>
      <c r="L100" s="98">
        <v>10969.835685481572</v>
      </c>
      <c r="M100" s="98">
        <v>13439.643139325803</v>
      </c>
      <c r="N100" s="98">
        <v>10170.329130825196</v>
      </c>
      <c r="O100" s="98">
        <v>17848.535660517377</v>
      </c>
      <c r="P100" s="131">
        <v>137588.10787949653</v>
      </c>
      <c r="Q100" s="98">
        <v>9716.0368210186152</v>
      </c>
      <c r="R100" s="98">
        <v>8899.9407124214031</v>
      </c>
      <c r="S100" s="98">
        <v>10555.106403488422</v>
      </c>
      <c r="T100" s="98">
        <v>10335.466972295395</v>
      </c>
      <c r="U100" s="98">
        <v>13863.61741924259</v>
      </c>
      <c r="V100" s="98">
        <v>11090.002409574199</v>
      </c>
      <c r="W100" s="98">
        <v>10478.247962841609</v>
      </c>
      <c r="X100" s="98">
        <v>10759.493924914203</v>
      </c>
      <c r="Y100" s="98">
        <v>10970.740118961003</v>
      </c>
      <c r="Z100" s="98">
        <v>11756.4680518352</v>
      </c>
      <c r="AA100" s="98">
        <v>10219.605892714608</v>
      </c>
      <c r="AB100" s="98">
        <v>15104.231412085779</v>
      </c>
      <c r="AC100" s="131">
        <v>133748.95810139301</v>
      </c>
      <c r="AD100" s="97">
        <v>9173.9689177701839</v>
      </c>
      <c r="AE100" s="98">
        <v>7917.3736645589961</v>
      </c>
      <c r="AF100" s="98">
        <v>33674.276735287378</v>
      </c>
      <c r="AG100" s="98">
        <v>9295.2931485258032</v>
      </c>
      <c r="AH100" s="98">
        <v>10087.391557404622</v>
      </c>
      <c r="AI100" s="98">
        <v>11927.9020796854</v>
      </c>
      <c r="AJ100" s="98">
        <v>10558.199813353614</v>
      </c>
      <c r="AK100" s="98">
        <v>10490.946200102408</v>
      </c>
      <c r="AL100" s="98">
        <v>11512.029827096001</v>
      </c>
      <c r="AM100" s="98">
        <v>12137.945785541015</v>
      </c>
      <c r="AN100" s="98">
        <v>10610.451500241001</v>
      </c>
      <c r="AO100" s="98">
        <v>14613.418855895996</v>
      </c>
      <c r="AP100" s="131">
        <v>151999.19808546241</v>
      </c>
      <c r="AQ100" s="98">
        <v>9417.0889801806061</v>
      </c>
      <c r="AR100" s="98">
        <v>7610.4735910328091</v>
      </c>
      <c r="AS100" s="98">
        <v>9465.3314052374117</v>
      </c>
      <c r="AT100" s="98">
        <v>15538.952206707612</v>
      </c>
      <c r="AU100" s="98">
        <v>9714.4866701248138</v>
      </c>
      <c r="AV100" s="98">
        <v>9428.3175196508018</v>
      </c>
      <c r="AW100" s="98">
        <v>9539.0432288644006</v>
      </c>
      <c r="AX100" s="98">
        <v>10661.028586658211</v>
      </c>
      <c r="AY100" s="98">
        <v>9255.0157621444068</v>
      </c>
      <c r="AZ100" s="98">
        <v>11546.015403319785</v>
      </c>
      <c r="BA100" s="98">
        <v>11089.649358870625</v>
      </c>
      <c r="BB100" s="98">
        <v>15303.829595279814</v>
      </c>
      <c r="BC100" s="131">
        <v>128569.23230807128</v>
      </c>
      <c r="BD100" s="97">
        <v>11664.21408546261</v>
      </c>
      <c r="BE100" s="98">
        <v>10642.538389240004</v>
      </c>
      <c r="BF100" s="98">
        <v>9907.3335183642121</v>
      </c>
      <c r="BG100" s="98">
        <v>10676.066115487794</v>
      </c>
      <c r="BH100" s="98">
        <v>11534.240772732403</v>
      </c>
      <c r="BI100" s="98">
        <v>13175.135454234211</v>
      </c>
      <c r="BJ100" s="98">
        <v>15727.691418040376</v>
      </c>
      <c r="BK100" s="98">
        <v>14165.094185156011</v>
      </c>
      <c r="BL100" s="98">
        <v>12426.126337268402</v>
      </c>
      <c r="BM100" s="98">
        <v>12247.457996747584</v>
      </c>
      <c r="BN100" s="98">
        <v>9072.4301985685797</v>
      </c>
      <c r="BO100" s="98">
        <v>14033.711120001586</v>
      </c>
      <c r="BP100" s="131">
        <v>145272.03959130376</v>
      </c>
      <c r="BQ100" s="98">
        <v>10848.424107984629</v>
      </c>
      <c r="BR100" s="98">
        <v>10480.319978302186</v>
      </c>
      <c r="BS100" s="98">
        <v>8543.7638983826018</v>
      </c>
      <c r="BT100" s="97">
        <f>SUM($AQ100:$AS100)</f>
        <v>26492.893976450825</v>
      </c>
      <c r="BU100" s="120">
        <f>SUM($BD100:$BF100)</f>
        <v>32214.085993066827</v>
      </c>
      <c r="BV100" s="121">
        <f>SUM($BQ100:$BS100)</f>
        <v>29872.507984669421</v>
      </c>
      <c r="BW100" s="175">
        <f t="shared" si="17"/>
        <v>-7.2688016319983895</v>
      </c>
      <c r="BX100" s="66"/>
      <c r="BY100" s="66"/>
    </row>
    <row r="101" spans="1:77" ht="20.100000000000001" customHeight="1" x14ac:dyDescent="0.2">
      <c r="A101" s="171"/>
      <c r="B101" s="18" t="s">
        <v>79</v>
      </c>
      <c r="C101" s="23"/>
      <c r="D101" s="125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178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178"/>
      <c r="AD101" s="125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178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178"/>
      <c r="BD101" s="125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178"/>
      <c r="BQ101" s="84"/>
      <c r="BR101" s="84"/>
      <c r="BS101" s="84"/>
      <c r="BT101" s="227"/>
      <c r="BU101" s="20"/>
      <c r="BV101" s="52"/>
      <c r="BW101" s="111"/>
      <c r="BX101" s="66"/>
      <c r="BY101" s="66"/>
    </row>
    <row r="102" spans="1:77" s="215" customFormat="1" ht="20.100000000000001" customHeight="1" x14ac:dyDescent="0.25">
      <c r="A102" s="171"/>
      <c r="B102" s="361" t="s">
        <v>12</v>
      </c>
      <c r="C102" s="362"/>
      <c r="D102" s="42">
        <v>8695.20356584</v>
      </c>
      <c r="E102" s="28">
        <v>7209.0484000000024</v>
      </c>
      <c r="F102" s="28">
        <v>9121.2537482699736</v>
      </c>
      <c r="G102" s="28">
        <v>8903.5470420500224</v>
      </c>
      <c r="H102" s="28">
        <v>9967.4538758099916</v>
      </c>
      <c r="I102" s="28">
        <v>9003.3316903700143</v>
      </c>
      <c r="J102" s="28">
        <v>8708.1227375600083</v>
      </c>
      <c r="K102" s="28">
        <v>8968.009411999994</v>
      </c>
      <c r="L102" s="28">
        <v>9241.6473625099734</v>
      </c>
      <c r="M102" s="28">
        <v>10372.877755270001</v>
      </c>
      <c r="N102" s="28">
        <v>8860.7687354399968</v>
      </c>
      <c r="O102" s="28">
        <v>16020.163578349975</v>
      </c>
      <c r="P102" s="130">
        <v>115071.42790346996</v>
      </c>
      <c r="Q102" s="28">
        <v>8285.4380972700164</v>
      </c>
      <c r="R102" s="28">
        <v>7459.397358940003</v>
      </c>
      <c r="S102" s="28">
        <v>9220.8380777400216</v>
      </c>
      <c r="T102" s="28">
        <v>8745.5365859699978</v>
      </c>
      <c r="U102" s="28">
        <v>12222.55712723999</v>
      </c>
      <c r="V102" s="28">
        <v>9419.8190195900024</v>
      </c>
      <c r="W102" s="28">
        <v>9327.3204353100118</v>
      </c>
      <c r="X102" s="28">
        <v>9622.2667818300033</v>
      </c>
      <c r="Y102" s="28">
        <v>9791.8753697800021</v>
      </c>
      <c r="Z102" s="28">
        <v>10621.290420529998</v>
      </c>
      <c r="AA102" s="28">
        <v>9216.7796457200075</v>
      </c>
      <c r="AB102" s="28">
        <v>13908.65082077998</v>
      </c>
      <c r="AC102" s="130">
        <v>117841.76974070002</v>
      </c>
      <c r="AD102" s="42">
        <v>8290.6296536999853</v>
      </c>
      <c r="AE102" s="28">
        <v>7147.1418878599961</v>
      </c>
      <c r="AF102" s="28">
        <v>27948.931100129972</v>
      </c>
      <c r="AG102" s="28">
        <v>8473.9422716100034</v>
      </c>
      <c r="AH102" s="28">
        <v>9155.4144883200242</v>
      </c>
      <c r="AI102" s="28">
        <v>10990.511559730001</v>
      </c>
      <c r="AJ102" s="28">
        <v>9712.096398170017</v>
      </c>
      <c r="AK102" s="28">
        <v>9659.2241192400088</v>
      </c>
      <c r="AL102" s="28">
        <v>10689.003425570001</v>
      </c>
      <c r="AM102" s="28">
        <v>11292.359610310015</v>
      </c>
      <c r="AN102" s="28">
        <v>9812.5424039000009</v>
      </c>
      <c r="AO102" s="28">
        <v>13726.337478769996</v>
      </c>
      <c r="AP102" s="130">
        <v>136898.13439731003</v>
      </c>
      <c r="AQ102" s="28">
        <v>8730.9717241900053</v>
      </c>
      <c r="AR102" s="28">
        <v>7037.1099205700084</v>
      </c>
      <c r="AS102" s="28">
        <v>8745.8731403400125</v>
      </c>
      <c r="AT102" s="28">
        <v>14673.918313510014</v>
      </c>
      <c r="AU102" s="28">
        <v>8947.8322357300131</v>
      </c>
      <c r="AV102" s="28">
        <v>8649.9861366300011</v>
      </c>
      <c r="AW102" s="28">
        <v>8857.2948885200021</v>
      </c>
      <c r="AX102" s="28">
        <v>9988.1916413000126</v>
      </c>
      <c r="AY102" s="28">
        <v>8635.1403034300074</v>
      </c>
      <c r="AZ102" s="28">
        <v>10803.930911279986</v>
      </c>
      <c r="BA102" s="28">
        <v>10428.127621030024</v>
      </c>
      <c r="BB102" s="28">
        <v>14514.243681510014</v>
      </c>
      <c r="BC102" s="130">
        <v>120012.62051804009</v>
      </c>
      <c r="BD102" s="42">
        <v>11119.899905250009</v>
      </c>
      <c r="BE102" s="28">
        <v>9975.3526492500041</v>
      </c>
      <c r="BF102" s="28">
        <v>9289.5150174100127</v>
      </c>
      <c r="BG102" s="28">
        <v>10067.376979639994</v>
      </c>
      <c r="BH102" s="28">
        <v>10866.342482210002</v>
      </c>
      <c r="BI102" s="28">
        <v>12576.303135180011</v>
      </c>
      <c r="BJ102" s="28">
        <v>15135.509895259976</v>
      </c>
      <c r="BK102" s="28">
        <v>13605.809573130011</v>
      </c>
      <c r="BL102" s="28">
        <v>11886.713294140003</v>
      </c>
      <c r="BM102" s="28">
        <v>11638.355721309983</v>
      </c>
      <c r="BN102" s="28">
        <v>8617.9911483299802</v>
      </c>
      <c r="BO102" s="28">
        <v>12861.106534409986</v>
      </c>
      <c r="BP102" s="130">
        <v>137640.27633551997</v>
      </c>
      <c r="BQ102" s="28">
        <v>10187.058120270029</v>
      </c>
      <c r="BR102" s="28">
        <v>10013.978215739986</v>
      </c>
      <c r="BS102" s="28">
        <v>8164.2272337300019</v>
      </c>
      <c r="BT102" s="42">
        <f>SUM($AQ102:$AS102)</f>
        <v>24513.954785100024</v>
      </c>
      <c r="BU102" s="20">
        <f>SUM($BD102:$BF102)</f>
        <v>30384.767571910026</v>
      </c>
      <c r="BV102" s="52">
        <f>SUM($BQ102:$BS102)</f>
        <v>28365.263569740018</v>
      </c>
      <c r="BW102" s="110">
        <f t="shared" ref="BW102" si="18">((BV102/BU102)-1)*100</f>
        <v>-6.6464355779275124</v>
      </c>
      <c r="BX102" s="66"/>
      <c r="BY102" s="66"/>
    </row>
    <row r="103" spans="1:77" ht="20.100000000000001" customHeight="1" x14ac:dyDescent="0.2">
      <c r="A103" s="171"/>
      <c r="B103" s="18" t="s">
        <v>80</v>
      </c>
      <c r="C103" s="23"/>
      <c r="D103" s="42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130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130"/>
      <c r="AD103" s="42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130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130"/>
      <c r="BD103" s="42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130"/>
      <c r="BQ103" s="28"/>
      <c r="BR103" s="28"/>
      <c r="BS103" s="28"/>
      <c r="BT103" s="42"/>
      <c r="BU103" s="20"/>
      <c r="BV103" s="52"/>
      <c r="BW103" s="111"/>
      <c r="BX103" s="66"/>
      <c r="BY103" s="76"/>
    </row>
    <row r="104" spans="1:77" ht="20.100000000000001" customHeight="1" thickBot="1" x14ac:dyDescent="0.3">
      <c r="A104" s="171"/>
      <c r="B104" s="363" t="s">
        <v>12</v>
      </c>
      <c r="C104" s="364"/>
      <c r="D104" s="70">
        <v>1756.5168591894019</v>
      </c>
      <c r="E104" s="71">
        <v>1505.6549388663989</v>
      </c>
      <c r="F104" s="71">
        <v>1883.2283387469993</v>
      </c>
      <c r="G104" s="71">
        <v>2212.5628383599965</v>
      </c>
      <c r="H104" s="71">
        <v>1742.8510971619978</v>
      </c>
      <c r="I104" s="71">
        <v>1986.8295335783996</v>
      </c>
      <c r="J104" s="71">
        <v>1676.8990686867976</v>
      </c>
      <c r="K104" s="71">
        <v>1819.2511168565984</v>
      </c>
      <c r="L104" s="71">
        <v>1728.1883229715977</v>
      </c>
      <c r="M104" s="71">
        <v>3066.765384055801</v>
      </c>
      <c r="N104" s="71">
        <v>1309.5603953851983</v>
      </c>
      <c r="O104" s="71">
        <v>1828.3720821674015</v>
      </c>
      <c r="P104" s="123">
        <v>22516.679976026586</v>
      </c>
      <c r="Q104" s="71">
        <v>1430.5987237485981</v>
      </c>
      <c r="R104" s="71">
        <v>1440.5433534814001</v>
      </c>
      <c r="S104" s="71">
        <v>1334.2683257484002</v>
      </c>
      <c r="T104" s="71">
        <v>1589.9303863253974</v>
      </c>
      <c r="U104" s="71">
        <v>1641.0602920026001</v>
      </c>
      <c r="V104" s="71">
        <v>1670.1833899841974</v>
      </c>
      <c r="W104" s="71">
        <v>1150.9275275315983</v>
      </c>
      <c r="X104" s="71">
        <v>1137.2271430841997</v>
      </c>
      <c r="Y104" s="71">
        <v>1178.8647491810002</v>
      </c>
      <c r="Z104" s="71">
        <v>1135.1776313052005</v>
      </c>
      <c r="AA104" s="71">
        <v>1002.8262469946</v>
      </c>
      <c r="AB104" s="71">
        <v>1195.5805913057993</v>
      </c>
      <c r="AC104" s="123">
        <v>15907.18836069299</v>
      </c>
      <c r="AD104" s="70">
        <v>883.33926407019931</v>
      </c>
      <c r="AE104" s="71">
        <v>770.23177669899962</v>
      </c>
      <c r="AF104" s="71">
        <v>5725.3456351574023</v>
      </c>
      <c r="AG104" s="71">
        <v>821.35087691580054</v>
      </c>
      <c r="AH104" s="71">
        <v>931.97706908459793</v>
      </c>
      <c r="AI104" s="71">
        <v>937.39051995539921</v>
      </c>
      <c r="AJ104" s="71">
        <v>846.10341518359769</v>
      </c>
      <c r="AK104" s="71">
        <v>831.72208086239971</v>
      </c>
      <c r="AL104" s="71">
        <v>823.02640152599906</v>
      </c>
      <c r="AM104" s="71">
        <v>845.58617523099974</v>
      </c>
      <c r="AN104" s="71">
        <v>797.90909634099933</v>
      </c>
      <c r="AO104" s="71">
        <v>887.08137712599921</v>
      </c>
      <c r="AP104" s="123">
        <v>15101.063688152393</v>
      </c>
      <c r="AQ104" s="71">
        <v>686.11725599060003</v>
      </c>
      <c r="AR104" s="71">
        <v>573.36367046280031</v>
      </c>
      <c r="AS104" s="71">
        <v>719.45826489739966</v>
      </c>
      <c r="AT104" s="71">
        <v>865.03389319759879</v>
      </c>
      <c r="AU104" s="71">
        <v>766.65443439479998</v>
      </c>
      <c r="AV104" s="71">
        <v>778.3313830208009</v>
      </c>
      <c r="AW104" s="71">
        <v>681.74834034439903</v>
      </c>
      <c r="AX104" s="71">
        <v>672.83694535819814</v>
      </c>
      <c r="AY104" s="71">
        <v>619.87545871439897</v>
      </c>
      <c r="AZ104" s="71">
        <v>742.08449203979956</v>
      </c>
      <c r="BA104" s="71">
        <v>661.52173784060176</v>
      </c>
      <c r="BB104" s="71">
        <v>789.58591376979996</v>
      </c>
      <c r="BC104" s="123">
        <v>8556.6117900311983</v>
      </c>
      <c r="BD104" s="70">
        <v>544.31418021260038</v>
      </c>
      <c r="BE104" s="71">
        <v>667.18573999000046</v>
      </c>
      <c r="BF104" s="71">
        <v>617.81850095419998</v>
      </c>
      <c r="BG104" s="71">
        <v>608.68913584780057</v>
      </c>
      <c r="BH104" s="71">
        <v>667.89829052239975</v>
      </c>
      <c r="BI104" s="71">
        <v>598.83231905420007</v>
      </c>
      <c r="BJ104" s="71">
        <v>592.18152278040031</v>
      </c>
      <c r="BK104" s="71">
        <v>559.28461202599976</v>
      </c>
      <c r="BL104" s="71">
        <v>539.41304312839929</v>
      </c>
      <c r="BM104" s="71">
        <v>609.10227543760004</v>
      </c>
      <c r="BN104" s="71">
        <v>454.43905023860015</v>
      </c>
      <c r="BO104" s="71">
        <v>1172.6045855916002</v>
      </c>
      <c r="BP104" s="123">
        <v>7631.7632557838015</v>
      </c>
      <c r="BQ104" s="71">
        <v>661.36598771459956</v>
      </c>
      <c r="BR104" s="71">
        <v>466.34176256219968</v>
      </c>
      <c r="BS104" s="71">
        <v>379.53666465260011</v>
      </c>
      <c r="BT104" s="70">
        <f t="shared" ref="BT104:BT110" si="19">SUM($AQ104:$AS104)</f>
        <v>1978.9391913508</v>
      </c>
      <c r="BU104" s="151">
        <f t="shared" ref="BU104:BU110" si="20">SUM($BD104:$BF104)</f>
        <v>1829.3184211568009</v>
      </c>
      <c r="BV104" s="222">
        <f t="shared" ref="BV104:BV110" si="21">SUM($BQ104:$BS104)</f>
        <v>1507.2444149293995</v>
      </c>
      <c r="BW104" s="112">
        <f t="shared" ref="BW104" si="22">((BV104/BU104)-1)*100</f>
        <v>-17.606229866954081</v>
      </c>
      <c r="BX104" s="66"/>
      <c r="BY104" s="66"/>
    </row>
    <row r="105" spans="1:77" ht="20.100000000000001" customHeight="1" thickBot="1" x14ac:dyDescent="0.3">
      <c r="A105" s="171"/>
      <c r="B105" s="93"/>
      <c r="C105" s="91" t="s">
        <v>74</v>
      </c>
      <c r="D105" s="88">
        <v>151271</v>
      </c>
      <c r="E105" s="89">
        <v>144557</v>
      </c>
      <c r="F105" s="89">
        <v>179014</v>
      </c>
      <c r="G105" s="89">
        <v>166654</v>
      </c>
      <c r="H105" s="89">
        <v>160733</v>
      </c>
      <c r="I105" s="89">
        <v>174771</v>
      </c>
      <c r="J105" s="89">
        <v>170182</v>
      </c>
      <c r="K105" s="89">
        <v>164895</v>
      </c>
      <c r="L105" s="89">
        <v>172088</v>
      </c>
      <c r="M105" s="89">
        <v>181836</v>
      </c>
      <c r="N105" s="89">
        <v>169466</v>
      </c>
      <c r="O105" s="89">
        <v>199173</v>
      </c>
      <c r="P105" s="129">
        <v>2034640</v>
      </c>
      <c r="Q105" s="89">
        <v>141639</v>
      </c>
      <c r="R105" s="89">
        <v>144167</v>
      </c>
      <c r="S105" s="89">
        <v>167426</v>
      </c>
      <c r="T105" s="89">
        <v>159970</v>
      </c>
      <c r="U105" s="89">
        <v>158825</v>
      </c>
      <c r="V105" s="89">
        <v>168744</v>
      </c>
      <c r="W105" s="89">
        <v>159753</v>
      </c>
      <c r="X105" s="89">
        <v>171891</v>
      </c>
      <c r="Y105" s="89">
        <v>162882</v>
      </c>
      <c r="Z105" s="89">
        <v>161065</v>
      </c>
      <c r="AA105" s="89">
        <v>163261</v>
      </c>
      <c r="AB105" s="89">
        <v>181790</v>
      </c>
      <c r="AC105" s="129">
        <v>1941413</v>
      </c>
      <c r="AD105" s="88">
        <v>140733</v>
      </c>
      <c r="AE105" s="89">
        <v>127746</v>
      </c>
      <c r="AF105" s="89">
        <v>176766</v>
      </c>
      <c r="AG105" s="89">
        <v>139353</v>
      </c>
      <c r="AH105" s="89">
        <v>164826</v>
      </c>
      <c r="AI105" s="89">
        <v>156446</v>
      </c>
      <c r="AJ105" s="89">
        <v>155356</v>
      </c>
      <c r="AK105" s="89">
        <v>162598</v>
      </c>
      <c r="AL105" s="89">
        <v>149533</v>
      </c>
      <c r="AM105" s="89">
        <v>164008</v>
      </c>
      <c r="AN105" s="89">
        <v>156880</v>
      </c>
      <c r="AO105" s="89">
        <v>163198</v>
      </c>
      <c r="AP105" s="129">
        <v>1857443</v>
      </c>
      <c r="AQ105" s="89">
        <v>134939</v>
      </c>
      <c r="AR105" s="89">
        <v>120348</v>
      </c>
      <c r="AS105" s="89">
        <v>146733</v>
      </c>
      <c r="AT105" s="89">
        <v>149748</v>
      </c>
      <c r="AU105" s="89">
        <v>149633</v>
      </c>
      <c r="AV105" s="89">
        <v>148583</v>
      </c>
      <c r="AW105" s="89">
        <v>151572</v>
      </c>
      <c r="AX105" s="89">
        <v>152024</v>
      </c>
      <c r="AY105" s="89">
        <v>134406</v>
      </c>
      <c r="AZ105" s="89">
        <v>160037</v>
      </c>
      <c r="BA105" s="89">
        <v>146252</v>
      </c>
      <c r="BB105" s="89">
        <v>149764</v>
      </c>
      <c r="BC105" s="129">
        <v>1744039</v>
      </c>
      <c r="BD105" s="88">
        <v>133028</v>
      </c>
      <c r="BE105" s="89">
        <v>129382</v>
      </c>
      <c r="BF105" s="89">
        <v>128108</v>
      </c>
      <c r="BG105" s="89">
        <v>138947</v>
      </c>
      <c r="BH105" s="89">
        <v>142935</v>
      </c>
      <c r="BI105" s="89">
        <v>124459</v>
      </c>
      <c r="BJ105" s="89">
        <v>149533</v>
      </c>
      <c r="BK105" s="89">
        <v>139396</v>
      </c>
      <c r="BL105" s="89">
        <v>136433</v>
      </c>
      <c r="BM105" s="89">
        <v>121631</v>
      </c>
      <c r="BN105" s="89">
        <v>100644</v>
      </c>
      <c r="BO105" s="89">
        <v>144585</v>
      </c>
      <c r="BP105" s="129">
        <v>1589081</v>
      </c>
      <c r="BQ105" s="89">
        <v>120994</v>
      </c>
      <c r="BR105" s="89">
        <v>105304</v>
      </c>
      <c r="BS105" s="89">
        <v>92246</v>
      </c>
      <c r="BT105" s="88">
        <f t="shared" si="19"/>
        <v>402020</v>
      </c>
      <c r="BU105" s="120">
        <f t="shared" si="20"/>
        <v>390518</v>
      </c>
      <c r="BV105" s="121">
        <f t="shared" si="21"/>
        <v>318544</v>
      </c>
      <c r="BW105" s="175">
        <f t="shared" si="17"/>
        <v>-18.430392453100751</v>
      </c>
      <c r="BX105" s="66"/>
      <c r="BY105" s="66"/>
    </row>
    <row r="106" spans="1:77" s="215" customFormat="1" ht="20.100000000000001" customHeight="1" x14ac:dyDescent="0.25">
      <c r="A106" s="171"/>
      <c r="B106" s="13" t="s">
        <v>76</v>
      </c>
      <c r="C106" s="282"/>
      <c r="D106" s="36">
        <v>132608</v>
      </c>
      <c r="E106" s="17">
        <v>126610</v>
      </c>
      <c r="F106" s="17">
        <v>157286</v>
      </c>
      <c r="G106" s="17">
        <v>146642</v>
      </c>
      <c r="H106" s="17">
        <v>141581</v>
      </c>
      <c r="I106" s="17">
        <v>154489</v>
      </c>
      <c r="J106" s="17">
        <v>150729</v>
      </c>
      <c r="K106" s="17">
        <v>146170</v>
      </c>
      <c r="L106" s="17">
        <v>153002</v>
      </c>
      <c r="M106" s="17">
        <v>161733</v>
      </c>
      <c r="N106" s="17">
        <v>150610</v>
      </c>
      <c r="O106" s="17">
        <v>178264</v>
      </c>
      <c r="P106" s="179">
        <v>1799724</v>
      </c>
      <c r="Q106" s="17">
        <v>126562</v>
      </c>
      <c r="R106" s="17">
        <v>128491</v>
      </c>
      <c r="S106" s="17">
        <v>149183</v>
      </c>
      <c r="T106" s="17">
        <v>142964</v>
      </c>
      <c r="U106" s="17">
        <v>141928</v>
      </c>
      <c r="V106" s="17">
        <v>151083</v>
      </c>
      <c r="W106" s="17">
        <v>143667</v>
      </c>
      <c r="X106" s="17">
        <v>154872</v>
      </c>
      <c r="Y106" s="17">
        <v>147019</v>
      </c>
      <c r="Z106" s="17">
        <v>145613</v>
      </c>
      <c r="AA106" s="17">
        <v>147924</v>
      </c>
      <c r="AB106" s="17">
        <v>165916</v>
      </c>
      <c r="AC106" s="179">
        <v>1745222</v>
      </c>
      <c r="AD106" s="36">
        <v>128132</v>
      </c>
      <c r="AE106" s="17">
        <v>115791</v>
      </c>
      <c r="AF106" s="17">
        <v>160667</v>
      </c>
      <c r="AG106" s="17">
        <v>126663</v>
      </c>
      <c r="AH106" s="17">
        <v>149836</v>
      </c>
      <c r="AI106" s="17">
        <v>142429</v>
      </c>
      <c r="AJ106" s="17">
        <v>141826</v>
      </c>
      <c r="AK106" s="17">
        <v>148882</v>
      </c>
      <c r="AL106" s="17">
        <v>136904</v>
      </c>
      <c r="AM106" s="17">
        <v>150498</v>
      </c>
      <c r="AN106" s="17">
        <v>144210</v>
      </c>
      <c r="AO106" s="17">
        <v>150725</v>
      </c>
      <c r="AP106" s="179">
        <v>1696563</v>
      </c>
      <c r="AQ106" s="17">
        <v>124442</v>
      </c>
      <c r="AR106" s="17">
        <v>110262</v>
      </c>
      <c r="AS106" s="17">
        <v>134893</v>
      </c>
      <c r="AT106" s="17">
        <v>137909</v>
      </c>
      <c r="AU106" s="17">
        <v>137808</v>
      </c>
      <c r="AV106" s="17">
        <v>137515</v>
      </c>
      <c r="AW106" s="17">
        <v>140414</v>
      </c>
      <c r="AX106" s="17">
        <v>141040</v>
      </c>
      <c r="AY106" s="17">
        <v>124611</v>
      </c>
      <c r="AZ106" s="17">
        <v>148336</v>
      </c>
      <c r="BA106" s="17">
        <v>136268</v>
      </c>
      <c r="BB106" s="17">
        <v>140034</v>
      </c>
      <c r="BC106" s="179">
        <v>1613532</v>
      </c>
      <c r="BD106" s="36">
        <v>124101</v>
      </c>
      <c r="BE106" s="17">
        <v>120320</v>
      </c>
      <c r="BF106" s="17">
        <v>119206</v>
      </c>
      <c r="BG106" s="17">
        <v>129387</v>
      </c>
      <c r="BH106" s="17">
        <v>133489</v>
      </c>
      <c r="BI106" s="17">
        <v>116241</v>
      </c>
      <c r="BJ106" s="17">
        <v>139918</v>
      </c>
      <c r="BK106" s="17">
        <v>130675</v>
      </c>
      <c r="BL106" s="17">
        <v>128233</v>
      </c>
      <c r="BM106" s="17">
        <v>114197</v>
      </c>
      <c r="BN106" s="17">
        <v>94257</v>
      </c>
      <c r="BO106" s="17">
        <v>135937</v>
      </c>
      <c r="BP106" s="179">
        <v>1485961</v>
      </c>
      <c r="BQ106" s="17">
        <v>113604</v>
      </c>
      <c r="BR106" s="17">
        <v>98844</v>
      </c>
      <c r="BS106" s="17">
        <v>86767</v>
      </c>
      <c r="BT106" s="36">
        <f t="shared" si="19"/>
        <v>369597</v>
      </c>
      <c r="BU106" s="146">
        <f t="shared" si="20"/>
        <v>363627</v>
      </c>
      <c r="BV106" s="225">
        <f t="shared" si="21"/>
        <v>299215</v>
      </c>
      <c r="BW106" s="236">
        <f t="shared" si="17"/>
        <v>-17.713756129220325</v>
      </c>
      <c r="BX106" s="66"/>
      <c r="BY106" s="74"/>
    </row>
    <row r="107" spans="1:77" s="215" customFormat="1" ht="20.100000000000001" customHeight="1" thickBot="1" x14ac:dyDescent="0.3">
      <c r="A107" s="171"/>
      <c r="B107" s="18" t="s">
        <v>75</v>
      </c>
      <c r="C107" s="283"/>
      <c r="D107" s="42">
        <v>18663</v>
      </c>
      <c r="E107" s="28">
        <v>17947</v>
      </c>
      <c r="F107" s="28">
        <v>21728</v>
      </c>
      <c r="G107" s="28">
        <v>20012</v>
      </c>
      <c r="H107" s="28">
        <v>19152</v>
      </c>
      <c r="I107" s="28">
        <v>20282</v>
      </c>
      <c r="J107" s="28">
        <v>19453</v>
      </c>
      <c r="K107" s="28">
        <v>18725</v>
      </c>
      <c r="L107" s="28">
        <v>19086</v>
      </c>
      <c r="M107" s="28">
        <v>20103</v>
      </c>
      <c r="N107" s="28">
        <v>18856</v>
      </c>
      <c r="O107" s="28">
        <v>20909</v>
      </c>
      <c r="P107" s="130">
        <v>234916</v>
      </c>
      <c r="Q107" s="28">
        <v>15077</v>
      </c>
      <c r="R107" s="28">
        <v>15676</v>
      </c>
      <c r="S107" s="28">
        <v>18243</v>
      </c>
      <c r="T107" s="28">
        <v>17006</v>
      </c>
      <c r="U107" s="28">
        <v>16897</v>
      </c>
      <c r="V107" s="28">
        <v>17661</v>
      </c>
      <c r="W107" s="28">
        <v>16086</v>
      </c>
      <c r="X107" s="28">
        <v>17019</v>
      </c>
      <c r="Y107" s="28">
        <v>15863</v>
      </c>
      <c r="Z107" s="28">
        <v>15452</v>
      </c>
      <c r="AA107" s="28">
        <v>15337</v>
      </c>
      <c r="AB107" s="28">
        <v>15874</v>
      </c>
      <c r="AC107" s="130">
        <v>196191</v>
      </c>
      <c r="AD107" s="42">
        <v>12601</v>
      </c>
      <c r="AE107" s="28">
        <v>11955</v>
      </c>
      <c r="AF107" s="28">
        <v>16099</v>
      </c>
      <c r="AG107" s="28">
        <v>12690</v>
      </c>
      <c r="AH107" s="28">
        <v>14990</v>
      </c>
      <c r="AI107" s="28">
        <v>14017</v>
      </c>
      <c r="AJ107" s="28">
        <v>13530</v>
      </c>
      <c r="AK107" s="28">
        <v>13716</v>
      </c>
      <c r="AL107" s="28">
        <v>12629</v>
      </c>
      <c r="AM107" s="28">
        <v>13510</v>
      </c>
      <c r="AN107" s="28">
        <v>12670</v>
      </c>
      <c r="AO107" s="28">
        <v>12473</v>
      </c>
      <c r="AP107" s="130">
        <v>160880</v>
      </c>
      <c r="AQ107" s="28">
        <v>10497</v>
      </c>
      <c r="AR107" s="28">
        <v>10086</v>
      </c>
      <c r="AS107" s="28">
        <v>11840</v>
      </c>
      <c r="AT107" s="28">
        <v>11839</v>
      </c>
      <c r="AU107" s="28">
        <v>11825</v>
      </c>
      <c r="AV107" s="28">
        <v>11068</v>
      </c>
      <c r="AW107" s="28">
        <v>11158</v>
      </c>
      <c r="AX107" s="28">
        <v>10984</v>
      </c>
      <c r="AY107" s="28">
        <v>9795</v>
      </c>
      <c r="AZ107" s="28">
        <v>11701</v>
      </c>
      <c r="BA107" s="28">
        <v>9984</v>
      </c>
      <c r="BB107" s="28">
        <v>9730</v>
      </c>
      <c r="BC107" s="130">
        <v>130507</v>
      </c>
      <c r="BD107" s="42">
        <v>8927</v>
      </c>
      <c r="BE107" s="28">
        <v>9062</v>
      </c>
      <c r="BF107" s="28">
        <v>8902</v>
      </c>
      <c r="BG107" s="28">
        <v>9560</v>
      </c>
      <c r="BH107" s="28">
        <v>9446</v>
      </c>
      <c r="BI107" s="28">
        <v>8218</v>
      </c>
      <c r="BJ107" s="28">
        <v>9615</v>
      </c>
      <c r="BK107" s="28">
        <v>8721</v>
      </c>
      <c r="BL107" s="28">
        <v>8200</v>
      </c>
      <c r="BM107" s="28">
        <v>7434</v>
      </c>
      <c r="BN107" s="28">
        <v>6387</v>
      </c>
      <c r="BO107" s="28">
        <v>8648</v>
      </c>
      <c r="BP107" s="130">
        <v>103120</v>
      </c>
      <c r="BQ107" s="28">
        <v>7390</v>
      </c>
      <c r="BR107" s="28">
        <v>6460</v>
      </c>
      <c r="BS107" s="28">
        <v>5479</v>
      </c>
      <c r="BT107" s="42">
        <f t="shared" si="19"/>
        <v>32423</v>
      </c>
      <c r="BU107" s="20">
        <f t="shared" si="20"/>
        <v>26891</v>
      </c>
      <c r="BV107" s="52">
        <f t="shared" si="21"/>
        <v>19329</v>
      </c>
      <c r="BW107" s="112">
        <f t="shared" si="17"/>
        <v>-28.120932654047827</v>
      </c>
      <c r="BX107" s="66"/>
      <c r="BY107" s="76"/>
    </row>
    <row r="108" spans="1:77" ht="20.100000000000001" customHeight="1" thickBot="1" x14ac:dyDescent="0.3">
      <c r="A108" s="171"/>
      <c r="B108" s="93"/>
      <c r="C108" s="91" t="s">
        <v>122</v>
      </c>
      <c r="D108" s="88">
        <v>310884</v>
      </c>
      <c r="E108" s="89">
        <v>281290</v>
      </c>
      <c r="F108" s="89">
        <v>350632</v>
      </c>
      <c r="G108" s="89">
        <v>346902</v>
      </c>
      <c r="H108" s="89">
        <v>364045</v>
      </c>
      <c r="I108" s="89">
        <v>329026</v>
      </c>
      <c r="J108" s="89">
        <v>342674</v>
      </c>
      <c r="K108" s="89">
        <v>343995</v>
      </c>
      <c r="L108" s="89">
        <v>370728</v>
      </c>
      <c r="M108" s="89">
        <v>400981</v>
      </c>
      <c r="N108" s="89">
        <v>355404</v>
      </c>
      <c r="O108" s="89">
        <v>490200</v>
      </c>
      <c r="P108" s="129">
        <v>4286761</v>
      </c>
      <c r="Q108" s="89">
        <v>289382</v>
      </c>
      <c r="R108" s="89">
        <v>263930</v>
      </c>
      <c r="S108" s="89">
        <v>332848</v>
      </c>
      <c r="T108" s="89">
        <v>329949</v>
      </c>
      <c r="U108" s="89">
        <v>335402</v>
      </c>
      <c r="V108" s="89">
        <v>353228</v>
      </c>
      <c r="W108" s="89">
        <v>357843</v>
      </c>
      <c r="X108" s="89">
        <v>364210</v>
      </c>
      <c r="Y108" s="89">
        <v>359006</v>
      </c>
      <c r="Z108" s="89">
        <v>351681</v>
      </c>
      <c r="AA108" s="89">
        <v>354528</v>
      </c>
      <c r="AB108" s="89">
        <v>443685</v>
      </c>
      <c r="AC108" s="129">
        <v>4135692</v>
      </c>
      <c r="AD108" s="88">
        <v>284324</v>
      </c>
      <c r="AE108" s="89">
        <v>266768</v>
      </c>
      <c r="AF108" s="89">
        <v>334701</v>
      </c>
      <c r="AG108" s="89">
        <v>308348</v>
      </c>
      <c r="AH108" s="89">
        <v>344564</v>
      </c>
      <c r="AI108" s="89">
        <v>334680</v>
      </c>
      <c r="AJ108" s="89">
        <v>339190</v>
      </c>
      <c r="AK108" s="89">
        <v>348946</v>
      </c>
      <c r="AL108" s="89">
        <v>337561</v>
      </c>
      <c r="AM108" s="89">
        <v>349998</v>
      </c>
      <c r="AN108" s="89">
        <v>343839</v>
      </c>
      <c r="AO108" s="89">
        <v>410749</v>
      </c>
      <c r="AP108" s="129">
        <v>4003668</v>
      </c>
      <c r="AQ108" s="89">
        <v>279125</v>
      </c>
      <c r="AR108" s="89">
        <v>247055</v>
      </c>
      <c r="AS108" s="89">
        <v>319589</v>
      </c>
      <c r="AT108" s="89">
        <v>316721</v>
      </c>
      <c r="AU108" s="89">
        <v>323604</v>
      </c>
      <c r="AV108" s="89">
        <v>327535</v>
      </c>
      <c r="AW108" s="89">
        <v>328879</v>
      </c>
      <c r="AX108" s="89">
        <v>339185</v>
      </c>
      <c r="AY108" s="89">
        <v>307509</v>
      </c>
      <c r="AZ108" s="89">
        <v>352772</v>
      </c>
      <c r="BA108" s="89">
        <v>333396</v>
      </c>
      <c r="BB108" s="89">
        <v>381956</v>
      </c>
      <c r="BC108" s="129">
        <v>3857326</v>
      </c>
      <c r="BD108" s="88">
        <v>283981</v>
      </c>
      <c r="BE108" s="89">
        <v>270543</v>
      </c>
      <c r="BF108" s="89">
        <v>286197</v>
      </c>
      <c r="BG108" s="89">
        <v>306411</v>
      </c>
      <c r="BH108" s="89">
        <v>321265</v>
      </c>
      <c r="BI108" s="89">
        <v>297657</v>
      </c>
      <c r="BJ108" s="89">
        <v>329372</v>
      </c>
      <c r="BK108" s="89">
        <v>323262</v>
      </c>
      <c r="BL108" s="89">
        <v>308552</v>
      </c>
      <c r="BM108" s="89">
        <v>293652</v>
      </c>
      <c r="BN108" s="89">
        <v>241592</v>
      </c>
      <c r="BO108" s="89">
        <v>362348</v>
      </c>
      <c r="BP108" s="129">
        <v>3624832</v>
      </c>
      <c r="BQ108" s="89">
        <v>269163</v>
      </c>
      <c r="BR108" s="89">
        <v>238824</v>
      </c>
      <c r="BS108" s="89">
        <v>199923</v>
      </c>
      <c r="BT108" s="88">
        <f t="shared" si="19"/>
        <v>845769</v>
      </c>
      <c r="BU108" s="120">
        <f t="shared" si="20"/>
        <v>840721</v>
      </c>
      <c r="BV108" s="121">
        <f t="shared" si="21"/>
        <v>707910</v>
      </c>
      <c r="BW108" s="175">
        <f t="shared" ref="BW108" si="23">((BV108/BU108)-1)*100</f>
        <v>-15.797274006477767</v>
      </c>
      <c r="BX108" s="66"/>
      <c r="BY108" s="66"/>
    </row>
    <row r="109" spans="1:77" s="215" customFormat="1" ht="20.100000000000001" customHeight="1" x14ac:dyDescent="0.25">
      <c r="A109" s="171"/>
      <c r="B109" s="18" t="s">
        <v>77</v>
      </c>
      <c r="C109" s="283"/>
      <c r="D109" s="42">
        <v>279098</v>
      </c>
      <c r="E109" s="28">
        <v>251389</v>
      </c>
      <c r="F109" s="28">
        <v>315953</v>
      </c>
      <c r="G109" s="28">
        <v>311554</v>
      </c>
      <c r="H109" s="28">
        <v>330633</v>
      </c>
      <c r="I109" s="28">
        <v>294143</v>
      </c>
      <c r="J109" s="28">
        <v>308461</v>
      </c>
      <c r="K109" s="28">
        <v>311089</v>
      </c>
      <c r="L109" s="28">
        <v>336979</v>
      </c>
      <c r="M109" s="28">
        <v>366401</v>
      </c>
      <c r="N109" s="28">
        <v>324684</v>
      </c>
      <c r="O109" s="28">
        <v>454882</v>
      </c>
      <c r="P109" s="130">
        <v>3885266</v>
      </c>
      <c r="Q109" s="28">
        <v>262772</v>
      </c>
      <c r="R109" s="28">
        <v>239897</v>
      </c>
      <c r="S109" s="28">
        <v>305315</v>
      </c>
      <c r="T109" s="28">
        <v>301001</v>
      </c>
      <c r="U109" s="28">
        <v>306044</v>
      </c>
      <c r="V109" s="28">
        <v>324942</v>
      </c>
      <c r="W109" s="28">
        <v>330282</v>
      </c>
      <c r="X109" s="28">
        <v>335975</v>
      </c>
      <c r="Y109" s="28">
        <v>331416</v>
      </c>
      <c r="Z109" s="28">
        <v>325223</v>
      </c>
      <c r="AA109" s="28">
        <v>328674</v>
      </c>
      <c r="AB109" s="28">
        <v>415068</v>
      </c>
      <c r="AC109" s="130">
        <v>3806609</v>
      </c>
      <c r="AD109" s="42">
        <v>262209</v>
      </c>
      <c r="AE109" s="28">
        <v>245941</v>
      </c>
      <c r="AF109" s="28">
        <v>308865</v>
      </c>
      <c r="AG109" s="28">
        <v>285829</v>
      </c>
      <c r="AH109" s="28">
        <v>319908</v>
      </c>
      <c r="AI109" s="28">
        <v>310939</v>
      </c>
      <c r="AJ109" s="28">
        <v>315957</v>
      </c>
      <c r="AK109" s="28">
        <v>326226</v>
      </c>
      <c r="AL109" s="28">
        <v>315693</v>
      </c>
      <c r="AM109" s="28">
        <v>327885</v>
      </c>
      <c r="AN109" s="28">
        <v>322648</v>
      </c>
      <c r="AO109" s="28">
        <v>387881</v>
      </c>
      <c r="AP109" s="130">
        <v>3729981</v>
      </c>
      <c r="AQ109" s="28">
        <v>260823</v>
      </c>
      <c r="AR109" s="28">
        <v>229435</v>
      </c>
      <c r="AS109" s="28">
        <v>298677</v>
      </c>
      <c r="AT109" s="28">
        <v>296433</v>
      </c>
      <c r="AU109" s="28">
        <v>303523</v>
      </c>
      <c r="AV109" s="28">
        <v>308409</v>
      </c>
      <c r="AW109" s="28">
        <v>309920</v>
      </c>
      <c r="AX109" s="28">
        <v>319927</v>
      </c>
      <c r="AY109" s="28">
        <v>291042</v>
      </c>
      <c r="AZ109" s="28">
        <v>333060</v>
      </c>
      <c r="BA109" s="28">
        <v>315477</v>
      </c>
      <c r="BB109" s="28">
        <v>364150</v>
      </c>
      <c r="BC109" s="130">
        <v>3630876</v>
      </c>
      <c r="BD109" s="42">
        <v>268238</v>
      </c>
      <c r="BE109" s="28">
        <v>254302</v>
      </c>
      <c r="BF109" s="28">
        <v>269845</v>
      </c>
      <c r="BG109" s="28">
        <v>289860</v>
      </c>
      <c r="BH109" s="28">
        <v>303832</v>
      </c>
      <c r="BI109" s="28">
        <v>282507</v>
      </c>
      <c r="BJ109" s="28">
        <v>312698</v>
      </c>
      <c r="BK109" s="28">
        <v>307023</v>
      </c>
      <c r="BL109" s="28">
        <v>293836</v>
      </c>
      <c r="BM109" s="28">
        <v>279924</v>
      </c>
      <c r="BN109" s="28">
        <v>230994</v>
      </c>
      <c r="BO109" s="28">
        <v>346106</v>
      </c>
      <c r="BP109" s="130">
        <v>3439165</v>
      </c>
      <c r="BQ109" s="28">
        <v>254906</v>
      </c>
      <c r="BR109" s="28">
        <v>225336</v>
      </c>
      <c r="BS109" s="28">
        <v>189517</v>
      </c>
      <c r="BT109" s="42">
        <f t="shared" si="19"/>
        <v>788935</v>
      </c>
      <c r="BU109" s="20">
        <f t="shared" si="20"/>
        <v>792385</v>
      </c>
      <c r="BV109" s="52">
        <f t="shared" si="21"/>
        <v>669759</v>
      </c>
      <c r="BW109" s="236">
        <f t="shared" ref="BW109:BW110" si="24">((BV109/BU109)-1)*100</f>
        <v>-15.47555796740221</v>
      </c>
      <c r="BX109" s="66"/>
      <c r="BY109" s="74"/>
    </row>
    <row r="110" spans="1:77" s="215" customFormat="1" ht="20.100000000000001" customHeight="1" thickBot="1" x14ac:dyDescent="0.3">
      <c r="A110" s="171"/>
      <c r="B110" s="284" t="s">
        <v>78</v>
      </c>
      <c r="C110" s="285"/>
      <c r="D110" s="70">
        <v>31786</v>
      </c>
      <c r="E110" s="71">
        <v>29901</v>
      </c>
      <c r="F110" s="71">
        <v>34679</v>
      </c>
      <c r="G110" s="71">
        <v>35348</v>
      </c>
      <c r="H110" s="71">
        <v>33412</v>
      </c>
      <c r="I110" s="71">
        <v>34883</v>
      </c>
      <c r="J110" s="71">
        <v>34213</v>
      </c>
      <c r="K110" s="71">
        <v>32906</v>
      </c>
      <c r="L110" s="71">
        <v>33749</v>
      </c>
      <c r="M110" s="71">
        <v>34580</v>
      </c>
      <c r="N110" s="71">
        <v>30720</v>
      </c>
      <c r="O110" s="71">
        <v>35318</v>
      </c>
      <c r="P110" s="123">
        <v>401495</v>
      </c>
      <c r="Q110" s="71">
        <v>26610</v>
      </c>
      <c r="R110" s="71">
        <v>24033</v>
      </c>
      <c r="S110" s="71">
        <v>27533</v>
      </c>
      <c r="T110" s="71">
        <v>28948</v>
      </c>
      <c r="U110" s="71">
        <v>29358</v>
      </c>
      <c r="V110" s="71">
        <v>28286</v>
      </c>
      <c r="W110" s="71">
        <v>27561</v>
      </c>
      <c r="X110" s="71">
        <v>28235</v>
      </c>
      <c r="Y110" s="71">
        <v>27590</v>
      </c>
      <c r="Z110" s="71">
        <v>26458</v>
      </c>
      <c r="AA110" s="71">
        <v>25854</v>
      </c>
      <c r="AB110" s="71">
        <v>28617</v>
      </c>
      <c r="AC110" s="123">
        <v>329083</v>
      </c>
      <c r="AD110" s="70">
        <v>22115</v>
      </c>
      <c r="AE110" s="71">
        <v>20827</v>
      </c>
      <c r="AF110" s="71">
        <v>25836</v>
      </c>
      <c r="AG110" s="71">
        <v>22519</v>
      </c>
      <c r="AH110" s="71">
        <v>24656</v>
      </c>
      <c r="AI110" s="71">
        <v>23741</v>
      </c>
      <c r="AJ110" s="71">
        <v>23233</v>
      </c>
      <c r="AK110" s="71">
        <v>22720</v>
      </c>
      <c r="AL110" s="71">
        <v>21868</v>
      </c>
      <c r="AM110" s="71">
        <v>22113</v>
      </c>
      <c r="AN110" s="71">
        <v>21191</v>
      </c>
      <c r="AO110" s="71">
        <v>22868</v>
      </c>
      <c r="AP110" s="123">
        <v>273687</v>
      </c>
      <c r="AQ110" s="71">
        <v>18302</v>
      </c>
      <c r="AR110" s="71">
        <v>17620</v>
      </c>
      <c r="AS110" s="71">
        <v>20912</v>
      </c>
      <c r="AT110" s="71">
        <v>20288</v>
      </c>
      <c r="AU110" s="71">
        <v>20081</v>
      </c>
      <c r="AV110" s="71">
        <v>19126</v>
      </c>
      <c r="AW110" s="71">
        <v>18959</v>
      </c>
      <c r="AX110" s="71">
        <v>19258</v>
      </c>
      <c r="AY110" s="71">
        <v>16467</v>
      </c>
      <c r="AZ110" s="71">
        <v>19712</v>
      </c>
      <c r="BA110" s="71">
        <v>17919</v>
      </c>
      <c r="BB110" s="71">
        <v>17806</v>
      </c>
      <c r="BC110" s="123">
        <v>226450</v>
      </c>
      <c r="BD110" s="70">
        <v>15743</v>
      </c>
      <c r="BE110" s="71">
        <v>16241</v>
      </c>
      <c r="BF110" s="71">
        <v>16352</v>
      </c>
      <c r="BG110" s="71">
        <v>16551</v>
      </c>
      <c r="BH110" s="71">
        <v>17433</v>
      </c>
      <c r="BI110" s="71">
        <v>15150</v>
      </c>
      <c r="BJ110" s="71">
        <v>16674</v>
      </c>
      <c r="BK110" s="71">
        <v>16239</v>
      </c>
      <c r="BL110" s="71">
        <v>14716</v>
      </c>
      <c r="BM110" s="71">
        <v>13728</v>
      </c>
      <c r="BN110" s="71">
        <v>10598</v>
      </c>
      <c r="BO110" s="71">
        <v>16242</v>
      </c>
      <c r="BP110" s="123">
        <v>185667</v>
      </c>
      <c r="BQ110" s="71">
        <v>14257</v>
      </c>
      <c r="BR110" s="71">
        <v>13488</v>
      </c>
      <c r="BS110" s="71">
        <v>10406</v>
      </c>
      <c r="BT110" s="70">
        <f t="shared" si="19"/>
        <v>56834</v>
      </c>
      <c r="BU110" s="151">
        <f t="shared" si="20"/>
        <v>48336</v>
      </c>
      <c r="BV110" s="222">
        <f t="shared" si="21"/>
        <v>38151</v>
      </c>
      <c r="BW110" s="112">
        <f t="shared" si="24"/>
        <v>-21.071251241310829</v>
      </c>
      <c r="BX110" s="66"/>
      <c r="BY110" s="76"/>
    </row>
    <row r="111" spans="1:77" s="215" customFormat="1" ht="20.100000000000001" customHeight="1" x14ac:dyDescent="0.25">
      <c r="A111" s="171"/>
      <c r="B111" s="329"/>
      <c r="C111" s="330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0"/>
      <c r="BV111" s="20"/>
      <c r="BW111" s="295"/>
      <c r="BX111" s="66"/>
      <c r="BY111" s="76"/>
    </row>
    <row r="112" spans="1:77" ht="20.100000000000001" customHeight="1" thickBot="1" x14ac:dyDescent="0.3">
      <c r="A112" s="171"/>
      <c r="B112" s="83" t="s">
        <v>103</v>
      </c>
      <c r="C112" s="83"/>
      <c r="D112" s="122"/>
      <c r="E112" s="24"/>
      <c r="F112" s="24"/>
      <c r="G112" s="24"/>
      <c r="H112" s="24"/>
      <c r="I112" s="24"/>
      <c r="J112" s="24"/>
      <c r="K112" s="24"/>
      <c r="L112" s="24"/>
      <c r="M112" s="24"/>
      <c r="N112" s="122"/>
      <c r="O112" s="122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122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149"/>
      <c r="BV112" s="158"/>
      <c r="BW112" s="24"/>
      <c r="BX112" s="75"/>
      <c r="BY112" s="74"/>
    </row>
    <row r="113" spans="1:77" ht="20.100000000000001" customHeight="1" thickBot="1" x14ac:dyDescent="0.35">
      <c r="A113" s="171"/>
      <c r="B113" s="92"/>
      <c r="C113" s="91" t="s">
        <v>109</v>
      </c>
      <c r="D113" s="89">
        <v>337.20560385771023</v>
      </c>
      <c r="E113" s="89">
        <v>292.38932454667344</v>
      </c>
      <c r="F113" s="89">
        <v>319.81234525753337</v>
      </c>
      <c r="G113" s="89">
        <v>300.36501561772531</v>
      </c>
      <c r="H113" s="89">
        <v>311.59078544539722</v>
      </c>
      <c r="I113" s="89">
        <v>319.27452589988104</v>
      </c>
      <c r="J113" s="89">
        <v>324.81239882474682</v>
      </c>
      <c r="K113" s="89">
        <v>322.2948492703581</v>
      </c>
      <c r="L113" s="89">
        <v>325.03113643953202</v>
      </c>
      <c r="M113" s="89">
        <v>324.00315779129846</v>
      </c>
      <c r="N113" s="89">
        <v>344.51908899976922</v>
      </c>
      <c r="O113" s="90">
        <v>437.20456550596646</v>
      </c>
      <c r="P113" s="131">
        <v>3958.5027974565919</v>
      </c>
      <c r="Q113" s="89">
        <v>378.31008849038483</v>
      </c>
      <c r="R113" s="89">
        <v>323.2148210221518</v>
      </c>
      <c r="S113" s="89">
        <v>307.62229415622028</v>
      </c>
      <c r="T113" s="89">
        <v>298.43273526680002</v>
      </c>
      <c r="U113" s="89">
        <v>335.21975106159994</v>
      </c>
      <c r="V113" s="89">
        <v>348.26843291399996</v>
      </c>
      <c r="W113" s="89">
        <v>344.27367102720007</v>
      </c>
      <c r="X113" s="89">
        <v>358.55941899700019</v>
      </c>
      <c r="Y113" s="89">
        <v>350.07638896799995</v>
      </c>
      <c r="Z113" s="89">
        <v>359.62104202039956</v>
      </c>
      <c r="AA113" s="89">
        <v>380.23131332700035</v>
      </c>
      <c r="AB113" s="89">
        <v>459.23625583719996</v>
      </c>
      <c r="AC113" s="88">
        <v>4243.0662130879573</v>
      </c>
      <c r="AD113" s="88">
        <v>433.74220418120012</v>
      </c>
      <c r="AE113" s="89">
        <v>353.270547212</v>
      </c>
      <c r="AF113" s="89">
        <v>427.11940710980025</v>
      </c>
      <c r="AG113" s="89">
        <v>383.38381139799992</v>
      </c>
      <c r="AH113" s="89">
        <v>416.21825755999993</v>
      </c>
      <c r="AI113" s="89">
        <v>414.67376629460011</v>
      </c>
      <c r="AJ113" s="89">
        <v>425.24378657980026</v>
      </c>
      <c r="AK113" s="89">
        <v>439.17032738920011</v>
      </c>
      <c r="AL113" s="89">
        <v>424.14647588152479</v>
      </c>
      <c r="AM113" s="89">
        <v>451.41478501390543</v>
      </c>
      <c r="AN113" s="89">
        <v>478.32189381885428</v>
      </c>
      <c r="AO113" s="89">
        <v>534.09040246820041</v>
      </c>
      <c r="AP113" s="129">
        <v>5180.7956649070857</v>
      </c>
      <c r="AQ113" s="89">
        <v>547.2276254364001</v>
      </c>
      <c r="AR113" s="89">
        <v>416.19385095619987</v>
      </c>
      <c r="AS113" s="89">
        <v>487.24086295879994</v>
      </c>
      <c r="AT113" s="89">
        <v>466.33097639018592</v>
      </c>
      <c r="AU113" s="89">
        <v>483.86576635825611</v>
      </c>
      <c r="AV113" s="89">
        <v>506.81930938859978</v>
      </c>
      <c r="AW113" s="89">
        <v>531.59070050326272</v>
      </c>
      <c r="AX113" s="89">
        <v>558.38362492289048</v>
      </c>
      <c r="AY113" s="89">
        <v>543.07888585056548</v>
      </c>
      <c r="AZ113" s="89">
        <v>571.71050879900804</v>
      </c>
      <c r="BA113" s="89">
        <v>603.79724386197995</v>
      </c>
      <c r="BB113" s="89">
        <v>732.01613766809191</v>
      </c>
      <c r="BC113" s="129">
        <v>6448.2554930942406</v>
      </c>
      <c r="BD113" s="88">
        <v>668.47457143033034</v>
      </c>
      <c r="BE113" s="89">
        <v>587.90632725900059</v>
      </c>
      <c r="BF113" s="89">
        <v>590.24967441880062</v>
      </c>
      <c r="BG113" s="89">
        <v>598.32654976540084</v>
      </c>
      <c r="BH113" s="89">
        <v>657.11618351900165</v>
      </c>
      <c r="BI113" s="89">
        <v>663.70667746253662</v>
      </c>
      <c r="BJ113" s="89">
        <v>720.3259819940007</v>
      </c>
      <c r="BK113" s="89">
        <v>713.16898079780117</v>
      </c>
      <c r="BL113" s="89">
        <v>725.8750947689141</v>
      </c>
      <c r="BM113" s="89">
        <v>657.77489329300124</v>
      </c>
      <c r="BN113" s="89">
        <v>565.62698273340152</v>
      </c>
      <c r="BO113" s="89">
        <v>1003.1411276832</v>
      </c>
      <c r="BP113" s="129">
        <v>8151.6930451253884</v>
      </c>
      <c r="BQ113" s="89">
        <v>809.17600599599109</v>
      </c>
      <c r="BR113" s="89">
        <v>720.93363372123565</v>
      </c>
      <c r="BS113" s="89">
        <v>647.09302902629247</v>
      </c>
      <c r="BT113" s="88">
        <f>SUM($AQ113:$AS113)</f>
        <v>1450.6623393513999</v>
      </c>
      <c r="BU113" s="120">
        <f>SUM($BD113:$BF113)</f>
        <v>1846.6305731081316</v>
      </c>
      <c r="BV113" s="121">
        <f>SUM($BQ113:$BS113)</f>
        <v>2177.2026687435191</v>
      </c>
      <c r="BW113" s="175">
        <f t="shared" ref="BW113" si="25">((BV113/BU113)-1)*100</f>
        <v>17.901365895777932</v>
      </c>
      <c r="BX113" s="75"/>
      <c r="BY113" s="74"/>
    </row>
    <row r="114" spans="1:77" ht="20.100000000000001" customHeight="1" x14ac:dyDescent="0.25">
      <c r="A114" s="171"/>
      <c r="B114" s="18" t="s">
        <v>60</v>
      </c>
      <c r="C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85"/>
      <c r="P114" s="25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43"/>
      <c r="AD114" s="43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5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5"/>
      <c r="BD114" s="43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5"/>
      <c r="BQ114" s="24"/>
      <c r="BR114" s="24"/>
      <c r="BS114" s="24"/>
      <c r="BT114" s="43"/>
      <c r="BU114" s="149"/>
      <c r="BV114" s="142"/>
      <c r="BW114" s="25"/>
      <c r="BX114" s="75"/>
      <c r="BY114" s="74"/>
    </row>
    <row r="115" spans="1:77" ht="20.100000000000001" customHeight="1" thickBot="1" x14ac:dyDescent="0.3">
      <c r="A115" s="171"/>
      <c r="B115" s="363" t="s">
        <v>12</v>
      </c>
      <c r="C115" s="364"/>
      <c r="D115" s="12">
        <v>149.16254800227117</v>
      </c>
      <c r="E115" s="12">
        <v>128.15006103016458</v>
      </c>
      <c r="F115" s="12">
        <v>135.87764669581605</v>
      </c>
      <c r="G115" s="12">
        <v>123.20887143119995</v>
      </c>
      <c r="H115" s="12">
        <v>133.32032281587453</v>
      </c>
      <c r="I115" s="12">
        <v>133.06343070700407</v>
      </c>
      <c r="J115" s="12">
        <v>136.07585042399978</v>
      </c>
      <c r="K115" s="12">
        <v>135.06836941684313</v>
      </c>
      <c r="L115" s="12">
        <v>131.12477606142551</v>
      </c>
      <c r="M115" s="12">
        <v>133.07474679147106</v>
      </c>
      <c r="N115" s="12">
        <v>138.66793938880016</v>
      </c>
      <c r="O115" s="26">
        <v>214.0528913862</v>
      </c>
      <c r="P115" s="130">
        <v>1690.84745415107</v>
      </c>
      <c r="Q115" s="12">
        <v>181.73076884242522</v>
      </c>
      <c r="R115" s="12">
        <v>147.29065417130118</v>
      </c>
      <c r="S115" s="12">
        <v>112.92970481162038</v>
      </c>
      <c r="T115" s="12">
        <v>111.50809443860021</v>
      </c>
      <c r="U115" s="12">
        <v>148.98812251820007</v>
      </c>
      <c r="V115" s="12">
        <v>156.33592476440012</v>
      </c>
      <c r="W115" s="12">
        <v>149.33050000800006</v>
      </c>
      <c r="X115" s="12">
        <v>157.7793334622001</v>
      </c>
      <c r="Y115" s="12">
        <v>159.19882383320021</v>
      </c>
      <c r="Z115" s="12">
        <v>162.75587261879986</v>
      </c>
      <c r="AA115" s="12">
        <v>179.5247405696002</v>
      </c>
      <c r="AB115" s="12">
        <v>240.45837162200004</v>
      </c>
      <c r="AC115" s="19">
        <v>1907.8309116603475</v>
      </c>
      <c r="AD115" s="19">
        <v>222.44594196300017</v>
      </c>
      <c r="AE115" s="12">
        <v>186.07802414480005</v>
      </c>
      <c r="AF115" s="12">
        <v>204.85907610820013</v>
      </c>
      <c r="AG115" s="12">
        <v>193.47490213979995</v>
      </c>
      <c r="AH115" s="12">
        <v>199.05837596380019</v>
      </c>
      <c r="AI115" s="12">
        <v>213.76560513000032</v>
      </c>
      <c r="AJ115" s="12">
        <v>208.07631137720011</v>
      </c>
      <c r="AK115" s="12">
        <v>218.9260241118001</v>
      </c>
      <c r="AL115" s="12">
        <v>215.71070315140039</v>
      </c>
      <c r="AM115" s="28">
        <v>218.95893594499992</v>
      </c>
      <c r="AN115" s="28">
        <v>238.88493666600013</v>
      </c>
      <c r="AO115" s="28">
        <v>276.84932834840004</v>
      </c>
      <c r="AP115" s="130">
        <v>2597.0881650494016</v>
      </c>
      <c r="AQ115" s="28">
        <v>293.22126891480025</v>
      </c>
      <c r="AR115" s="28">
        <v>212.33058479019988</v>
      </c>
      <c r="AS115" s="28">
        <v>258.81827696559992</v>
      </c>
      <c r="AT115" s="28">
        <v>242.29566737039983</v>
      </c>
      <c r="AU115" s="28">
        <v>250.89720449799992</v>
      </c>
      <c r="AV115" s="28">
        <v>273.28043969339979</v>
      </c>
      <c r="AW115" s="28">
        <v>270.29025659119952</v>
      </c>
      <c r="AX115" s="28">
        <v>287.64428973059972</v>
      </c>
      <c r="AY115" s="28">
        <v>274.99795594919999</v>
      </c>
      <c r="AZ115" s="28">
        <v>292.40902469639997</v>
      </c>
      <c r="BA115" s="28">
        <v>310.73258737880064</v>
      </c>
      <c r="BB115" s="28">
        <v>390.34765499160108</v>
      </c>
      <c r="BC115" s="130">
        <v>3357.2652115702003</v>
      </c>
      <c r="BD115" s="42">
        <v>356.58427444380129</v>
      </c>
      <c r="BE115" s="28">
        <v>314.36411214260062</v>
      </c>
      <c r="BF115" s="28">
        <v>301.8222201586006</v>
      </c>
      <c r="BG115" s="28">
        <v>292.71113176080098</v>
      </c>
      <c r="BH115" s="28">
        <v>336.14292149280152</v>
      </c>
      <c r="BI115" s="28">
        <v>356.41394486080111</v>
      </c>
      <c r="BJ115" s="28">
        <v>364.46752617980081</v>
      </c>
      <c r="BK115" s="28">
        <v>379.48914476480161</v>
      </c>
      <c r="BL115" s="28">
        <v>378.19510652760169</v>
      </c>
      <c r="BM115" s="28">
        <v>356.89928370540184</v>
      </c>
      <c r="BN115" s="28">
        <v>263.25957474940168</v>
      </c>
      <c r="BO115" s="28">
        <v>484.81534707920036</v>
      </c>
      <c r="BP115" s="130">
        <v>4185.1645878656145</v>
      </c>
      <c r="BQ115" s="28">
        <v>457.29627227479995</v>
      </c>
      <c r="BR115" s="28">
        <v>405.41494887399995</v>
      </c>
      <c r="BS115" s="28">
        <v>367.55215724280055</v>
      </c>
      <c r="BT115" s="148">
        <f>SUM($AQ115:$AS115)</f>
        <v>764.37013067060002</v>
      </c>
      <c r="BU115" s="20">
        <f>SUM($BD115:$BF115)</f>
        <v>972.77060674500262</v>
      </c>
      <c r="BV115" s="52">
        <f>SUM($BQ115:$BS115)</f>
        <v>1230.2633783916006</v>
      </c>
      <c r="BW115" s="112">
        <f t="shared" ref="BW115" si="26">((BV115/BU115)-1)*100</f>
        <v>26.470040301505104</v>
      </c>
      <c r="BX115" s="75"/>
      <c r="BY115" s="74"/>
    </row>
    <row r="116" spans="1:77" ht="20.100000000000001" customHeight="1" x14ac:dyDescent="0.25">
      <c r="A116" s="171"/>
      <c r="B116" s="13" t="s">
        <v>61</v>
      </c>
      <c r="C116" s="14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28"/>
      <c r="P116" s="177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26">
        <v>0</v>
      </c>
      <c r="AD116" s="126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77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77"/>
      <c r="BD116" s="126"/>
      <c r="BE116" s="119"/>
      <c r="BF116" s="119"/>
      <c r="BG116" s="119"/>
      <c r="BH116" s="119"/>
      <c r="BI116" s="119"/>
      <c r="BJ116" s="119"/>
      <c r="BK116" s="119"/>
      <c r="BL116" s="119"/>
      <c r="BM116" s="119"/>
      <c r="BN116" s="119"/>
      <c r="BO116" s="119"/>
      <c r="BP116" s="177"/>
      <c r="BQ116" s="119"/>
      <c r="BR116" s="119"/>
      <c r="BS116" s="119"/>
      <c r="BT116" s="147"/>
      <c r="BU116" s="146"/>
      <c r="BV116" s="225"/>
      <c r="BW116" s="106"/>
      <c r="BX116" s="75"/>
      <c r="BY116" s="74"/>
    </row>
    <row r="117" spans="1:77" ht="20.100000000000001" customHeight="1" thickBot="1" x14ac:dyDescent="0.3">
      <c r="A117" s="171"/>
      <c r="B117" s="363" t="s">
        <v>12</v>
      </c>
      <c r="C117" s="362"/>
      <c r="D117" s="12">
        <v>188.04305585543904</v>
      </c>
      <c r="E117" s="133">
        <v>164.23926351650886</v>
      </c>
      <c r="F117" s="133">
        <v>183.93469856171734</v>
      </c>
      <c r="G117" s="133">
        <v>177.15614418652535</v>
      </c>
      <c r="H117" s="133">
        <v>178.27046262952268</v>
      </c>
      <c r="I117" s="12">
        <v>186.21109519287694</v>
      </c>
      <c r="J117" s="12">
        <v>188.73654840074704</v>
      </c>
      <c r="K117" s="12">
        <v>187.22647985351497</v>
      </c>
      <c r="L117" s="12">
        <v>193.90636037810654</v>
      </c>
      <c r="M117" s="12">
        <v>190.92841099982741</v>
      </c>
      <c r="N117" s="12">
        <v>205.85114961096903</v>
      </c>
      <c r="O117" s="26">
        <v>223.15167411976648</v>
      </c>
      <c r="P117" s="130">
        <v>2267.6553433055219</v>
      </c>
      <c r="Q117" s="12">
        <v>196.57931964795958</v>
      </c>
      <c r="R117" s="12">
        <v>175.92416685085064</v>
      </c>
      <c r="S117" s="12">
        <v>194.6925893445999</v>
      </c>
      <c r="T117" s="12">
        <v>186.92464082819984</v>
      </c>
      <c r="U117" s="12">
        <v>186.23162854339986</v>
      </c>
      <c r="V117" s="12">
        <v>191.93250814959984</v>
      </c>
      <c r="W117" s="12">
        <v>194.94317101919998</v>
      </c>
      <c r="X117" s="12">
        <v>200.78008553480012</v>
      </c>
      <c r="Y117" s="12">
        <v>190.87756513479977</v>
      </c>
      <c r="Z117" s="12">
        <v>196.8651694015997</v>
      </c>
      <c r="AA117" s="12">
        <v>200.70657275740015</v>
      </c>
      <c r="AB117" s="12">
        <v>218.77788421519992</v>
      </c>
      <c r="AC117" s="19">
        <v>2335.2353014276091</v>
      </c>
      <c r="AD117" s="19">
        <v>211.29626221819993</v>
      </c>
      <c r="AE117" s="12">
        <v>167.19252306719991</v>
      </c>
      <c r="AF117" s="12">
        <v>222.26033100160015</v>
      </c>
      <c r="AG117" s="12">
        <v>189.90890925819997</v>
      </c>
      <c r="AH117" s="12">
        <v>217.15988159619974</v>
      </c>
      <c r="AI117" s="12">
        <v>200.90816116459979</v>
      </c>
      <c r="AJ117" s="12">
        <v>217.16747520260017</v>
      </c>
      <c r="AK117" s="12">
        <v>220.24430327739998</v>
      </c>
      <c r="AL117" s="12">
        <v>208.4357727301244</v>
      </c>
      <c r="AM117" s="28">
        <v>232.45584906890554</v>
      </c>
      <c r="AN117" s="28">
        <v>239.43695715285415</v>
      </c>
      <c r="AO117" s="28">
        <v>257.24107411980032</v>
      </c>
      <c r="AP117" s="130">
        <v>2583.7074998576841</v>
      </c>
      <c r="AQ117" s="28">
        <v>254.00635652159988</v>
      </c>
      <c r="AR117" s="28">
        <v>203.86326616599999</v>
      </c>
      <c r="AS117" s="28">
        <v>228.42258599320002</v>
      </c>
      <c r="AT117" s="28">
        <v>224.03530901978607</v>
      </c>
      <c r="AU117" s="28">
        <v>232.96856186025619</v>
      </c>
      <c r="AV117" s="28">
        <v>233.53886969520002</v>
      </c>
      <c r="AW117" s="28">
        <v>261.3004439120632</v>
      </c>
      <c r="AX117" s="28">
        <v>270.73933519229081</v>
      </c>
      <c r="AY117" s="28">
        <v>268.08092990136555</v>
      </c>
      <c r="AZ117" s="28">
        <v>279.30148410260807</v>
      </c>
      <c r="BA117" s="28">
        <v>293.06465648317931</v>
      </c>
      <c r="BB117" s="28">
        <v>341.6684826764909</v>
      </c>
      <c r="BC117" s="130">
        <v>3090.9902815240398</v>
      </c>
      <c r="BD117" s="42">
        <v>311.89029698652899</v>
      </c>
      <c r="BE117" s="28">
        <v>273.54221511640003</v>
      </c>
      <c r="BF117" s="28">
        <v>288.42745426020002</v>
      </c>
      <c r="BG117" s="28">
        <v>305.6154180045998</v>
      </c>
      <c r="BH117" s="28">
        <v>320.97326202620008</v>
      </c>
      <c r="BI117" s="28">
        <v>307.29273260173557</v>
      </c>
      <c r="BJ117" s="28">
        <v>355.85845581419989</v>
      </c>
      <c r="BK117" s="28">
        <v>333.67983603299962</v>
      </c>
      <c r="BL117" s="28">
        <v>347.6799882413124</v>
      </c>
      <c r="BM117" s="28">
        <v>300.8756095875994</v>
      </c>
      <c r="BN117" s="28">
        <v>302.36740798399984</v>
      </c>
      <c r="BO117" s="28">
        <v>518.32578060399965</v>
      </c>
      <c r="BP117" s="130">
        <v>3966.5284572597748</v>
      </c>
      <c r="BQ117" s="28">
        <v>351.87973372119114</v>
      </c>
      <c r="BR117" s="28">
        <v>315.5186848472357</v>
      </c>
      <c r="BS117" s="28">
        <v>279.54087178349187</v>
      </c>
      <c r="BT117" s="223">
        <f>SUM($AQ117:$AS117)</f>
        <v>686.29220868079983</v>
      </c>
      <c r="BU117" s="151">
        <f>SUM($BD117:$BF117)</f>
        <v>873.85996636312893</v>
      </c>
      <c r="BV117" s="222">
        <f>SUM($BQ117:$BS117)</f>
        <v>946.93929035191877</v>
      </c>
      <c r="BW117" s="112">
        <f t="shared" ref="BW117:BW125" si="27">((BV117/BU117)-1)*100</f>
        <v>8.3628186210354514</v>
      </c>
      <c r="BX117" s="75"/>
      <c r="BY117" s="74"/>
    </row>
    <row r="118" spans="1:77" ht="20.100000000000001" customHeight="1" thickBot="1" x14ac:dyDescent="0.35">
      <c r="A118" s="171"/>
      <c r="B118" s="92"/>
      <c r="C118" s="91" t="s">
        <v>67</v>
      </c>
      <c r="D118" s="89">
        <v>1773.0359676339738</v>
      </c>
      <c r="E118" s="89">
        <v>1414.686633929206</v>
      </c>
      <c r="F118" s="89">
        <v>1723.6147985208002</v>
      </c>
      <c r="G118" s="89">
        <v>1673.0297496051944</v>
      </c>
      <c r="H118" s="89">
        <v>1722.6825552664448</v>
      </c>
      <c r="I118" s="89">
        <v>1719.2534861473127</v>
      </c>
      <c r="J118" s="89">
        <v>1712.1309545140484</v>
      </c>
      <c r="K118" s="89">
        <v>1743.9732904875232</v>
      </c>
      <c r="L118" s="89">
        <v>1679.2380295766209</v>
      </c>
      <c r="M118" s="89">
        <v>1758.7908747832496</v>
      </c>
      <c r="N118" s="89">
        <v>1682.2369361585945</v>
      </c>
      <c r="O118" s="90">
        <v>2343.0596897903683</v>
      </c>
      <c r="P118" s="131">
        <v>20945.732966413336</v>
      </c>
      <c r="Q118" s="89">
        <v>1957.1572313418449</v>
      </c>
      <c r="R118" s="89">
        <v>1657.4872412795426</v>
      </c>
      <c r="S118" s="89">
        <v>1783.7241535275243</v>
      </c>
      <c r="T118" s="89">
        <v>1767.1553712815357</v>
      </c>
      <c r="U118" s="89">
        <v>1756.7064021940414</v>
      </c>
      <c r="V118" s="89">
        <v>1809.2543046562989</v>
      </c>
      <c r="W118" s="89">
        <v>1861.785509405561</v>
      </c>
      <c r="X118" s="89">
        <v>1812.520081243779</v>
      </c>
      <c r="Y118" s="89">
        <v>1815.7320280207175</v>
      </c>
      <c r="Z118" s="89">
        <v>1837.4005581572321</v>
      </c>
      <c r="AA118" s="89">
        <v>1839.3399205402507</v>
      </c>
      <c r="AB118" s="89">
        <v>2356.2097251623959</v>
      </c>
      <c r="AC118" s="88">
        <v>22254.472526810721</v>
      </c>
      <c r="AD118" s="88">
        <v>1949.4039642310415</v>
      </c>
      <c r="AE118" s="89">
        <v>1770.6474735738946</v>
      </c>
      <c r="AF118" s="89">
        <v>1955.7768344260689</v>
      </c>
      <c r="AG118" s="89">
        <v>1920.1153670100166</v>
      </c>
      <c r="AH118" s="89">
        <v>1939.8904155324506</v>
      </c>
      <c r="AI118" s="89">
        <v>1985.891046797055</v>
      </c>
      <c r="AJ118" s="89">
        <v>2026.1919893914576</v>
      </c>
      <c r="AK118" s="89">
        <v>2037.3577167119265</v>
      </c>
      <c r="AL118" s="89">
        <v>2005.6196928728784</v>
      </c>
      <c r="AM118" s="89">
        <v>2044.5814850601507</v>
      </c>
      <c r="AN118" s="89">
        <v>2062.4719308699655</v>
      </c>
      <c r="AO118" s="89">
        <v>2659.5621367687309</v>
      </c>
      <c r="AP118" s="129">
        <v>24357.510053245634</v>
      </c>
      <c r="AQ118" s="89">
        <v>2221.1095666539518</v>
      </c>
      <c r="AR118" s="89">
        <v>1972.8045845545221</v>
      </c>
      <c r="AS118" s="89">
        <v>2209.3788232637521</v>
      </c>
      <c r="AT118" s="89">
        <v>2126.3674048128569</v>
      </c>
      <c r="AU118" s="89">
        <v>2180.6139164667147</v>
      </c>
      <c r="AV118" s="89">
        <v>2153.2214547191452</v>
      </c>
      <c r="AW118" s="89">
        <v>2186.3019425893508</v>
      </c>
      <c r="AX118" s="89">
        <v>2239.1245595239234</v>
      </c>
      <c r="AY118" s="89">
        <v>2197.8364332764736</v>
      </c>
      <c r="AZ118" s="89">
        <v>2248.4378919974806</v>
      </c>
      <c r="BA118" s="89">
        <v>2270.7855177945185</v>
      </c>
      <c r="BB118" s="89">
        <v>3079.8380150866114</v>
      </c>
      <c r="BC118" s="129">
        <v>27085.820110739303</v>
      </c>
      <c r="BD118" s="88">
        <v>2445.4770645311764</v>
      </c>
      <c r="BE118" s="89">
        <v>2294.4394372841703</v>
      </c>
      <c r="BF118" s="89">
        <v>2347.7174430147611</v>
      </c>
      <c r="BG118" s="89">
        <v>2320.2357226666413</v>
      </c>
      <c r="BH118" s="89">
        <v>2328.5989798181058</v>
      </c>
      <c r="BI118" s="89">
        <v>2392.2447831877207</v>
      </c>
      <c r="BJ118" s="89">
        <v>2341.7416275519863</v>
      </c>
      <c r="BK118" s="89">
        <v>2426.7119601433333</v>
      </c>
      <c r="BL118" s="89">
        <v>2344.0099659098996</v>
      </c>
      <c r="BM118" s="89">
        <v>2308.4358717312002</v>
      </c>
      <c r="BN118" s="89">
        <v>2113.3896937210002</v>
      </c>
      <c r="BO118" s="89">
        <v>3007.2988880115995</v>
      </c>
      <c r="BP118" s="129">
        <v>28670.301437571594</v>
      </c>
      <c r="BQ118" s="89">
        <v>2558.1450010367066</v>
      </c>
      <c r="BR118" s="89">
        <v>2518.6387907878257</v>
      </c>
      <c r="BS118" s="89">
        <v>2125.8140511947863</v>
      </c>
      <c r="BT118" s="88">
        <f>SUM($AQ118:$AS118)</f>
        <v>6403.292974472226</v>
      </c>
      <c r="BU118" s="120">
        <f>SUM($BD118:$BF118)</f>
        <v>7087.6339448301078</v>
      </c>
      <c r="BV118" s="121">
        <f>SUM($BQ118:$BS118)</f>
        <v>7202.597843019319</v>
      </c>
      <c r="BW118" s="175">
        <f t="shared" si="27"/>
        <v>1.6220349284977953</v>
      </c>
      <c r="BX118" s="75"/>
      <c r="BY118" s="74"/>
    </row>
    <row r="119" spans="1:77" ht="20.100000000000001" customHeight="1" x14ac:dyDescent="0.25">
      <c r="A119" s="171"/>
      <c r="B119" s="18" t="s">
        <v>65</v>
      </c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85"/>
      <c r="P119" s="25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43"/>
      <c r="AD119" s="43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5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5"/>
      <c r="BD119" s="43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5"/>
      <c r="BQ119" s="24"/>
      <c r="BR119" s="24"/>
      <c r="BS119" s="24"/>
      <c r="BT119" s="221"/>
      <c r="BU119" s="20"/>
      <c r="BV119" s="52"/>
      <c r="BW119" s="25"/>
      <c r="BX119" s="75"/>
      <c r="BY119" s="74"/>
    </row>
    <row r="120" spans="1:77" ht="20.100000000000001" customHeight="1" thickBot="1" x14ac:dyDescent="0.3">
      <c r="A120" s="171"/>
      <c r="B120" s="363" t="s">
        <v>12</v>
      </c>
      <c r="C120" s="364"/>
      <c r="D120" s="12">
        <v>19.15198050394828</v>
      </c>
      <c r="E120" s="12">
        <v>18.993334973012644</v>
      </c>
      <c r="F120" s="12">
        <v>22.153801235091954</v>
      </c>
      <c r="G120" s="12">
        <v>21.722361684964365</v>
      </c>
      <c r="H120" s="12">
        <v>22.263119731860922</v>
      </c>
      <c r="I120" s="12">
        <v>22.039222241220685</v>
      </c>
      <c r="J120" s="12">
        <v>23.445197190328731</v>
      </c>
      <c r="K120" s="12">
        <v>24.145655038093103</v>
      </c>
      <c r="L120" s="12">
        <v>24.948699898459978</v>
      </c>
      <c r="M120" s="12">
        <v>25.22564673945632</v>
      </c>
      <c r="N120" s="12">
        <v>26.830491721352875</v>
      </c>
      <c r="O120" s="26">
        <v>25.649255112321839</v>
      </c>
      <c r="P120" s="130">
        <v>276.56876607011168</v>
      </c>
      <c r="Q120" s="12">
        <v>24.002024352764369</v>
      </c>
      <c r="R120" s="12">
        <v>24.256745791013792</v>
      </c>
      <c r="S120" s="12">
        <v>28.971994911400007</v>
      </c>
      <c r="T120" s="12">
        <v>28.345092662799974</v>
      </c>
      <c r="U120" s="12">
        <v>28.008849436399998</v>
      </c>
      <c r="V120" s="12">
        <v>28.2732128042</v>
      </c>
      <c r="W120" s="12">
        <v>30.897482405400002</v>
      </c>
      <c r="X120" s="12">
        <v>34.845400087600005</v>
      </c>
      <c r="Y120" s="12">
        <v>34.875080899400004</v>
      </c>
      <c r="Z120" s="12">
        <v>36.504764407800003</v>
      </c>
      <c r="AA120" s="12">
        <v>40.078187828800004</v>
      </c>
      <c r="AB120" s="12">
        <v>37.146729783199994</v>
      </c>
      <c r="AC120" s="19">
        <v>376.20556537077817</v>
      </c>
      <c r="AD120" s="19">
        <v>32.093743764599999</v>
      </c>
      <c r="AE120" s="12">
        <v>33.616387578800001</v>
      </c>
      <c r="AF120" s="12">
        <v>42.563365797599999</v>
      </c>
      <c r="AG120" s="12">
        <v>38.216346142199995</v>
      </c>
      <c r="AH120" s="12">
        <v>42.27738212420001</v>
      </c>
      <c r="AI120" s="12">
        <v>38.464776941599993</v>
      </c>
      <c r="AJ120" s="12">
        <v>46.197477585600005</v>
      </c>
      <c r="AK120" s="12">
        <v>48.410334984800002</v>
      </c>
      <c r="AL120" s="12">
        <v>44.874509093211493</v>
      </c>
      <c r="AM120" s="28">
        <v>54.174996991497693</v>
      </c>
      <c r="AN120" s="28">
        <v>54.096679396393107</v>
      </c>
      <c r="AO120" s="28">
        <v>48.695523390800005</v>
      </c>
      <c r="AP120" s="130">
        <v>523.68152379130231</v>
      </c>
      <c r="AQ120" s="28">
        <v>48.430555087199998</v>
      </c>
      <c r="AR120" s="28">
        <v>42.366582778199998</v>
      </c>
      <c r="AS120" s="28">
        <v>43.26038862699999</v>
      </c>
      <c r="AT120" s="28">
        <v>43.514283858280002</v>
      </c>
      <c r="AU120" s="28">
        <v>45.336333119999992</v>
      </c>
      <c r="AV120" s="28">
        <v>44.680339875800009</v>
      </c>
      <c r="AW120" s="28">
        <v>54.556692194716099</v>
      </c>
      <c r="AX120" s="28">
        <v>55.38722367058736</v>
      </c>
      <c r="AY120" s="28">
        <v>57.5495641517793</v>
      </c>
      <c r="AZ120" s="28">
        <v>61.781124313112663</v>
      </c>
      <c r="BA120" s="28">
        <v>67.027245602449426</v>
      </c>
      <c r="BB120" s="28">
        <v>161.44099184281845</v>
      </c>
      <c r="BC120" s="130">
        <v>725.33132512194334</v>
      </c>
      <c r="BD120" s="42">
        <v>54.095289113464482</v>
      </c>
      <c r="BE120" s="28">
        <v>61.749570163800001</v>
      </c>
      <c r="BF120" s="28">
        <v>60.4534750276</v>
      </c>
      <c r="BG120" s="28">
        <v>54.969455299400003</v>
      </c>
      <c r="BH120" s="28">
        <v>53.71006880680001</v>
      </c>
      <c r="BI120" s="28">
        <v>151.55123453852516</v>
      </c>
      <c r="BJ120" s="28">
        <v>73.823209560999985</v>
      </c>
      <c r="BK120" s="28">
        <v>78.423291355399996</v>
      </c>
      <c r="BL120" s="28">
        <v>74.268570593347164</v>
      </c>
      <c r="BM120" s="28">
        <v>65.577945731200003</v>
      </c>
      <c r="BN120" s="28">
        <v>86.803060520999992</v>
      </c>
      <c r="BO120" s="28">
        <v>113.22205763160001</v>
      </c>
      <c r="BP120" s="130">
        <v>928.64722834313682</v>
      </c>
      <c r="BQ120" s="28">
        <v>73.674804436706907</v>
      </c>
      <c r="BR120" s="28">
        <v>68.086976087825278</v>
      </c>
      <c r="BS120" s="28">
        <v>92.378246394786217</v>
      </c>
      <c r="BT120" s="148">
        <f>SUM($AQ120:$AS120)</f>
        <v>134.0575264924</v>
      </c>
      <c r="BU120" s="20">
        <f>SUM($BD120:$BF120)</f>
        <v>176.29833430486448</v>
      </c>
      <c r="BV120" s="52">
        <f>SUM($BQ120:$BS120)</f>
        <v>234.14002691931842</v>
      </c>
      <c r="BW120" s="112">
        <f t="shared" ref="BW120" si="28">((BV120/BU120)-1)*100</f>
        <v>32.808984181569741</v>
      </c>
      <c r="BX120" s="75"/>
      <c r="BY120" s="74"/>
    </row>
    <row r="121" spans="1:77" ht="20.100000000000001" customHeight="1" x14ac:dyDescent="0.25">
      <c r="A121" s="171"/>
      <c r="B121" s="13" t="s">
        <v>66</v>
      </c>
      <c r="C121" s="14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28"/>
      <c r="P121" s="177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26"/>
      <c r="AD121" s="126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77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77"/>
      <c r="BD121" s="126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77"/>
      <c r="BQ121" s="119"/>
      <c r="BR121" s="119"/>
      <c r="BS121" s="119"/>
      <c r="BT121" s="147"/>
      <c r="BU121" s="146"/>
      <c r="BV121" s="225"/>
      <c r="BW121" s="106"/>
      <c r="BX121" s="75"/>
      <c r="BY121" s="74"/>
    </row>
    <row r="122" spans="1:77" ht="20.100000000000001" customHeight="1" thickBot="1" x14ac:dyDescent="0.3">
      <c r="A122" s="171"/>
      <c r="B122" s="363" t="s">
        <v>12</v>
      </c>
      <c r="C122" s="362"/>
      <c r="D122" s="12">
        <v>1753.8839871300254</v>
      </c>
      <c r="E122" s="133">
        <v>1395.6932989561933</v>
      </c>
      <c r="F122" s="133">
        <v>1701.4609972857081</v>
      </c>
      <c r="G122" s="133">
        <v>1651.30738792023</v>
      </c>
      <c r="H122" s="133">
        <v>1700.4194355345837</v>
      </c>
      <c r="I122" s="12">
        <v>1697.2142639060921</v>
      </c>
      <c r="J122" s="12">
        <v>1688.6857573237196</v>
      </c>
      <c r="K122" s="12">
        <v>1719.8276354494301</v>
      </c>
      <c r="L122" s="12">
        <v>1654.2893296781608</v>
      </c>
      <c r="M122" s="12">
        <v>1733.5652280437932</v>
      </c>
      <c r="N122" s="12">
        <v>1655.4064444372416</v>
      </c>
      <c r="O122" s="26">
        <v>2317.4104346780464</v>
      </c>
      <c r="P122" s="130">
        <v>20669.164200343224</v>
      </c>
      <c r="Q122" s="12">
        <v>1933.1552069890804</v>
      </c>
      <c r="R122" s="12">
        <v>1633.2304954885287</v>
      </c>
      <c r="S122" s="12">
        <v>1754.7521586161242</v>
      </c>
      <c r="T122" s="12">
        <v>1738.8102786187358</v>
      </c>
      <c r="U122" s="12">
        <v>1728.6975527576415</v>
      </c>
      <c r="V122" s="12">
        <v>1780.9810918520989</v>
      </c>
      <c r="W122" s="12">
        <v>1830.8880270001609</v>
      </c>
      <c r="X122" s="12">
        <v>1777.6746811561791</v>
      </c>
      <c r="Y122" s="12">
        <v>1780.8569471213175</v>
      </c>
      <c r="Z122" s="12">
        <v>1800.8957937494322</v>
      </c>
      <c r="AA122" s="12">
        <v>1799.2617327114506</v>
      </c>
      <c r="AB122" s="12">
        <v>2319.0629953791959</v>
      </c>
      <c r="AC122" s="19">
        <v>21878.266961439942</v>
      </c>
      <c r="AD122" s="19">
        <v>1917.3102204664415</v>
      </c>
      <c r="AE122" s="12">
        <v>1737.0310859950946</v>
      </c>
      <c r="AF122" s="12">
        <v>1913.2134686284689</v>
      </c>
      <c r="AG122" s="12">
        <v>1881.8990208678165</v>
      </c>
      <c r="AH122" s="12">
        <v>1897.6130334082507</v>
      </c>
      <c r="AI122" s="12">
        <v>1947.4262698554551</v>
      </c>
      <c r="AJ122" s="12">
        <v>1979.9945118058577</v>
      </c>
      <c r="AK122" s="12">
        <v>1988.9473817271264</v>
      </c>
      <c r="AL122" s="12">
        <v>1960.7451837796668</v>
      </c>
      <c r="AM122" s="28">
        <v>1990.4064880686531</v>
      </c>
      <c r="AN122" s="28">
        <v>2008.3752514735725</v>
      </c>
      <c r="AO122" s="28">
        <v>2610.8666133779307</v>
      </c>
      <c r="AP122" s="130">
        <v>23833.828529454331</v>
      </c>
      <c r="AQ122" s="28">
        <v>2172.6790115667518</v>
      </c>
      <c r="AR122" s="28">
        <v>1930.4380017763222</v>
      </c>
      <c r="AS122" s="28">
        <v>2166.1184346367522</v>
      </c>
      <c r="AT122" s="28">
        <v>2082.8531209545768</v>
      </c>
      <c r="AU122" s="28">
        <v>2135.2775833467149</v>
      </c>
      <c r="AV122" s="28">
        <v>2108.541114843345</v>
      </c>
      <c r="AW122" s="28">
        <v>2131.7452503946347</v>
      </c>
      <c r="AX122" s="28">
        <v>2183.7373358533359</v>
      </c>
      <c r="AY122" s="28">
        <v>2140.2868691246945</v>
      </c>
      <c r="AZ122" s="28">
        <v>2186.6567676843679</v>
      </c>
      <c r="BA122" s="28">
        <v>2203.7582721920689</v>
      </c>
      <c r="BB122" s="28">
        <v>2918.3970232437932</v>
      </c>
      <c r="BC122" s="130">
        <v>26360.488785617359</v>
      </c>
      <c r="BD122" s="42">
        <v>2391.3817754177121</v>
      </c>
      <c r="BE122" s="28">
        <v>2232.6898671203703</v>
      </c>
      <c r="BF122" s="28">
        <v>2287.2639679871613</v>
      </c>
      <c r="BG122" s="28">
        <v>2265.2662673672412</v>
      </c>
      <c r="BH122" s="28">
        <v>2274.8889110113059</v>
      </c>
      <c r="BI122" s="28">
        <v>2240.6935486491957</v>
      </c>
      <c r="BJ122" s="28">
        <v>2267.9184179909862</v>
      </c>
      <c r="BK122" s="28">
        <v>2348.2886687879331</v>
      </c>
      <c r="BL122" s="28">
        <v>2269.7413953165524</v>
      </c>
      <c r="BM122" s="28">
        <v>2242.8579260000001</v>
      </c>
      <c r="BN122" s="28">
        <v>2026.5866332000001</v>
      </c>
      <c r="BO122" s="28">
        <v>2894.0768303799996</v>
      </c>
      <c r="BP122" s="130">
        <v>27741.654209228458</v>
      </c>
      <c r="BQ122" s="28">
        <v>2484.4701965999998</v>
      </c>
      <c r="BR122" s="28">
        <v>2450.5518147000003</v>
      </c>
      <c r="BS122" s="28">
        <v>2033.4358047999999</v>
      </c>
      <c r="BT122" s="223">
        <f t="shared" ref="BT122:BT128" si="29">SUM($AQ122:$AS122)</f>
        <v>6269.2354479798269</v>
      </c>
      <c r="BU122" s="151">
        <f t="shared" ref="BU122:BU128" si="30">SUM($BD122:$BF122)</f>
        <v>6911.3356105252442</v>
      </c>
      <c r="BV122" s="222">
        <f t="shared" ref="BV122:BV128" si="31">SUM($BQ122:$BS122)</f>
        <v>6968.457816099999</v>
      </c>
      <c r="BW122" s="112">
        <f t="shared" ref="BW122" si="32">((BV122/BU122)-1)*100</f>
        <v>0.82650024240993325</v>
      </c>
      <c r="BX122" s="75"/>
      <c r="BY122" s="74"/>
    </row>
    <row r="123" spans="1:77" ht="20.100000000000001" customHeight="1" thickBot="1" x14ac:dyDescent="0.3">
      <c r="A123" s="171"/>
      <c r="B123" s="93"/>
      <c r="C123" s="91" t="s">
        <v>110</v>
      </c>
      <c r="D123" s="89">
        <v>879413</v>
      </c>
      <c r="E123" s="89">
        <v>796009</v>
      </c>
      <c r="F123" s="89">
        <v>880914</v>
      </c>
      <c r="G123" s="89">
        <v>818833</v>
      </c>
      <c r="H123" s="89">
        <v>860927</v>
      </c>
      <c r="I123" s="89">
        <v>886768</v>
      </c>
      <c r="J123" s="89">
        <v>886845</v>
      </c>
      <c r="K123" s="89">
        <v>905179</v>
      </c>
      <c r="L123" s="89">
        <v>886452.61820076301</v>
      </c>
      <c r="M123" s="89">
        <v>898378</v>
      </c>
      <c r="N123" s="89">
        <v>930063</v>
      </c>
      <c r="O123" s="90">
        <v>1102542</v>
      </c>
      <c r="P123" s="131">
        <v>10732323.618200764</v>
      </c>
      <c r="Q123" s="89">
        <v>1031927</v>
      </c>
      <c r="R123" s="89">
        <v>930341</v>
      </c>
      <c r="S123" s="89">
        <v>846826</v>
      </c>
      <c r="T123" s="89">
        <v>829196</v>
      </c>
      <c r="U123" s="89">
        <v>969452</v>
      </c>
      <c r="V123" s="89">
        <v>1020330</v>
      </c>
      <c r="W123" s="89">
        <v>993408</v>
      </c>
      <c r="X123" s="89">
        <v>1054911</v>
      </c>
      <c r="Y123" s="89">
        <v>1056696</v>
      </c>
      <c r="Z123" s="89">
        <v>1066532</v>
      </c>
      <c r="AA123" s="89">
        <v>1125017</v>
      </c>
      <c r="AB123" s="89">
        <v>1232941</v>
      </c>
      <c r="AC123" s="88">
        <v>12157577</v>
      </c>
      <c r="AD123" s="88">
        <v>1262897</v>
      </c>
      <c r="AE123" s="89">
        <v>1076760</v>
      </c>
      <c r="AF123" s="89">
        <v>1303217</v>
      </c>
      <c r="AG123" s="89">
        <v>1206627</v>
      </c>
      <c r="AH123" s="89">
        <v>1284496</v>
      </c>
      <c r="AI123" s="89">
        <v>1358353</v>
      </c>
      <c r="AJ123" s="89">
        <v>1347750</v>
      </c>
      <c r="AK123" s="89">
        <v>1391642</v>
      </c>
      <c r="AL123" s="89">
        <v>1414175</v>
      </c>
      <c r="AM123" s="89">
        <v>1451938</v>
      </c>
      <c r="AN123" s="89">
        <v>1538165</v>
      </c>
      <c r="AO123" s="89">
        <v>1603745</v>
      </c>
      <c r="AP123" s="129">
        <v>16239765</v>
      </c>
      <c r="AQ123" s="89">
        <v>1943182</v>
      </c>
      <c r="AR123" s="89">
        <v>1378334</v>
      </c>
      <c r="AS123" s="89">
        <v>1609409</v>
      </c>
      <c r="AT123" s="89">
        <v>1604831.21</v>
      </c>
      <c r="AU123" s="89">
        <v>1675725</v>
      </c>
      <c r="AV123" s="89">
        <v>1808208</v>
      </c>
      <c r="AW123" s="89">
        <v>1856244</v>
      </c>
      <c r="AX123" s="89">
        <v>1953207</v>
      </c>
      <c r="AY123" s="89">
        <v>1960016</v>
      </c>
      <c r="AZ123" s="89">
        <v>2057417</v>
      </c>
      <c r="BA123" s="89">
        <v>2143272</v>
      </c>
      <c r="BB123" s="89">
        <v>2447646</v>
      </c>
      <c r="BC123" s="129">
        <v>22437491.210000001</v>
      </c>
      <c r="BD123" s="88">
        <v>2415788</v>
      </c>
      <c r="BE123" s="89">
        <v>2218405</v>
      </c>
      <c r="BF123" s="89">
        <v>2273105</v>
      </c>
      <c r="BG123" s="89">
        <v>2334964</v>
      </c>
      <c r="BH123" s="89">
        <v>2603944</v>
      </c>
      <c r="BI123" s="89">
        <v>2695122</v>
      </c>
      <c r="BJ123" s="89">
        <v>2898150</v>
      </c>
      <c r="BK123" s="89">
        <v>2919194</v>
      </c>
      <c r="BL123" s="89">
        <v>3003778</v>
      </c>
      <c r="BM123" s="89">
        <v>2812025</v>
      </c>
      <c r="BN123" s="89">
        <v>2417297</v>
      </c>
      <c r="BO123" s="89">
        <v>3772341</v>
      </c>
      <c r="BP123" s="129">
        <v>32364113</v>
      </c>
      <c r="BQ123" s="89">
        <v>3339800</v>
      </c>
      <c r="BR123" s="89">
        <v>3092261</v>
      </c>
      <c r="BS123" s="89">
        <v>2779199</v>
      </c>
      <c r="BT123" s="88">
        <f t="shared" si="29"/>
        <v>4930925</v>
      </c>
      <c r="BU123" s="89">
        <f t="shared" si="30"/>
        <v>6907298</v>
      </c>
      <c r="BV123" s="90">
        <f t="shared" si="31"/>
        <v>9211260</v>
      </c>
      <c r="BW123" s="175">
        <f t="shared" si="27"/>
        <v>33.355474166598853</v>
      </c>
      <c r="BX123" s="75"/>
      <c r="BY123" s="74"/>
    </row>
    <row r="124" spans="1:77" ht="20.100000000000001" customHeight="1" thickBot="1" x14ac:dyDescent="0.3">
      <c r="A124" s="171"/>
      <c r="B124" s="367" t="s">
        <v>62</v>
      </c>
      <c r="C124" s="368"/>
      <c r="D124" s="16">
        <v>531265</v>
      </c>
      <c r="E124" s="16">
        <v>482028</v>
      </c>
      <c r="F124" s="16">
        <v>529874</v>
      </c>
      <c r="G124" s="16">
        <v>475607.00000000006</v>
      </c>
      <c r="H124" s="16">
        <v>513571</v>
      </c>
      <c r="I124" s="16">
        <v>523853.99999999994</v>
      </c>
      <c r="J124" s="16">
        <v>524272</v>
      </c>
      <c r="K124" s="16">
        <v>535071</v>
      </c>
      <c r="L124" s="16">
        <v>517765</v>
      </c>
      <c r="M124" s="16">
        <v>532878</v>
      </c>
      <c r="N124" s="16">
        <v>539438</v>
      </c>
      <c r="O124" s="50">
        <v>696487</v>
      </c>
      <c r="P124" s="113">
        <v>6402110</v>
      </c>
      <c r="Q124" s="16">
        <v>653908</v>
      </c>
      <c r="R124" s="16">
        <v>578317</v>
      </c>
      <c r="S124" s="16">
        <v>459054</v>
      </c>
      <c r="T124" s="16">
        <v>459206</v>
      </c>
      <c r="U124" s="16">
        <v>584965</v>
      </c>
      <c r="V124" s="16">
        <v>625829</v>
      </c>
      <c r="W124" s="16">
        <v>598466</v>
      </c>
      <c r="X124" s="16">
        <v>626911</v>
      </c>
      <c r="Y124" s="16">
        <v>644702</v>
      </c>
      <c r="Z124" s="16">
        <v>646380</v>
      </c>
      <c r="AA124" s="16">
        <v>701255</v>
      </c>
      <c r="AB124" s="16">
        <v>778797</v>
      </c>
      <c r="AC124" s="49">
        <v>7357790</v>
      </c>
      <c r="AD124" s="49">
        <v>812463</v>
      </c>
      <c r="AE124" s="16">
        <v>721031</v>
      </c>
      <c r="AF124" s="16">
        <v>812999</v>
      </c>
      <c r="AG124" s="16">
        <v>781432</v>
      </c>
      <c r="AH124" s="16">
        <v>802366</v>
      </c>
      <c r="AI124" s="16">
        <v>887903</v>
      </c>
      <c r="AJ124" s="16">
        <v>848931</v>
      </c>
      <c r="AK124" s="16">
        <v>889538</v>
      </c>
      <c r="AL124" s="16">
        <v>919976</v>
      </c>
      <c r="AM124" s="38">
        <v>904065</v>
      </c>
      <c r="AN124" s="38">
        <v>985885</v>
      </c>
      <c r="AO124" s="38">
        <v>1034902</v>
      </c>
      <c r="AP124" s="113">
        <v>10401491</v>
      </c>
      <c r="AQ124" s="38">
        <v>1347166</v>
      </c>
      <c r="AR124" s="38">
        <v>881299</v>
      </c>
      <c r="AS124" s="38">
        <v>1074846</v>
      </c>
      <c r="AT124" s="38">
        <v>1039883</v>
      </c>
      <c r="AU124" s="38">
        <v>1094650</v>
      </c>
      <c r="AV124" s="38">
        <v>1204611</v>
      </c>
      <c r="AW124" s="38">
        <v>1191452</v>
      </c>
      <c r="AX124" s="38">
        <v>1244317</v>
      </c>
      <c r="AY124" s="38">
        <v>1256030</v>
      </c>
      <c r="AZ124" s="38">
        <v>1319281</v>
      </c>
      <c r="BA124" s="38">
        <v>1382856</v>
      </c>
      <c r="BB124" s="38">
        <v>1575440</v>
      </c>
      <c r="BC124" s="113">
        <v>14611831</v>
      </c>
      <c r="BD124" s="37">
        <v>1587708</v>
      </c>
      <c r="BE124" s="38">
        <v>1466220</v>
      </c>
      <c r="BF124" s="38">
        <v>1450403</v>
      </c>
      <c r="BG124" s="38">
        <v>1439264</v>
      </c>
      <c r="BH124" s="38">
        <v>1679740</v>
      </c>
      <c r="BI124" s="38">
        <v>1794019</v>
      </c>
      <c r="BJ124" s="38">
        <v>1836845</v>
      </c>
      <c r="BK124" s="38">
        <v>1936434</v>
      </c>
      <c r="BL124" s="38">
        <v>1959193</v>
      </c>
      <c r="BM124" s="38">
        <v>1896848</v>
      </c>
      <c r="BN124" s="38">
        <v>1456481</v>
      </c>
      <c r="BO124" s="38">
        <v>2197143</v>
      </c>
      <c r="BP124" s="113">
        <v>20700298</v>
      </c>
      <c r="BQ124" s="38">
        <v>2264849</v>
      </c>
      <c r="BR124" s="38">
        <v>2103261</v>
      </c>
      <c r="BS124" s="38">
        <v>1908299</v>
      </c>
      <c r="BT124" s="163">
        <f t="shared" si="29"/>
        <v>3303311</v>
      </c>
      <c r="BU124" s="164">
        <f t="shared" si="30"/>
        <v>4504331</v>
      </c>
      <c r="BV124" s="165">
        <f t="shared" si="31"/>
        <v>6276409</v>
      </c>
      <c r="BW124" s="117">
        <f t="shared" si="27"/>
        <v>39.341646961557664</v>
      </c>
      <c r="BX124" s="75"/>
      <c r="BY124" s="74"/>
    </row>
    <row r="125" spans="1:77" ht="20.100000000000001" customHeight="1" thickBot="1" x14ac:dyDescent="0.3">
      <c r="A125" s="171"/>
      <c r="B125" s="100" t="s">
        <v>63</v>
      </c>
      <c r="C125" s="286"/>
      <c r="D125" s="16">
        <v>348148</v>
      </c>
      <c r="E125" s="16">
        <v>313981</v>
      </c>
      <c r="F125" s="16">
        <v>351040</v>
      </c>
      <c r="G125" s="16">
        <v>343226</v>
      </c>
      <c r="H125" s="16">
        <v>347356</v>
      </c>
      <c r="I125" s="16">
        <v>362914</v>
      </c>
      <c r="J125" s="16">
        <v>362573</v>
      </c>
      <c r="K125" s="16">
        <v>370108</v>
      </c>
      <c r="L125" s="16">
        <v>368687.61820076301</v>
      </c>
      <c r="M125" s="16">
        <v>365500</v>
      </c>
      <c r="N125" s="16">
        <v>390625</v>
      </c>
      <c r="O125" s="50">
        <v>406055</v>
      </c>
      <c r="P125" s="123">
        <v>4330213.6182007631</v>
      </c>
      <c r="Q125" s="16">
        <v>378019</v>
      </c>
      <c r="R125" s="16">
        <v>352024</v>
      </c>
      <c r="S125" s="16">
        <v>387772</v>
      </c>
      <c r="T125" s="16">
        <v>369990</v>
      </c>
      <c r="U125" s="16">
        <v>384487</v>
      </c>
      <c r="V125" s="16">
        <v>394501</v>
      </c>
      <c r="W125" s="16">
        <v>394942</v>
      </c>
      <c r="X125" s="16">
        <v>428000</v>
      </c>
      <c r="Y125" s="16">
        <v>411994</v>
      </c>
      <c r="Z125" s="16">
        <v>420152</v>
      </c>
      <c r="AA125" s="16">
        <v>423762</v>
      </c>
      <c r="AB125" s="16">
        <v>454144</v>
      </c>
      <c r="AC125" s="49">
        <v>4799787</v>
      </c>
      <c r="AD125" s="49">
        <v>450434</v>
      </c>
      <c r="AE125" s="16">
        <v>355729</v>
      </c>
      <c r="AF125" s="16">
        <v>490218</v>
      </c>
      <c r="AG125" s="16">
        <v>425195</v>
      </c>
      <c r="AH125" s="16">
        <v>482130</v>
      </c>
      <c r="AI125" s="16">
        <v>470450</v>
      </c>
      <c r="AJ125" s="16">
        <v>498819</v>
      </c>
      <c r="AK125" s="16">
        <v>502104</v>
      </c>
      <c r="AL125" s="16">
        <v>494199</v>
      </c>
      <c r="AM125" s="38">
        <v>547873</v>
      </c>
      <c r="AN125" s="38">
        <v>552280</v>
      </c>
      <c r="AO125" s="38">
        <v>568843</v>
      </c>
      <c r="AP125" s="113">
        <v>5838274</v>
      </c>
      <c r="AQ125" s="38">
        <v>596016</v>
      </c>
      <c r="AR125" s="38">
        <v>497035</v>
      </c>
      <c r="AS125" s="38">
        <v>534563</v>
      </c>
      <c r="AT125" s="38">
        <v>564948.21</v>
      </c>
      <c r="AU125" s="38">
        <v>581075</v>
      </c>
      <c r="AV125" s="38">
        <v>603597</v>
      </c>
      <c r="AW125" s="38">
        <v>664792</v>
      </c>
      <c r="AX125" s="38">
        <v>708890</v>
      </c>
      <c r="AY125" s="38">
        <v>703986</v>
      </c>
      <c r="AZ125" s="38">
        <v>738136</v>
      </c>
      <c r="BA125" s="38">
        <v>760416</v>
      </c>
      <c r="BB125" s="38">
        <v>872206</v>
      </c>
      <c r="BC125" s="113">
        <v>7825660.21</v>
      </c>
      <c r="BD125" s="37">
        <v>828080</v>
      </c>
      <c r="BE125" s="38">
        <v>752185</v>
      </c>
      <c r="BF125" s="38">
        <v>822702</v>
      </c>
      <c r="BG125" s="38">
        <v>895700</v>
      </c>
      <c r="BH125" s="38">
        <v>924204</v>
      </c>
      <c r="BI125" s="38">
        <v>901103</v>
      </c>
      <c r="BJ125" s="38">
        <v>1061305</v>
      </c>
      <c r="BK125" s="38">
        <v>982760</v>
      </c>
      <c r="BL125" s="38">
        <v>1044585</v>
      </c>
      <c r="BM125" s="38">
        <v>915177</v>
      </c>
      <c r="BN125" s="38">
        <v>960816</v>
      </c>
      <c r="BO125" s="38">
        <v>1575198</v>
      </c>
      <c r="BP125" s="113">
        <v>11663815</v>
      </c>
      <c r="BQ125" s="38">
        <v>1074951</v>
      </c>
      <c r="BR125" s="38">
        <v>989000</v>
      </c>
      <c r="BS125" s="38">
        <v>870900</v>
      </c>
      <c r="BT125" s="163">
        <f t="shared" si="29"/>
        <v>1627614</v>
      </c>
      <c r="BU125" s="164">
        <f t="shared" si="30"/>
        <v>2402967</v>
      </c>
      <c r="BV125" s="165">
        <f t="shared" si="31"/>
        <v>2934851</v>
      </c>
      <c r="BW125" s="112">
        <f t="shared" si="27"/>
        <v>22.134469595296146</v>
      </c>
      <c r="BX125" s="75"/>
      <c r="BY125" s="74"/>
    </row>
    <row r="126" spans="1:77" ht="38.25" customHeight="1" thickBot="1" x14ac:dyDescent="0.25">
      <c r="A126" s="171"/>
      <c r="B126" s="93"/>
      <c r="C126" s="287" t="s">
        <v>68</v>
      </c>
      <c r="D126" s="271">
        <v>3500595</v>
      </c>
      <c r="E126" s="271">
        <v>2896382</v>
      </c>
      <c r="F126" s="271">
        <v>7270482</v>
      </c>
      <c r="G126" s="271">
        <v>3722039</v>
      </c>
      <c r="H126" s="271">
        <v>3810452</v>
      </c>
      <c r="I126" s="271">
        <v>3843492</v>
      </c>
      <c r="J126" s="271">
        <v>3771715</v>
      </c>
      <c r="K126" s="271">
        <v>3859976</v>
      </c>
      <c r="L126" s="271">
        <v>3768079.3817992369</v>
      </c>
      <c r="M126" s="271">
        <v>3900492</v>
      </c>
      <c r="N126" s="271">
        <v>3709520</v>
      </c>
      <c r="O126" s="272">
        <v>4425987</v>
      </c>
      <c r="P126" s="273">
        <v>48479211.381799236</v>
      </c>
      <c r="Q126" s="271">
        <v>3988513</v>
      </c>
      <c r="R126" s="271">
        <v>3516710</v>
      </c>
      <c r="S126" s="271">
        <v>3663916</v>
      </c>
      <c r="T126" s="271">
        <v>3822361</v>
      </c>
      <c r="U126" s="271">
        <v>3878271</v>
      </c>
      <c r="V126" s="271">
        <v>3972883</v>
      </c>
      <c r="W126" s="271">
        <v>3993813</v>
      </c>
      <c r="X126" s="271">
        <v>3978080</v>
      </c>
      <c r="Y126" s="271">
        <v>3974207</v>
      </c>
      <c r="Z126" s="271">
        <v>4026652</v>
      </c>
      <c r="AA126" s="271">
        <v>3994059</v>
      </c>
      <c r="AB126" s="271">
        <v>5120507.7699999996</v>
      </c>
      <c r="AC126" s="270">
        <v>47929972.769999996</v>
      </c>
      <c r="AD126" s="270">
        <v>3987729</v>
      </c>
      <c r="AE126" s="271">
        <v>3656379</v>
      </c>
      <c r="AF126" s="271">
        <v>4165592</v>
      </c>
      <c r="AG126" s="271">
        <v>4095145</v>
      </c>
      <c r="AH126" s="271">
        <v>4167586</v>
      </c>
      <c r="AI126" s="271">
        <v>4230483</v>
      </c>
      <c r="AJ126" s="271">
        <v>4209899</v>
      </c>
      <c r="AK126" s="271">
        <v>4067763</v>
      </c>
      <c r="AL126" s="271">
        <v>5167032</v>
      </c>
      <c r="AM126" s="271">
        <v>4154805</v>
      </c>
      <c r="AN126" s="271">
        <v>4322252</v>
      </c>
      <c r="AO126" s="271">
        <v>4832923</v>
      </c>
      <c r="AP126" s="274">
        <v>51057588</v>
      </c>
      <c r="AQ126" s="271">
        <v>4341818</v>
      </c>
      <c r="AR126" s="271">
        <v>3929673</v>
      </c>
      <c r="AS126" s="271">
        <v>3469468</v>
      </c>
      <c r="AT126" s="271">
        <v>4448822.5999999996</v>
      </c>
      <c r="AU126" s="271">
        <v>4635233</v>
      </c>
      <c r="AV126" s="271">
        <v>4533573</v>
      </c>
      <c r="AW126" s="271">
        <v>4533401</v>
      </c>
      <c r="AX126" s="271">
        <v>4682187</v>
      </c>
      <c r="AY126" s="271">
        <v>4631129</v>
      </c>
      <c r="AZ126" s="271">
        <v>4751759</v>
      </c>
      <c r="BA126" s="271">
        <v>4722624</v>
      </c>
      <c r="BB126" s="271">
        <v>5424811</v>
      </c>
      <c r="BC126" s="274">
        <v>54104498.600000001</v>
      </c>
      <c r="BD126" s="270">
        <v>4745869</v>
      </c>
      <c r="BE126" s="271">
        <v>4597736</v>
      </c>
      <c r="BF126" s="271">
        <v>4774310</v>
      </c>
      <c r="BG126" s="271">
        <v>4796257</v>
      </c>
      <c r="BH126" s="271">
        <v>4931521</v>
      </c>
      <c r="BI126" s="271">
        <v>4820351</v>
      </c>
      <c r="BJ126" s="271">
        <v>4818310</v>
      </c>
      <c r="BK126" s="271">
        <v>5114506</v>
      </c>
      <c r="BL126" s="271">
        <v>5063866</v>
      </c>
      <c r="BM126" s="271">
        <v>4901596</v>
      </c>
      <c r="BN126" s="271">
        <v>4094901</v>
      </c>
      <c r="BO126" s="271">
        <v>5518797</v>
      </c>
      <c r="BP126" s="274">
        <v>58178020</v>
      </c>
      <c r="BQ126" s="271">
        <v>5117619</v>
      </c>
      <c r="BR126" s="271">
        <v>5032011</v>
      </c>
      <c r="BS126" s="271">
        <v>4035336</v>
      </c>
      <c r="BT126" s="270">
        <f t="shared" si="29"/>
        <v>11740959</v>
      </c>
      <c r="BU126" s="271">
        <f t="shared" si="30"/>
        <v>14117915</v>
      </c>
      <c r="BV126" s="272">
        <f t="shared" si="31"/>
        <v>14184966</v>
      </c>
      <c r="BW126" s="275">
        <f t="shared" ref="BW126:BW128" si="33">((BV126/BU126)-1)*100</f>
        <v>0.47493556945199522</v>
      </c>
      <c r="BX126" s="75"/>
      <c r="BY126" s="74"/>
    </row>
    <row r="127" spans="1:77" ht="20.100000000000001" customHeight="1" thickBot="1" x14ac:dyDescent="0.3">
      <c r="A127" s="171"/>
      <c r="B127" s="367" t="s">
        <v>69</v>
      </c>
      <c r="C127" s="368"/>
      <c r="D127" s="16">
        <v>25536</v>
      </c>
      <c r="E127" s="16">
        <v>26874</v>
      </c>
      <c r="F127" s="16">
        <v>32350</v>
      </c>
      <c r="G127" s="16">
        <v>30684</v>
      </c>
      <c r="H127" s="16">
        <v>31759</v>
      </c>
      <c r="I127" s="16">
        <v>30600</v>
      </c>
      <c r="J127" s="16">
        <v>32575</v>
      </c>
      <c r="K127" s="16">
        <v>34118</v>
      </c>
      <c r="L127" s="16">
        <v>35580.381799236973</v>
      </c>
      <c r="M127" s="16">
        <v>35721</v>
      </c>
      <c r="N127" s="16">
        <v>37544</v>
      </c>
      <c r="O127" s="50">
        <v>30899</v>
      </c>
      <c r="P127" s="113">
        <v>384240.38179923699</v>
      </c>
      <c r="Q127" s="16">
        <v>31475</v>
      </c>
      <c r="R127" s="16">
        <v>32599</v>
      </c>
      <c r="S127" s="16">
        <v>39217</v>
      </c>
      <c r="T127" s="16">
        <v>38178</v>
      </c>
      <c r="U127" s="16">
        <v>38591</v>
      </c>
      <c r="V127" s="16">
        <v>37725</v>
      </c>
      <c r="W127" s="16">
        <v>39435</v>
      </c>
      <c r="X127" s="16">
        <v>43614</v>
      </c>
      <c r="Y127" s="16">
        <v>43281</v>
      </c>
      <c r="Z127" s="16">
        <v>45364</v>
      </c>
      <c r="AA127" s="16">
        <v>46200</v>
      </c>
      <c r="AB127" s="16">
        <v>36862</v>
      </c>
      <c r="AC127" s="49">
        <v>472541</v>
      </c>
      <c r="AD127" s="49">
        <v>39405</v>
      </c>
      <c r="AE127" s="16">
        <v>38006</v>
      </c>
      <c r="AF127" s="16">
        <v>50231</v>
      </c>
      <c r="AG127" s="16">
        <v>43004</v>
      </c>
      <c r="AH127" s="16">
        <v>46793</v>
      </c>
      <c r="AI127" s="16">
        <v>42931</v>
      </c>
      <c r="AJ127" s="16">
        <v>49408</v>
      </c>
      <c r="AK127" s="16">
        <v>52320</v>
      </c>
      <c r="AL127" s="16">
        <v>49987</v>
      </c>
      <c r="AM127" s="38">
        <v>57296</v>
      </c>
      <c r="AN127" s="38">
        <v>57168</v>
      </c>
      <c r="AO127" s="38">
        <v>44146</v>
      </c>
      <c r="AP127" s="113">
        <v>570695</v>
      </c>
      <c r="AQ127" s="38">
        <v>48355</v>
      </c>
      <c r="AR127" s="38">
        <v>45620</v>
      </c>
      <c r="AS127" s="38">
        <v>46587</v>
      </c>
      <c r="AT127" s="38">
        <v>46898.600000000006</v>
      </c>
      <c r="AU127" s="38">
        <v>46642</v>
      </c>
      <c r="AV127" s="38">
        <v>44425</v>
      </c>
      <c r="AW127" s="38">
        <v>56110</v>
      </c>
      <c r="AX127" s="38">
        <v>59382</v>
      </c>
      <c r="AY127" s="38">
        <v>59322</v>
      </c>
      <c r="AZ127" s="38">
        <v>62974</v>
      </c>
      <c r="BA127" s="38">
        <v>64435</v>
      </c>
      <c r="BB127" s="38">
        <v>55774</v>
      </c>
      <c r="BC127" s="113">
        <v>636524.6</v>
      </c>
      <c r="BD127" s="37">
        <v>52076</v>
      </c>
      <c r="BE127" s="38">
        <v>56706</v>
      </c>
      <c r="BF127" s="38">
        <v>57825</v>
      </c>
      <c r="BG127" s="38">
        <v>54626</v>
      </c>
      <c r="BH127" s="38">
        <v>58675</v>
      </c>
      <c r="BI127" s="38">
        <v>54170</v>
      </c>
      <c r="BJ127" s="38">
        <v>68727</v>
      </c>
      <c r="BK127" s="38">
        <v>70495</v>
      </c>
      <c r="BL127" s="38">
        <v>70607</v>
      </c>
      <c r="BM127" s="38">
        <v>67581</v>
      </c>
      <c r="BN127" s="38">
        <v>56670</v>
      </c>
      <c r="BO127" s="38">
        <v>61749</v>
      </c>
      <c r="BP127" s="113">
        <v>729907</v>
      </c>
      <c r="BQ127" s="38">
        <v>65492</v>
      </c>
      <c r="BR127" s="38">
        <v>68182</v>
      </c>
      <c r="BS127" s="38">
        <v>54852</v>
      </c>
      <c r="BT127" s="163">
        <f t="shared" si="29"/>
        <v>140562</v>
      </c>
      <c r="BU127" s="164">
        <f t="shared" si="30"/>
        <v>166607</v>
      </c>
      <c r="BV127" s="165">
        <f t="shared" si="31"/>
        <v>188526</v>
      </c>
      <c r="BW127" s="117">
        <f t="shared" si="33"/>
        <v>13.156109887339662</v>
      </c>
      <c r="BX127" s="75"/>
      <c r="BY127" s="74"/>
    </row>
    <row r="128" spans="1:77" ht="20.100000000000001" customHeight="1" thickBot="1" x14ac:dyDescent="0.3">
      <c r="A128" s="171"/>
      <c r="B128" s="100" t="s">
        <v>70</v>
      </c>
      <c r="C128" s="288"/>
      <c r="D128" s="16">
        <v>3475059</v>
      </c>
      <c r="E128" s="16">
        <v>2869508</v>
      </c>
      <c r="F128" s="16">
        <v>7238132</v>
      </c>
      <c r="G128" s="16">
        <v>3691355</v>
      </c>
      <c r="H128" s="16">
        <v>3778693</v>
      </c>
      <c r="I128" s="16">
        <v>3812892</v>
      </c>
      <c r="J128" s="16">
        <v>3739140</v>
      </c>
      <c r="K128" s="16">
        <v>3825858</v>
      </c>
      <c r="L128" s="16">
        <v>3732499</v>
      </c>
      <c r="M128" s="16">
        <v>3864771</v>
      </c>
      <c r="N128" s="16">
        <v>3671976</v>
      </c>
      <c r="O128" s="50">
        <v>4395088</v>
      </c>
      <c r="P128" s="123">
        <v>48094971</v>
      </c>
      <c r="Q128" s="16">
        <v>3957038</v>
      </c>
      <c r="R128" s="16">
        <v>3484111</v>
      </c>
      <c r="S128" s="16">
        <v>3624699</v>
      </c>
      <c r="T128" s="16">
        <v>3784183</v>
      </c>
      <c r="U128" s="16">
        <v>3839680</v>
      </c>
      <c r="V128" s="16">
        <v>3935158</v>
      </c>
      <c r="W128" s="16">
        <v>3954378</v>
      </c>
      <c r="X128" s="16">
        <v>3934466</v>
      </c>
      <c r="Y128" s="16">
        <v>3930926</v>
      </c>
      <c r="Z128" s="16">
        <v>3981288</v>
      </c>
      <c r="AA128" s="16">
        <v>3947859</v>
      </c>
      <c r="AB128" s="16">
        <v>5083645.7699999996</v>
      </c>
      <c r="AC128" s="49">
        <v>47457431.769999996</v>
      </c>
      <c r="AD128" s="49">
        <v>3948324</v>
      </c>
      <c r="AE128" s="16">
        <v>3618373</v>
      </c>
      <c r="AF128" s="16">
        <v>4115361</v>
      </c>
      <c r="AG128" s="16">
        <v>4052141</v>
      </c>
      <c r="AH128" s="16">
        <v>4120793</v>
      </c>
      <c r="AI128" s="16">
        <v>4187552</v>
      </c>
      <c r="AJ128" s="16">
        <v>4160491</v>
      </c>
      <c r="AK128" s="16">
        <v>4015443</v>
      </c>
      <c r="AL128" s="16">
        <v>5117045</v>
      </c>
      <c r="AM128" s="38">
        <v>4097509</v>
      </c>
      <c r="AN128" s="38">
        <v>4265084</v>
      </c>
      <c r="AO128" s="38">
        <v>4788777</v>
      </c>
      <c r="AP128" s="113">
        <v>50486893</v>
      </c>
      <c r="AQ128" s="38">
        <v>4293463</v>
      </c>
      <c r="AR128" s="38">
        <v>3884053</v>
      </c>
      <c r="AS128" s="38">
        <v>3422881</v>
      </c>
      <c r="AT128" s="38">
        <v>4401924</v>
      </c>
      <c r="AU128" s="38">
        <v>4588591</v>
      </c>
      <c r="AV128" s="38">
        <v>4489148</v>
      </c>
      <c r="AW128" s="38">
        <v>4477291</v>
      </c>
      <c r="AX128" s="38">
        <v>4622805</v>
      </c>
      <c r="AY128" s="38">
        <v>4571807</v>
      </c>
      <c r="AZ128" s="38">
        <v>4688785</v>
      </c>
      <c r="BA128" s="38">
        <v>4658189</v>
      </c>
      <c r="BB128" s="38">
        <v>5369037</v>
      </c>
      <c r="BC128" s="113">
        <v>53467974</v>
      </c>
      <c r="BD128" s="37">
        <v>4693793</v>
      </c>
      <c r="BE128" s="38">
        <v>4541030</v>
      </c>
      <c r="BF128" s="38">
        <v>4716485</v>
      </c>
      <c r="BG128" s="38">
        <v>4741631</v>
      </c>
      <c r="BH128" s="38">
        <v>4872846</v>
      </c>
      <c r="BI128" s="38">
        <v>4766181</v>
      </c>
      <c r="BJ128" s="38">
        <v>4749583</v>
      </c>
      <c r="BK128" s="38">
        <v>5044011</v>
      </c>
      <c r="BL128" s="38">
        <v>4993259</v>
      </c>
      <c r="BM128" s="38">
        <v>4834015</v>
      </c>
      <c r="BN128" s="38">
        <v>4038231</v>
      </c>
      <c r="BO128" s="38">
        <v>5457048</v>
      </c>
      <c r="BP128" s="113">
        <v>57448113</v>
      </c>
      <c r="BQ128" s="38">
        <v>5052127</v>
      </c>
      <c r="BR128" s="38">
        <v>4963829</v>
      </c>
      <c r="BS128" s="38">
        <v>3980484</v>
      </c>
      <c r="BT128" s="163">
        <f t="shared" si="29"/>
        <v>11600397</v>
      </c>
      <c r="BU128" s="164">
        <f t="shared" si="30"/>
        <v>13951308</v>
      </c>
      <c r="BV128" s="165">
        <f t="shared" si="31"/>
        <v>13996440</v>
      </c>
      <c r="BW128" s="112">
        <f t="shared" si="33"/>
        <v>0.32349654957084528</v>
      </c>
      <c r="BX128" s="75"/>
      <c r="BY128" s="74"/>
    </row>
    <row r="129" spans="1:77" ht="20.100000000000001" customHeight="1" thickBot="1" x14ac:dyDescent="0.3">
      <c r="A129" s="171"/>
      <c r="B129" s="13"/>
      <c r="C129" s="290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7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276"/>
      <c r="AE129" s="15"/>
      <c r="AF129" s="15"/>
      <c r="AG129" s="15"/>
      <c r="AH129" s="15"/>
      <c r="AI129" s="15"/>
      <c r="AJ129" s="15"/>
      <c r="AK129" s="15"/>
      <c r="AL129" s="15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38"/>
      <c r="BD129" s="38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97"/>
      <c r="BU129" s="155"/>
      <c r="BV129" s="155"/>
      <c r="BW129" s="168"/>
      <c r="BX129" s="75"/>
      <c r="BY129" s="74"/>
    </row>
    <row r="130" spans="1:77" ht="20.100000000000001" customHeight="1" thickBot="1" x14ac:dyDescent="0.3">
      <c r="A130" s="171"/>
      <c r="B130" s="204" t="s">
        <v>111</v>
      </c>
      <c r="C130" s="288"/>
      <c r="D130" s="16">
        <v>2365296</v>
      </c>
      <c r="E130" s="16">
        <v>2381846</v>
      </c>
      <c r="F130" s="16">
        <v>2373682</v>
      </c>
      <c r="G130" s="16">
        <v>2403101</v>
      </c>
      <c r="H130" s="16">
        <v>2440017</v>
      </c>
      <c r="I130" s="16">
        <v>2423800</v>
      </c>
      <c r="J130" s="16">
        <v>2474084</v>
      </c>
      <c r="K130" s="16">
        <v>2524866</v>
      </c>
      <c r="L130" s="16">
        <v>2584127</v>
      </c>
      <c r="M130" s="16">
        <v>2618910</v>
      </c>
      <c r="N130" s="16">
        <v>2656989</v>
      </c>
      <c r="O130" s="50">
        <v>2691452</v>
      </c>
      <c r="P130" s="113">
        <v>2691452</v>
      </c>
      <c r="Q130" s="16">
        <v>2545029</v>
      </c>
      <c r="R130" s="16">
        <v>2754517</v>
      </c>
      <c r="S130" s="16">
        <v>2752855</v>
      </c>
      <c r="T130" s="16">
        <v>2778192</v>
      </c>
      <c r="U130" s="16">
        <v>2788037</v>
      </c>
      <c r="V130" s="16">
        <v>2847248</v>
      </c>
      <c r="W130" s="16">
        <v>2894875</v>
      </c>
      <c r="X130" s="16">
        <v>2939278</v>
      </c>
      <c r="Y130" s="16">
        <v>2972011</v>
      </c>
      <c r="Z130" s="16">
        <v>3023342</v>
      </c>
      <c r="AA130" s="16">
        <v>3070115</v>
      </c>
      <c r="AB130" s="16">
        <v>3074779</v>
      </c>
      <c r="AC130" s="49">
        <v>3074779</v>
      </c>
      <c r="AD130" s="49">
        <v>3112484</v>
      </c>
      <c r="AE130" s="16">
        <v>3159182</v>
      </c>
      <c r="AF130" s="16">
        <v>3197011</v>
      </c>
      <c r="AG130" s="16">
        <v>3203348</v>
      </c>
      <c r="AH130" s="16">
        <v>3273438</v>
      </c>
      <c r="AI130" s="16">
        <v>3312012</v>
      </c>
      <c r="AJ130" s="16">
        <v>3371999</v>
      </c>
      <c r="AK130" s="16">
        <v>3442049</v>
      </c>
      <c r="AL130" s="16">
        <v>3538076</v>
      </c>
      <c r="AM130" s="38">
        <v>3569109</v>
      </c>
      <c r="AN130" s="38">
        <v>3656661</v>
      </c>
      <c r="AO130" s="38">
        <v>3632836</v>
      </c>
      <c r="AP130" s="113">
        <v>3632836</v>
      </c>
      <c r="AQ130" s="38">
        <v>3839327</v>
      </c>
      <c r="AR130" s="38">
        <v>3727221</v>
      </c>
      <c r="AS130" s="38">
        <v>3894712</v>
      </c>
      <c r="AT130" s="38">
        <v>3973056</v>
      </c>
      <c r="AU130" s="38">
        <v>4011820</v>
      </c>
      <c r="AV130" s="38">
        <v>4064542</v>
      </c>
      <c r="AW130" s="38">
        <v>4109654</v>
      </c>
      <c r="AX130" s="38">
        <v>4130421</v>
      </c>
      <c r="AY130" s="38">
        <v>4136098</v>
      </c>
      <c r="AZ130" s="38">
        <v>4173915</v>
      </c>
      <c r="BA130" s="38">
        <v>4224976</v>
      </c>
      <c r="BB130" s="38">
        <v>4278515</v>
      </c>
      <c r="BC130" s="113">
        <v>4278515</v>
      </c>
      <c r="BD130" s="37">
        <v>4224976</v>
      </c>
      <c r="BE130" s="38">
        <v>4439947</v>
      </c>
      <c r="BF130" s="38">
        <v>4544332</v>
      </c>
      <c r="BG130" s="38">
        <v>4614542</v>
      </c>
      <c r="BH130" s="38">
        <v>4668647</v>
      </c>
      <c r="BI130" s="38">
        <v>4732319</v>
      </c>
      <c r="BJ130" s="38">
        <v>4755608</v>
      </c>
      <c r="BK130" s="38">
        <v>4794841</v>
      </c>
      <c r="BL130" s="38">
        <v>4878041</v>
      </c>
      <c r="BM130" s="38">
        <v>4659630</v>
      </c>
      <c r="BN130" s="38">
        <v>4695416</v>
      </c>
      <c r="BO130" s="38">
        <v>4259876</v>
      </c>
      <c r="BP130" s="113">
        <v>4259876</v>
      </c>
      <c r="BQ130" s="38">
        <v>4752756</v>
      </c>
      <c r="BR130" s="38">
        <v>4732633</v>
      </c>
      <c r="BS130" s="38">
        <v>4763603</v>
      </c>
      <c r="BT130" s="163">
        <f>SUM($AS130:$AS130)</f>
        <v>3894712</v>
      </c>
      <c r="BU130" s="164">
        <f>SUM($BF130:$BF130)</f>
        <v>4544332</v>
      </c>
      <c r="BV130" s="165">
        <f>SUM($BS130:$BS130)</f>
        <v>4763603</v>
      </c>
      <c r="BW130" s="117">
        <f t="shared" ref="BW130" si="34">((BV130/BU130)-1)*100</f>
        <v>4.825153619937983</v>
      </c>
      <c r="BX130" s="75"/>
      <c r="BY130" s="74"/>
    </row>
    <row r="131" spans="1:77" ht="20.100000000000001" customHeight="1" thickBot="1" x14ac:dyDescent="0.3">
      <c r="A131" s="171"/>
      <c r="B131" s="204" t="s">
        <v>64</v>
      </c>
      <c r="C131" s="288"/>
      <c r="D131" s="16">
        <v>108002</v>
      </c>
      <c r="E131" s="16">
        <v>107465</v>
      </c>
      <c r="F131" s="16">
        <v>107614</v>
      </c>
      <c r="G131" s="16">
        <v>108750</v>
      </c>
      <c r="H131" s="16">
        <v>109539</v>
      </c>
      <c r="I131" s="16">
        <v>111082</v>
      </c>
      <c r="J131" s="16">
        <v>112716</v>
      </c>
      <c r="K131" s="16">
        <v>113760</v>
      </c>
      <c r="L131" s="16">
        <v>114632</v>
      </c>
      <c r="M131" s="16">
        <v>116108</v>
      </c>
      <c r="N131" s="16">
        <v>119960</v>
      </c>
      <c r="O131" s="50">
        <v>120501</v>
      </c>
      <c r="P131" s="113">
        <v>120501</v>
      </c>
      <c r="Q131" s="16">
        <v>120969</v>
      </c>
      <c r="R131" s="16">
        <v>121239</v>
      </c>
      <c r="S131" s="16">
        <v>123646</v>
      </c>
      <c r="T131" s="16">
        <v>124696</v>
      </c>
      <c r="U131" s="16">
        <v>126004</v>
      </c>
      <c r="V131" s="16">
        <v>129021</v>
      </c>
      <c r="W131" s="16">
        <v>131207</v>
      </c>
      <c r="X131" s="16">
        <v>132171</v>
      </c>
      <c r="Y131" s="16">
        <v>133404</v>
      </c>
      <c r="Z131" s="16">
        <v>131946</v>
      </c>
      <c r="AA131" s="16">
        <v>133727</v>
      </c>
      <c r="AB131" s="16">
        <v>136942</v>
      </c>
      <c r="AC131" s="49">
        <v>136942</v>
      </c>
      <c r="AD131" s="49">
        <v>137165</v>
      </c>
      <c r="AE131" s="16">
        <v>136581</v>
      </c>
      <c r="AF131" s="16">
        <v>138917</v>
      </c>
      <c r="AG131" s="16">
        <v>139935</v>
      </c>
      <c r="AH131" s="16">
        <v>143029</v>
      </c>
      <c r="AI131" s="16">
        <v>146699</v>
      </c>
      <c r="AJ131" s="16">
        <v>147076</v>
      </c>
      <c r="AK131" s="16">
        <v>152226</v>
      </c>
      <c r="AL131" s="16">
        <v>150429</v>
      </c>
      <c r="AM131" s="38">
        <v>161384</v>
      </c>
      <c r="AN131" s="38">
        <v>164255</v>
      </c>
      <c r="AO131" s="38">
        <v>177057</v>
      </c>
      <c r="AP131" s="113">
        <v>177057</v>
      </c>
      <c r="AQ131" s="38">
        <v>178674</v>
      </c>
      <c r="AR131" s="38">
        <v>177386</v>
      </c>
      <c r="AS131" s="38">
        <v>181412</v>
      </c>
      <c r="AT131" s="38">
        <v>183606</v>
      </c>
      <c r="AU131" s="38">
        <v>185754</v>
      </c>
      <c r="AV131" s="38">
        <v>190176</v>
      </c>
      <c r="AW131" s="38">
        <v>193355</v>
      </c>
      <c r="AX131" s="38">
        <v>194182</v>
      </c>
      <c r="AY131" s="38">
        <v>196957</v>
      </c>
      <c r="AZ131" s="38">
        <v>201174</v>
      </c>
      <c r="BA131" s="38">
        <v>208274</v>
      </c>
      <c r="BB131" s="38">
        <v>209925</v>
      </c>
      <c r="BC131" s="113">
        <v>209925</v>
      </c>
      <c r="BD131" s="37">
        <v>208274</v>
      </c>
      <c r="BE131" s="38">
        <v>216416</v>
      </c>
      <c r="BF131" s="38">
        <v>218934</v>
      </c>
      <c r="BG131" s="38">
        <v>220262</v>
      </c>
      <c r="BH131" s="38">
        <v>222200</v>
      </c>
      <c r="BI131" s="38">
        <v>228168</v>
      </c>
      <c r="BJ131" s="38">
        <v>230411</v>
      </c>
      <c r="BK131" s="38">
        <v>233011</v>
      </c>
      <c r="BL131" s="38">
        <v>235171</v>
      </c>
      <c r="BM131" s="38">
        <v>238642</v>
      </c>
      <c r="BN131" s="38">
        <v>239365</v>
      </c>
      <c r="BO131" s="38">
        <v>245201</v>
      </c>
      <c r="BP131" s="113">
        <v>245201</v>
      </c>
      <c r="BQ131" s="38">
        <v>247910</v>
      </c>
      <c r="BR131" s="38">
        <v>250611</v>
      </c>
      <c r="BS131" s="38">
        <v>254110</v>
      </c>
      <c r="BT131" s="163">
        <f>SUM($AS131:$AS131)</f>
        <v>181412</v>
      </c>
      <c r="BU131" s="164">
        <f>SUM($BF131:$BF131)</f>
        <v>218934</v>
      </c>
      <c r="BV131" s="165">
        <f>SUM($BS131:$BS131)</f>
        <v>254110</v>
      </c>
      <c r="BW131" s="117">
        <f t="shared" ref="BW131:BW132" si="35">((BV131/BU131)-1)*100</f>
        <v>16.066942548896023</v>
      </c>
      <c r="BX131" s="75"/>
      <c r="BY131" s="74"/>
    </row>
    <row r="132" spans="1:77" ht="20.100000000000001" customHeight="1" thickBot="1" x14ac:dyDescent="0.3">
      <c r="A132" s="171"/>
      <c r="B132" s="204" t="s">
        <v>48</v>
      </c>
      <c r="C132" s="288"/>
      <c r="D132" s="16">
        <v>9846</v>
      </c>
      <c r="E132" s="16">
        <v>9900</v>
      </c>
      <c r="F132" s="16">
        <v>9985</v>
      </c>
      <c r="G132" s="16">
        <v>10074</v>
      </c>
      <c r="H132" s="16">
        <v>10149</v>
      </c>
      <c r="I132" s="16">
        <v>10147</v>
      </c>
      <c r="J132" s="16">
        <v>10231</v>
      </c>
      <c r="K132" s="16">
        <v>10322</v>
      </c>
      <c r="L132" s="16">
        <v>10446</v>
      </c>
      <c r="M132" s="16">
        <v>10544</v>
      </c>
      <c r="N132" s="16">
        <v>10644</v>
      </c>
      <c r="O132" s="50">
        <v>10846</v>
      </c>
      <c r="P132" s="113">
        <v>10846</v>
      </c>
      <c r="Q132" s="16">
        <v>10796</v>
      </c>
      <c r="R132" s="16">
        <v>10805</v>
      </c>
      <c r="S132" s="16">
        <v>10867</v>
      </c>
      <c r="T132" s="16">
        <v>10824</v>
      </c>
      <c r="U132" s="16">
        <v>10953</v>
      </c>
      <c r="V132" s="16">
        <v>11026</v>
      </c>
      <c r="W132" s="16">
        <v>11040</v>
      </c>
      <c r="X132" s="16">
        <v>11246</v>
      </c>
      <c r="Y132" s="16">
        <v>11299</v>
      </c>
      <c r="Z132" s="16">
        <v>8792</v>
      </c>
      <c r="AA132" s="16">
        <v>8868</v>
      </c>
      <c r="AB132" s="16">
        <v>9512</v>
      </c>
      <c r="AC132" s="49">
        <v>9512</v>
      </c>
      <c r="AD132" s="49">
        <v>9243</v>
      </c>
      <c r="AE132" s="16">
        <v>9357</v>
      </c>
      <c r="AF132" s="16">
        <v>9444</v>
      </c>
      <c r="AG132" s="16">
        <v>9628</v>
      </c>
      <c r="AH132" s="16">
        <v>9840</v>
      </c>
      <c r="AI132" s="16">
        <v>9788</v>
      </c>
      <c r="AJ132" s="16">
        <v>10240</v>
      </c>
      <c r="AK132" s="16">
        <v>10670</v>
      </c>
      <c r="AL132" s="16">
        <v>11050</v>
      </c>
      <c r="AM132" s="38">
        <v>10297</v>
      </c>
      <c r="AN132" s="38">
        <v>10680</v>
      </c>
      <c r="AO132" s="38">
        <v>11076</v>
      </c>
      <c r="AP132" s="113">
        <v>11076</v>
      </c>
      <c r="AQ132" s="38">
        <v>11562</v>
      </c>
      <c r="AR132" s="38">
        <v>11766</v>
      </c>
      <c r="AS132" s="38">
        <v>12370</v>
      </c>
      <c r="AT132" s="38">
        <v>12849</v>
      </c>
      <c r="AU132" s="38">
        <v>13445</v>
      </c>
      <c r="AV132" s="38">
        <v>13868</v>
      </c>
      <c r="AW132" s="38">
        <v>14394</v>
      </c>
      <c r="AX132" s="38">
        <v>14850</v>
      </c>
      <c r="AY132" s="38">
        <v>15314</v>
      </c>
      <c r="AZ132" s="38">
        <v>15926</v>
      </c>
      <c r="BA132" s="38">
        <v>16778</v>
      </c>
      <c r="BB132" s="38">
        <v>17443</v>
      </c>
      <c r="BC132" s="113">
        <v>17443</v>
      </c>
      <c r="BD132" s="37">
        <v>16778</v>
      </c>
      <c r="BE132" s="38">
        <v>18880</v>
      </c>
      <c r="BF132" s="38">
        <v>19494</v>
      </c>
      <c r="BG132" s="38">
        <v>20503</v>
      </c>
      <c r="BH132" s="38">
        <v>21406</v>
      </c>
      <c r="BI132" s="38">
        <v>22151</v>
      </c>
      <c r="BJ132" s="38">
        <v>23301</v>
      </c>
      <c r="BK132" s="38">
        <v>24479</v>
      </c>
      <c r="BL132" s="38">
        <v>25860</v>
      </c>
      <c r="BM132" s="38">
        <v>26759</v>
      </c>
      <c r="BN132" s="38">
        <v>27292</v>
      </c>
      <c r="BO132" s="38">
        <v>28400</v>
      </c>
      <c r="BP132" s="113">
        <v>28400</v>
      </c>
      <c r="BQ132" s="38">
        <v>29545</v>
      </c>
      <c r="BR132" s="38">
        <v>30308</v>
      </c>
      <c r="BS132" s="38">
        <v>30773</v>
      </c>
      <c r="BT132" s="163">
        <f>SUM($AS132:$AS132)</f>
        <v>12370</v>
      </c>
      <c r="BU132" s="164">
        <f>SUM($BF132:$BF132)</f>
        <v>19494</v>
      </c>
      <c r="BV132" s="165">
        <f>SUM($BS132:$BS132)</f>
        <v>30773</v>
      </c>
      <c r="BW132" s="117">
        <f t="shared" si="35"/>
        <v>57.858828357443315</v>
      </c>
      <c r="BX132" s="75"/>
      <c r="BY132" s="74"/>
    </row>
    <row r="133" spans="1:77" ht="20.100000000000001" customHeight="1" thickBot="1" x14ac:dyDescent="0.3">
      <c r="A133" s="171"/>
      <c r="B133" s="204" t="s">
        <v>49</v>
      </c>
      <c r="C133" s="288"/>
      <c r="D133" s="16">
        <v>2169</v>
      </c>
      <c r="E133" s="16">
        <v>2233</v>
      </c>
      <c r="F133" s="16">
        <v>2207</v>
      </c>
      <c r="G133" s="16">
        <v>2216</v>
      </c>
      <c r="H133" s="16">
        <v>2256</v>
      </c>
      <c r="I133" s="16">
        <v>2265</v>
      </c>
      <c r="J133" s="16">
        <v>2528</v>
      </c>
      <c r="K133" s="16">
        <v>2320</v>
      </c>
      <c r="L133" s="16">
        <v>2335</v>
      </c>
      <c r="M133" s="16">
        <v>2356</v>
      </c>
      <c r="N133" s="16">
        <v>2178</v>
      </c>
      <c r="O133" s="50">
        <v>2196</v>
      </c>
      <c r="P133" s="113">
        <v>2196</v>
      </c>
      <c r="Q133" s="16">
        <v>2222</v>
      </c>
      <c r="R133" s="16">
        <v>2212</v>
      </c>
      <c r="S133" s="16">
        <v>2227</v>
      </c>
      <c r="T133" s="16">
        <v>2227</v>
      </c>
      <c r="U133" s="16">
        <v>2239</v>
      </c>
      <c r="V133" s="16">
        <v>2250</v>
      </c>
      <c r="W133" s="16">
        <v>2260</v>
      </c>
      <c r="X133" s="16">
        <v>2264</v>
      </c>
      <c r="Y133" s="16">
        <v>2288</v>
      </c>
      <c r="Z133" s="16">
        <v>2312</v>
      </c>
      <c r="AA133" s="16">
        <v>2327</v>
      </c>
      <c r="AB133" s="16">
        <v>2336</v>
      </c>
      <c r="AC133" s="49">
        <v>2336</v>
      </c>
      <c r="AD133" s="49">
        <v>2353</v>
      </c>
      <c r="AE133" s="16">
        <v>2363</v>
      </c>
      <c r="AF133" s="16">
        <v>2426</v>
      </c>
      <c r="AG133" s="16">
        <v>2521</v>
      </c>
      <c r="AH133" s="16">
        <v>2510</v>
      </c>
      <c r="AI133" s="16">
        <v>2499</v>
      </c>
      <c r="AJ133" s="16">
        <v>2510</v>
      </c>
      <c r="AK133" s="16">
        <v>2546</v>
      </c>
      <c r="AL133" s="16">
        <v>2551</v>
      </c>
      <c r="AM133" s="38">
        <v>2555</v>
      </c>
      <c r="AN133" s="38">
        <v>2569</v>
      </c>
      <c r="AO133" s="38">
        <v>2814</v>
      </c>
      <c r="AP133" s="113">
        <v>2814</v>
      </c>
      <c r="AQ133" s="38">
        <v>2828</v>
      </c>
      <c r="AR133" s="38">
        <v>2843</v>
      </c>
      <c r="AS133" s="38">
        <v>2880</v>
      </c>
      <c r="AT133" s="38">
        <v>2916</v>
      </c>
      <c r="AU133" s="38">
        <v>2957</v>
      </c>
      <c r="AV133" s="38">
        <v>2968</v>
      </c>
      <c r="AW133" s="38">
        <v>2962</v>
      </c>
      <c r="AX133" s="38">
        <v>2965</v>
      </c>
      <c r="AY133" s="38">
        <v>2969</v>
      </c>
      <c r="AZ133" s="38">
        <v>2992</v>
      </c>
      <c r="BA133" s="38">
        <v>3005</v>
      </c>
      <c r="BB133" s="38">
        <v>3025</v>
      </c>
      <c r="BC133" s="113">
        <v>3025</v>
      </c>
      <c r="BD133" s="37">
        <v>3005</v>
      </c>
      <c r="BE133" s="38">
        <v>3033</v>
      </c>
      <c r="BF133" s="38">
        <v>3074</v>
      </c>
      <c r="BG133" s="38">
        <v>3105</v>
      </c>
      <c r="BH133" s="38">
        <v>3111</v>
      </c>
      <c r="BI133" s="38">
        <v>3125</v>
      </c>
      <c r="BJ133" s="38">
        <v>3135</v>
      </c>
      <c r="BK133" s="38">
        <v>3133</v>
      </c>
      <c r="BL133" s="38">
        <v>3167</v>
      </c>
      <c r="BM133" s="38">
        <v>3179</v>
      </c>
      <c r="BN133" s="38">
        <v>3165</v>
      </c>
      <c r="BO133" s="38">
        <v>3207</v>
      </c>
      <c r="BP133" s="113">
        <v>3207</v>
      </c>
      <c r="BQ133" s="38">
        <v>3216</v>
      </c>
      <c r="BR133" s="38">
        <v>3261</v>
      </c>
      <c r="BS133" s="38">
        <v>3246</v>
      </c>
      <c r="BT133" s="163">
        <f>SUM($AS133:$AS133)</f>
        <v>2880</v>
      </c>
      <c r="BU133" s="164">
        <f>SUM($BF133:$BF133)</f>
        <v>3074</v>
      </c>
      <c r="BV133" s="165">
        <f>SUM($BS133:$BS133)</f>
        <v>3246</v>
      </c>
      <c r="BW133" s="117">
        <f t="shared" ref="BW133" si="36">((BV133/BU133)-1)*100</f>
        <v>5.595315549772284</v>
      </c>
      <c r="BX133" s="75"/>
      <c r="BY133" s="74"/>
    </row>
    <row r="134" spans="1:77" ht="20.100000000000001" customHeight="1" x14ac:dyDescent="0.25">
      <c r="A134" s="171"/>
      <c r="B134" s="293"/>
      <c r="C134" s="294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7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46"/>
      <c r="BU134" s="146"/>
      <c r="BV134" s="146"/>
      <c r="BW134" s="295"/>
      <c r="BX134" s="75"/>
      <c r="BY134" s="74"/>
    </row>
    <row r="135" spans="1:77" s="213" customFormat="1" ht="20.100000000000001" customHeight="1" thickBot="1" x14ac:dyDescent="0.3">
      <c r="A135" s="171"/>
      <c r="B135" s="83" t="s">
        <v>113</v>
      </c>
      <c r="C135" s="83"/>
      <c r="D135" s="122"/>
      <c r="E135" s="122"/>
      <c r="F135" s="24"/>
      <c r="G135" s="24"/>
      <c r="H135" s="24"/>
      <c r="I135" s="24"/>
      <c r="J135" s="24"/>
      <c r="K135" s="24"/>
      <c r="L135" s="24"/>
      <c r="M135" s="24"/>
      <c r="N135" s="122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149"/>
      <c r="BV135" s="158"/>
      <c r="BW135" s="24"/>
      <c r="BX135" s="66"/>
      <c r="BY135" s="69"/>
    </row>
    <row r="136" spans="1:77" s="213" customFormat="1" ht="20.100000000000001" customHeight="1" thickBot="1" x14ac:dyDescent="0.3">
      <c r="A136" s="171"/>
      <c r="B136" s="94"/>
      <c r="C136" s="91" t="s">
        <v>23</v>
      </c>
      <c r="D136" s="88">
        <v>6.4228844100000035</v>
      </c>
      <c r="E136" s="89">
        <v>6.5206746399999993</v>
      </c>
      <c r="F136" s="89">
        <v>12.037412189999996</v>
      </c>
      <c r="G136" s="89">
        <v>19.751261770000006</v>
      </c>
      <c r="H136" s="89">
        <v>16.434032690099997</v>
      </c>
      <c r="I136" s="89">
        <v>17.029683250000001</v>
      </c>
      <c r="J136" s="89">
        <v>20.067343869999995</v>
      </c>
      <c r="K136" s="89">
        <v>23.263204680000005</v>
      </c>
      <c r="L136" s="89">
        <v>23.619538039999998</v>
      </c>
      <c r="M136" s="89">
        <v>29.556228300000029</v>
      </c>
      <c r="N136" s="89">
        <v>39.418695540000009</v>
      </c>
      <c r="O136" s="89">
        <v>45.601147679999983</v>
      </c>
      <c r="P136" s="129">
        <v>259.72210706010003</v>
      </c>
      <c r="Q136" s="89">
        <v>43.55488927399999</v>
      </c>
      <c r="R136" s="89">
        <v>39.326891390000043</v>
      </c>
      <c r="S136" s="89">
        <v>46.245261094000057</v>
      </c>
      <c r="T136" s="89">
        <v>47.539360272000081</v>
      </c>
      <c r="U136" s="89">
        <v>50.543363000000127</v>
      </c>
      <c r="V136" s="89">
        <v>50.862674470000002</v>
      </c>
      <c r="W136" s="89">
        <v>57.119669044900014</v>
      </c>
      <c r="X136" s="89">
        <v>57.693885074699956</v>
      </c>
      <c r="Y136" s="89">
        <v>57.18492074000001</v>
      </c>
      <c r="Z136" s="89">
        <v>60.385673589999769</v>
      </c>
      <c r="AA136" s="89">
        <v>61.248096899999723</v>
      </c>
      <c r="AB136" s="89">
        <v>66.892010889999654</v>
      </c>
      <c r="AC136" s="129">
        <v>638.59669573959945</v>
      </c>
      <c r="AD136" s="88">
        <v>62.106635689999692</v>
      </c>
      <c r="AE136" s="89">
        <v>62.037317760000185</v>
      </c>
      <c r="AF136" s="89">
        <v>69.94372117500032</v>
      </c>
      <c r="AG136" s="89">
        <v>66.840489710000043</v>
      </c>
      <c r="AH136" s="89">
        <v>74.66164156999983</v>
      </c>
      <c r="AI136" s="89">
        <v>76.235107779999908</v>
      </c>
      <c r="AJ136" s="89">
        <v>79.198706904599831</v>
      </c>
      <c r="AK136" s="89">
        <v>84.022032802915263</v>
      </c>
      <c r="AL136" s="89">
        <v>86.602878439999685</v>
      </c>
      <c r="AM136" s="89">
        <v>89.829086603599734</v>
      </c>
      <c r="AN136" s="89">
        <v>93.525201329999646</v>
      </c>
      <c r="AO136" s="90">
        <v>98.25269162999993</v>
      </c>
      <c r="AP136" s="129">
        <v>943.255511396114</v>
      </c>
      <c r="AQ136" s="89">
        <v>93.979210918400028</v>
      </c>
      <c r="AR136" s="89">
        <v>89.006094619999999</v>
      </c>
      <c r="AS136" s="89">
        <v>103.21203527369981</v>
      </c>
      <c r="AT136" s="89">
        <v>92.034575199999765</v>
      </c>
      <c r="AU136" s="89">
        <v>99.034672700899634</v>
      </c>
      <c r="AV136" s="89">
        <v>100.91974859860012</v>
      </c>
      <c r="AW136" s="89">
        <v>106.8035421200005</v>
      </c>
      <c r="AX136" s="89">
        <v>110.96456725000047</v>
      </c>
      <c r="AY136" s="89">
        <v>108.60116136400076</v>
      </c>
      <c r="AZ136" s="89">
        <v>115.10836877280062</v>
      </c>
      <c r="BA136" s="89">
        <v>113.46224429200051</v>
      </c>
      <c r="BB136" s="89">
        <v>124.36382390000031</v>
      </c>
      <c r="BC136" s="129">
        <v>1257.4900450104026</v>
      </c>
      <c r="BD136" s="88">
        <v>118.1106177172001</v>
      </c>
      <c r="BE136" s="89">
        <v>111.32222467470054</v>
      </c>
      <c r="BF136" s="89">
        <v>120.5743589104008</v>
      </c>
      <c r="BG136" s="89">
        <v>122.0771185344006</v>
      </c>
      <c r="BH136" s="89">
        <v>126.8782943306004</v>
      </c>
      <c r="BI136" s="89">
        <v>124.6757729776009</v>
      </c>
      <c r="BJ136" s="89">
        <v>130.76149762440062</v>
      </c>
      <c r="BK136" s="89">
        <v>130.52878057560051</v>
      </c>
      <c r="BL136" s="89">
        <v>125.7398194852006</v>
      </c>
      <c r="BM136" s="89">
        <v>126.54047718000068</v>
      </c>
      <c r="BN136" s="89">
        <v>123.93996403320091</v>
      </c>
      <c r="BO136" s="89">
        <v>141.77273611320052</v>
      </c>
      <c r="BP136" s="129">
        <v>1502.9216621565074</v>
      </c>
      <c r="BQ136" s="89">
        <v>128.54665946200055</v>
      </c>
      <c r="BR136" s="89">
        <v>129.3612701128009</v>
      </c>
      <c r="BS136" s="89">
        <v>123.29391813120057</v>
      </c>
      <c r="BT136" s="88">
        <f>SUM($AQ136:$AS136)</f>
        <v>286.19734081209987</v>
      </c>
      <c r="BU136" s="89">
        <f>SUM($BD136:$BF136)</f>
        <v>350.00720130230144</v>
      </c>
      <c r="BV136" s="90">
        <f>SUM($BQ136:$BS136)</f>
        <v>381.20184770600201</v>
      </c>
      <c r="BW136" s="175">
        <f t="shared" ref="BW136:BW138" si="37">((BV136/BU136)-1)*100</f>
        <v>8.9125727378271069</v>
      </c>
      <c r="BX136" s="66"/>
      <c r="BY136" s="69"/>
    </row>
    <row r="137" spans="1:77" s="213" customFormat="1" ht="20.100000000000001" customHeight="1" x14ac:dyDescent="0.25">
      <c r="A137" s="171"/>
      <c r="B137" s="18" t="s">
        <v>85</v>
      </c>
      <c r="C137" s="23"/>
      <c r="D137" s="43"/>
      <c r="E137" s="24"/>
      <c r="F137" s="24"/>
      <c r="G137" s="24"/>
      <c r="H137" s="33"/>
      <c r="I137" s="24"/>
      <c r="J137" s="24"/>
      <c r="K137" s="24"/>
      <c r="L137" s="24"/>
      <c r="M137" s="33"/>
      <c r="N137" s="24"/>
      <c r="O137" s="24"/>
      <c r="P137" s="25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5"/>
      <c r="AD137" s="43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85"/>
      <c r="AP137" s="25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5"/>
      <c r="BD137" s="43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5"/>
      <c r="BQ137" s="24"/>
      <c r="BR137" s="24"/>
      <c r="BS137" s="24"/>
      <c r="BT137" s="43"/>
      <c r="BU137" s="149"/>
      <c r="BV137" s="142"/>
      <c r="BW137" s="25"/>
      <c r="BX137" s="75"/>
      <c r="BY137" s="74"/>
    </row>
    <row r="138" spans="1:77" s="215" customFormat="1" ht="20.100000000000001" customHeight="1" thickBot="1" x14ac:dyDescent="0.3">
      <c r="A138" s="171"/>
      <c r="B138" s="361" t="s">
        <v>12</v>
      </c>
      <c r="C138" s="362"/>
      <c r="D138" s="42">
        <v>0.82224118000000013</v>
      </c>
      <c r="E138" s="28">
        <v>1.3792049600000003</v>
      </c>
      <c r="F138" s="28">
        <v>2.0338671900000005</v>
      </c>
      <c r="G138" s="28">
        <v>1.8651848800000008</v>
      </c>
      <c r="H138" s="28">
        <v>1.4522873200999999</v>
      </c>
      <c r="I138" s="28">
        <v>1.4867302000000004</v>
      </c>
      <c r="J138" s="28">
        <v>1.49138927</v>
      </c>
      <c r="K138" s="28">
        <v>1.6700730100000005</v>
      </c>
      <c r="L138" s="28">
        <v>2.1676110100000003</v>
      </c>
      <c r="M138" s="28">
        <v>2.818882230000002</v>
      </c>
      <c r="N138" s="28">
        <v>3.3236225700000013</v>
      </c>
      <c r="O138" s="28">
        <v>4.0617407800000018</v>
      </c>
      <c r="P138" s="130">
        <v>24.572834600100009</v>
      </c>
      <c r="Q138" s="28">
        <v>3.9868519400000011</v>
      </c>
      <c r="R138" s="28">
        <v>3.7157319699999984</v>
      </c>
      <c r="S138" s="28">
        <v>4.6176751700000001</v>
      </c>
      <c r="T138" s="28">
        <v>5.0430883100000052</v>
      </c>
      <c r="U138" s="28">
        <v>6.0506855000000019</v>
      </c>
      <c r="V138" s="28">
        <v>6.21492076</v>
      </c>
      <c r="W138" s="28">
        <v>9.0447270648999982</v>
      </c>
      <c r="X138" s="28">
        <v>7.7297033146999974</v>
      </c>
      <c r="Y138" s="28">
        <v>8.1505475699999987</v>
      </c>
      <c r="Z138" s="28">
        <v>10.373724329999995</v>
      </c>
      <c r="AA138" s="28">
        <v>12.279411530000001</v>
      </c>
      <c r="AB138" s="28">
        <v>12.883610920000002</v>
      </c>
      <c r="AC138" s="130">
        <v>90.090678379600007</v>
      </c>
      <c r="AD138" s="42">
        <v>12.406332159999995</v>
      </c>
      <c r="AE138" s="28">
        <v>14.646289980000004</v>
      </c>
      <c r="AF138" s="28">
        <v>15.168840405000006</v>
      </c>
      <c r="AG138" s="28">
        <v>16.126294150000003</v>
      </c>
      <c r="AH138" s="28">
        <v>18.849258829999989</v>
      </c>
      <c r="AI138" s="28">
        <v>20.609385600000003</v>
      </c>
      <c r="AJ138" s="28">
        <v>21.803292619999997</v>
      </c>
      <c r="AK138" s="28">
        <v>25.286052802915449</v>
      </c>
      <c r="AL138" s="28">
        <v>26.600259649999991</v>
      </c>
      <c r="AM138" s="28">
        <v>27.769423493600016</v>
      </c>
      <c r="AN138" s="28">
        <v>28.334700539999975</v>
      </c>
      <c r="AO138" s="277">
        <v>32.218403680000002</v>
      </c>
      <c r="AP138" s="130">
        <v>259.81853391151543</v>
      </c>
      <c r="AQ138" s="28">
        <v>29.948320104000011</v>
      </c>
      <c r="AR138" s="28">
        <v>28.557372880000017</v>
      </c>
      <c r="AS138" s="28">
        <v>32.420362945699999</v>
      </c>
      <c r="AT138" s="28">
        <v>28.699570240000032</v>
      </c>
      <c r="AU138" s="28">
        <v>31.489671874499983</v>
      </c>
      <c r="AV138" s="28">
        <v>33.703033890000007</v>
      </c>
      <c r="AW138" s="28">
        <v>36.571423999999972</v>
      </c>
      <c r="AX138" s="28">
        <v>39.258121039999999</v>
      </c>
      <c r="AY138" s="28">
        <v>38.026392860000101</v>
      </c>
      <c r="AZ138" s="28">
        <v>41.013031309999988</v>
      </c>
      <c r="BA138" s="28">
        <v>42.083070157000122</v>
      </c>
      <c r="BB138" s="28">
        <v>48.565933990000111</v>
      </c>
      <c r="BC138" s="130">
        <v>430.33630529120035</v>
      </c>
      <c r="BD138" s="42">
        <v>44.979290870000007</v>
      </c>
      <c r="BE138" s="28">
        <v>44.169963277500223</v>
      </c>
      <c r="BF138" s="28">
        <v>48.214988100000191</v>
      </c>
      <c r="BG138" s="28">
        <v>50.693694390000104</v>
      </c>
      <c r="BH138" s="28">
        <v>53.849222675000114</v>
      </c>
      <c r="BI138" s="28">
        <v>54.624757850000307</v>
      </c>
      <c r="BJ138" s="28">
        <v>59.07633771000004</v>
      </c>
      <c r="BK138" s="28">
        <v>59.796943310000103</v>
      </c>
      <c r="BL138" s="28">
        <v>57.016558330000102</v>
      </c>
      <c r="BM138" s="28">
        <v>59.515215310000279</v>
      </c>
      <c r="BN138" s="28">
        <v>61.140426680000203</v>
      </c>
      <c r="BO138" s="28">
        <v>70.091386440000093</v>
      </c>
      <c r="BP138" s="130">
        <v>663.16878494250182</v>
      </c>
      <c r="BQ138" s="28">
        <v>61.978429590000125</v>
      </c>
      <c r="BR138" s="28">
        <v>66.552053330000092</v>
      </c>
      <c r="BS138" s="28">
        <v>62.232626010000104</v>
      </c>
      <c r="BT138" s="148">
        <f>SUM($AQ138:$AS138)</f>
        <v>90.926055929700027</v>
      </c>
      <c r="BU138" s="20">
        <f>SUM($BD138:$BF138)</f>
        <v>137.36424224750041</v>
      </c>
      <c r="BV138" s="52">
        <f>SUM($BQ138:$BS138)</f>
        <v>190.76310893000033</v>
      </c>
      <c r="BW138" s="110">
        <f t="shared" si="37"/>
        <v>38.873920759004221</v>
      </c>
      <c r="BX138" s="66"/>
      <c r="BY138" s="74"/>
    </row>
    <row r="139" spans="1:77" s="215" customFormat="1" ht="20.100000000000001" customHeight="1" x14ac:dyDescent="0.25">
      <c r="A139" s="171"/>
      <c r="B139" s="13" t="s">
        <v>50</v>
      </c>
      <c r="C139" s="14"/>
      <c r="D139" s="126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77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77">
        <v>0</v>
      </c>
      <c r="AD139" s="126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28"/>
      <c r="AP139" s="177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77"/>
      <c r="BD139" s="126"/>
      <c r="BE139" s="119"/>
      <c r="BF139" s="119"/>
      <c r="BG139" s="119"/>
      <c r="BH139" s="119"/>
      <c r="BI139" s="119"/>
      <c r="BJ139" s="119"/>
      <c r="BK139" s="119"/>
      <c r="BL139" s="119"/>
      <c r="BM139" s="119"/>
      <c r="BN139" s="119"/>
      <c r="BO139" s="119"/>
      <c r="BP139" s="177"/>
      <c r="BQ139" s="119"/>
      <c r="BR139" s="119"/>
      <c r="BS139" s="119"/>
      <c r="BT139" s="147"/>
      <c r="BU139" s="146"/>
      <c r="BV139" s="225"/>
      <c r="BW139" s="106"/>
      <c r="BX139" s="66"/>
      <c r="BY139" s="76"/>
    </row>
    <row r="140" spans="1:77" ht="20.100000000000001" customHeight="1" thickBot="1" x14ac:dyDescent="0.3">
      <c r="A140" s="171"/>
      <c r="B140" s="363" t="s">
        <v>12</v>
      </c>
      <c r="C140" s="364"/>
      <c r="D140" s="70">
        <v>1.9564747200000001</v>
      </c>
      <c r="E140" s="71">
        <v>1.59505535</v>
      </c>
      <c r="F140" s="71">
        <v>5.2870052699999999</v>
      </c>
      <c r="G140" s="71">
        <v>12.128448610000001</v>
      </c>
      <c r="H140" s="71">
        <v>11.029848279999996</v>
      </c>
      <c r="I140" s="71">
        <v>10.907176369999998</v>
      </c>
      <c r="J140" s="71">
        <v>13.247936719999995</v>
      </c>
      <c r="K140" s="71">
        <v>16.230678840000003</v>
      </c>
      <c r="L140" s="71">
        <v>15.184408709999996</v>
      </c>
      <c r="M140" s="71">
        <v>17.540517450000028</v>
      </c>
      <c r="N140" s="71">
        <v>26.656375620000002</v>
      </c>
      <c r="O140" s="71">
        <v>30.47020453999998</v>
      </c>
      <c r="P140" s="123">
        <v>162.23413048</v>
      </c>
      <c r="Q140" s="71">
        <v>29.950138550000002</v>
      </c>
      <c r="R140" s="71">
        <v>25.383987040000054</v>
      </c>
      <c r="S140" s="71">
        <v>29.670253290000069</v>
      </c>
      <c r="T140" s="71">
        <v>30.438711940000086</v>
      </c>
      <c r="U140" s="71">
        <v>32.038409960000131</v>
      </c>
      <c r="V140" s="71">
        <v>31.215040520000016</v>
      </c>
      <c r="W140" s="71">
        <v>34.086115810000017</v>
      </c>
      <c r="X140" s="71">
        <v>35.979481329999963</v>
      </c>
      <c r="Y140" s="71">
        <v>35.412508189999997</v>
      </c>
      <c r="Z140" s="71">
        <v>37.592157699999781</v>
      </c>
      <c r="AA140" s="71">
        <v>37.046552139999726</v>
      </c>
      <c r="AB140" s="71">
        <v>41.214406969999651</v>
      </c>
      <c r="AC140" s="123">
        <v>400.02776343999955</v>
      </c>
      <c r="AD140" s="70">
        <v>37.495232969999698</v>
      </c>
      <c r="AE140" s="71">
        <v>35.672001910000183</v>
      </c>
      <c r="AF140" s="71">
        <v>39.321708990000317</v>
      </c>
      <c r="AG140" s="71">
        <v>37.065439140000038</v>
      </c>
      <c r="AH140" s="71">
        <v>39.928263539999847</v>
      </c>
      <c r="AI140" s="71">
        <v>39.490823189999908</v>
      </c>
      <c r="AJ140" s="71">
        <v>40.734056539999827</v>
      </c>
      <c r="AK140" s="71">
        <v>42.269469249999815</v>
      </c>
      <c r="AL140" s="71">
        <v>42.837963759999703</v>
      </c>
      <c r="AM140" s="71">
        <v>44.758402649999724</v>
      </c>
      <c r="AN140" s="71">
        <v>43.519780739999668</v>
      </c>
      <c r="AO140" s="72">
        <v>44.063509079999918</v>
      </c>
      <c r="AP140" s="123">
        <v>487.15665175999857</v>
      </c>
      <c r="AQ140" s="71">
        <v>40.419551569999996</v>
      </c>
      <c r="AR140" s="71">
        <v>37.642370579999977</v>
      </c>
      <c r="AS140" s="71">
        <v>44.134868249999798</v>
      </c>
      <c r="AT140" s="71">
        <v>40.078874369999738</v>
      </c>
      <c r="AU140" s="71">
        <v>43.791672159999656</v>
      </c>
      <c r="AV140" s="71">
        <v>42.32318759000011</v>
      </c>
      <c r="AW140" s="71">
        <v>44.366694550000425</v>
      </c>
      <c r="AX140" s="71">
        <v>45.806689940000382</v>
      </c>
      <c r="AY140" s="71">
        <v>44.610591510000674</v>
      </c>
      <c r="AZ140" s="71">
        <v>45.55967154000033</v>
      </c>
      <c r="BA140" s="71">
        <v>42.407911620000398</v>
      </c>
      <c r="BB140" s="71">
        <v>43.644624910000104</v>
      </c>
      <c r="BC140" s="123">
        <v>514.78670859000158</v>
      </c>
      <c r="BD140" s="70">
        <v>40.647741620000005</v>
      </c>
      <c r="BE140" s="71">
        <v>36.492670010000197</v>
      </c>
      <c r="BF140" s="71">
        <v>39.322275260000424</v>
      </c>
      <c r="BG140" s="71">
        <v>38.009670998000111</v>
      </c>
      <c r="BH140" s="71">
        <v>37.418640740000086</v>
      </c>
      <c r="BI140" s="71">
        <v>35.460665250000091</v>
      </c>
      <c r="BJ140" s="71">
        <v>35.917504430000008</v>
      </c>
      <c r="BK140" s="71">
        <v>36.273910920000098</v>
      </c>
      <c r="BL140" s="71">
        <v>34.779976060000202</v>
      </c>
      <c r="BM140" s="71">
        <v>34.288524160000108</v>
      </c>
      <c r="BN140" s="71">
        <v>33.143766750000196</v>
      </c>
      <c r="BO140" s="71">
        <v>36.306836104000119</v>
      </c>
      <c r="BP140" s="123">
        <v>438.0621823020017</v>
      </c>
      <c r="BQ140" s="71">
        <v>32.785068990000099</v>
      </c>
      <c r="BR140" s="71">
        <v>32.444584310000309</v>
      </c>
      <c r="BS140" s="71">
        <v>30.205524029999971</v>
      </c>
      <c r="BT140" s="223">
        <f>SUM($AQ140:$AS140)</f>
        <v>122.19679039999977</v>
      </c>
      <c r="BU140" s="151">
        <f>SUM($BD140:$BF140)</f>
        <v>116.46268689000063</v>
      </c>
      <c r="BV140" s="222">
        <f>SUM($BQ140:$BS140)</f>
        <v>95.435177330000386</v>
      </c>
      <c r="BW140" s="112">
        <f t="shared" ref="BW140:BW149" si="38">((BV140/BU140)-1)*100</f>
        <v>-18.055147207672441</v>
      </c>
      <c r="BX140" s="66"/>
      <c r="BY140" s="66"/>
    </row>
    <row r="141" spans="1:77" s="213" customFormat="1" ht="20.100000000000001" customHeight="1" x14ac:dyDescent="0.25">
      <c r="A141" s="171"/>
      <c r="B141" s="18" t="s">
        <v>84</v>
      </c>
      <c r="C141" s="23"/>
      <c r="D141" s="43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5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5"/>
      <c r="AD141" s="205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206"/>
      <c r="AP141" s="106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25"/>
      <c r="BD141" s="43"/>
      <c r="BE141" s="24"/>
      <c r="BF141" s="24"/>
      <c r="BG141" s="24"/>
      <c r="BH141" s="24"/>
      <c r="BI141" s="24"/>
      <c r="BJ141" s="24"/>
      <c r="BK141" s="24"/>
      <c r="BL141" s="24"/>
      <c r="BM141" s="24"/>
      <c r="BN141" s="33"/>
      <c r="BO141" s="33"/>
      <c r="BP141" s="106"/>
      <c r="BQ141" s="33"/>
      <c r="BR141" s="33"/>
      <c r="BS141" s="33"/>
      <c r="BT141" s="226"/>
      <c r="BU141" s="20"/>
      <c r="BV141" s="52"/>
      <c r="BW141" s="25"/>
      <c r="BX141" s="75"/>
      <c r="BY141" s="74"/>
    </row>
    <row r="142" spans="1:77" s="215" customFormat="1" ht="20.100000000000001" customHeight="1" thickBot="1" x14ac:dyDescent="0.3">
      <c r="A142" s="171"/>
      <c r="B142" s="363" t="s">
        <v>12</v>
      </c>
      <c r="C142" s="364"/>
      <c r="D142" s="70">
        <v>0</v>
      </c>
      <c r="E142" s="71">
        <v>0</v>
      </c>
      <c r="F142" s="71">
        <v>0</v>
      </c>
      <c r="G142" s="71">
        <v>0</v>
      </c>
      <c r="H142" s="71">
        <v>0</v>
      </c>
      <c r="I142" s="71">
        <v>0</v>
      </c>
      <c r="J142" s="71">
        <v>0</v>
      </c>
      <c r="K142" s="71">
        <v>0</v>
      </c>
      <c r="L142" s="71">
        <v>0</v>
      </c>
      <c r="M142" s="71">
        <v>0</v>
      </c>
      <c r="N142" s="71">
        <v>0</v>
      </c>
      <c r="O142" s="71">
        <v>0</v>
      </c>
      <c r="P142" s="123">
        <v>0</v>
      </c>
      <c r="Q142" s="71">
        <v>0</v>
      </c>
      <c r="R142" s="71">
        <v>0</v>
      </c>
      <c r="S142" s="71">
        <v>0</v>
      </c>
      <c r="T142" s="71">
        <v>0</v>
      </c>
      <c r="U142" s="71">
        <v>0</v>
      </c>
      <c r="V142" s="71">
        <v>0</v>
      </c>
      <c r="W142" s="71">
        <v>0</v>
      </c>
      <c r="X142" s="71">
        <v>0</v>
      </c>
      <c r="Y142" s="71">
        <v>6.1238069999999999E-2</v>
      </c>
      <c r="Z142" s="71">
        <v>0.32011951999999994</v>
      </c>
      <c r="AA142" s="71">
        <v>0.48104998999999998</v>
      </c>
      <c r="AB142" s="71">
        <v>0.67113494000000029</v>
      </c>
      <c r="AC142" s="123">
        <v>1.5335425200000001</v>
      </c>
      <c r="AD142" s="70">
        <v>0.69554833000000016</v>
      </c>
      <c r="AE142" s="71">
        <v>0.70634618000000016</v>
      </c>
      <c r="AF142" s="71">
        <v>1.44744234</v>
      </c>
      <c r="AG142" s="71">
        <v>0.9361393800000003</v>
      </c>
      <c r="AH142" s="71">
        <v>1.3141053699999998</v>
      </c>
      <c r="AI142" s="71">
        <v>1.5240836200000005</v>
      </c>
      <c r="AJ142" s="71">
        <v>1.7568130009999996</v>
      </c>
      <c r="AK142" s="71">
        <v>1.5843378100000003</v>
      </c>
      <c r="AL142" s="71">
        <v>1.6159672900000002</v>
      </c>
      <c r="AM142" s="71">
        <v>1.7571668899999997</v>
      </c>
      <c r="AN142" s="71">
        <v>2.1827731799999994</v>
      </c>
      <c r="AO142" s="72">
        <v>2.6022623600000006</v>
      </c>
      <c r="AP142" s="123">
        <v>18.122985751000002</v>
      </c>
      <c r="AQ142" s="71">
        <v>2.7132892100000015</v>
      </c>
      <c r="AR142" s="71">
        <v>2.5510659399999986</v>
      </c>
      <c r="AS142" s="71">
        <v>3.1060991499999999</v>
      </c>
      <c r="AT142" s="71">
        <v>2.8643912500000011</v>
      </c>
      <c r="AU142" s="71">
        <v>3.1736136500000023</v>
      </c>
      <c r="AV142" s="71">
        <v>3.6678262290000005</v>
      </c>
      <c r="AW142" s="71">
        <v>4.2121843999999973</v>
      </c>
      <c r="AX142" s="71">
        <v>5.1766270400001018</v>
      </c>
      <c r="AY142" s="71">
        <v>5.6044107199999962</v>
      </c>
      <c r="AZ142" s="71">
        <v>6.6223690800002997</v>
      </c>
      <c r="BA142" s="71">
        <v>7.1092347449999993</v>
      </c>
      <c r="BB142" s="71">
        <v>8.3100402400000988</v>
      </c>
      <c r="BC142" s="123">
        <v>55.111151654000494</v>
      </c>
      <c r="BD142" s="70">
        <v>8.1727862299999998</v>
      </c>
      <c r="BE142" s="71">
        <v>8.5383212600000995</v>
      </c>
      <c r="BF142" s="71">
        <v>9.4961104200001003</v>
      </c>
      <c r="BG142" s="71">
        <v>8.9795889000001985</v>
      </c>
      <c r="BH142" s="71">
        <v>10.206833900000204</v>
      </c>
      <c r="BI142" s="71">
        <v>10.330954070000004</v>
      </c>
      <c r="BJ142" s="71">
        <v>10.736009490000304</v>
      </c>
      <c r="BK142" s="71">
        <v>11.2515444500002</v>
      </c>
      <c r="BL142" s="71">
        <v>10.777733310000199</v>
      </c>
      <c r="BM142" s="71">
        <v>9.7478973400002999</v>
      </c>
      <c r="BN142" s="71">
        <v>9.0712447500003002</v>
      </c>
      <c r="BO142" s="71">
        <v>10.7702741300002</v>
      </c>
      <c r="BP142" s="123">
        <v>118.07929825000213</v>
      </c>
      <c r="BQ142" s="71">
        <v>9.6919627899999998</v>
      </c>
      <c r="BR142" s="71">
        <v>9.8423235600002972</v>
      </c>
      <c r="BS142" s="71">
        <v>10.483427310000302</v>
      </c>
      <c r="BT142" s="223">
        <f>SUM($AQ142:$AS142)</f>
        <v>8.3704543000000005</v>
      </c>
      <c r="BU142" s="20">
        <f>SUM($BD142:$BF142)</f>
        <v>26.2072179100002</v>
      </c>
      <c r="BV142" s="52">
        <f>SUM($BQ142:$BS142)</f>
        <v>30.017713660000599</v>
      </c>
      <c r="BW142" s="112">
        <f t="shared" ref="BW142" si="39">((BV142/BU142)-1)*100</f>
        <v>14.539871279302719</v>
      </c>
      <c r="BX142" s="66"/>
      <c r="BY142" s="74"/>
    </row>
    <row r="143" spans="1:77" s="215" customFormat="1" ht="20.100000000000001" customHeight="1" x14ac:dyDescent="0.25">
      <c r="A143" s="171"/>
      <c r="B143" s="13" t="s">
        <v>51</v>
      </c>
      <c r="C143" s="14"/>
      <c r="D143" s="126"/>
      <c r="E143" s="119"/>
      <c r="F143" s="119"/>
      <c r="G143" s="119"/>
      <c r="H143" s="119"/>
      <c r="I143" s="119"/>
      <c r="J143" s="119"/>
      <c r="K143" s="119"/>
      <c r="L143" s="119"/>
      <c r="M143" s="135"/>
      <c r="N143" s="135"/>
      <c r="O143" s="135"/>
      <c r="P143" s="183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83">
        <v>0</v>
      </c>
      <c r="AD143" s="186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278"/>
      <c r="AP143" s="183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83"/>
      <c r="BD143" s="186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83"/>
      <c r="BQ143" s="135"/>
      <c r="BR143" s="135"/>
      <c r="BS143" s="135"/>
      <c r="BT143" s="148"/>
      <c r="BU143" s="146"/>
      <c r="BV143" s="225"/>
      <c r="BW143" s="106"/>
      <c r="BX143" s="66"/>
      <c r="BY143" s="76"/>
    </row>
    <row r="144" spans="1:77" ht="20.100000000000001" customHeight="1" thickBot="1" x14ac:dyDescent="0.3">
      <c r="A144" s="171"/>
      <c r="B144" s="361" t="s">
        <v>12</v>
      </c>
      <c r="C144" s="362"/>
      <c r="D144" s="42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130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1.6669799999999999E-2</v>
      </c>
      <c r="X144" s="28">
        <v>4.8992700000000007E-3</v>
      </c>
      <c r="Y144" s="28">
        <v>1.3294570000000002E-2</v>
      </c>
      <c r="Z144" s="28">
        <v>1.6301259999999998E-2</v>
      </c>
      <c r="AA144" s="28">
        <v>3.5826090000000005E-2</v>
      </c>
      <c r="AB144" s="28">
        <v>5.2601849999999999E-2</v>
      </c>
      <c r="AC144" s="130">
        <v>0.13959284</v>
      </c>
      <c r="AD144" s="42">
        <v>3.386452999999999E-2</v>
      </c>
      <c r="AE144" s="28">
        <v>5.2704049999999988E-2</v>
      </c>
      <c r="AF144" s="28">
        <v>5.7196379999999998E-2</v>
      </c>
      <c r="AG144" s="28">
        <v>4.2823599999999989E-2</v>
      </c>
      <c r="AH144" s="28">
        <v>6.8663619999999995E-2</v>
      </c>
      <c r="AI144" s="28">
        <v>7.7425630000000009E-2</v>
      </c>
      <c r="AJ144" s="28">
        <v>7.3017099999999988E-2</v>
      </c>
      <c r="AK144" s="28">
        <v>7.4009289999999991E-2</v>
      </c>
      <c r="AL144" s="28">
        <v>0.11041076000000002</v>
      </c>
      <c r="AM144" s="28">
        <v>0.10315433000000002</v>
      </c>
      <c r="AN144" s="28">
        <v>8.7930020000000025E-2</v>
      </c>
      <c r="AO144" s="277">
        <v>0.1116552</v>
      </c>
      <c r="AP144" s="130">
        <v>0.89285450999999993</v>
      </c>
      <c r="AQ144" s="28">
        <v>8.9931140000000021E-2</v>
      </c>
      <c r="AR144" s="28">
        <v>0.11371510999999997</v>
      </c>
      <c r="AS144" s="28">
        <v>0.11137483000000001</v>
      </c>
      <c r="AT144" s="28">
        <v>0.12896558</v>
      </c>
      <c r="AU144" s="28">
        <v>6.9634910000000008E-2</v>
      </c>
      <c r="AV144" s="28">
        <v>7.8569800000000009E-2</v>
      </c>
      <c r="AW144" s="28">
        <v>9.6254819999999963E-2</v>
      </c>
      <c r="AX144" s="28">
        <v>0.12891724999999998</v>
      </c>
      <c r="AY144" s="28">
        <v>0.10408104999999995</v>
      </c>
      <c r="AZ144" s="28">
        <v>3.3104439999999992E-2</v>
      </c>
      <c r="BA144" s="28">
        <v>0</v>
      </c>
      <c r="BB144" s="28">
        <v>0</v>
      </c>
      <c r="BC144" s="130">
        <v>0.95454892999999985</v>
      </c>
      <c r="BD144" s="42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28">
        <v>0</v>
      </c>
      <c r="BP144" s="130">
        <v>0</v>
      </c>
      <c r="BQ144" s="28">
        <v>0</v>
      </c>
      <c r="BR144" s="28">
        <v>0</v>
      </c>
      <c r="BS144" s="28">
        <v>0</v>
      </c>
      <c r="BT144" s="148">
        <f>SUM($AQ144:$AS144)</f>
        <v>0.31502107999999995</v>
      </c>
      <c r="BU144" s="20">
        <f>SUM($BD144:$BF144)</f>
        <v>0</v>
      </c>
      <c r="BV144" s="52">
        <f>SUM($BQ144:$BS144)</f>
        <v>0</v>
      </c>
      <c r="BW144" s="110"/>
      <c r="BX144" s="66"/>
      <c r="BY144" s="66"/>
    </row>
    <row r="145" spans="1:77" s="213" customFormat="1" ht="20.100000000000001" customHeight="1" x14ac:dyDescent="0.25">
      <c r="A145" s="171"/>
      <c r="B145" s="13" t="s">
        <v>52</v>
      </c>
      <c r="C145" s="14"/>
      <c r="D145" s="205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106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106"/>
      <c r="AD145" s="205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206"/>
      <c r="AP145" s="106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106"/>
      <c r="BD145" s="205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106"/>
      <c r="BQ145" s="33"/>
      <c r="BR145" s="33"/>
      <c r="BS145" s="33"/>
      <c r="BT145" s="226"/>
      <c r="BU145" s="146"/>
      <c r="BV145" s="225"/>
      <c r="BW145" s="106"/>
      <c r="BX145" s="75"/>
      <c r="BY145" s="74"/>
    </row>
    <row r="146" spans="1:77" s="215" customFormat="1" ht="20.100000000000001" customHeight="1" thickBot="1" x14ac:dyDescent="0.3">
      <c r="A146" s="171"/>
      <c r="B146" s="363" t="s">
        <v>12</v>
      </c>
      <c r="C146" s="364"/>
      <c r="D146" s="70">
        <v>3.6441685100000027</v>
      </c>
      <c r="E146" s="71">
        <v>3.5464143299999997</v>
      </c>
      <c r="F146" s="71">
        <v>4.7165397299999956</v>
      </c>
      <c r="G146" s="71">
        <v>5.757628280000004</v>
      </c>
      <c r="H146" s="71">
        <v>3.9518970900000014</v>
      </c>
      <c r="I146" s="71">
        <v>4.635776680000002</v>
      </c>
      <c r="J146" s="71">
        <v>5.3280178800000018</v>
      </c>
      <c r="K146" s="71">
        <v>5.3624528300000032</v>
      </c>
      <c r="L146" s="71">
        <v>6.2675183200000006</v>
      </c>
      <c r="M146" s="71">
        <v>9.196828619999998</v>
      </c>
      <c r="N146" s="71">
        <v>9.4386973500000035</v>
      </c>
      <c r="O146" s="71">
        <v>11.069202360000002</v>
      </c>
      <c r="P146" s="123">
        <v>72.915141980000016</v>
      </c>
      <c r="Q146" s="71">
        <v>9.6178987839999923</v>
      </c>
      <c r="R146" s="71">
        <v>10.227172379999994</v>
      </c>
      <c r="S146" s="71">
        <v>11.957332633999993</v>
      </c>
      <c r="T146" s="71">
        <v>12.057560021999988</v>
      </c>
      <c r="U146" s="71">
        <v>12.454267539999995</v>
      </c>
      <c r="V146" s="71">
        <v>13.432713189999985</v>
      </c>
      <c r="W146" s="71">
        <v>13.972156370000002</v>
      </c>
      <c r="X146" s="71">
        <v>13.979801159999992</v>
      </c>
      <c r="Y146" s="71">
        <v>13.547332340000009</v>
      </c>
      <c r="Z146" s="71">
        <v>12.083370779999997</v>
      </c>
      <c r="AA146" s="71">
        <v>11.405257149999995</v>
      </c>
      <c r="AB146" s="71">
        <v>12.070256209999997</v>
      </c>
      <c r="AC146" s="123">
        <v>146.80511855999995</v>
      </c>
      <c r="AD146" s="70">
        <v>11.475657699999996</v>
      </c>
      <c r="AE146" s="71">
        <v>10.959975639999996</v>
      </c>
      <c r="AF146" s="71">
        <v>13.948533059999995</v>
      </c>
      <c r="AG146" s="71">
        <v>12.669793440000007</v>
      </c>
      <c r="AH146" s="71">
        <v>14.501350209999995</v>
      </c>
      <c r="AI146" s="71">
        <v>14.533389740000004</v>
      </c>
      <c r="AJ146" s="71">
        <v>14.831527643600007</v>
      </c>
      <c r="AK146" s="71">
        <v>14.808163649999996</v>
      </c>
      <c r="AL146" s="71">
        <v>15.438276979999998</v>
      </c>
      <c r="AM146" s="71">
        <v>15.440939240000002</v>
      </c>
      <c r="AN146" s="71">
        <v>19.400016849999997</v>
      </c>
      <c r="AO146" s="72">
        <v>19.256861309999998</v>
      </c>
      <c r="AP146" s="123">
        <v>177.26448546359998</v>
      </c>
      <c r="AQ146" s="71">
        <v>20.808118894400007</v>
      </c>
      <c r="AR146" s="71">
        <v>20.14157011</v>
      </c>
      <c r="AS146" s="71">
        <v>23.439330098000003</v>
      </c>
      <c r="AT146" s="71">
        <v>20.262773759999998</v>
      </c>
      <c r="AU146" s="71">
        <v>20.510080106399982</v>
      </c>
      <c r="AV146" s="71">
        <v>21.147131089600006</v>
      </c>
      <c r="AW146" s="71">
        <v>21.556984350000111</v>
      </c>
      <c r="AX146" s="71">
        <v>20.594211979999997</v>
      </c>
      <c r="AY146" s="71">
        <v>20.255685223999993</v>
      </c>
      <c r="AZ146" s="71">
        <v>21.880192402799995</v>
      </c>
      <c r="BA146" s="71">
        <v>21.862027770000001</v>
      </c>
      <c r="BB146" s="71">
        <v>23.843224759999998</v>
      </c>
      <c r="BC146" s="123">
        <v>256.30133054520007</v>
      </c>
      <c r="BD146" s="70">
        <v>24.310798997200092</v>
      </c>
      <c r="BE146" s="71">
        <v>22.121270127200003</v>
      </c>
      <c r="BF146" s="71">
        <v>23.540985130400085</v>
      </c>
      <c r="BG146" s="71">
        <v>24.394164246400194</v>
      </c>
      <c r="BH146" s="71">
        <v>25.403597015600003</v>
      </c>
      <c r="BI146" s="71">
        <v>24.259395807600495</v>
      </c>
      <c r="BJ146" s="71">
        <v>25.031645994400275</v>
      </c>
      <c r="BK146" s="71">
        <v>23.206381895600099</v>
      </c>
      <c r="BL146" s="71">
        <v>23.165551785200101</v>
      </c>
      <c r="BM146" s="71">
        <v>22.988840370000009</v>
      </c>
      <c r="BN146" s="71">
        <v>20.584525853200205</v>
      </c>
      <c r="BO146" s="71">
        <v>24.6042394392001</v>
      </c>
      <c r="BP146" s="123">
        <v>283.61139666200165</v>
      </c>
      <c r="BQ146" s="71">
        <v>24.091198092000305</v>
      </c>
      <c r="BR146" s="71">
        <v>20.522308912800199</v>
      </c>
      <c r="BS146" s="71">
        <v>20.372340781200194</v>
      </c>
      <c r="BT146" s="223">
        <f t="shared" ref="BT146:BT152" si="40">SUM($AQ146:$AS146)</f>
        <v>64.389019102400013</v>
      </c>
      <c r="BU146" s="151">
        <f t="shared" ref="BU146:BU152" si="41">SUM($BD146:$BF146)</f>
        <v>69.973054254800175</v>
      </c>
      <c r="BV146" s="222">
        <f t="shared" ref="BV146:BV152" si="42">SUM($BQ146:$BS146)</f>
        <v>64.985847786000704</v>
      </c>
      <c r="BW146" s="112">
        <f t="shared" ref="BW146" si="43">((BV146/BU146)-1)*100</f>
        <v>-7.1273242563330674</v>
      </c>
      <c r="BX146" s="66"/>
      <c r="BY146" s="74"/>
    </row>
    <row r="147" spans="1:77" ht="20.100000000000001" customHeight="1" thickBot="1" x14ac:dyDescent="0.3">
      <c r="A147" s="171"/>
      <c r="B147" s="93"/>
      <c r="C147" s="91" t="s">
        <v>24</v>
      </c>
      <c r="D147" s="88">
        <v>258997</v>
      </c>
      <c r="E147" s="89">
        <v>209406</v>
      </c>
      <c r="F147" s="89">
        <v>683304</v>
      </c>
      <c r="G147" s="89">
        <v>1767071</v>
      </c>
      <c r="H147" s="89">
        <v>1658794</v>
      </c>
      <c r="I147" s="89">
        <v>1603651</v>
      </c>
      <c r="J147" s="89">
        <v>1866108</v>
      </c>
      <c r="K147" s="89">
        <v>2177083</v>
      </c>
      <c r="L147" s="89">
        <v>2138084</v>
      </c>
      <c r="M147" s="89">
        <v>2681313</v>
      </c>
      <c r="N147" s="89">
        <v>3686374</v>
      </c>
      <c r="O147" s="89">
        <v>4107290</v>
      </c>
      <c r="P147" s="129">
        <v>22837475</v>
      </c>
      <c r="Q147" s="89">
        <v>3729057</v>
      </c>
      <c r="R147" s="89">
        <v>3770510</v>
      </c>
      <c r="S147" s="89">
        <v>4600379</v>
      </c>
      <c r="T147" s="89">
        <v>4648491</v>
      </c>
      <c r="U147" s="89">
        <v>4721078</v>
      </c>
      <c r="V147" s="89">
        <v>4583906</v>
      </c>
      <c r="W147" s="89">
        <v>4808822</v>
      </c>
      <c r="X147" s="89">
        <v>5294213</v>
      </c>
      <c r="Y147" s="89">
        <v>5182542</v>
      </c>
      <c r="Z147" s="89">
        <v>5520288</v>
      </c>
      <c r="AA147" s="89">
        <v>5385293</v>
      </c>
      <c r="AB147" s="89">
        <v>5392699</v>
      </c>
      <c r="AC147" s="129">
        <v>57637278</v>
      </c>
      <c r="AD147" s="88">
        <v>5139263</v>
      </c>
      <c r="AE147" s="89">
        <v>4987091</v>
      </c>
      <c r="AF147" s="89">
        <v>5695814</v>
      </c>
      <c r="AG147" s="89">
        <v>5372405</v>
      </c>
      <c r="AH147" s="89">
        <v>5765818</v>
      </c>
      <c r="AI147" s="89">
        <v>5715085</v>
      </c>
      <c r="AJ147" s="89">
        <v>5650900</v>
      </c>
      <c r="AK147" s="89">
        <v>6004642</v>
      </c>
      <c r="AL147" s="89">
        <v>6136100</v>
      </c>
      <c r="AM147" s="89">
        <v>6495770</v>
      </c>
      <c r="AN147" s="89">
        <v>6360460</v>
      </c>
      <c r="AO147" s="90">
        <v>5863759</v>
      </c>
      <c r="AP147" s="129">
        <v>69187107</v>
      </c>
      <c r="AQ147" s="89">
        <v>5279884</v>
      </c>
      <c r="AR147" s="89">
        <v>5034539</v>
      </c>
      <c r="AS147" s="89">
        <v>6275368</v>
      </c>
      <c r="AT147" s="89">
        <v>5691624</v>
      </c>
      <c r="AU147" s="89">
        <v>6242935</v>
      </c>
      <c r="AV147" s="89">
        <v>6021612</v>
      </c>
      <c r="AW147" s="89">
        <v>6218068</v>
      </c>
      <c r="AX147" s="89">
        <v>6509795</v>
      </c>
      <c r="AY147" s="89">
        <v>6335104</v>
      </c>
      <c r="AZ147" s="89">
        <v>6515418</v>
      </c>
      <c r="BA147" s="89">
        <v>5973473</v>
      </c>
      <c r="BB147" s="89">
        <v>5667672</v>
      </c>
      <c r="BC147" s="88">
        <v>71765492</v>
      </c>
      <c r="BD147" s="88">
        <v>5340766</v>
      </c>
      <c r="BE147" s="89">
        <v>4898246</v>
      </c>
      <c r="BF147" s="89">
        <v>5392449</v>
      </c>
      <c r="BG147" s="89">
        <v>5254972</v>
      </c>
      <c r="BH147" s="89">
        <v>5218438</v>
      </c>
      <c r="BI147" s="89">
        <v>4935481</v>
      </c>
      <c r="BJ147" s="89">
        <v>4868897</v>
      </c>
      <c r="BK147" s="89">
        <v>5011914</v>
      </c>
      <c r="BL147" s="89">
        <v>4854370</v>
      </c>
      <c r="BM147" s="89">
        <v>4900320</v>
      </c>
      <c r="BN147" s="89">
        <v>4615842</v>
      </c>
      <c r="BO147" s="89">
        <v>4934493</v>
      </c>
      <c r="BP147" s="129">
        <v>60226188</v>
      </c>
      <c r="BQ147" s="89">
        <v>4525131</v>
      </c>
      <c r="BR147" s="89">
        <v>4611824</v>
      </c>
      <c r="BS147" s="89">
        <v>4186086</v>
      </c>
      <c r="BT147" s="88">
        <f t="shared" si="40"/>
        <v>16589791</v>
      </c>
      <c r="BU147" s="89">
        <f t="shared" si="41"/>
        <v>15631461</v>
      </c>
      <c r="BV147" s="90">
        <f t="shared" si="42"/>
        <v>13323041</v>
      </c>
      <c r="BW147" s="175">
        <f t="shared" si="38"/>
        <v>-14.767781463293804</v>
      </c>
      <c r="BX147" s="66"/>
      <c r="BY147" s="74"/>
    </row>
    <row r="148" spans="1:77" ht="20.100000000000001" customHeight="1" thickBot="1" x14ac:dyDescent="0.3">
      <c r="A148" s="171"/>
      <c r="B148" s="367" t="s">
        <v>53</v>
      </c>
      <c r="C148" s="368"/>
      <c r="D148" s="37">
        <v>4722</v>
      </c>
      <c r="E148" s="38">
        <v>5059</v>
      </c>
      <c r="F148" s="38">
        <v>7670</v>
      </c>
      <c r="G148" s="38">
        <v>8196</v>
      </c>
      <c r="H148" s="38">
        <v>9828</v>
      </c>
      <c r="I148" s="38">
        <v>11000</v>
      </c>
      <c r="J148" s="38">
        <v>11647</v>
      </c>
      <c r="K148" s="38">
        <v>13112</v>
      </c>
      <c r="L148" s="38">
        <v>15270</v>
      </c>
      <c r="M148" s="38">
        <v>21106</v>
      </c>
      <c r="N148" s="38">
        <v>23684</v>
      </c>
      <c r="O148" s="38">
        <v>28067</v>
      </c>
      <c r="P148" s="123">
        <v>159361</v>
      </c>
      <c r="Q148" s="38">
        <v>28676</v>
      </c>
      <c r="R148" s="38">
        <v>28122</v>
      </c>
      <c r="S148" s="38">
        <v>36461</v>
      </c>
      <c r="T148" s="38">
        <v>40256</v>
      </c>
      <c r="U148" s="38">
        <v>43928</v>
      </c>
      <c r="V148" s="38">
        <v>44830</v>
      </c>
      <c r="W148" s="38">
        <v>53916</v>
      </c>
      <c r="X148" s="38">
        <v>56461</v>
      </c>
      <c r="Y148" s="38">
        <v>57428</v>
      </c>
      <c r="Z148" s="38">
        <v>66499</v>
      </c>
      <c r="AA148" s="38">
        <v>74012</v>
      </c>
      <c r="AB148" s="38">
        <v>84141</v>
      </c>
      <c r="AC148" s="113">
        <v>614730</v>
      </c>
      <c r="AD148" s="37">
        <v>86343</v>
      </c>
      <c r="AE148" s="38">
        <v>89463</v>
      </c>
      <c r="AF148" s="38">
        <v>102893</v>
      </c>
      <c r="AG148" s="38">
        <v>103829</v>
      </c>
      <c r="AH148" s="38">
        <v>114973</v>
      </c>
      <c r="AI148" s="38">
        <v>121619</v>
      </c>
      <c r="AJ148" s="38">
        <v>127828</v>
      </c>
      <c r="AK148" s="38">
        <v>139067</v>
      </c>
      <c r="AL148" s="38">
        <v>150084</v>
      </c>
      <c r="AM148" s="38">
        <v>165703</v>
      </c>
      <c r="AN148" s="38">
        <v>164569</v>
      </c>
      <c r="AO148" s="279">
        <v>159000</v>
      </c>
      <c r="AP148" s="113">
        <v>1525371</v>
      </c>
      <c r="AQ148" s="38">
        <v>144005</v>
      </c>
      <c r="AR148" s="38">
        <v>137998</v>
      </c>
      <c r="AS148" s="38">
        <v>175579</v>
      </c>
      <c r="AT148" s="38">
        <v>164204</v>
      </c>
      <c r="AU148" s="38">
        <v>178483</v>
      </c>
      <c r="AV148" s="38">
        <v>184573</v>
      </c>
      <c r="AW148" s="38">
        <v>203163</v>
      </c>
      <c r="AX148" s="38">
        <v>221096</v>
      </c>
      <c r="AY148" s="38">
        <v>224498</v>
      </c>
      <c r="AZ148" s="38">
        <v>241647</v>
      </c>
      <c r="BA148" s="38">
        <v>236631</v>
      </c>
      <c r="BB148" s="38">
        <v>235663</v>
      </c>
      <c r="BC148" s="113">
        <v>2347540</v>
      </c>
      <c r="BD148" s="37">
        <v>228319</v>
      </c>
      <c r="BE148" s="38">
        <v>223227</v>
      </c>
      <c r="BF148" s="38">
        <v>241272</v>
      </c>
      <c r="BG148" s="38">
        <v>258087</v>
      </c>
      <c r="BH148" s="38">
        <v>278136</v>
      </c>
      <c r="BI148" s="38">
        <v>293182</v>
      </c>
      <c r="BJ148" s="38">
        <v>305652</v>
      </c>
      <c r="BK148" s="38">
        <v>318048</v>
      </c>
      <c r="BL148" s="38">
        <v>317311</v>
      </c>
      <c r="BM148" s="38">
        <v>330263</v>
      </c>
      <c r="BN148" s="38">
        <v>330115</v>
      </c>
      <c r="BO148" s="38">
        <v>365444</v>
      </c>
      <c r="BP148" s="113">
        <v>3489056</v>
      </c>
      <c r="BQ148" s="38">
        <v>350412</v>
      </c>
      <c r="BR148" s="38">
        <v>371319</v>
      </c>
      <c r="BS148" s="38">
        <v>358127</v>
      </c>
      <c r="BT148" s="163">
        <f t="shared" si="40"/>
        <v>457582</v>
      </c>
      <c r="BU148" s="164">
        <f t="shared" si="41"/>
        <v>692818</v>
      </c>
      <c r="BV148" s="165">
        <f t="shared" si="42"/>
        <v>1079858</v>
      </c>
      <c r="BW148" s="117">
        <f t="shared" si="38"/>
        <v>55.864599360871111</v>
      </c>
      <c r="BX148" s="66"/>
      <c r="BY148" s="69"/>
    </row>
    <row r="149" spans="1:77" ht="20.100000000000001" customHeight="1" thickBot="1" x14ac:dyDescent="0.3">
      <c r="A149" s="171"/>
      <c r="B149" s="100" t="s">
        <v>54</v>
      </c>
      <c r="C149" s="286"/>
      <c r="D149" s="70">
        <v>241215</v>
      </c>
      <c r="E149" s="71">
        <v>191784</v>
      </c>
      <c r="F149" s="71">
        <v>657876</v>
      </c>
      <c r="G149" s="71">
        <v>1740395</v>
      </c>
      <c r="H149" s="38">
        <v>1634390</v>
      </c>
      <c r="I149" s="38">
        <v>1574728</v>
      </c>
      <c r="J149" s="38">
        <v>1833898</v>
      </c>
      <c r="K149" s="38">
        <v>2142015</v>
      </c>
      <c r="L149" s="38">
        <v>2099419</v>
      </c>
      <c r="M149" s="71">
        <v>2629702</v>
      </c>
      <c r="N149" s="71">
        <v>3630257</v>
      </c>
      <c r="O149" s="71">
        <v>4048973</v>
      </c>
      <c r="P149" s="123">
        <v>22424652</v>
      </c>
      <c r="Q149" s="71">
        <v>3672194</v>
      </c>
      <c r="R149" s="71">
        <v>3714774</v>
      </c>
      <c r="S149" s="71">
        <v>4530521</v>
      </c>
      <c r="T149" s="71">
        <v>4576168</v>
      </c>
      <c r="U149" s="71">
        <v>4642842</v>
      </c>
      <c r="V149" s="71">
        <v>4501939</v>
      </c>
      <c r="W149" s="71">
        <v>4713475</v>
      </c>
      <c r="X149" s="71">
        <v>5195843</v>
      </c>
      <c r="Y149" s="71">
        <v>5084299</v>
      </c>
      <c r="Z149" s="71">
        <v>5409217</v>
      </c>
      <c r="AA149" s="71">
        <v>5269112</v>
      </c>
      <c r="AB149" s="71">
        <v>5261691</v>
      </c>
      <c r="AC149" s="123">
        <v>56572075</v>
      </c>
      <c r="AD149" s="70">
        <v>5004371</v>
      </c>
      <c r="AE149" s="71">
        <v>4851395</v>
      </c>
      <c r="AF149" s="71">
        <v>5532949</v>
      </c>
      <c r="AG149" s="71">
        <v>5208891</v>
      </c>
      <c r="AH149" s="71">
        <v>5584552</v>
      </c>
      <c r="AI149" s="71">
        <v>5525950</v>
      </c>
      <c r="AJ149" s="71">
        <v>5448233</v>
      </c>
      <c r="AK149" s="71">
        <v>5791064</v>
      </c>
      <c r="AL149" s="71">
        <v>5909216</v>
      </c>
      <c r="AM149" s="71">
        <v>6248273</v>
      </c>
      <c r="AN149" s="71">
        <v>6105436</v>
      </c>
      <c r="AO149" s="72">
        <v>5606025</v>
      </c>
      <c r="AP149" s="123">
        <v>66816355</v>
      </c>
      <c r="AQ149" s="71">
        <v>5023940</v>
      </c>
      <c r="AR149" s="71">
        <v>4793538</v>
      </c>
      <c r="AS149" s="71">
        <v>5979067</v>
      </c>
      <c r="AT149" s="71">
        <v>5414365</v>
      </c>
      <c r="AU149" s="71">
        <v>5941065</v>
      </c>
      <c r="AV149" s="71">
        <v>5714866</v>
      </c>
      <c r="AW149" s="71">
        <v>5885291</v>
      </c>
      <c r="AX149" s="71">
        <v>6159379</v>
      </c>
      <c r="AY149" s="71">
        <v>5988033</v>
      </c>
      <c r="AZ149" s="71">
        <v>6137301</v>
      </c>
      <c r="BA149" s="71">
        <v>5607243</v>
      </c>
      <c r="BB149" s="71">
        <v>5290072</v>
      </c>
      <c r="BC149" s="123">
        <v>67934160</v>
      </c>
      <c r="BD149" s="70">
        <v>4962706</v>
      </c>
      <c r="BE149" s="71">
        <v>4544898</v>
      </c>
      <c r="BF149" s="71">
        <v>5010322</v>
      </c>
      <c r="BG149" s="71">
        <v>4844971</v>
      </c>
      <c r="BH149" s="71">
        <v>4786239</v>
      </c>
      <c r="BI149" s="71">
        <v>4492477</v>
      </c>
      <c r="BJ149" s="71">
        <v>4402783</v>
      </c>
      <c r="BK149" s="71">
        <v>4542218</v>
      </c>
      <c r="BL149" s="71">
        <v>4384806</v>
      </c>
      <c r="BM149" s="71">
        <v>4369333</v>
      </c>
      <c r="BN149" s="71">
        <v>4141071</v>
      </c>
      <c r="BO149" s="71">
        <v>4398401</v>
      </c>
      <c r="BP149" s="123">
        <v>54880225</v>
      </c>
      <c r="BQ149" s="71">
        <v>4004631</v>
      </c>
      <c r="BR149" s="71">
        <v>4082976</v>
      </c>
      <c r="BS149" s="71">
        <v>3673641</v>
      </c>
      <c r="BT149" s="163">
        <f t="shared" si="40"/>
        <v>15796545</v>
      </c>
      <c r="BU149" s="164">
        <f t="shared" si="41"/>
        <v>14517926</v>
      </c>
      <c r="BV149" s="165">
        <f t="shared" si="42"/>
        <v>11761248</v>
      </c>
      <c r="BW149" s="112">
        <f t="shared" si="38"/>
        <v>-18.988097886709166</v>
      </c>
      <c r="BX149" s="75"/>
      <c r="BY149" s="74"/>
    </row>
    <row r="150" spans="1:77" ht="20.100000000000001" customHeight="1" thickBot="1" x14ac:dyDescent="0.3">
      <c r="A150" s="171"/>
      <c r="B150" s="100" t="s">
        <v>55</v>
      </c>
      <c r="C150" s="286"/>
      <c r="D150" s="70">
        <v>0</v>
      </c>
      <c r="E150" s="71">
        <v>0</v>
      </c>
      <c r="F150" s="71">
        <v>0</v>
      </c>
      <c r="G150" s="71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71">
        <v>0</v>
      </c>
      <c r="N150" s="71">
        <v>0</v>
      </c>
      <c r="O150" s="71">
        <v>0</v>
      </c>
      <c r="P150" s="123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225</v>
      </c>
      <c r="Z150" s="71">
        <v>1010</v>
      </c>
      <c r="AA150" s="71">
        <v>1462</v>
      </c>
      <c r="AB150" s="71">
        <v>2000</v>
      </c>
      <c r="AC150" s="123">
        <v>4697</v>
      </c>
      <c r="AD150" s="70">
        <v>2544</v>
      </c>
      <c r="AE150" s="71">
        <v>2550</v>
      </c>
      <c r="AF150" s="71">
        <v>3493</v>
      </c>
      <c r="AG150" s="71">
        <v>3155</v>
      </c>
      <c r="AH150" s="71">
        <v>3995</v>
      </c>
      <c r="AI150" s="71">
        <v>4751</v>
      </c>
      <c r="AJ150" s="71">
        <v>6203</v>
      </c>
      <c r="AK150" s="71">
        <v>6148</v>
      </c>
      <c r="AL150" s="71">
        <v>6937</v>
      </c>
      <c r="AM150" s="71">
        <v>7393</v>
      </c>
      <c r="AN150" s="71">
        <v>7804</v>
      </c>
      <c r="AO150" s="72">
        <v>9491</v>
      </c>
      <c r="AP150" s="123">
        <v>64464</v>
      </c>
      <c r="AQ150" s="71">
        <v>15975</v>
      </c>
      <c r="AR150" s="71">
        <v>10086</v>
      </c>
      <c r="AS150" s="71">
        <v>15576</v>
      </c>
      <c r="AT150" s="71">
        <v>11658</v>
      </c>
      <c r="AU150" s="71">
        <v>14747</v>
      </c>
      <c r="AV150" s="71">
        <v>12407</v>
      </c>
      <c r="AW150" s="71">
        <v>12676</v>
      </c>
      <c r="AX150" s="71">
        <v>16090</v>
      </c>
      <c r="AY150" s="71">
        <v>13439</v>
      </c>
      <c r="AZ150" s="71">
        <v>14833</v>
      </c>
      <c r="BA150" s="71">
        <v>14332</v>
      </c>
      <c r="BB150" s="71">
        <v>16208</v>
      </c>
      <c r="BC150" s="123">
        <v>168027</v>
      </c>
      <c r="BD150" s="70">
        <v>17558</v>
      </c>
      <c r="BE150" s="71">
        <v>15594</v>
      </c>
      <c r="BF150" s="71">
        <v>17972</v>
      </c>
      <c r="BG150" s="71">
        <v>20297</v>
      </c>
      <c r="BH150" s="71">
        <v>21483</v>
      </c>
      <c r="BI150" s="71">
        <v>20509</v>
      </c>
      <c r="BJ150" s="71">
        <v>22495</v>
      </c>
      <c r="BK150" s="71">
        <v>22411</v>
      </c>
      <c r="BL150" s="71">
        <v>22751</v>
      </c>
      <c r="BM150" s="71">
        <v>63451</v>
      </c>
      <c r="BN150" s="71">
        <v>23838</v>
      </c>
      <c r="BO150" s="71">
        <v>27862</v>
      </c>
      <c r="BP150" s="123">
        <v>296221</v>
      </c>
      <c r="BQ150" s="71">
        <v>27440</v>
      </c>
      <c r="BR150" s="71">
        <v>27701</v>
      </c>
      <c r="BS150" s="71">
        <v>31296</v>
      </c>
      <c r="BT150" s="163">
        <f t="shared" si="40"/>
        <v>41637</v>
      </c>
      <c r="BU150" s="164">
        <f t="shared" si="41"/>
        <v>51124</v>
      </c>
      <c r="BV150" s="165">
        <f t="shared" si="42"/>
        <v>86437</v>
      </c>
      <c r="BW150" s="112">
        <f t="shared" ref="BW150" si="44">((BV150/BU150)-1)*100</f>
        <v>69.07323370628275</v>
      </c>
      <c r="BX150" s="75"/>
      <c r="BY150" s="74"/>
    </row>
    <row r="151" spans="1:77" ht="20.100000000000001" customHeight="1" thickBot="1" x14ac:dyDescent="0.3">
      <c r="A151" s="171"/>
      <c r="B151" s="367" t="s">
        <v>56</v>
      </c>
      <c r="C151" s="368"/>
      <c r="D151" s="37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123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14</v>
      </c>
      <c r="X151" s="38">
        <v>9</v>
      </c>
      <c r="Y151" s="38">
        <v>21</v>
      </c>
      <c r="Z151" s="38">
        <v>35</v>
      </c>
      <c r="AA151" s="38">
        <v>62</v>
      </c>
      <c r="AB151" s="38">
        <v>72</v>
      </c>
      <c r="AC151" s="113">
        <v>213</v>
      </c>
      <c r="AD151" s="37">
        <v>48</v>
      </c>
      <c r="AE151" s="38">
        <v>75</v>
      </c>
      <c r="AF151" s="38">
        <v>75</v>
      </c>
      <c r="AG151" s="38">
        <v>74</v>
      </c>
      <c r="AH151" s="38">
        <v>113</v>
      </c>
      <c r="AI151" s="38">
        <v>132</v>
      </c>
      <c r="AJ151" s="38">
        <v>122</v>
      </c>
      <c r="AK151" s="38">
        <v>153</v>
      </c>
      <c r="AL151" s="38">
        <v>172</v>
      </c>
      <c r="AM151" s="38">
        <v>155</v>
      </c>
      <c r="AN151" s="38">
        <v>134</v>
      </c>
      <c r="AO151" s="279">
        <v>143</v>
      </c>
      <c r="AP151" s="113">
        <v>1396</v>
      </c>
      <c r="AQ151" s="38">
        <v>133</v>
      </c>
      <c r="AR151" s="38">
        <v>169</v>
      </c>
      <c r="AS151" s="38">
        <v>167</v>
      </c>
      <c r="AT151" s="38">
        <v>118</v>
      </c>
      <c r="AU151" s="38">
        <v>121</v>
      </c>
      <c r="AV151" s="38">
        <v>133</v>
      </c>
      <c r="AW151" s="38">
        <v>174</v>
      </c>
      <c r="AX151" s="38">
        <v>201</v>
      </c>
      <c r="AY151" s="38">
        <v>168</v>
      </c>
      <c r="AZ151" s="38">
        <v>51</v>
      </c>
      <c r="BA151" s="38">
        <v>0</v>
      </c>
      <c r="BB151" s="38">
        <v>0</v>
      </c>
      <c r="BC151" s="113">
        <v>1435</v>
      </c>
      <c r="BD151" s="37">
        <v>0</v>
      </c>
      <c r="BE151" s="38">
        <v>0</v>
      </c>
      <c r="BF151" s="38">
        <v>0</v>
      </c>
      <c r="BG151" s="38">
        <v>0</v>
      </c>
      <c r="BH151" s="38">
        <v>0</v>
      </c>
      <c r="BI151" s="38">
        <v>0</v>
      </c>
      <c r="BJ151" s="38">
        <v>0</v>
      </c>
      <c r="BK151" s="38">
        <v>0</v>
      </c>
      <c r="BL151" s="38">
        <v>0</v>
      </c>
      <c r="BM151" s="38">
        <v>0</v>
      </c>
      <c r="BN151" s="38">
        <v>0</v>
      </c>
      <c r="BO151" s="38">
        <v>0</v>
      </c>
      <c r="BP151" s="113">
        <v>0</v>
      </c>
      <c r="BQ151" s="38">
        <v>0</v>
      </c>
      <c r="BR151" s="38">
        <v>0</v>
      </c>
      <c r="BS151" s="38">
        <v>0</v>
      </c>
      <c r="BT151" s="163">
        <f t="shared" si="40"/>
        <v>469</v>
      </c>
      <c r="BU151" s="164">
        <f t="shared" si="41"/>
        <v>0</v>
      </c>
      <c r="BV151" s="165">
        <f t="shared" si="42"/>
        <v>0</v>
      </c>
      <c r="BW151" s="117"/>
      <c r="BX151" s="66"/>
      <c r="BY151" s="69"/>
    </row>
    <row r="152" spans="1:77" ht="20.100000000000001" customHeight="1" thickBot="1" x14ac:dyDescent="0.3">
      <c r="A152" s="171"/>
      <c r="B152" s="100" t="s">
        <v>57</v>
      </c>
      <c r="C152" s="286"/>
      <c r="D152" s="70">
        <v>13060</v>
      </c>
      <c r="E152" s="71">
        <v>12563</v>
      </c>
      <c r="F152" s="71">
        <v>17758</v>
      </c>
      <c r="G152" s="71">
        <v>18480</v>
      </c>
      <c r="H152" s="38">
        <v>14576</v>
      </c>
      <c r="I152" s="38">
        <v>17923</v>
      </c>
      <c r="J152" s="38">
        <v>20563</v>
      </c>
      <c r="K152" s="38">
        <v>21956</v>
      </c>
      <c r="L152" s="38">
        <v>23395</v>
      </c>
      <c r="M152" s="71">
        <v>30505</v>
      </c>
      <c r="N152" s="71">
        <v>32433</v>
      </c>
      <c r="O152" s="71">
        <v>30250</v>
      </c>
      <c r="P152" s="123">
        <v>253462</v>
      </c>
      <c r="Q152" s="71">
        <v>28187</v>
      </c>
      <c r="R152" s="71">
        <v>27614</v>
      </c>
      <c r="S152" s="71">
        <v>33397</v>
      </c>
      <c r="T152" s="71">
        <v>32067</v>
      </c>
      <c r="U152" s="71">
        <v>34308</v>
      </c>
      <c r="V152" s="71">
        <v>37137</v>
      </c>
      <c r="W152" s="71">
        <v>41417</v>
      </c>
      <c r="X152" s="71">
        <v>41900</v>
      </c>
      <c r="Y152" s="71">
        <v>40569</v>
      </c>
      <c r="Z152" s="71">
        <v>43527</v>
      </c>
      <c r="AA152" s="71">
        <v>40645</v>
      </c>
      <c r="AB152" s="71">
        <v>44795</v>
      </c>
      <c r="AC152" s="123">
        <v>445563</v>
      </c>
      <c r="AD152" s="70">
        <v>45957</v>
      </c>
      <c r="AE152" s="71">
        <v>43608</v>
      </c>
      <c r="AF152" s="71">
        <v>56404</v>
      </c>
      <c r="AG152" s="71">
        <v>56456</v>
      </c>
      <c r="AH152" s="71">
        <v>62185</v>
      </c>
      <c r="AI152" s="71">
        <v>62633</v>
      </c>
      <c r="AJ152" s="71">
        <v>68514</v>
      </c>
      <c r="AK152" s="71">
        <v>68210</v>
      </c>
      <c r="AL152" s="71">
        <v>69691</v>
      </c>
      <c r="AM152" s="71">
        <v>74246</v>
      </c>
      <c r="AN152" s="71">
        <v>82517</v>
      </c>
      <c r="AO152" s="72">
        <v>89100</v>
      </c>
      <c r="AP152" s="123">
        <v>779521</v>
      </c>
      <c r="AQ152" s="71">
        <v>95831</v>
      </c>
      <c r="AR152" s="71">
        <v>92748</v>
      </c>
      <c r="AS152" s="71">
        <v>104979</v>
      </c>
      <c r="AT152" s="71">
        <v>101279</v>
      </c>
      <c r="AU152" s="71">
        <v>108519</v>
      </c>
      <c r="AV152" s="71">
        <v>109633</v>
      </c>
      <c r="AW152" s="71">
        <v>116764</v>
      </c>
      <c r="AX152" s="71">
        <v>113029</v>
      </c>
      <c r="AY152" s="71">
        <v>108966</v>
      </c>
      <c r="AZ152" s="71">
        <v>121586</v>
      </c>
      <c r="BA152" s="71">
        <v>115267</v>
      </c>
      <c r="BB152" s="71">
        <v>125729</v>
      </c>
      <c r="BC152" s="123">
        <v>1314330</v>
      </c>
      <c r="BD152" s="70">
        <v>132183</v>
      </c>
      <c r="BE152" s="71">
        <v>114527</v>
      </c>
      <c r="BF152" s="71">
        <v>122883</v>
      </c>
      <c r="BG152" s="71">
        <v>131617</v>
      </c>
      <c r="BH152" s="71">
        <v>132580</v>
      </c>
      <c r="BI152" s="71">
        <v>129313</v>
      </c>
      <c r="BJ152" s="71">
        <v>137967</v>
      </c>
      <c r="BK152" s="71">
        <v>129237</v>
      </c>
      <c r="BL152" s="71">
        <v>129502</v>
      </c>
      <c r="BM152" s="71">
        <v>137273</v>
      </c>
      <c r="BN152" s="71">
        <v>120818</v>
      </c>
      <c r="BO152" s="71">
        <v>142786</v>
      </c>
      <c r="BP152" s="123">
        <v>1560686</v>
      </c>
      <c r="BQ152" s="71">
        <v>142648</v>
      </c>
      <c r="BR152" s="71">
        <v>129828</v>
      </c>
      <c r="BS152" s="71">
        <v>123022</v>
      </c>
      <c r="BT152" s="163">
        <f t="shared" si="40"/>
        <v>293558</v>
      </c>
      <c r="BU152" s="164">
        <f t="shared" si="41"/>
        <v>369593</v>
      </c>
      <c r="BV152" s="165">
        <f t="shared" si="42"/>
        <v>395498</v>
      </c>
      <c r="BW152" s="112">
        <f t="shared" ref="BW152" si="45">((BV152/BU152)-1)*100</f>
        <v>7.0090613188020345</v>
      </c>
      <c r="BX152" s="75"/>
      <c r="BY152" s="74"/>
    </row>
    <row r="153" spans="1:77" ht="20.100000000000001" customHeight="1" x14ac:dyDescent="0.25">
      <c r="A153" s="171"/>
      <c r="B153" s="302"/>
      <c r="C153" s="301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0"/>
      <c r="BU153" s="20"/>
      <c r="BV153" s="146"/>
      <c r="BW153" s="295"/>
      <c r="BX153" s="75"/>
      <c r="BY153" s="74"/>
    </row>
    <row r="154" spans="1:77" ht="20.100000000000001" customHeight="1" thickBot="1" x14ac:dyDescent="0.3">
      <c r="A154" s="171"/>
      <c r="B154" s="83" t="s">
        <v>96</v>
      </c>
      <c r="C154" s="83"/>
      <c r="D154" s="122"/>
      <c r="E154" s="24"/>
      <c r="F154" s="24"/>
      <c r="G154" s="24"/>
      <c r="H154" s="24"/>
      <c r="I154" s="24"/>
      <c r="J154" s="24"/>
      <c r="K154" s="24"/>
      <c r="L154" s="24"/>
      <c r="M154" s="24"/>
      <c r="N154" s="122"/>
      <c r="O154" s="122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122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149"/>
      <c r="BV154" s="158"/>
      <c r="BW154" s="24"/>
      <c r="BX154" s="75"/>
      <c r="BY154" s="74"/>
    </row>
    <row r="155" spans="1:77" ht="20.100000000000001" customHeight="1" thickBot="1" x14ac:dyDescent="0.35">
      <c r="A155" s="171"/>
      <c r="B155" s="92"/>
      <c r="C155" s="91" t="s">
        <v>23</v>
      </c>
      <c r="D155" s="88">
        <v>4424.8975493047983</v>
      </c>
      <c r="E155" s="89">
        <v>4466.1600077976</v>
      </c>
      <c r="F155" s="89">
        <v>5916.9033128519986</v>
      </c>
      <c r="G155" s="89">
        <v>5322.3727806596007</v>
      </c>
      <c r="H155" s="89">
        <v>5196.4883984571989</v>
      </c>
      <c r="I155" s="89">
        <v>6411.1098343360009</v>
      </c>
      <c r="J155" s="89">
        <v>6259.0206265180004</v>
      </c>
      <c r="K155" s="89">
        <v>5648.4633926755996</v>
      </c>
      <c r="L155" s="89">
        <v>4585.5871353615994</v>
      </c>
      <c r="M155" s="89">
        <v>6262.3217462740013</v>
      </c>
      <c r="N155" s="89">
        <v>4542.7098989775986</v>
      </c>
      <c r="O155" s="89">
        <v>3732.7825270623998</v>
      </c>
      <c r="P155" s="129">
        <v>62768.817210276393</v>
      </c>
      <c r="Q155" s="89">
        <v>4276.6196938027997</v>
      </c>
      <c r="R155" s="89">
        <v>4696.2010803340008</v>
      </c>
      <c r="S155" s="89">
        <v>5785.2267552303983</v>
      </c>
      <c r="T155" s="89">
        <v>6284.6131106523999</v>
      </c>
      <c r="U155" s="89">
        <v>7554.4251434776006</v>
      </c>
      <c r="V155" s="89">
        <v>7032.7682432380007</v>
      </c>
      <c r="W155" s="89">
        <v>3656.7285783744001</v>
      </c>
      <c r="X155" s="89">
        <v>6943.4518914751989</v>
      </c>
      <c r="Y155" s="89">
        <v>6247.2289872639985</v>
      </c>
      <c r="Z155" s="89">
        <v>7363.0769674432022</v>
      </c>
      <c r="AA155" s="89">
        <v>5820.9777149439988</v>
      </c>
      <c r="AB155" s="89">
        <v>6052.7981250075991</v>
      </c>
      <c r="AC155" s="129">
        <v>71714.116291243598</v>
      </c>
      <c r="AD155" s="88">
        <v>5553.3540635411991</v>
      </c>
      <c r="AE155" s="89">
        <v>4537.9135508287991</v>
      </c>
      <c r="AF155" s="89">
        <v>5965.6490743684008</v>
      </c>
      <c r="AG155" s="89">
        <v>4065.7660689515997</v>
      </c>
      <c r="AH155" s="89">
        <v>5399.9438289104</v>
      </c>
      <c r="AI155" s="89">
        <v>4591.5548912928007</v>
      </c>
      <c r="AJ155" s="89">
        <v>5697.2290657600024</v>
      </c>
      <c r="AK155" s="89">
        <v>3776.9236765464007</v>
      </c>
      <c r="AL155" s="89">
        <v>5078.8383803684001</v>
      </c>
      <c r="AM155" s="89">
        <v>5130.9262571928002</v>
      </c>
      <c r="AN155" s="89">
        <v>5551.8273906207978</v>
      </c>
      <c r="AO155" s="90">
        <v>6383.7309613124016</v>
      </c>
      <c r="AP155" s="129">
        <v>61733.657209694007</v>
      </c>
      <c r="AQ155" s="89">
        <v>4001.9026017967985</v>
      </c>
      <c r="AR155" s="89">
        <v>4274.1808065952</v>
      </c>
      <c r="AS155" s="89">
        <v>8084.0431711651972</v>
      </c>
      <c r="AT155" s="89">
        <v>6902.5509025423999</v>
      </c>
      <c r="AU155" s="89">
        <v>7409.4432882211986</v>
      </c>
      <c r="AV155" s="89">
        <v>5377.3878776544007</v>
      </c>
      <c r="AW155" s="89">
        <v>6614.412973344798</v>
      </c>
      <c r="AX155" s="89">
        <v>7096.0746707500002</v>
      </c>
      <c r="AY155" s="89">
        <v>6056.3821230964013</v>
      </c>
      <c r="AZ155" s="89">
        <v>6489.2683689531996</v>
      </c>
      <c r="BA155" s="89">
        <v>6165.7237381580007</v>
      </c>
      <c r="BB155" s="89">
        <v>4884.3427346120006</v>
      </c>
      <c r="BC155" s="129">
        <v>73355.71325688959</v>
      </c>
      <c r="BD155" s="88">
        <v>4427.8326267615994</v>
      </c>
      <c r="BE155" s="89">
        <v>3013.8623350739999</v>
      </c>
      <c r="BF155" s="89">
        <v>5309.058860755199</v>
      </c>
      <c r="BG155" s="89">
        <v>6047.3264528675991</v>
      </c>
      <c r="BH155" s="89">
        <v>5534.8724623108001</v>
      </c>
      <c r="BI155" s="89">
        <v>3782.8289713220015</v>
      </c>
      <c r="BJ155" s="89">
        <v>5880.8136188888002</v>
      </c>
      <c r="BK155" s="89">
        <v>4419.6038562596004</v>
      </c>
      <c r="BL155" s="89">
        <v>4725.9697954188014</v>
      </c>
      <c r="BM155" s="89">
        <v>7100.0239568212</v>
      </c>
      <c r="BN155" s="89">
        <v>5045.606402815999</v>
      </c>
      <c r="BO155" s="89">
        <v>4654.9668258347992</v>
      </c>
      <c r="BP155" s="129">
        <v>59942.766165130393</v>
      </c>
      <c r="BQ155" s="89">
        <v>3959.5213645136</v>
      </c>
      <c r="BR155" s="89">
        <v>3514.1452250951997</v>
      </c>
      <c r="BS155" s="89">
        <v>10686.111941324001</v>
      </c>
      <c r="BT155" s="88">
        <f>SUM($AQ155:$AS155)</f>
        <v>16360.126579557196</v>
      </c>
      <c r="BU155" s="89">
        <f>SUM($BD155:$BF155)</f>
        <v>12750.753822590799</v>
      </c>
      <c r="BV155" s="90">
        <f>SUM($BQ155:$BS155)</f>
        <v>18159.778530932803</v>
      </c>
      <c r="BW155" s="175">
        <f t="shared" ref="BW155:BW162" si="46">((BV155/BU155)-1)*100</f>
        <v>42.421215118738395</v>
      </c>
      <c r="BX155" s="75"/>
      <c r="BY155" s="74"/>
    </row>
    <row r="156" spans="1:77" ht="20.100000000000001" customHeight="1" x14ac:dyDescent="0.25">
      <c r="A156" s="171"/>
      <c r="B156" s="18" t="s">
        <v>105</v>
      </c>
      <c r="C156" s="283"/>
      <c r="D156" s="176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33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33"/>
      <c r="AD156" s="231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34"/>
      <c r="AP156" s="233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33"/>
      <c r="BD156" s="231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33"/>
      <c r="BQ156" s="224"/>
      <c r="BR156" s="224"/>
      <c r="BS156" s="224"/>
      <c r="BT156" s="231"/>
      <c r="BU156" s="224"/>
      <c r="BV156" s="232"/>
      <c r="BW156" s="236"/>
      <c r="BX156" s="75"/>
      <c r="BY156" s="74"/>
    </row>
    <row r="157" spans="1:77" ht="20.100000000000001" customHeight="1" thickBot="1" x14ac:dyDescent="0.25">
      <c r="A157" s="171"/>
      <c r="B157" s="220" t="s">
        <v>12</v>
      </c>
      <c r="C157" s="41"/>
      <c r="D157" s="42">
        <v>4273.4575566399981</v>
      </c>
      <c r="E157" s="28">
        <v>4037.6448244999997</v>
      </c>
      <c r="F157" s="28">
        <v>5643.1710364399987</v>
      </c>
      <c r="G157" s="28">
        <v>4629.9345893000009</v>
      </c>
      <c r="H157" s="28">
        <v>5014.3673004199991</v>
      </c>
      <c r="I157" s="28">
        <v>5870.4497141400007</v>
      </c>
      <c r="J157" s="28">
        <v>5936.0811166600006</v>
      </c>
      <c r="K157" s="28">
        <v>5498.2831376199993</v>
      </c>
      <c r="L157" s="28">
        <v>4377.0849775199995</v>
      </c>
      <c r="M157" s="28">
        <v>5987.285756360001</v>
      </c>
      <c r="N157" s="28">
        <v>4373.8623717599985</v>
      </c>
      <c r="O157" s="28">
        <v>3189.4930220999995</v>
      </c>
      <c r="P157" s="130">
        <v>58831.115403459989</v>
      </c>
      <c r="Q157" s="28">
        <v>3752.5343874399996</v>
      </c>
      <c r="R157" s="28">
        <v>4553.1072159800005</v>
      </c>
      <c r="S157" s="28">
        <v>4578.6560418599984</v>
      </c>
      <c r="T157" s="28">
        <v>4274.2612551599996</v>
      </c>
      <c r="U157" s="28">
        <v>6696.1119922800008</v>
      </c>
      <c r="V157" s="28">
        <v>6416.5155556000009</v>
      </c>
      <c r="W157" s="28">
        <v>3382.32142312</v>
      </c>
      <c r="X157" s="28">
        <v>6705.9220843199992</v>
      </c>
      <c r="Y157" s="28">
        <v>6034.816266939999</v>
      </c>
      <c r="Z157" s="28">
        <v>7064.2723588400022</v>
      </c>
      <c r="AA157" s="28">
        <v>5184.2052574199988</v>
      </c>
      <c r="AB157" s="28">
        <v>5794.1231132599987</v>
      </c>
      <c r="AC157" s="130">
        <v>64436.846952220003</v>
      </c>
      <c r="AD157" s="42">
        <v>5188.5357689199991</v>
      </c>
      <c r="AE157" s="28">
        <v>4158.8697657199991</v>
      </c>
      <c r="AF157" s="28">
        <v>5324.2115181600002</v>
      </c>
      <c r="AG157" s="28">
        <v>3803.9056820599999</v>
      </c>
      <c r="AH157" s="28">
        <v>5019.5397568400003</v>
      </c>
      <c r="AI157" s="28">
        <v>4314.8724562400002</v>
      </c>
      <c r="AJ157" s="28">
        <v>5342.0425158600028</v>
      </c>
      <c r="AK157" s="28">
        <v>3543.7838857800007</v>
      </c>
      <c r="AL157" s="28">
        <v>4819.3121950499999</v>
      </c>
      <c r="AM157" s="28">
        <v>4897.8611221600004</v>
      </c>
      <c r="AN157" s="28">
        <v>5341.3260866399978</v>
      </c>
      <c r="AO157" s="277">
        <v>5771.5264897400011</v>
      </c>
      <c r="AP157" s="130">
        <v>57525.787243170009</v>
      </c>
      <c r="AQ157" s="28">
        <v>3740.2059266099986</v>
      </c>
      <c r="AR157" s="28">
        <v>4101.3613005500001</v>
      </c>
      <c r="AS157" s="28">
        <v>7981.1517199599975</v>
      </c>
      <c r="AT157" s="28">
        <v>6806.29631255</v>
      </c>
      <c r="AU157" s="28">
        <v>7201.7511704299986</v>
      </c>
      <c r="AV157" s="28">
        <v>5231.9355820700002</v>
      </c>
      <c r="AW157" s="28">
        <v>6399.3948505399976</v>
      </c>
      <c r="AX157" s="28">
        <v>6868.1289958000007</v>
      </c>
      <c r="AY157" s="28">
        <v>5899.3698103300012</v>
      </c>
      <c r="AZ157" s="28">
        <v>6162.2661933999998</v>
      </c>
      <c r="BA157" s="28">
        <v>6063.6244353000011</v>
      </c>
      <c r="BB157" s="28">
        <v>4753.5093620400003</v>
      </c>
      <c r="BC157" s="130">
        <v>71208.995659579989</v>
      </c>
      <c r="BD157" s="42">
        <v>4301.5678848099997</v>
      </c>
      <c r="BE157" s="28">
        <v>2596.1868796600002</v>
      </c>
      <c r="BF157" s="28">
        <v>5158.8786100899988</v>
      </c>
      <c r="BG157" s="28">
        <v>5906.6691523999989</v>
      </c>
      <c r="BH157" s="28">
        <v>5397.0651514500005</v>
      </c>
      <c r="BI157" s="28">
        <v>3691.2960482600015</v>
      </c>
      <c r="BJ157" s="28">
        <v>5762.69511994</v>
      </c>
      <c r="BK157" s="28">
        <v>3784.40074749</v>
      </c>
      <c r="BL157" s="28">
        <v>4264.3434643900009</v>
      </c>
      <c r="BM157" s="28">
        <v>6811.3211180500002</v>
      </c>
      <c r="BN157" s="28">
        <v>4558.568981819999</v>
      </c>
      <c r="BO157" s="28">
        <v>4193.2155632299991</v>
      </c>
      <c r="BP157" s="130">
        <v>56426.208721589996</v>
      </c>
      <c r="BQ157" s="28">
        <v>3807.4014629799999</v>
      </c>
      <c r="BR157" s="28">
        <v>3111.9849739199994</v>
      </c>
      <c r="BS157" s="28">
        <v>10431.461960900002</v>
      </c>
      <c r="BT157" s="148">
        <f>SUM($AQ157:$AS157)</f>
        <v>15822.718947119996</v>
      </c>
      <c r="BU157" s="20">
        <f>SUM($BD157:$BF157)</f>
        <v>12056.633374559999</v>
      </c>
      <c r="BV157" s="222">
        <f>SUM($BQ157:$BS157)</f>
        <v>17350.8483978</v>
      </c>
      <c r="BW157" s="130">
        <f t="shared" si="46"/>
        <v>43.911221804347278</v>
      </c>
      <c r="BX157" s="75"/>
      <c r="BY157" s="74"/>
    </row>
    <row r="158" spans="1:77" ht="20.100000000000001" customHeight="1" x14ac:dyDescent="0.25">
      <c r="A158" s="171"/>
      <c r="B158" s="18" t="s">
        <v>106</v>
      </c>
      <c r="C158" s="282"/>
      <c r="D158" s="238"/>
      <c r="E158" s="239"/>
      <c r="F158" s="239"/>
      <c r="G158" s="239"/>
      <c r="H158" s="239"/>
      <c r="I158" s="239"/>
      <c r="J158" s="239"/>
      <c r="K158" s="239"/>
      <c r="L158" s="239"/>
      <c r="M158" s="239"/>
      <c r="N158" s="239"/>
      <c r="O158" s="239"/>
      <c r="P158" s="233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3"/>
      <c r="AD158" s="238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80"/>
      <c r="AP158" s="243"/>
      <c r="AQ158" s="239"/>
      <c r="AR158" s="239"/>
      <c r="AS158" s="239"/>
      <c r="AT158" s="239"/>
      <c r="AU158" s="239"/>
      <c r="AV158" s="239"/>
      <c r="AW158" s="239"/>
      <c r="AX158" s="239"/>
      <c r="AY158" s="239"/>
      <c r="AZ158" s="239"/>
      <c r="BA158" s="239"/>
      <c r="BB158" s="239"/>
      <c r="BC158" s="243"/>
      <c r="BD158" s="238"/>
      <c r="BE158" s="239"/>
      <c r="BF158" s="239"/>
      <c r="BG158" s="239"/>
      <c r="BH158" s="239"/>
      <c r="BI158" s="239"/>
      <c r="BJ158" s="239"/>
      <c r="BK158" s="239"/>
      <c r="BL158" s="239"/>
      <c r="BM158" s="239"/>
      <c r="BN158" s="239"/>
      <c r="BO158" s="239"/>
      <c r="BP158" s="243"/>
      <c r="BQ158" s="239"/>
      <c r="BR158" s="239"/>
      <c r="BS158" s="239"/>
      <c r="BT158" s="231"/>
      <c r="BU158" s="224"/>
      <c r="BV158" s="232"/>
      <c r="BW158" s="235"/>
      <c r="BX158" s="75"/>
      <c r="BY158" s="74"/>
    </row>
    <row r="159" spans="1:77" ht="20.100000000000001" customHeight="1" thickBot="1" x14ac:dyDescent="0.25">
      <c r="A159" s="171"/>
      <c r="B159" s="209" t="s">
        <v>12</v>
      </c>
      <c r="C159" s="41"/>
      <c r="D159" s="188">
        <v>151.4399926648</v>
      </c>
      <c r="E159" s="137">
        <v>428.51518329759995</v>
      </c>
      <c r="F159" s="137">
        <v>273.73227641199998</v>
      </c>
      <c r="G159" s="137">
        <v>692.43819135959984</v>
      </c>
      <c r="H159" s="137">
        <v>182.12109803719994</v>
      </c>
      <c r="I159" s="137">
        <v>540.66012019599998</v>
      </c>
      <c r="J159" s="137">
        <v>322.93950985799989</v>
      </c>
      <c r="K159" s="137">
        <v>150.18025505559999</v>
      </c>
      <c r="L159" s="137">
        <v>208.5021578416</v>
      </c>
      <c r="M159" s="137">
        <v>275.03598991399997</v>
      </c>
      <c r="N159" s="137">
        <v>168.84752721760003</v>
      </c>
      <c r="O159" s="137">
        <v>543.28950496240009</v>
      </c>
      <c r="P159" s="130">
        <v>3937.7018068163998</v>
      </c>
      <c r="Q159" s="137">
        <v>524.08530636280011</v>
      </c>
      <c r="R159" s="137">
        <v>143.09386435400003</v>
      </c>
      <c r="S159" s="137">
        <v>1206.5707133704002</v>
      </c>
      <c r="T159" s="137">
        <v>2010.3518554924003</v>
      </c>
      <c r="U159" s="137">
        <v>858.31315119759995</v>
      </c>
      <c r="V159" s="137">
        <v>616.252687638</v>
      </c>
      <c r="W159" s="137">
        <v>274.40715525439998</v>
      </c>
      <c r="X159" s="137">
        <v>237.52980715520002</v>
      </c>
      <c r="Y159" s="137">
        <v>212.41272032399996</v>
      </c>
      <c r="Z159" s="137">
        <v>298.80460860319999</v>
      </c>
      <c r="AA159" s="137">
        <v>636.77245752399995</v>
      </c>
      <c r="AB159" s="137">
        <v>258.67501174759991</v>
      </c>
      <c r="AC159" s="130">
        <v>7277.2693390236</v>
      </c>
      <c r="AD159" s="188">
        <v>364.81829462119993</v>
      </c>
      <c r="AE159" s="137">
        <v>379.04378510880008</v>
      </c>
      <c r="AF159" s="137">
        <v>641.43755620840011</v>
      </c>
      <c r="AG159" s="137">
        <v>261.8603868916</v>
      </c>
      <c r="AH159" s="137">
        <v>380.40407207039993</v>
      </c>
      <c r="AI159" s="137">
        <v>276.68243505280003</v>
      </c>
      <c r="AJ159" s="137">
        <v>355.18654990000005</v>
      </c>
      <c r="AK159" s="137">
        <v>233.13979076639998</v>
      </c>
      <c r="AL159" s="137">
        <v>259.52618531840005</v>
      </c>
      <c r="AM159" s="137">
        <v>233.06513503279996</v>
      </c>
      <c r="AN159" s="137">
        <v>210.5013039808</v>
      </c>
      <c r="AO159" s="281">
        <v>612.20447157240005</v>
      </c>
      <c r="AP159" s="194">
        <v>4207.8699665240001</v>
      </c>
      <c r="AQ159" s="137">
        <v>261.69667518680001</v>
      </c>
      <c r="AR159" s="137">
        <v>172.8195060452</v>
      </c>
      <c r="AS159" s="137">
        <v>102.8914512052</v>
      </c>
      <c r="AT159" s="137">
        <v>96.254589992400014</v>
      </c>
      <c r="AU159" s="137">
        <v>207.69211779120005</v>
      </c>
      <c r="AV159" s="137">
        <v>145.45229558440002</v>
      </c>
      <c r="AW159" s="137">
        <v>215.01812280480002</v>
      </c>
      <c r="AX159" s="137">
        <v>227.94567495000001</v>
      </c>
      <c r="AY159" s="137">
        <v>157.01231276640004</v>
      </c>
      <c r="AZ159" s="137">
        <v>327.0021755532</v>
      </c>
      <c r="BA159" s="137">
        <v>102.09930285800002</v>
      </c>
      <c r="BB159" s="137">
        <v>130.83337257200003</v>
      </c>
      <c r="BC159" s="194">
        <v>2146.7175973096005</v>
      </c>
      <c r="BD159" s="188">
        <v>126.26474195159999</v>
      </c>
      <c r="BE159" s="137">
        <v>417.675455414</v>
      </c>
      <c r="BF159" s="137">
        <v>150.18025066519999</v>
      </c>
      <c r="BG159" s="137">
        <v>140.65730046759995</v>
      </c>
      <c r="BH159" s="137">
        <v>137.80731086079999</v>
      </c>
      <c r="BI159" s="137">
        <v>91.532923062000023</v>
      </c>
      <c r="BJ159" s="137">
        <v>118.11849894880001</v>
      </c>
      <c r="BK159" s="137">
        <v>635.20310876960002</v>
      </c>
      <c r="BL159" s="137">
        <v>461.6263310288</v>
      </c>
      <c r="BM159" s="137">
        <v>288.70283877120005</v>
      </c>
      <c r="BN159" s="137">
        <v>487.03742099599992</v>
      </c>
      <c r="BO159" s="137">
        <v>461.75126260480005</v>
      </c>
      <c r="BP159" s="194">
        <v>3516.5574435403996</v>
      </c>
      <c r="BQ159" s="137">
        <v>152.11990153360006</v>
      </c>
      <c r="BR159" s="137">
        <v>402.16025117520007</v>
      </c>
      <c r="BS159" s="137">
        <v>254.64998042400001</v>
      </c>
      <c r="BT159" s="148">
        <f>SUM($AQ159:$AS159)</f>
        <v>537.40763243720005</v>
      </c>
      <c r="BU159" s="20">
        <f>SUM($BD159:$BF159)</f>
        <v>694.12044803079993</v>
      </c>
      <c r="BV159" s="52">
        <f>SUM($BQ159:$BS159)</f>
        <v>808.93013313280017</v>
      </c>
      <c r="BW159" s="130">
        <f t="shared" si="46"/>
        <v>16.540311617056091</v>
      </c>
      <c r="BX159" s="75"/>
      <c r="BY159" s="74"/>
    </row>
    <row r="160" spans="1:77" ht="20.100000000000001" customHeight="1" thickBot="1" x14ac:dyDescent="0.3">
      <c r="A160" s="171"/>
      <c r="B160" s="93"/>
      <c r="C160" s="91" t="s">
        <v>24</v>
      </c>
      <c r="D160" s="88">
        <v>284</v>
      </c>
      <c r="E160" s="89">
        <v>259</v>
      </c>
      <c r="F160" s="89">
        <v>330</v>
      </c>
      <c r="G160" s="89">
        <v>324</v>
      </c>
      <c r="H160" s="89">
        <v>287</v>
      </c>
      <c r="I160" s="89">
        <v>345</v>
      </c>
      <c r="J160" s="89">
        <v>334</v>
      </c>
      <c r="K160" s="89">
        <v>311</v>
      </c>
      <c r="L160" s="89">
        <v>334</v>
      </c>
      <c r="M160" s="89">
        <v>380</v>
      </c>
      <c r="N160" s="89">
        <v>326</v>
      </c>
      <c r="O160" s="89">
        <v>327</v>
      </c>
      <c r="P160" s="129">
        <v>3841</v>
      </c>
      <c r="Q160" s="89">
        <v>313</v>
      </c>
      <c r="R160" s="89">
        <v>268</v>
      </c>
      <c r="S160" s="89">
        <v>369</v>
      </c>
      <c r="T160" s="89">
        <v>371</v>
      </c>
      <c r="U160" s="89">
        <v>354</v>
      </c>
      <c r="V160" s="89">
        <v>388</v>
      </c>
      <c r="W160" s="89">
        <v>341</v>
      </c>
      <c r="X160" s="89">
        <v>368</v>
      </c>
      <c r="Y160" s="89">
        <v>358</v>
      </c>
      <c r="Z160" s="89">
        <v>322</v>
      </c>
      <c r="AA160" s="89">
        <v>304</v>
      </c>
      <c r="AB160" s="89">
        <v>315</v>
      </c>
      <c r="AC160" s="129">
        <v>4071</v>
      </c>
      <c r="AD160" s="88">
        <v>337</v>
      </c>
      <c r="AE160" s="89">
        <v>283</v>
      </c>
      <c r="AF160" s="89">
        <v>353</v>
      </c>
      <c r="AG160" s="89">
        <v>293</v>
      </c>
      <c r="AH160" s="89">
        <v>354</v>
      </c>
      <c r="AI160" s="89">
        <v>295</v>
      </c>
      <c r="AJ160" s="89">
        <v>323</v>
      </c>
      <c r="AK160" s="89">
        <v>300</v>
      </c>
      <c r="AL160" s="89">
        <v>292</v>
      </c>
      <c r="AM160" s="89">
        <v>347</v>
      </c>
      <c r="AN160" s="89">
        <v>325</v>
      </c>
      <c r="AO160" s="90">
        <v>352</v>
      </c>
      <c r="AP160" s="129">
        <v>3854</v>
      </c>
      <c r="AQ160" s="89">
        <v>319</v>
      </c>
      <c r="AR160" s="89">
        <v>274</v>
      </c>
      <c r="AS160" s="89">
        <v>296</v>
      </c>
      <c r="AT160" s="89">
        <v>287</v>
      </c>
      <c r="AU160" s="89">
        <v>308</v>
      </c>
      <c r="AV160" s="89">
        <v>285</v>
      </c>
      <c r="AW160" s="89">
        <v>324</v>
      </c>
      <c r="AX160" s="89">
        <v>319</v>
      </c>
      <c r="AY160" s="89">
        <v>287</v>
      </c>
      <c r="AZ160" s="89">
        <v>381</v>
      </c>
      <c r="BA160" s="89">
        <v>328</v>
      </c>
      <c r="BB160" s="89">
        <v>340</v>
      </c>
      <c r="BC160" s="129">
        <v>3748</v>
      </c>
      <c r="BD160" s="88">
        <v>353</v>
      </c>
      <c r="BE160" s="89">
        <v>336</v>
      </c>
      <c r="BF160" s="89">
        <v>330</v>
      </c>
      <c r="BG160" s="89">
        <v>345</v>
      </c>
      <c r="BH160" s="89">
        <v>337</v>
      </c>
      <c r="BI160" s="89">
        <v>279</v>
      </c>
      <c r="BJ160" s="89">
        <v>340</v>
      </c>
      <c r="BK160" s="89">
        <v>341</v>
      </c>
      <c r="BL160" s="89">
        <v>355</v>
      </c>
      <c r="BM160" s="89">
        <v>390</v>
      </c>
      <c r="BN160" s="89">
        <v>341</v>
      </c>
      <c r="BO160" s="89">
        <v>366</v>
      </c>
      <c r="BP160" s="129">
        <v>4113</v>
      </c>
      <c r="BQ160" s="89">
        <v>327</v>
      </c>
      <c r="BR160" s="89">
        <v>265</v>
      </c>
      <c r="BS160" s="89">
        <v>341</v>
      </c>
      <c r="BT160" s="88">
        <f>SUM($AQ160:$AS160)</f>
        <v>889</v>
      </c>
      <c r="BU160" s="89">
        <f>SUM($BD160:$BF160)</f>
        <v>1019</v>
      </c>
      <c r="BV160" s="90">
        <f>SUM($BQ160:$BS160)</f>
        <v>933</v>
      </c>
      <c r="BW160" s="175">
        <f t="shared" ref="BW160" si="47">((BV160/BU160)-1)*100</f>
        <v>-8.4396467124632011</v>
      </c>
      <c r="BX160" s="75"/>
      <c r="BY160" s="74"/>
    </row>
    <row r="161" spans="1:77" ht="20.100000000000001" customHeight="1" thickBot="1" x14ac:dyDescent="0.3">
      <c r="A161" s="171"/>
      <c r="B161" s="309" t="s">
        <v>59</v>
      </c>
      <c r="C161" s="289"/>
      <c r="D161" s="321">
        <v>183</v>
      </c>
      <c r="E161" s="318">
        <v>173</v>
      </c>
      <c r="F161" s="318">
        <v>217</v>
      </c>
      <c r="G161" s="318">
        <v>212</v>
      </c>
      <c r="H161" s="318">
        <v>199</v>
      </c>
      <c r="I161" s="318">
        <v>221</v>
      </c>
      <c r="J161" s="318">
        <v>215</v>
      </c>
      <c r="K161" s="318">
        <v>210</v>
      </c>
      <c r="L161" s="318">
        <v>221</v>
      </c>
      <c r="M161" s="318">
        <v>258</v>
      </c>
      <c r="N161" s="318">
        <v>219</v>
      </c>
      <c r="O161" s="318">
        <v>209</v>
      </c>
      <c r="P161" s="154">
        <v>2537</v>
      </c>
      <c r="Q161" s="318">
        <v>195</v>
      </c>
      <c r="R161" s="318">
        <v>197</v>
      </c>
      <c r="S161" s="318">
        <v>239</v>
      </c>
      <c r="T161" s="318">
        <v>228</v>
      </c>
      <c r="U161" s="318">
        <v>222</v>
      </c>
      <c r="V161" s="318">
        <v>255</v>
      </c>
      <c r="W161" s="318">
        <v>218</v>
      </c>
      <c r="X161" s="318">
        <v>247</v>
      </c>
      <c r="Y161" s="318">
        <v>236</v>
      </c>
      <c r="Z161" s="318">
        <v>221</v>
      </c>
      <c r="AA161" s="318">
        <v>204</v>
      </c>
      <c r="AB161" s="318">
        <v>227</v>
      </c>
      <c r="AC161" s="154">
        <v>2689</v>
      </c>
      <c r="AD161" s="317">
        <v>232</v>
      </c>
      <c r="AE161" s="318">
        <v>187</v>
      </c>
      <c r="AF161" s="318">
        <v>268</v>
      </c>
      <c r="AG161" s="318">
        <v>205</v>
      </c>
      <c r="AH161" s="318">
        <v>252</v>
      </c>
      <c r="AI161" s="318">
        <v>209</v>
      </c>
      <c r="AJ161" s="318">
        <v>226</v>
      </c>
      <c r="AK161" s="318">
        <v>228</v>
      </c>
      <c r="AL161" s="318">
        <v>215</v>
      </c>
      <c r="AM161" s="318">
        <v>261</v>
      </c>
      <c r="AN161" s="318">
        <v>253</v>
      </c>
      <c r="AO161" s="322">
        <v>255</v>
      </c>
      <c r="AP161" s="154">
        <v>2791</v>
      </c>
      <c r="AQ161" s="318">
        <v>234</v>
      </c>
      <c r="AR161" s="318">
        <v>197</v>
      </c>
      <c r="AS161" s="318">
        <v>235</v>
      </c>
      <c r="AT161" s="318">
        <v>236</v>
      </c>
      <c r="AU161" s="318">
        <v>244</v>
      </c>
      <c r="AV161" s="318">
        <v>240</v>
      </c>
      <c r="AW161" s="318">
        <v>245</v>
      </c>
      <c r="AX161" s="318">
        <v>265</v>
      </c>
      <c r="AY161" s="318">
        <v>239</v>
      </c>
      <c r="AZ161" s="318">
        <v>292</v>
      </c>
      <c r="BA161" s="318">
        <v>276</v>
      </c>
      <c r="BB161" s="318">
        <v>274</v>
      </c>
      <c r="BC161" s="154">
        <v>2977</v>
      </c>
      <c r="BD161" s="317">
        <v>278</v>
      </c>
      <c r="BE161" s="318">
        <v>268</v>
      </c>
      <c r="BF161" s="318">
        <v>263</v>
      </c>
      <c r="BG161" s="318">
        <v>282</v>
      </c>
      <c r="BH161" s="318">
        <v>274</v>
      </c>
      <c r="BI161" s="318">
        <v>223</v>
      </c>
      <c r="BJ161" s="318">
        <v>276</v>
      </c>
      <c r="BK161" s="318">
        <v>262</v>
      </c>
      <c r="BL161" s="318">
        <v>275</v>
      </c>
      <c r="BM161" s="318">
        <v>312</v>
      </c>
      <c r="BN161" s="318">
        <v>279</v>
      </c>
      <c r="BO161" s="318">
        <v>272</v>
      </c>
      <c r="BP161" s="327">
        <v>3264</v>
      </c>
      <c r="BQ161" s="318">
        <v>258</v>
      </c>
      <c r="BR161" s="318">
        <v>221</v>
      </c>
      <c r="BS161" s="318">
        <v>278</v>
      </c>
      <c r="BT161" s="231">
        <f>SUM($AQ161:$AS161)</f>
        <v>666</v>
      </c>
      <c r="BU161" s="224">
        <f>SUM($BD161:$BF161)</f>
        <v>809</v>
      </c>
      <c r="BV161" s="232">
        <f>SUM($BQ161:$BS161)</f>
        <v>757</v>
      </c>
      <c r="BW161" s="324">
        <f t="shared" si="46"/>
        <v>-6.4276885043263343</v>
      </c>
      <c r="BX161" s="75"/>
      <c r="BY161" s="74"/>
    </row>
    <row r="162" spans="1:77" ht="20.100000000000001" customHeight="1" thickBot="1" x14ac:dyDescent="0.3">
      <c r="A162" s="171"/>
      <c r="B162" s="303" t="s">
        <v>8</v>
      </c>
      <c r="C162" s="304"/>
      <c r="D162" s="319">
        <v>101</v>
      </c>
      <c r="E162" s="320">
        <v>86</v>
      </c>
      <c r="F162" s="320">
        <v>113</v>
      </c>
      <c r="G162" s="320">
        <v>112</v>
      </c>
      <c r="H162" s="320">
        <v>88</v>
      </c>
      <c r="I162" s="320">
        <v>124</v>
      </c>
      <c r="J162" s="320">
        <v>119</v>
      </c>
      <c r="K162" s="320">
        <v>101</v>
      </c>
      <c r="L162" s="320">
        <v>113</v>
      </c>
      <c r="M162" s="320">
        <v>122</v>
      </c>
      <c r="N162" s="320">
        <v>107</v>
      </c>
      <c r="O162" s="320">
        <v>118</v>
      </c>
      <c r="P162" s="167">
        <v>1304</v>
      </c>
      <c r="Q162" s="320">
        <v>118</v>
      </c>
      <c r="R162" s="320">
        <v>71</v>
      </c>
      <c r="S162" s="320">
        <v>130</v>
      </c>
      <c r="T162" s="320">
        <v>143</v>
      </c>
      <c r="U162" s="320">
        <v>132</v>
      </c>
      <c r="V162" s="320">
        <v>133</v>
      </c>
      <c r="W162" s="320">
        <v>123</v>
      </c>
      <c r="X162" s="320">
        <v>121</v>
      </c>
      <c r="Y162" s="320">
        <v>122</v>
      </c>
      <c r="Z162" s="320">
        <v>101</v>
      </c>
      <c r="AA162" s="320">
        <v>100</v>
      </c>
      <c r="AB162" s="320">
        <v>88</v>
      </c>
      <c r="AC162" s="167">
        <v>1382</v>
      </c>
      <c r="AD162" s="319">
        <v>105</v>
      </c>
      <c r="AE162" s="320">
        <v>96</v>
      </c>
      <c r="AF162" s="320">
        <v>85</v>
      </c>
      <c r="AG162" s="320">
        <v>88</v>
      </c>
      <c r="AH162" s="320">
        <v>102</v>
      </c>
      <c r="AI162" s="320">
        <v>86</v>
      </c>
      <c r="AJ162" s="320">
        <v>97</v>
      </c>
      <c r="AK162" s="320">
        <v>72</v>
      </c>
      <c r="AL162" s="320">
        <v>77</v>
      </c>
      <c r="AM162" s="320">
        <v>86</v>
      </c>
      <c r="AN162" s="320">
        <v>72</v>
      </c>
      <c r="AO162" s="323">
        <v>97</v>
      </c>
      <c r="AP162" s="167">
        <v>1063</v>
      </c>
      <c r="AQ162" s="320">
        <v>85</v>
      </c>
      <c r="AR162" s="320">
        <v>77</v>
      </c>
      <c r="AS162" s="320">
        <v>61</v>
      </c>
      <c r="AT162" s="320">
        <v>51</v>
      </c>
      <c r="AU162" s="320">
        <v>64</v>
      </c>
      <c r="AV162" s="320">
        <v>45</v>
      </c>
      <c r="AW162" s="320">
        <v>79</v>
      </c>
      <c r="AX162" s="320">
        <v>54</v>
      </c>
      <c r="AY162" s="320">
        <v>48</v>
      </c>
      <c r="AZ162" s="320">
        <v>89</v>
      </c>
      <c r="BA162" s="320">
        <v>52</v>
      </c>
      <c r="BB162" s="320">
        <v>66</v>
      </c>
      <c r="BC162" s="167">
        <v>771</v>
      </c>
      <c r="BD162" s="319">
        <v>75</v>
      </c>
      <c r="BE162" s="320">
        <v>68</v>
      </c>
      <c r="BF162" s="320">
        <v>67</v>
      </c>
      <c r="BG162" s="320">
        <v>63</v>
      </c>
      <c r="BH162" s="320">
        <v>63</v>
      </c>
      <c r="BI162" s="320">
        <v>56</v>
      </c>
      <c r="BJ162" s="320">
        <v>64</v>
      </c>
      <c r="BK162" s="320">
        <v>79</v>
      </c>
      <c r="BL162" s="320">
        <v>80</v>
      </c>
      <c r="BM162" s="320">
        <v>78</v>
      </c>
      <c r="BN162" s="320">
        <v>62</v>
      </c>
      <c r="BO162" s="320">
        <v>94</v>
      </c>
      <c r="BP162" s="328">
        <v>849</v>
      </c>
      <c r="BQ162" s="320">
        <v>69</v>
      </c>
      <c r="BR162" s="320">
        <v>44</v>
      </c>
      <c r="BS162" s="320">
        <v>63</v>
      </c>
      <c r="BT162" s="305">
        <f>SUM($AQ162:$AS162)</f>
        <v>223</v>
      </c>
      <c r="BU162" s="306">
        <f>SUM($BD162:$BF162)</f>
        <v>210</v>
      </c>
      <c r="BV162" s="307">
        <f>SUM($BQ162:$BS162)</f>
        <v>176</v>
      </c>
      <c r="BW162" s="308">
        <f t="shared" si="46"/>
        <v>-16.19047619047619</v>
      </c>
      <c r="BX162" s="75"/>
      <c r="BY162" s="74"/>
    </row>
    <row r="163" spans="1:77" ht="20.100000000000001" customHeight="1" x14ac:dyDescent="0.25">
      <c r="A163" s="63"/>
      <c r="B163" s="292" t="s">
        <v>104</v>
      </c>
      <c r="BX163" s="66"/>
      <c r="BY163" s="66"/>
    </row>
    <row r="164" spans="1:77" ht="20.100000000000001" customHeight="1" thickBot="1" x14ac:dyDescent="0.3">
      <c r="A164" s="63"/>
      <c r="B164" s="267" t="s">
        <v>107</v>
      </c>
      <c r="C164" s="245"/>
      <c r="BX164" s="66"/>
      <c r="BY164" s="66"/>
    </row>
    <row r="165" spans="1:77" ht="20.100000000000001" customHeight="1" x14ac:dyDescent="0.25">
      <c r="A165" s="63"/>
      <c r="B165" s="249" t="s">
        <v>35</v>
      </c>
      <c r="C165" s="250"/>
      <c r="D165" s="253">
        <f>+D166</f>
        <v>31764.140468770009</v>
      </c>
      <c r="E165" s="254">
        <f t="shared" ref="E165:BP165" si="48">+E166</f>
        <v>26842.672955824193</v>
      </c>
      <c r="F165" s="254">
        <f t="shared" si="48"/>
        <v>29176.372994707199</v>
      </c>
      <c r="G165" s="254">
        <f t="shared" si="48"/>
        <v>38203.017408263797</v>
      </c>
      <c r="H165" s="254">
        <f t="shared" si="48"/>
        <v>31096.188049034001</v>
      </c>
      <c r="I165" s="254">
        <f t="shared" si="48"/>
        <v>31573.039454036589</v>
      </c>
      <c r="J165" s="254">
        <f t="shared" si="48"/>
        <v>39192.682817067405</v>
      </c>
      <c r="K165" s="254">
        <f t="shared" si="48"/>
        <v>28615.942765541007</v>
      </c>
      <c r="L165" s="254">
        <f t="shared" si="48"/>
        <v>28628.852462442999</v>
      </c>
      <c r="M165" s="254">
        <f t="shared" si="48"/>
        <v>34172.952271334208</v>
      </c>
      <c r="N165" s="254">
        <f t="shared" si="48"/>
        <v>30471.661582771394</v>
      </c>
      <c r="O165" s="255">
        <f t="shared" si="48"/>
        <v>44209.348473593585</v>
      </c>
      <c r="P165" s="256">
        <f t="shared" si="48"/>
        <v>393946.87170338636</v>
      </c>
      <c r="Q165" s="253">
        <f t="shared" si="48"/>
        <v>33957.500745881</v>
      </c>
      <c r="R165" s="254">
        <f t="shared" si="48"/>
        <v>31703.216177567214</v>
      </c>
      <c r="S165" s="254">
        <f t="shared" si="48"/>
        <v>37488.426655732801</v>
      </c>
      <c r="T165" s="254">
        <f t="shared" si="48"/>
        <v>39939.83609459619</v>
      </c>
      <c r="U165" s="254">
        <f t="shared" si="48"/>
        <v>39454.295401134797</v>
      </c>
      <c r="V165" s="254">
        <f t="shared" si="48"/>
        <v>39588.979430113803</v>
      </c>
      <c r="W165" s="254">
        <f t="shared" si="48"/>
        <v>36352.326516994995</v>
      </c>
      <c r="X165" s="254">
        <f t="shared" si="48"/>
        <v>44096.016976613209</v>
      </c>
      <c r="Y165" s="254">
        <f t="shared" si="48"/>
        <v>44041.924498398213</v>
      </c>
      <c r="Z165" s="254">
        <f t="shared" si="48"/>
        <v>45536.133590862206</v>
      </c>
      <c r="AA165" s="254">
        <f t="shared" si="48"/>
        <v>42384.579446116382</v>
      </c>
      <c r="AB165" s="255">
        <f t="shared" si="48"/>
        <v>51372.131900530425</v>
      </c>
      <c r="AC165" s="256">
        <f t="shared" si="48"/>
        <v>485915.36743454129</v>
      </c>
      <c r="AD165" s="253">
        <f t="shared" si="48"/>
        <v>38536.136591489201</v>
      </c>
      <c r="AE165" s="254">
        <f t="shared" si="48"/>
        <v>33068.30658083719</v>
      </c>
      <c r="AF165" s="254">
        <f t="shared" si="48"/>
        <v>42239.711606536999</v>
      </c>
      <c r="AG165" s="254">
        <f t="shared" si="48"/>
        <v>48114.682266623422</v>
      </c>
      <c r="AH165" s="254">
        <f t="shared" si="48"/>
        <v>50992.553975988398</v>
      </c>
      <c r="AI165" s="254">
        <f t="shared" si="48"/>
        <v>41135.25999341601</v>
      </c>
      <c r="AJ165" s="254">
        <f t="shared" si="48"/>
        <v>41955.564999005393</v>
      </c>
      <c r="AK165" s="254">
        <f t="shared" si="48"/>
        <v>40440.829442751201</v>
      </c>
      <c r="AL165" s="254">
        <f t="shared" si="48"/>
        <v>40450.19234164997</v>
      </c>
      <c r="AM165" s="254">
        <f t="shared" si="48"/>
        <v>43906.130790737996</v>
      </c>
      <c r="AN165" s="254">
        <f t="shared" si="48"/>
        <v>42364.866960583196</v>
      </c>
      <c r="AO165" s="255">
        <f t="shared" si="48"/>
        <v>48280.431392315615</v>
      </c>
      <c r="AP165" s="256">
        <f t="shared" si="48"/>
        <v>511484.66694193456</v>
      </c>
      <c r="AQ165" s="253">
        <f t="shared" si="48"/>
        <v>46421.526959139395</v>
      </c>
      <c r="AR165" s="254">
        <f t="shared" si="48"/>
        <v>35464.653284831184</v>
      </c>
      <c r="AS165" s="254">
        <f t="shared" si="48"/>
        <v>43877.168489936383</v>
      </c>
      <c r="AT165" s="254">
        <f t="shared" si="48"/>
        <v>57930.575556850818</v>
      </c>
      <c r="AU165" s="254">
        <f t="shared" si="48"/>
        <v>48666.18423662956</v>
      </c>
      <c r="AV165" s="254">
        <f t="shared" si="48"/>
        <v>46086.77181245821</v>
      </c>
      <c r="AW165" s="254">
        <f t="shared" si="48"/>
        <v>48875.648385867789</v>
      </c>
      <c r="AX165" s="254">
        <f t="shared" si="48"/>
        <v>45050.447173391171</v>
      </c>
      <c r="AY165" s="254">
        <f t="shared" si="48"/>
        <v>41846.408988947602</v>
      </c>
      <c r="AZ165" s="254">
        <f t="shared" si="48"/>
        <v>54912.593601268731</v>
      </c>
      <c r="BA165" s="254">
        <f t="shared" si="48"/>
        <v>45433.773527182602</v>
      </c>
      <c r="BB165" s="254">
        <f t="shared" si="48"/>
        <v>46809.100464921547</v>
      </c>
      <c r="BC165" s="256">
        <f t="shared" si="48"/>
        <v>561374.85248142492</v>
      </c>
      <c r="BD165" s="253">
        <f t="shared" si="48"/>
        <v>48625.620245357197</v>
      </c>
      <c r="BE165" s="254">
        <f t="shared" si="48"/>
        <v>34320.374519196797</v>
      </c>
      <c r="BF165" s="254">
        <f t="shared" si="48"/>
        <v>42303.043221525411</v>
      </c>
      <c r="BG165" s="254">
        <f t="shared" si="48"/>
        <v>53558.881462333033</v>
      </c>
      <c r="BH165" s="254">
        <f t="shared" si="48"/>
        <v>47190.464246287294</v>
      </c>
      <c r="BI165" s="254">
        <f t="shared" si="48"/>
        <v>40379.310314176197</v>
      </c>
      <c r="BJ165" s="254">
        <f t="shared" si="48"/>
        <v>51868.676883172622</v>
      </c>
      <c r="BK165" s="254">
        <f t="shared" si="48"/>
        <v>44166.287043933182</v>
      </c>
      <c r="BL165" s="254">
        <f t="shared" si="48"/>
        <v>42443.434508559207</v>
      </c>
      <c r="BM165" s="254">
        <f t="shared" si="48"/>
        <v>45335.569855840207</v>
      </c>
      <c r="BN165" s="254">
        <f t="shared" si="48"/>
        <v>46590.998084434992</v>
      </c>
      <c r="BO165" s="254">
        <f t="shared" si="48"/>
        <v>49260.714999089992</v>
      </c>
      <c r="BP165" s="256">
        <f t="shared" si="48"/>
        <v>546043.37538390607</v>
      </c>
      <c r="BQ165" s="254">
        <f>+BQ166</f>
        <v>46621.211344807016</v>
      </c>
      <c r="BR165" s="254">
        <f>+BR166</f>
        <v>38513.067054455198</v>
      </c>
      <c r="BS165" s="254">
        <f>+BS166</f>
        <v>55483.528270268223</v>
      </c>
      <c r="BT165" s="156">
        <f t="shared" ref="BT165:BT173" si="49">SUM($AQ165:$AS165)</f>
        <v>125763.34873390695</v>
      </c>
      <c r="BU165" s="155">
        <f t="shared" ref="BU165:BU173" si="50">SUM($BD165:$BF165)</f>
        <v>125249.03798607941</v>
      </c>
      <c r="BV165" s="157">
        <f t="shared" ref="BV165:BV173" si="51">SUM($BQ165:$BS165)</f>
        <v>140617.80666953043</v>
      </c>
      <c r="BW165" s="179">
        <f t="shared" ref="BW165:BW173" si="52">((BV165/BU165)-1)*100</f>
        <v>12.270568245928693</v>
      </c>
      <c r="BX165" s="66"/>
      <c r="BY165" s="66"/>
    </row>
    <row r="166" spans="1:77" ht="20.100000000000001" customHeight="1" x14ac:dyDescent="0.2">
      <c r="A166" s="63"/>
      <c r="B166" s="251"/>
      <c r="C166" s="252" t="s">
        <v>86</v>
      </c>
      <c r="D166" s="257">
        <f t="shared" ref="D166:AI166" si="53">+D14</f>
        <v>31764.140468770009</v>
      </c>
      <c r="E166" s="247">
        <f t="shared" si="53"/>
        <v>26842.672955824193</v>
      </c>
      <c r="F166" s="247">
        <f t="shared" si="53"/>
        <v>29176.372994707199</v>
      </c>
      <c r="G166" s="247">
        <f t="shared" si="53"/>
        <v>38203.017408263797</v>
      </c>
      <c r="H166" s="247">
        <f t="shared" si="53"/>
        <v>31096.188049034001</v>
      </c>
      <c r="I166" s="247">
        <f t="shared" si="53"/>
        <v>31573.039454036589</v>
      </c>
      <c r="J166" s="247">
        <f t="shared" si="53"/>
        <v>39192.682817067405</v>
      </c>
      <c r="K166" s="247">
        <f t="shared" si="53"/>
        <v>28615.942765541007</v>
      </c>
      <c r="L166" s="247">
        <f t="shared" si="53"/>
        <v>28628.852462442999</v>
      </c>
      <c r="M166" s="247">
        <f t="shared" si="53"/>
        <v>34172.952271334208</v>
      </c>
      <c r="N166" s="247">
        <f t="shared" si="53"/>
        <v>30471.661582771394</v>
      </c>
      <c r="O166" s="258">
        <f t="shared" si="53"/>
        <v>44209.348473593585</v>
      </c>
      <c r="P166" s="259">
        <f t="shared" si="53"/>
        <v>393946.87170338636</v>
      </c>
      <c r="Q166" s="257">
        <f t="shared" si="53"/>
        <v>33957.500745881</v>
      </c>
      <c r="R166" s="247">
        <f t="shared" si="53"/>
        <v>31703.216177567214</v>
      </c>
      <c r="S166" s="247">
        <f t="shared" si="53"/>
        <v>37488.426655732801</v>
      </c>
      <c r="T166" s="247">
        <f t="shared" si="53"/>
        <v>39939.83609459619</v>
      </c>
      <c r="U166" s="247">
        <f t="shared" si="53"/>
        <v>39454.295401134797</v>
      </c>
      <c r="V166" s="247">
        <f t="shared" si="53"/>
        <v>39588.979430113803</v>
      </c>
      <c r="W166" s="247">
        <f t="shared" si="53"/>
        <v>36352.326516994995</v>
      </c>
      <c r="X166" s="247">
        <f t="shared" si="53"/>
        <v>44096.016976613209</v>
      </c>
      <c r="Y166" s="247">
        <f t="shared" si="53"/>
        <v>44041.924498398213</v>
      </c>
      <c r="Z166" s="247">
        <f t="shared" si="53"/>
        <v>45536.133590862206</v>
      </c>
      <c r="AA166" s="247">
        <f t="shared" si="53"/>
        <v>42384.579446116382</v>
      </c>
      <c r="AB166" s="258">
        <f t="shared" si="53"/>
        <v>51372.131900530425</v>
      </c>
      <c r="AC166" s="259">
        <f t="shared" si="53"/>
        <v>485915.36743454129</v>
      </c>
      <c r="AD166" s="257">
        <f t="shared" si="53"/>
        <v>38536.136591489201</v>
      </c>
      <c r="AE166" s="247">
        <f t="shared" si="53"/>
        <v>33068.30658083719</v>
      </c>
      <c r="AF166" s="247">
        <f t="shared" si="53"/>
        <v>42239.711606536999</v>
      </c>
      <c r="AG166" s="247">
        <f t="shared" si="53"/>
        <v>48114.682266623422</v>
      </c>
      <c r="AH166" s="247">
        <f t="shared" si="53"/>
        <v>50992.553975988398</v>
      </c>
      <c r="AI166" s="247">
        <f t="shared" si="53"/>
        <v>41135.25999341601</v>
      </c>
      <c r="AJ166" s="247">
        <f t="shared" ref="AJ166:BB166" si="54">+AJ14</f>
        <v>41955.564999005393</v>
      </c>
      <c r="AK166" s="247">
        <f t="shared" si="54"/>
        <v>40440.829442751201</v>
      </c>
      <c r="AL166" s="247">
        <f t="shared" si="54"/>
        <v>40450.19234164997</v>
      </c>
      <c r="AM166" s="247">
        <f t="shared" si="54"/>
        <v>43906.130790737996</v>
      </c>
      <c r="AN166" s="247">
        <f t="shared" si="54"/>
        <v>42364.866960583196</v>
      </c>
      <c r="AO166" s="258">
        <f t="shared" si="54"/>
        <v>48280.431392315615</v>
      </c>
      <c r="AP166" s="259">
        <f t="shared" si="54"/>
        <v>511484.66694193456</v>
      </c>
      <c r="AQ166" s="257">
        <f t="shared" si="54"/>
        <v>46421.526959139395</v>
      </c>
      <c r="AR166" s="247">
        <f t="shared" si="54"/>
        <v>35464.653284831184</v>
      </c>
      <c r="AS166" s="247">
        <f t="shared" si="54"/>
        <v>43877.168489936383</v>
      </c>
      <c r="AT166" s="247">
        <f t="shared" si="54"/>
        <v>57930.575556850818</v>
      </c>
      <c r="AU166" s="247">
        <f t="shared" si="54"/>
        <v>48666.18423662956</v>
      </c>
      <c r="AV166" s="247">
        <f t="shared" si="54"/>
        <v>46086.77181245821</v>
      </c>
      <c r="AW166" s="247">
        <f t="shared" si="54"/>
        <v>48875.648385867789</v>
      </c>
      <c r="AX166" s="247">
        <f t="shared" si="54"/>
        <v>45050.447173391171</v>
      </c>
      <c r="AY166" s="247">
        <f t="shared" si="54"/>
        <v>41846.408988947602</v>
      </c>
      <c r="AZ166" s="247">
        <f t="shared" si="54"/>
        <v>54912.593601268731</v>
      </c>
      <c r="BA166" s="247">
        <f t="shared" si="54"/>
        <v>45433.773527182602</v>
      </c>
      <c r="BB166" s="247">
        <f t="shared" si="54"/>
        <v>46809.100464921547</v>
      </c>
      <c r="BC166" s="259">
        <f>SUM(AQ166:BB166)</f>
        <v>561374.85248142492</v>
      </c>
      <c r="BD166" s="257">
        <f t="shared" ref="BD166:BI166" si="55">+BD14</f>
        <v>48625.620245357197</v>
      </c>
      <c r="BE166" s="247">
        <f t="shared" si="55"/>
        <v>34320.374519196797</v>
      </c>
      <c r="BF166" s="247">
        <f t="shared" si="55"/>
        <v>42303.043221525411</v>
      </c>
      <c r="BG166" s="247">
        <f t="shared" si="55"/>
        <v>53558.881462333033</v>
      </c>
      <c r="BH166" s="247">
        <f t="shared" si="55"/>
        <v>47190.464246287294</v>
      </c>
      <c r="BI166" s="247">
        <f t="shared" si="55"/>
        <v>40379.310314176197</v>
      </c>
      <c r="BJ166" s="247">
        <f t="shared" ref="BJ166:BK166" si="56">+BJ14</f>
        <v>51868.676883172622</v>
      </c>
      <c r="BK166" s="247">
        <f t="shared" si="56"/>
        <v>44166.287043933182</v>
      </c>
      <c r="BL166" s="247">
        <f t="shared" ref="BL166:BM166" si="57">+BL14</f>
        <v>42443.434508559207</v>
      </c>
      <c r="BM166" s="247">
        <f t="shared" si="57"/>
        <v>45335.569855840207</v>
      </c>
      <c r="BN166" s="247">
        <f t="shared" ref="BN166:BO166" si="58">+BN14</f>
        <v>46590.998084434992</v>
      </c>
      <c r="BO166" s="247">
        <f t="shared" si="58"/>
        <v>49260.714999089992</v>
      </c>
      <c r="BP166" s="259">
        <f t="shared" ref="BP166" si="59">+BP14</f>
        <v>546043.37538390607</v>
      </c>
      <c r="BQ166" s="247">
        <f t="shared" ref="BQ166:BR166" si="60">+BQ14</f>
        <v>46621.211344807016</v>
      </c>
      <c r="BR166" s="247">
        <f t="shared" si="60"/>
        <v>38513.067054455198</v>
      </c>
      <c r="BS166" s="247">
        <f t="shared" ref="BS166" si="61">+BS14</f>
        <v>55483.528270268223</v>
      </c>
      <c r="BT166" s="148">
        <f t="shared" si="49"/>
        <v>125763.34873390695</v>
      </c>
      <c r="BU166" s="20">
        <f t="shared" si="50"/>
        <v>125249.03798607941</v>
      </c>
      <c r="BV166" s="52">
        <f t="shared" si="51"/>
        <v>140617.80666953043</v>
      </c>
      <c r="BW166" s="130">
        <f t="shared" si="52"/>
        <v>12.270568245928693</v>
      </c>
      <c r="BX166" s="66"/>
      <c r="BY166" s="66"/>
    </row>
    <row r="167" spans="1:77" ht="20.100000000000001" customHeight="1" x14ac:dyDescent="0.25">
      <c r="A167" s="63"/>
      <c r="B167" s="251" t="s">
        <v>36</v>
      </c>
      <c r="C167" s="252"/>
      <c r="D167" s="260">
        <f>+D168+D169+D170+D171</f>
        <v>38205.753063634089</v>
      </c>
      <c r="E167" s="248">
        <f t="shared" ref="E167:AQ167" si="62">+E168+E169+E170+E171</f>
        <v>32602.053903614877</v>
      </c>
      <c r="F167" s="248">
        <f t="shared" si="62"/>
        <v>38361.729172020918</v>
      </c>
      <c r="G167" s="248">
        <f t="shared" si="62"/>
        <v>40379.096493687539</v>
      </c>
      <c r="H167" s="248">
        <f t="shared" si="62"/>
        <v>39175.695942492741</v>
      </c>
      <c r="I167" s="248">
        <f t="shared" si="62"/>
        <v>41567.233371915194</v>
      </c>
      <c r="J167" s="248">
        <f t="shared" si="62"/>
        <v>40746.216069925002</v>
      </c>
      <c r="K167" s="248">
        <f t="shared" si="62"/>
        <v>38261.980625176271</v>
      </c>
      <c r="L167" s="248">
        <f t="shared" si="62"/>
        <v>40406.330380164945</v>
      </c>
      <c r="M167" s="248">
        <f t="shared" si="62"/>
        <v>46226.103685508577</v>
      </c>
      <c r="N167" s="248">
        <f t="shared" si="62"/>
        <v>39603.812658089162</v>
      </c>
      <c r="O167" s="261">
        <f t="shared" si="62"/>
        <v>58242.740126660923</v>
      </c>
      <c r="P167" s="262">
        <f t="shared" si="62"/>
        <v>493778.74549289024</v>
      </c>
      <c r="Q167" s="260">
        <f t="shared" si="62"/>
        <v>38911.040976183249</v>
      </c>
      <c r="R167" s="248">
        <f t="shared" si="62"/>
        <v>35865.862307556497</v>
      </c>
      <c r="S167" s="248">
        <f t="shared" si="62"/>
        <v>41979.499476614372</v>
      </c>
      <c r="T167" s="248">
        <f t="shared" si="62"/>
        <v>43011.230492626528</v>
      </c>
      <c r="U167" s="248">
        <f t="shared" si="62"/>
        <v>45607.084385679635</v>
      </c>
      <c r="V167" s="248">
        <f t="shared" si="62"/>
        <v>43497.838498744706</v>
      </c>
      <c r="W167" s="248">
        <f t="shared" si="62"/>
        <v>40620.854362315084</v>
      </c>
      <c r="X167" s="248">
        <f t="shared" si="62"/>
        <v>42697.423979531879</v>
      </c>
      <c r="Y167" s="248">
        <f t="shared" si="62"/>
        <v>43447.548100120111</v>
      </c>
      <c r="Z167" s="248">
        <f t="shared" si="62"/>
        <v>42180.891126987823</v>
      </c>
      <c r="AA167" s="248">
        <f t="shared" si="62"/>
        <v>42290.872123940258</v>
      </c>
      <c r="AB167" s="261">
        <f t="shared" si="62"/>
        <v>54436.963434483187</v>
      </c>
      <c r="AC167" s="262">
        <f t="shared" si="62"/>
        <v>514547.10926478339</v>
      </c>
      <c r="AD167" s="260">
        <f t="shared" si="62"/>
        <v>38842.769200335861</v>
      </c>
      <c r="AE167" s="248">
        <f t="shared" si="62"/>
        <v>34399.641812099297</v>
      </c>
      <c r="AF167" s="248">
        <f t="shared" si="62"/>
        <v>72613.611589443695</v>
      </c>
      <c r="AG167" s="248">
        <f t="shared" si="62"/>
        <v>41845.239363396802</v>
      </c>
      <c r="AH167" s="248">
        <f t="shared" si="62"/>
        <v>44905.54260737307</v>
      </c>
      <c r="AI167" s="248">
        <f t="shared" si="62"/>
        <v>45289.99520626344</v>
      </c>
      <c r="AJ167" s="248">
        <f t="shared" si="62"/>
        <v>43750.18370029729</v>
      </c>
      <c r="AK167" s="248">
        <f t="shared" si="62"/>
        <v>44163.672790370074</v>
      </c>
      <c r="AL167" s="248">
        <f t="shared" si="62"/>
        <v>45565.196532238624</v>
      </c>
      <c r="AM167" s="248">
        <f t="shared" si="62"/>
        <v>47750.253556534277</v>
      </c>
      <c r="AN167" s="248">
        <f t="shared" si="62"/>
        <v>45399.639429402618</v>
      </c>
      <c r="AO167" s="261">
        <f t="shared" si="62"/>
        <v>56550.696838981909</v>
      </c>
      <c r="AP167" s="262">
        <f t="shared" si="62"/>
        <v>561076.44262673683</v>
      </c>
      <c r="AQ167" s="260">
        <f t="shared" si="62"/>
        <v>44021.383540852948</v>
      </c>
      <c r="AR167" s="248">
        <f t="shared" ref="AR167:AS167" si="63">+AR168+AR169+AR170+AR171</f>
        <v>37060.385393365155</v>
      </c>
      <c r="AS167" s="248">
        <f t="shared" si="63"/>
        <v>44443.453720955069</v>
      </c>
      <c r="AT167" s="248">
        <f t="shared" ref="AT167:AU167" si="64">+AT168+AT169+AT170+AT171</f>
        <v>58997.029486144653</v>
      </c>
      <c r="AU167" s="248">
        <f t="shared" si="64"/>
        <v>46602.888636460295</v>
      </c>
      <c r="AV167" s="248">
        <f t="shared" ref="AV167:AW167" si="65">+AV168+AV169+AV170+AV171</f>
        <v>46364.052941376991</v>
      </c>
      <c r="AW167" s="248">
        <f t="shared" si="65"/>
        <v>46889.092999011853</v>
      </c>
      <c r="AX167" s="248">
        <f t="shared" ref="AX167:AY167" si="66">+AX168+AX169+AX170+AX171</f>
        <v>48204.952061734031</v>
      </c>
      <c r="AY167" s="248">
        <f t="shared" si="66"/>
        <v>44684.487062956832</v>
      </c>
      <c r="AZ167" s="248">
        <f t="shared" ref="AZ167:BA167" si="67">+AZ168+AZ169+AZ170+AZ171</f>
        <v>52556.680650048664</v>
      </c>
      <c r="BA167" s="248">
        <f t="shared" si="67"/>
        <v>50684.012176980148</v>
      </c>
      <c r="BB167" s="248">
        <f t="shared" ref="BB167:BD167" si="68">+BB168+BB169+BB170+BB171</f>
        <v>61592.828354884521</v>
      </c>
      <c r="BC167" s="262">
        <f t="shared" si="68"/>
        <v>582101.24702477106</v>
      </c>
      <c r="BD167" s="260">
        <f t="shared" si="68"/>
        <v>52482.115202164539</v>
      </c>
      <c r="BE167" s="248">
        <f t="shared" ref="BE167:BG167" si="69">+BE168+BE169+BE170+BE171</f>
        <v>47118.298081003864</v>
      </c>
      <c r="BF167" s="248">
        <f t="shared" si="69"/>
        <v>48115.30752302357</v>
      </c>
      <c r="BG167" s="248">
        <f t="shared" si="69"/>
        <v>54556.545027506836</v>
      </c>
      <c r="BH167" s="248">
        <f t="shared" ref="BH167:BI167" si="70">+BH168+BH169+BH170+BH171</f>
        <v>53510.492495757106</v>
      </c>
      <c r="BI167" s="248">
        <f t="shared" si="70"/>
        <v>53698.000925402528</v>
      </c>
      <c r="BJ167" s="248">
        <f t="shared" ref="BJ167:BK167" si="71">+BJ168+BJ169+BJ170+BJ171</f>
        <v>61448.750043221575</v>
      </c>
      <c r="BK167" s="248">
        <f t="shared" si="71"/>
        <v>57293.199638938946</v>
      </c>
      <c r="BL167" s="248">
        <f t="shared" ref="BL167:BM167" si="72">+BL168+BL169+BL170+BL171</f>
        <v>54047.256195868817</v>
      </c>
      <c r="BM167" s="248">
        <f t="shared" si="72"/>
        <v>53140.718225545199</v>
      </c>
      <c r="BN167" s="248">
        <f t="shared" ref="BN167:BO167" si="73">+BN168+BN169+BN170+BN171</f>
        <v>46180.200516559395</v>
      </c>
      <c r="BO167" s="248">
        <f t="shared" si="73"/>
        <v>63156.468918807426</v>
      </c>
      <c r="BP167" s="262">
        <f t="shared" ref="BP167" si="74">+BP168+BP169+BP170+BP171</f>
        <v>644747.35279379983</v>
      </c>
      <c r="BQ167" s="248">
        <f t="shared" ref="BQ167:BR167" si="75">+BQ168+BQ169+BQ170+BQ171</f>
        <v>51400.870486653337</v>
      </c>
      <c r="BR167" s="248">
        <f t="shared" si="75"/>
        <v>45776.746640611069</v>
      </c>
      <c r="BS167" s="248">
        <f t="shared" ref="BS167" si="76">+BS168+BS169+BS170+BS171</f>
        <v>43567.605223667888</v>
      </c>
      <c r="BT167" s="237">
        <f t="shared" si="49"/>
        <v>125525.22265517316</v>
      </c>
      <c r="BU167" s="149">
        <f t="shared" si="50"/>
        <v>147715.72080619197</v>
      </c>
      <c r="BV167" s="142">
        <f t="shared" si="51"/>
        <v>140745.22235093231</v>
      </c>
      <c r="BW167" s="130">
        <f t="shared" si="52"/>
        <v>-4.7188602656620287</v>
      </c>
      <c r="BX167" s="66"/>
      <c r="BY167" s="66"/>
    </row>
    <row r="168" spans="1:77" ht="20.100000000000001" customHeight="1" x14ac:dyDescent="0.2">
      <c r="A168" s="63"/>
      <c r="B168" s="251"/>
      <c r="C168" s="252" t="s">
        <v>87</v>
      </c>
      <c r="D168" s="257">
        <f t="shared" ref="D168:AI168" si="77">+D68+D73+D78</f>
        <v>17920.998643642</v>
      </c>
      <c r="E168" s="247">
        <f t="shared" si="77"/>
        <v>16035.223487131394</v>
      </c>
      <c r="F168" s="247">
        <f t="shared" si="77"/>
        <v>17604.26929650041</v>
      </c>
      <c r="G168" s="247">
        <f t="shared" si="77"/>
        <v>18436.028564293403</v>
      </c>
      <c r="H168" s="247">
        <f t="shared" si="77"/>
        <v>17658.753314031408</v>
      </c>
      <c r="I168" s="247">
        <f t="shared" si="77"/>
        <v>20450.853960070785</v>
      </c>
      <c r="J168" s="247">
        <f t="shared" si="77"/>
        <v>20863.2014675668</v>
      </c>
      <c r="K168" s="247">
        <f t="shared" si="77"/>
        <v>18440.3657253694</v>
      </c>
      <c r="L168" s="247">
        <f t="shared" si="77"/>
        <v>20148.865555165219</v>
      </c>
      <c r="M168" s="247">
        <f t="shared" si="77"/>
        <v>22600.283509815625</v>
      </c>
      <c r="N168" s="247">
        <f t="shared" si="77"/>
        <v>20184.393266610805</v>
      </c>
      <c r="O168" s="258">
        <f t="shared" si="77"/>
        <v>26883.60364036441</v>
      </c>
      <c r="P168" s="259">
        <f t="shared" si="77"/>
        <v>237226.84043056169</v>
      </c>
      <c r="Q168" s="257">
        <f t="shared" si="77"/>
        <v>19829.665856003812</v>
      </c>
      <c r="R168" s="247">
        <f t="shared" si="77"/>
        <v>18661.0214915332</v>
      </c>
      <c r="S168" s="247">
        <f t="shared" si="77"/>
        <v>21927.789817658202</v>
      </c>
      <c r="T168" s="247">
        <f t="shared" si="77"/>
        <v>22900.353274743004</v>
      </c>
      <c r="U168" s="247">
        <f t="shared" si="77"/>
        <v>22128.873083798608</v>
      </c>
      <c r="V168" s="247">
        <f t="shared" si="77"/>
        <v>22720.387114309611</v>
      </c>
      <c r="W168" s="247">
        <f t="shared" si="77"/>
        <v>21142.545969584415</v>
      </c>
      <c r="X168" s="247">
        <f t="shared" si="77"/>
        <v>22473.148405170195</v>
      </c>
      <c r="Y168" s="247">
        <f t="shared" si="77"/>
        <v>23368.296585854194</v>
      </c>
      <c r="Z168" s="247">
        <f t="shared" si="77"/>
        <v>21447.296520668999</v>
      </c>
      <c r="AA168" s="247">
        <f t="shared" si="77"/>
        <v>22883.272150096996</v>
      </c>
      <c r="AB168" s="258">
        <f t="shared" si="77"/>
        <v>27857.650598411812</v>
      </c>
      <c r="AC168" s="259">
        <f t="shared" si="77"/>
        <v>267340.30086783308</v>
      </c>
      <c r="AD168" s="257">
        <f t="shared" si="77"/>
        <v>20985.489806114841</v>
      </c>
      <c r="AE168" s="247">
        <f t="shared" si="77"/>
        <v>18985.169123274405</v>
      </c>
      <c r="AF168" s="247">
        <f t="shared" si="77"/>
        <v>29119.096597550841</v>
      </c>
      <c r="AG168" s="247">
        <f t="shared" si="77"/>
        <v>23490.636681045587</v>
      </c>
      <c r="AH168" s="247">
        <f t="shared" si="77"/>
        <v>24498.531546141796</v>
      </c>
      <c r="AI168" s="247">
        <f t="shared" si="77"/>
        <v>23642.772986830994</v>
      </c>
      <c r="AJ168" s="247">
        <f t="shared" ref="AJ168:BB168" si="78">+AJ68+AJ73+AJ78</f>
        <v>23877.786194985016</v>
      </c>
      <c r="AK168" s="247">
        <f t="shared" si="78"/>
        <v>24172.86391201062</v>
      </c>
      <c r="AL168" s="247">
        <f t="shared" si="78"/>
        <v>24957.459255771417</v>
      </c>
      <c r="AM168" s="247">
        <f t="shared" si="78"/>
        <v>25792.347694093805</v>
      </c>
      <c r="AN168" s="247">
        <f t="shared" si="78"/>
        <v>25407.001046170197</v>
      </c>
      <c r="AO168" s="258">
        <f t="shared" si="78"/>
        <v>30415.942570864987</v>
      </c>
      <c r="AP168" s="259">
        <f t="shared" si="78"/>
        <v>295345.09741485445</v>
      </c>
      <c r="AQ168" s="257">
        <f t="shared" si="78"/>
        <v>25733.001008296193</v>
      </c>
      <c r="AR168" s="247">
        <f t="shared" si="78"/>
        <v>21787.543545735818</v>
      </c>
      <c r="AS168" s="247">
        <f t="shared" si="78"/>
        <v>25692.167771440007</v>
      </c>
      <c r="AT168" s="247">
        <f t="shared" si="78"/>
        <v>32809.307313215395</v>
      </c>
      <c r="AU168" s="247">
        <f t="shared" si="78"/>
        <v>27366.333629470206</v>
      </c>
      <c r="AV168" s="247">
        <f t="shared" si="78"/>
        <v>27417.888246758037</v>
      </c>
      <c r="AW168" s="247">
        <f t="shared" si="78"/>
        <v>28342.319227225038</v>
      </c>
      <c r="AX168" s="247">
        <f t="shared" si="78"/>
        <v>27920.189722547406</v>
      </c>
      <c r="AY168" s="247">
        <f t="shared" si="78"/>
        <v>27022.553010688785</v>
      </c>
      <c r="AZ168" s="247">
        <f t="shared" si="78"/>
        <v>31141.187936284186</v>
      </c>
      <c r="BA168" s="247">
        <f t="shared" si="78"/>
        <v>30397.778542394022</v>
      </c>
      <c r="BB168" s="247">
        <f t="shared" si="78"/>
        <v>34967.824043772205</v>
      </c>
      <c r="BC168" s="259">
        <f t="shared" ref="BC168:BC172" si="79">SUM(AQ168:BB168)</f>
        <v>340598.09399782727</v>
      </c>
      <c r="BD168" s="257">
        <f t="shared" ref="BD168:BI168" si="80">+BD68+BD73+BD78</f>
        <v>31429.196472908825</v>
      </c>
      <c r="BE168" s="247">
        <f t="shared" si="80"/>
        <v>27947.091702545989</v>
      </c>
      <c r="BF168" s="247">
        <f t="shared" si="80"/>
        <v>29732.459710762192</v>
      </c>
      <c r="BG168" s="247">
        <f t="shared" si="80"/>
        <v>34134.858811209197</v>
      </c>
      <c r="BH168" s="247">
        <f t="shared" si="80"/>
        <v>32419.476251261593</v>
      </c>
      <c r="BI168" s="247">
        <f t="shared" si="80"/>
        <v>31747.269862577261</v>
      </c>
      <c r="BJ168" s="247">
        <f t="shared" ref="BJ168:BK168" si="81">+BJ68+BJ73+BJ78</f>
        <v>35467.757147137214</v>
      </c>
      <c r="BK168" s="247">
        <f t="shared" si="81"/>
        <v>33508.242609821798</v>
      </c>
      <c r="BL168" s="247">
        <f t="shared" ref="BL168:BM168" si="82">+BL68+BL73+BL78</f>
        <v>32774.859606810205</v>
      </c>
      <c r="BM168" s="247">
        <f t="shared" si="82"/>
        <v>32362.32910185921</v>
      </c>
      <c r="BN168" s="247">
        <f t="shared" ref="BN168:BO168" si="83">+BN68+BN73+BN78</f>
        <v>29796.666396419416</v>
      </c>
      <c r="BO168" s="247">
        <f t="shared" si="83"/>
        <v>38260.780726845049</v>
      </c>
      <c r="BP168" s="259">
        <f t="shared" ref="BP168" si="84">+BP68+BP73+BP78</f>
        <v>389580.98840015801</v>
      </c>
      <c r="BQ168" s="247">
        <f t="shared" ref="BQ168:BR168" si="85">+BQ68+BQ73+BQ78</f>
        <v>31881.93905780201</v>
      </c>
      <c r="BR168" s="247">
        <f t="shared" si="85"/>
        <v>27687.982002881821</v>
      </c>
      <c r="BS168" s="247">
        <f t="shared" ref="BS168" si="86">+BS68+BS73+BS78</f>
        <v>28009.323125933202</v>
      </c>
      <c r="BT168" s="148">
        <f t="shared" si="49"/>
        <v>73212.712325472006</v>
      </c>
      <c r="BU168" s="20">
        <f t="shared" si="50"/>
        <v>89108.74788621701</v>
      </c>
      <c r="BV168" s="52">
        <f t="shared" si="51"/>
        <v>87579.244186617027</v>
      </c>
      <c r="BW168" s="130">
        <f t="shared" si="52"/>
        <v>-1.7164461805175502</v>
      </c>
      <c r="BX168" s="66"/>
      <c r="BY168" s="66"/>
    </row>
    <row r="169" spans="1:77" ht="20.100000000000001" customHeight="1" x14ac:dyDescent="0.2">
      <c r="A169" s="63"/>
      <c r="B169" s="251"/>
      <c r="C169" s="252" t="s">
        <v>88</v>
      </c>
      <c r="D169" s="257">
        <f t="shared" ref="D169:AI169" si="87">+D95+D100</f>
        <v>18168.089964090403</v>
      </c>
      <c r="E169" s="247">
        <f t="shared" si="87"/>
        <v>14853.233783367603</v>
      </c>
      <c r="F169" s="247">
        <f t="shared" si="87"/>
        <v>18701.995319552174</v>
      </c>
      <c r="G169" s="247">
        <f t="shared" si="87"/>
        <v>19949.92190240122</v>
      </c>
      <c r="H169" s="247">
        <f t="shared" si="87"/>
        <v>19466.23525505939</v>
      </c>
      <c r="I169" s="247">
        <f t="shared" si="87"/>
        <v>19060.821716547212</v>
      </c>
      <c r="J169" s="247">
        <f t="shared" si="87"/>
        <v>17826.003905149406</v>
      </c>
      <c r="K169" s="247">
        <f t="shared" si="87"/>
        <v>17732.08355536899</v>
      </c>
      <c r="L169" s="247">
        <f t="shared" si="87"/>
        <v>18229.576120943573</v>
      </c>
      <c r="M169" s="247">
        <f t="shared" si="87"/>
        <v>21513.469914818401</v>
      </c>
      <c r="N169" s="247">
        <f t="shared" si="87"/>
        <v>17353.244670779997</v>
      </c>
      <c r="O169" s="258">
        <f t="shared" si="87"/>
        <v>28533.271083320178</v>
      </c>
      <c r="P169" s="259">
        <f t="shared" si="87"/>
        <v>231387.94719139853</v>
      </c>
      <c r="Q169" s="257">
        <f t="shared" si="87"/>
        <v>16702.352911073216</v>
      </c>
      <c r="R169" s="247">
        <f t="shared" si="87"/>
        <v>15184.811862331604</v>
      </c>
      <c r="S169" s="247">
        <f t="shared" si="87"/>
        <v>17914.117950178421</v>
      </c>
      <c r="T169" s="247">
        <f t="shared" si="87"/>
        <v>17997.749751063195</v>
      </c>
      <c r="U169" s="247">
        <f t="shared" si="87"/>
        <v>21335.741785625389</v>
      </c>
      <c r="V169" s="247">
        <f t="shared" si="87"/>
        <v>18569.065972394797</v>
      </c>
      <c r="W169" s="247">
        <f t="shared" si="87"/>
        <v>17215.12954325301</v>
      </c>
      <c r="X169" s="247">
        <f t="shared" si="87"/>
        <v>17995.502189046201</v>
      </c>
      <c r="Y169" s="247">
        <f t="shared" si="87"/>
        <v>17856.258176537202</v>
      </c>
      <c r="Z169" s="247">
        <f t="shared" si="87"/>
        <v>18476.187332551199</v>
      </c>
      <c r="AA169" s="247">
        <f t="shared" si="87"/>
        <v>17126.78064307601</v>
      </c>
      <c r="AB169" s="258">
        <f t="shared" si="87"/>
        <v>23696.974844181779</v>
      </c>
      <c r="AC169" s="259">
        <f t="shared" si="87"/>
        <v>220070.67296131203</v>
      </c>
      <c r="AD169" s="257">
        <f t="shared" si="87"/>
        <v>15412.026590118785</v>
      </c>
      <c r="AE169" s="247">
        <f t="shared" si="87"/>
        <v>13228.517350278997</v>
      </c>
      <c r="AF169" s="247">
        <f t="shared" si="87"/>
        <v>41041.675029181977</v>
      </c>
      <c r="AG169" s="247">
        <f t="shared" si="87"/>
        <v>15984.263014233202</v>
      </c>
      <c r="AH169" s="247">
        <f t="shared" si="87"/>
        <v>17976.240746568823</v>
      </c>
      <c r="AI169" s="247">
        <f t="shared" si="87"/>
        <v>19170.422298560799</v>
      </c>
      <c r="AJ169" s="247">
        <f t="shared" ref="AJ169:BB169" si="88">+AJ95+AJ100</f>
        <v>17341.763022436415</v>
      </c>
      <c r="AK169" s="247">
        <f t="shared" si="88"/>
        <v>17430.258801455406</v>
      </c>
      <c r="AL169" s="247">
        <f t="shared" si="88"/>
        <v>18091.368229272804</v>
      </c>
      <c r="AM169" s="247">
        <f t="shared" si="88"/>
        <v>19372.080505762817</v>
      </c>
      <c r="AN169" s="247">
        <f t="shared" si="88"/>
        <v>17358.319357213601</v>
      </c>
      <c r="AO169" s="258">
        <f t="shared" si="88"/>
        <v>22842.849037249995</v>
      </c>
      <c r="AP169" s="259">
        <f t="shared" si="88"/>
        <v>235249.78398233361</v>
      </c>
      <c r="AQ169" s="257">
        <f t="shared" si="88"/>
        <v>15426.066129548006</v>
      </c>
      <c r="AR169" s="247">
        <f t="shared" si="88"/>
        <v>12794.83731749861</v>
      </c>
      <c r="AS169" s="247">
        <f t="shared" si="88"/>
        <v>15951.454228018813</v>
      </c>
      <c r="AT169" s="247">
        <f t="shared" si="88"/>
        <v>23502.989216526214</v>
      </c>
      <c r="AU169" s="247">
        <f t="shared" si="88"/>
        <v>16473.040651464216</v>
      </c>
      <c r="AV169" s="247">
        <f t="shared" si="88"/>
        <v>16185.204181912603</v>
      </c>
      <c r="AW169" s="247">
        <f t="shared" si="88"/>
        <v>15722.0775865742</v>
      </c>
      <c r="AX169" s="247">
        <f t="shared" si="88"/>
        <v>17376.289587489809</v>
      </c>
      <c r="AY169" s="247">
        <f t="shared" si="88"/>
        <v>14812.417571777009</v>
      </c>
      <c r="AZ169" s="247">
        <f t="shared" si="88"/>
        <v>18480.235944195185</v>
      </c>
      <c r="BA169" s="247">
        <f t="shared" si="88"/>
        <v>17298.188628637625</v>
      </c>
      <c r="BB169" s="247">
        <f t="shared" si="88"/>
        <v>22688.786334457614</v>
      </c>
      <c r="BC169" s="259">
        <f t="shared" si="79"/>
        <v>206711.58737809994</v>
      </c>
      <c r="BD169" s="257">
        <f t="shared" ref="BD169:BI169" si="89">+BD95+BD100</f>
        <v>17820.856475577009</v>
      </c>
      <c r="BE169" s="247">
        <f t="shared" si="89"/>
        <v>16177.538389240004</v>
      </c>
      <c r="BF169" s="247">
        <f t="shared" si="89"/>
        <v>15324.306335917412</v>
      </c>
      <c r="BG169" s="247">
        <f t="shared" si="89"/>
        <v>17381.046825331196</v>
      </c>
      <c r="BH169" s="247">
        <f t="shared" si="89"/>
        <v>17978.422786827803</v>
      </c>
      <c r="BI169" s="247">
        <f t="shared" si="89"/>
        <v>18770.103829197411</v>
      </c>
      <c r="BJ169" s="247">
        <f t="shared" ref="BJ169:BK169" si="90">+BJ95+BJ100</f>
        <v>22788.163788913975</v>
      </c>
      <c r="BK169" s="247">
        <f t="shared" si="90"/>
        <v>20514.547307600413</v>
      </c>
      <c r="BL169" s="247">
        <f t="shared" ref="BL169:BM169" si="91">+BL95+BL100</f>
        <v>18076.771708894601</v>
      </c>
      <c r="BM169" s="247">
        <f t="shared" si="91"/>
        <v>17685.637881481784</v>
      </c>
      <c r="BN169" s="247">
        <f t="shared" ref="BN169:BO169" si="92">+BN95+BN100</f>
        <v>13580.57747965238</v>
      </c>
      <c r="BO169" s="247">
        <f t="shared" si="92"/>
        <v>20743.475440154387</v>
      </c>
      <c r="BP169" s="259">
        <f t="shared" ref="BP169" si="93">+BP95+BP100</f>
        <v>216841.44824878837</v>
      </c>
      <c r="BQ169" s="247">
        <f t="shared" ref="BQ169:BR169" si="94">+BQ95+BQ100</f>
        <v>16023.063762356629</v>
      </c>
      <c r="BR169" s="247">
        <f t="shared" si="94"/>
        <v>14719.830943107387</v>
      </c>
      <c r="BS169" s="247">
        <f t="shared" ref="BS169" si="95">+BS95+BS100</f>
        <v>12662.081099382402</v>
      </c>
      <c r="BT169" s="148">
        <f t="shared" si="49"/>
        <v>44172.357675065425</v>
      </c>
      <c r="BU169" s="20">
        <f t="shared" si="50"/>
        <v>49322.701200734424</v>
      </c>
      <c r="BV169" s="52">
        <f t="shared" si="51"/>
        <v>43404.975804846414</v>
      </c>
      <c r="BW169" s="130">
        <f t="shared" si="52"/>
        <v>-11.997975074000799</v>
      </c>
      <c r="BX169" s="66"/>
      <c r="BY169" s="66"/>
    </row>
    <row r="170" spans="1:77" ht="20.100000000000001" customHeight="1" x14ac:dyDescent="0.2">
      <c r="A170" s="63"/>
      <c r="B170" s="251"/>
      <c r="C170" s="252" t="s">
        <v>89</v>
      </c>
      <c r="D170" s="257">
        <f t="shared" ref="D170:AI170" si="96">+D113+D118</f>
        <v>2110.2415714916842</v>
      </c>
      <c r="E170" s="247">
        <f t="shared" si="96"/>
        <v>1707.0759584758794</v>
      </c>
      <c r="F170" s="247">
        <f t="shared" si="96"/>
        <v>2043.4271437783336</v>
      </c>
      <c r="G170" s="247">
        <f t="shared" si="96"/>
        <v>1973.3947652229197</v>
      </c>
      <c r="H170" s="247">
        <f t="shared" si="96"/>
        <v>2034.2733407118419</v>
      </c>
      <c r="I170" s="247">
        <f t="shared" si="96"/>
        <v>2038.5280120471939</v>
      </c>
      <c r="J170" s="247">
        <f t="shared" si="96"/>
        <v>2036.9433533387953</v>
      </c>
      <c r="K170" s="247">
        <f t="shared" si="96"/>
        <v>2066.2681397578813</v>
      </c>
      <c r="L170" s="247">
        <f t="shared" si="96"/>
        <v>2004.2691660161529</v>
      </c>
      <c r="M170" s="247">
        <f t="shared" si="96"/>
        <v>2082.7940325745481</v>
      </c>
      <c r="N170" s="247">
        <f t="shared" si="96"/>
        <v>2026.7560251583636</v>
      </c>
      <c r="O170" s="258">
        <f t="shared" si="96"/>
        <v>2780.2642552963348</v>
      </c>
      <c r="P170" s="259">
        <f t="shared" si="96"/>
        <v>24904.235763869929</v>
      </c>
      <c r="Q170" s="257">
        <f t="shared" si="96"/>
        <v>2335.4673198322298</v>
      </c>
      <c r="R170" s="247">
        <f t="shared" si="96"/>
        <v>1980.7020623016942</v>
      </c>
      <c r="S170" s="247">
        <f t="shared" si="96"/>
        <v>2091.3464476837444</v>
      </c>
      <c r="T170" s="247">
        <f t="shared" si="96"/>
        <v>2065.5881065483359</v>
      </c>
      <c r="U170" s="247">
        <f t="shared" si="96"/>
        <v>2091.9261532556411</v>
      </c>
      <c r="V170" s="247">
        <f t="shared" si="96"/>
        <v>2157.5227375702989</v>
      </c>
      <c r="W170" s="247">
        <f t="shared" si="96"/>
        <v>2206.059180432761</v>
      </c>
      <c r="X170" s="247">
        <f t="shared" si="96"/>
        <v>2171.0795002407795</v>
      </c>
      <c r="Y170" s="247">
        <f t="shared" si="96"/>
        <v>2165.8084169887175</v>
      </c>
      <c r="Z170" s="247">
        <f t="shared" si="96"/>
        <v>2197.0216001776316</v>
      </c>
      <c r="AA170" s="247">
        <f t="shared" si="96"/>
        <v>2219.5712338672511</v>
      </c>
      <c r="AB170" s="258">
        <f t="shared" si="96"/>
        <v>2815.445980999596</v>
      </c>
      <c r="AC170" s="259">
        <f t="shared" si="96"/>
        <v>26497.538739898679</v>
      </c>
      <c r="AD170" s="257">
        <f t="shared" si="96"/>
        <v>2383.1461684122414</v>
      </c>
      <c r="AE170" s="247">
        <f t="shared" si="96"/>
        <v>2123.9180207858944</v>
      </c>
      <c r="AF170" s="247">
        <f t="shared" si="96"/>
        <v>2382.8962415358692</v>
      </c>
      <c r="AG170" s="247">
        <f t="shared" si="96"/>
        <v>2303.4991784080166</v>
      </c>
      <c r="AH170" s="247">
        <f t="shared" si="96"/>
        <v>2356.1086730924503</v>
      </c>
      <c r="AI170" s="247">
        <f t="shared" si="96"/>
        <v>2400.5648130916552</v>
      </c>
      <c r="AJ170" s="247">
        <f t="shared" ref="AJ170:BB170" si="97">+AJ113+AJ118</f>
        <v>2451.435775971258</v>
      </c>
      <c r="AK170" s="247">
        <f t="shared" si="97"/>
        <v>2476.5280441011264</v>
      </c>
      <c r="AL170" s="247">
        <f t="shared" si="97"/>
        <v>2429.7661687544032</v>
      </c>
      <c r="AM170" s="247">
        <f t="shared" si="97"/>
        <v>2495.9962700740562</v>
      </c>
      <c r="AN170" s="247">
        <f t="shared" si="97"/>
        <v>2540.7938246888198</v>
      </c>
      <c r="AO170" s="258">
        <f t="shared" si="97"/>
        <v>3193.6525392369313</v>
      </c>
      <c r="AP170" s="259">
        <f t="shared" si="97"/>
        <v>29538.305718152718</v>
      </c>
      <c r="AQ170" s="257">
        <f t="shared" si="97"/>
        <v>2768.3371920903519</v>
      </c>
      <c r="AR170" s="247">
        <f t="shared" si="97"/>
        <v>2388.9984355107217</v>
      </c>
      <c r="AS170" s="247">
        <f t="shared" si="97"/>
        <v>2696.619686222552</v>
      </c>
      <c r="AT170" s="247">
        <f t="shared" si="97"/>
        <v>2592.698381203043</v>
      </c>
      <c r="AU170" s="247">
        <f t="shared" si="97"/>
        <v>2664.479682824971</v>
      </c>
      <c r="AV170" s="247">
        <f t="shared" si="97"/>
        <v>2660.040764107745</v>
      </c>
      <c r="AW170" s="247">
        <f t="shared" si="97"/>
        <v>2717.8926430926135</v>
      </c>
      <c r="AX170" s="247">
        <f t="shared" si="97"/>
        <v>2797.5081844468141</v>
      </c>
      <c r="AY170" s="247">
        <f t="shared" si="97"/>
        <v>2740.9153191270389</v>
      </c>
      <c r="AZ170" s="247">
        <f t="shared" si="97"/>
        <v>2820.1484007964887</v>
      </c>
      <c r="BA170" s="247">
        <f t="shared" si="97"/>
        <v>2874.5827616564984</v>
      </c>
      <c r="BB170" s="247">
        <f t="shared" si="97"/>
        <v>3811.8541527547031</v>
      </c>
      <c r="BC170" s="259">
        <f t="shared" si="79"/>
        <v>33534.075603833546</v>
      </c>
      <c r="BD170" s="257">
        <f t="shared" ref="BD170:BI170" si="98">+BD113+BD118</f>
        <v>3113.9516359615068</v>
      </c>
      <c r="BE170" s="247">
        <f t="shared" si="98"/>
        <v>2882.3457645431708</v>
      </c>
      <c r="BF170" s="247">
        <f t="shared" si="98"/>
        <v>2937.9671174335617</v>
      </c>
      <c r="BG170" s="247">
        <f t="shared" si="98"/>
        <v>2918.5622724320419</v>
      </c>
      <c r="BH170" s="247">
        <f t="shared" si="98"/>
        <v>2985.7151633371077</v>
      </c>
      <c r="BI170" s="247">
        <f t="shared" si="98"/>
        <v>3055.9514606502571</v>
      </c>
      <c r="BJ170" s="247">
        <f t="shared" ref="BJ170:BK170" si="99">+BJ113+BJ118</f>
        <v>3062.0676095459871</v>
      </c>
      <c r="BK170" s="247">
        <f t="shared" si="99"/>
        <v>3139.8809409411342</v>
      </c>
      <c r="BL170" s="247">
        <f t="shared" ref="BL170:BM170" si="100">+BL113+BL118</f>
        <v>3069.8850606788137</v>
      </c>
      <c r="BM170" s="247">
        <f t="shared" si="100"/>
        <v>2966.2107650242015</v>
      </c>
      <c r="BN170" s="247">
        <f t="shared" ref="BN170:BO170" si="101">+BN113+BN118</f>
        <v>2679.0166764544019</v>
      </c>
      <c r="BO170" s="247">
        <f t="shared" si="101"/>
        <v>4010.4400156947995</v>
      </c>
      <c r="BP170" s="259">
        <f t="shared" ref="BP170" si="102">+BP113+BP118</f>
        <v>36821.99448269698</v>
      </c>
      <c r="BQ170" s="247">
        <f t="shared" ref="BQ170:BR170" si="103">+BQ113+BQ118</f>
        <v>3367.3210070326977</v>
      </c>
      <c r="BR170" s="247">
        <f t="shared" si="103"/>
        <v>3239.5724245090614</v>
      </c>
      <c r="BS170" s="247">
        <f t="shared" ref="BS170" si="104">+BS113+BS118</f>
        <v>2772.907080221079</v>
      </c>
      <c r="BT170" s="148">
        <f t="shared" si="49"/>
        <v>7853.9553138236261</v>
      </c>
      <c r="BU170" s="20">
        <f t="shared" si="50"/>
        <v>8934.2645179382398</v>
      </c>
      <c r="BV170" s="52">
        <f t="shared" si="51"/>
        <v>9379.8005117628381</v>
      </c>
      <c r="BW170" s="130">
        <f t="shared" si="52"/>
        <v>4.9868234025313374</v>
      </c>
      <c r="BX170" s="66"/>
      <c r="BY170" s="66"/>
    </row>
    <row r="171" spans="1:77" ht="20.100000000000001" customHeight="1" x14ac:dyDescent="0.2">
      <c r="A171" s="63"/>
      <c r="B171" s="251"/>
      <c r="C171" s="252" t="s">
        <v>90</v>
      </c>
      <c r="D171" s="257">
        <f t="shared" ref="D171:AI171" si="105">+D136</f>
        <v>6.4228844100000035</v>
      </c>
      <c r="E171" s="247">
        <f t="shared" si="105"/>
        <v>6.5206746399999993</v>
      </c>
      <c r="F171" s="247">
        <f t="shared" si="105"/>
        <v>12.037412189999996</v>
      </c>
      <c r="G171" s="247">
        <f t="shared" si="105"/>
        <v>19.751261770000006</v>
      </c>
      <c r="H171" s="247">
        <f t="shared" si="105"/>
        <v>16.434032690099997</v>
      </c>
      <c r="I171" s="247">
        <f t="shared" si="105"/>
        <v>17.029683250000001</v>
      </c>
      <c r="J171" s="247">
        <f t="shared" si="105"/>
        <v>20.067343869999995</v>
      </c>
      <c r="K171" s="247">
        <f t="shared" si="105"/>
        <v>23.263204680000005</v>
      </c>
      <c r="L171" s="247">
        <f t="shared" si="105"/>
        <v>23.619538039999998</v>
      </c>
      <c r="M171" s="247">
        <f t="shared" si="105"/>
        <v>29.556228300000029</v>
      </c>
      <c r="N171" s="247">
        <f t="shared" si="105"/>
        <v>39.418695540000009</v>
      </c>
      <c r="O171" s="258">
        <f t="shared" si="105"/>
        <v>45.601147679999983</v>
      </c>
      <c r="P171" s="259">
        <f t="shared" si="105"/>
        <v>259.72210706010003</v>
      </c>
      <c r="Q171" s="257">
        <f t="shared" si="105"/>
        <v>43.55488927399999</v>
      </c>
      <c r="R171" s="247">
        <f t="shared" si="105"/>
        <v>39.326891390000043</v>
      </c>
      <c r="S171" s="247">
        <f t="shared" si="105"/>
        <v>46.245261094000057</v>
      </c>
      <c r="T171" s="247">
        <f t="shared" si="105"/>
        <v>47.539360272000081</v>
      </c>
      <c r="U171" s="247">
        <f t="shared" si="105"/>
        <v>50.543363000000127</v>
      </c>
      <c r="V171" s="247">
        <f t="shared" si="105"/>
        <v>50.862674470000002</v>
      </c>
      <c r="W171" s="247">
        <f t="shared" si="105"/>
        <v>57.119669044900014</v>
      </c>
      <c r="X171" s="247">
        <f t="shared" si="105"/>
        <v>57.693885074699956</v>
      </c>
      <c r="Y171" s="247">
        <f t="shared" si="105"/>
        <v>57.18492074000001</v>
      </c>
      <c r="Z171" s="247">
        <f t="shared" si="105"/>
        <v>60.385673589999769</v>
      </c>
      <c r="AA171" s="247">
        <f t="shared" si="105"/>
        <v>61.248096899999723</v>
      </c>
      <c r="AB171" s="258">
        <f t="shared" si="105"/>
        <v>66.892010889999654</v>
      </c>
      <c r="AC171" s="259">
        <f t="shared" si="105"/>
        <v>638.59669573959945</v>
      </c>
      <c r="AD171" s="257">
        <f t="shared" si="105"/>
        <v>62.106635689999692</v>
      </c>
      <c r="AE171" s="247">
        <f t="shared" si="105"/>
        <v>62.037317760000185</v>
      </c>
      <c r="AF171" s="247">
        <f t="shared" si="105"/>
        <v>69.94372117500032</v>
      </c>
      <c r="AG171" s="247">
        <f t="shared" si="105"/>
        <v>66.840489710000043</v>
      </c>
      <c r="AH171" s="247">
        <f t="shared" si="105"/>
        <v>74.66164156999983</v>
      </c>
      <c r="AI171" s="247">
        <f t="shared" si="105"/>
        <v>76.235107779999908</v>
      </c>
      <c r="AJ171" s="247">
        <f t="shared" ref="AJ171:BB171" si="106">+AJ136</f>
        <v>79.198706904599831</v>
      </c>
      <c r="AK171" s="247">
        <f t="shared" si="106"/>
        <v>84.022032802915263</v>
      </c>
      <c r="AL171" s="247">
        <f t="shared" si="106"/>
        <v>86.602878439999685</v>
      </c>
      <c r="AM171" s="247">
        <f t="shared" si="106"/>
        <v>89.829086603599734</v>
      </c>
      <c r="AN171" s="247">
        <f t="shared" si="106"/>
        <v>93.525201329999646</v>
      </c>
      <c r="AO171" s="258">
        <f t="shared" si="106"/>
        <v>98.25269162999993</v>
      </c>
      <c r="AP171" s="259">
        <f t="shared" si="106"/>
        <v>943.255511396114</v>
      </c>
      <c r="AQ171" s="257">
        <f t="shared" si="106"/>
        <v>93.979210918400028</v>
      </c>
      <c r="AR171" s="247">
        <f t="shared" si="106"/>
        <v>89.006094619999999</v>
      </c>
      <c r="AS171" s="247">
        <f t="shared" si="106"/>
        <v>103.21203527369981</v>
      </c>
      <c r="AT171" s="247">
        <f t="shared" si="106"/>
        <v>92.034575199999765</v>
      </c>
      <c r="AU171" s="247">
        <f t="shared" si="106"/>
        <v>99.034672700899634</v>
      </c>
      <c r="AV171" s="247">
        <f t="shared" si="106"/>
        <v>100.91974859860012</v>
      </c>
      <c r="AW171" s="247">
        <f t="shared" si="106"/>
        <v>106.8035421200005</v>
      </c>
      <c r="AX171" s="247">
        <f t="shared" si="106"/>
        <v>110.96456725000047</v>
      </c>
      <c r="AY171" s="247">
        <f t="shared" si="106"/>
        <v>108.60116136400076</v>
      </c>
      <c r="AZ171" s="247">
        <f t="shared" si="106"/>
        <v>115.10836877280062</v>
      </c>
      <c r="BA171" s="247">
        <f t="shared" si="106"/>
        <v>113.46224429200051</v>
      </c>
      <c r="BB171" s="247">
        <f t="shared" si="106"/>
        <v>124.36382390000031</v>
      </c>
      <c r="BC171" s="259">
        <f t="shared" si="79"/>
        <v>1257.4900450104028</v>
      </c>
      <c r="BD171" s="257">
        <f t="shared" ref="BD171:BI171" si="107">+BD136</f>
        <v>118.1106177172001</v>
      </c>
      <c r="BE171" s="247">
        <f t="shared" si="107"/>
        <v>111.32222467470054</v>
      </c>
      <c r="BF171" s="247">
        <f t="shared" si="107"/>
        <v>120.5743589104008</v>
      </c>
      <c r="BG171" s="247">
        <f t="shared" si="107"/>
        <v>122.0771185344006</v>
      </c>
      <c r="BH171" s="247">
        <f t="shared" si="107"/>
        <v>126.8782943306004</v>
      </c>
      <c r="BI171" s="247">
        <f t="shared" si="107"/>
        <v>124.6757729776009</v>
      </c>
      <c r="BJ171" s="247">
        <f t="shared" ref="BJ171:BK171" si="108">+BJ136</f>
        <v>130.76149762440062</v>
      </c>
      <c r="BK171" s="247">
        <f t="shared" si="108"/>
        <v>130.52878057560051</v>
      </c>
      <c r="BL171" s="247">
        <f t="shared" ref="BL171:BM171" si="109">+BL136</f>
        <v>125.7398194852006</v>
      </c>
      <c r="BM171" s="247">
        <f t="shared" si="109"/>
        <v>126.54047718000068</v>
      </c>
      <c r="BN171" s="247">
        <f t="shared" ref="BN171:BO171" si="110">+BN136</f>
        <v>123.93996403320091</v>
      </c>
      <c r="BO171" s="247">
        <f t="shared" si="110"/>
        <v>141.77273611320052</v>
      </c>
      <c r="BP171" s="259">
        <f t="shared" ref="BP171" si="111">+BP136</f>
        <v>1502.9216621565074</v>
      </c>
      <c r="BQ171" s="247">
        <f t="shared" ref="BQ171:BR171" si="112">+BQ136</f>
        <v>128.54665946200055</v>
      </c>
      <c r="BR171" s="247">
        <f t="shared" si="112"/>
        <v>129.3612701128009</v>
      </c>
      <c r="BS171" s="247">
        <f t="shared" ref="BS171" si="113">+BS136</f>
        <v>123.29391813120057</v>
      </c>
      <c r="BT171" s="148">
        <f t="shared" si="49"/>
        <v>286.19734081209987</v>
      </c>
      <c r="BU171" s="20">
        <f t="shared" si="50"/>
        <v>350.00720130230144</v>
      </c>
      <c r="BV171" s="52">
        <f t="shared" si="51"/>
        <v>381.20184770600201</v>
      </c>
      <c r="BW171" s="130">
        <f t="shared" si="52"/>
        <v>8.9125727378271069</v>
      </c>
      <c r="BX171" s="66"/>
      <c r="BY171" s="66"/>
    </row>
    <row r="172" spans="1:77" ht="20.100000000000001" customHeight="1" thickBot="1" x14ac:dyDescent="0.3">
      <c r="A172" s="63"/>
      <c r="B172" s="251" t="s">
        <v>58</v>
      </c>
      <c r="C172" s="252"/>
      <c r="D172" s="260">
        <f t="shared" ref="D172:AI172" si="114">+D155</f>
        <v>4424.8975493047983</v>
      </c>
      <c r="E172" s="248">
        <f t="shared" si="114"/>
        <v>4466.1600077976</v>
      </c>
      <c r="F172" s="248">
        <f t="shared" si="114"/>
        <v>5916.9033128519986</v>
      </c>
      <c r="G172" s="248">
        <f t="shared" si="114"/>
        <v>5322.3727806596007</v>
      </c>
      <c r="H172" s="248">
        <f t="shared" si="114"/>
        <v>5196.4883984571989</v>
      </c>
      <c r="I172" s="248">
        <f t="shared" si="114"/>
        <v>6411.1098343360009</v>
      </c>
      <c r="J172" s="248">
        <f t="shared" si="114"/>
        <v>6259.0206265180004</v>
      </c>
      <c r="K172" s="248">
        <f t="shared" si="114"/>
        <v>5648.4633926755996</v>
      </c>
      <c r="L172" s="248">
        <f t="shared" si="114"/>
        <v>4585.5871353615994</v>
      </c>
      <c r="M172" s="248">
        <f t="shared" si="114"/>
        <v>6262.3217462740013</v>
      </c>
      <c r="N172" s="248">
        <f t="shared" si="114"/>
        <v>4542.7098989775986</v>
      </c>
      <c r="O172" s="261">
        <f t="shared" si="114"/>
        <v>3732.7825270623998</v>
      </c>
      <c r="P172" s="262">
        <f t="shared" si="114"/>
        <v>62768.817210276393</v>
      </c>
      <c r="Q172" s="260">
        <f t="shared" si="114"/>
        <v>4276.6196938027997</v>
      </c>
      <c r="R172" s="248">
        <f t="shared" si="114"/>
        <v>4696.2010803340008</v>
      </c>
      <c r="S172" s="248">
        <f t="shared" si="114"/>
        <v>5785.2267552303983</v>
      </c>
      <c r="T172" s="248">
        <f t="shared" si="114"/>
        <v>6284.6131106523999</v>
      </c>
      <c r="U172" s="248">
        <f t="shared" si="114"/>
        <v>7554.4251434776006</v>
      </c>
      <c r="V172" s="248">
        <f t="shared" si="114"/>
        <v>7032.7682432380007</v>
      </c>
      <c r="W172" s="248">
        <f t="shared" si="114"/>
        <v>3656.7285783744001</v>
      </c>
      <c r="X172" s="248">
        <f t="shared" si="114"/>
        <v>6943.4518914751989</v>
      </c>
      <c r="Y172" s="248">
        <f t="shared" si="114"/>
        <v>6247.2289872639985</v>
      </c>
      <c r="Z172" s="248">
        <f t="shared" si="114"/>
        <v>7363.0769674432022</v>
      </c>
      <c r="AA172" s="248">
        <f t="shared" si="114"/>
        <v>5820.9777149439988</v>
      </c>
      <c r="AB172" s="261">
        <f t="shared" si="114"/>
        <v>6052.7981250075991</v>
      </c>
      <c r="AC172" s="262">
        <f t="shared" si="114"/>
        <v>71714.116291243598</v>
      </c>
      <c r="AD172" s="260">
        <f t="shared" si="114"/>
        <v>5553.3540635411991</v>
      </c>
      <c r="AE172" s="248">
        <f t="shared" si="114"/>
        <v>4537.9135508287991</v>
      </c>
      <c r="AF172" s="248">
        <f t="shared" si="114"/>
        <v>5965.6490743684008</v>
      </c>
      <c r="AG172" s="248">
        <f t="shared" si="114"/>
        <v>4065.7660689515997</v>
      </c>
      <c r="AH172" s="248">
        <f t="shared" si="114"/>
        <v>5399.9438289104</v>
      </c>
      <c r="AI172" s="248">
        <f t="shared" si="114"/>
        <v>4591.5548912928007</v>
      </c>
      <c r="AJ172" s="248">
        <f t="shared" ref="AJ172:BB172" si="115">+AJ155</f>
        <v>5697.2290657600024</v>
      </c>
      <c r="AK172" s="248">
        <f t="shared" si="115"/>
        <v>3776.9236765464007</v>
      </c>
      <c r="AL172" s="248">
        <f t="shared" si="115"/>
        <v>5078.8383803684001</v>
      </c>
      <c r="AM172" s="248">
        <f t="shared" si="115"/>
        <v>5130.9262571928002</v>
      </c>
      <c r="AN172" s="248">
        <f t="shared" si="115"/>
        <v>5551.8273906207978</v>
      </c>
      <c r="AO172" s="261">
        <f t="shared" si="115"/>
        <v>6383.7309613124016</v>
      </c>
      <c r="AP172" s="262">
        <f t="shared" si="115"/>
        <v>61733.657209694007</v>
      </c>
      <c r="AQ172" s="260">
        <f t="shared" si="115"/>
        <v>4001.9026017967985</v>
      </c>
      <c r="AR172" s="248">
        <f t="shared" si="115"/>
        <v>4274.1808065952</v>
      </c>
      <c r="AS172" s="248">
        <f t="shared" si="115"/>
        <v>8084.0431711651972</v>
      </c>
      <c r="AT172" s="248">
        <f t="shared" si="115"/>
        <v>6902.5509025423999</v>
      </c>
      <c r="AU172" s="248">
        <f t="shared" si="115"/>
        <v>7409.4432882211986</v>
      </c>
      <c r="AV172" s="248">
        <f t="shared" si="115"/>
        <v>5377.3878776544007</v>
      </c>
      <c r="AW172" s="248">
        <f t="shared" si="115"/>
        <v>6614.412973344798</v>
      </c>
      <c r="AX172" s="248">
        <f t="shared" si="115"/>
        <v>7096.0746707500002</v>
      </c>
      <c r="AY172" s="248">
        <f t="shared" si="115"/>
        <v>6056.3821230964013</v>
      </c>
      <c r="AZ172" s="248">
        <f t="shared" si="115"/>
        <v>6489.2683689531996</v>
      </c>
      <c r="BA172" s="248">
        <f t="shared" si="115"/>
        <v>6165.7237381580007</v>
      </c>
      <c r="BB172" s="248">
        <f t="shared" si="115"/>
        <v>4884.3427346120006</v>
      </c>
      <c r="BC172" s="262">
        <f t="shared" si="79"/>
        <v>73355.71325688959</v>
      </c>
      <c r="BD172" s="260">
        <f t="shared" ref="BD172:BI172" si="116">+BD155</f>
        <v>4427.8326267615994</v>
      </c>
      <c r="BE172" s="248">
        <f t="shared" si="116"/>
        <v>3013.8623350739999</v>
      </c>
      <c r="BF172" s="248">
        <f t="shared" si="116"/>
        <v>5309.058860755199</v>
      </c>
      <c r="BG172" s="248">
        <f t="shared" si="116"/>
        <v>6047.3264528675991</v>
      </c>
      <c r="BH172" s="248">
        <f t="shared" si="116"/>
        <v>5534.8724623108001</v>
      </c>
      <c r="BI172" s="248">
        <f t="shared" si="116"/>
        <v>3782.8289713220015</v>
      </c>
      <c r="BJ172" s="248">
        <f t="shared" ref="BJ172:BK172" si="117">+BJ155</f>
        <v>5880.8136188888002</v>
      </c>
      <c r="BK172" s="248">
        <f t="shared" si="117"/>
        <v>4419.6038562596004</v>
      </c>
      <c r="BL172" s="248">
        <f t="shared" ref="BL172:BM172" si="118">+BL155</f>
        <v>4725.9697954188014</v>
      </c>
      <c r="BM172" s="248">
        <f t="shared" si="118"/>
        <v>7100.0239568212</v>
      </c>
      <c r="BN172" s="248">
        <f t="shared" ref="BN172:BO172" si="119">+BN155</f>
        <v>5045.606402815999</v>
      </c>
      <c r="BO172" s="248">
        <f t="shared" si="119"/>
        <v>4654.9668258347992</v>
      </c>
      <c r="BP172" s="262">
        <f t="shared" ref="BP172" si="120">+BP155</f>
        <v>59942.766165130393</v>
      </c>
      <c r="BQ172" s="248">
        <f t="shared" ref="BQ172:BR172" si="121">+BQ155</f>
        <v>3959.5213645136</v>
      </c>
      <c r="BR172" s="248">
        <f t="shared" si="121"/>
        <v>3514.1452250951997</v>
      </c>
      <c r="BS172" s="248">
        <f t="shared" ref="BS172" si="122">+BS155</f>
        <v>10686.111941324001</v>
      </c>
      <c r="BT172" s="237">
        <f t="shared" si="49"/>
        <v>16360.126579557196</v>
      </c>
      <c r="BU172" s="149">
        <f t="shared" si="50"/>
        <v>12750.753822590799</v>
      </c>
      <c r="BV172" s="142">
        <f t="shared" si="51"/>
        <v>18159.778530932803</v>
      </c>
      <c r="BW172" s="130">
        <f t="shared" si="52"/>
        <v>42.421215118738395</v>
      </c>
      <c r="BX172" s="66"/>
      <c r="BY172" s="66"/>
    </row>
    <row r="173" spans="1:77" ht="20.100000000000001" customHeight="1" thickBot="1" x14ac:dyDescent="0.3">
      <c r="A173" s="63"/>
      <c r="B173" s="268" t="s">
        <v>91</v>
      </c>
      <c r="C173" s="269"/>
      <c r="D173" s="263">
        <f>+D165+D167+D172</f>
        <v>74394.791081708885</v>
      </c>
      <c r="E173" s="264">
        <f t="shared" ref="E173:AQ173" si="123">+E165+E167+E172</f>
        <v>63910.886867236666</v>
      </c>
      <c r="F173" s="264">
        <f t="shared" si="123"/>
        <v>73455.005479580112</v>
      </c>
      <c r="G173" s="264">
        <f t="shared" si="123"/>
        <v>83904.486682610936</v>
      </c>
      <c r="H173" s="264">
        <f t="shared" si="123"/>
        <v>75468.372389983939</v>
      </c>
      <c r="I173" s="264">
        <f t="shared" si="123"/>
        <v>79551.382660287782</v>
      </c>
      <c r="J173" s="264">
        <f t="shared" si="123"/>
        <v>86197.919513510409</v>
      </c>
      <c r="K173" s="264">
        <f t="shared" si="123"/>
        <v>72526.386783392867</v>
      </c>
      <c r="L173" s="264">
        <f t="shared" si="123"/>
        <v>73620.769977969539</v>
      </c>
      <c r="M173" s="264">
        <f t="shared" si="123"/>
        <v>86661.377703116785</v>
      </c>
      <c r="N173" s="264">
        <f t="shared" si="123"/>
        <v>74618.184139838151</v>
      </c>
      <c r="O173" s="265">
        <f t="shared" si="123"/>
        <v>106184.8711273169</v>
      </c>
      <c r="P173" s="266">
        <f t="shared" si="123"/>
        <v>950494.43440655293</v>
      </c>
      <c r="Q173" s="263">
        <f t="shared" si="123"/>
        <v>77145.161415867056</v>
      </c>
      <c r="R173" s="264">
        <f t="shared" si="123"/>
        <v>72265.279565457706</v>
      </c>
      <c r="S173" s="264">
        <f t="shared" si="123"/>
        <v>85253.152887577569</v>
      </c>
      <c r="T173" s="264">
        <f t="shared" si="123"/>
        <v>89235.679697875108</v>
      </c>
      <c r="U173" s="264">
        <f t="shared" si="123"/>
        <v>92615.804930292026</v>
      </c>
      <c r="V173" s="264">
        <f t="shared" si="123"/>
        <v>90119.586172096504</v>
      </c>
      <c r="W173" s="264">
        <f t="shared" si="123"/>
        <v>80629.90945768448</v>
      </c>
      <c r="X173" s="264">
        <f t="shared" si="123"/>
        <v>93736.892847620285</v>
      </c>
      <c r="Y173" s="264">
        <f t="shared" si="123"/>
        <v>93736.701585782328</v>
      </c>
      <c r="Z173" s="264">
        <f t="shared" si="123"/>
        <v>95080.101685293237</v>
      </c>
      <c r="AA173" s="264">
        <f t="shared" si="123"/>
        <v>90496.429285000646</v>
      </c>
      <c r="AB173" s="265">
        <f t="shared" si="123"/>
        <v>111861.89346002121</v>
      </c>
      <c r="AC173" s="266">
        <f t="shared" si="123"/>
        <v>1072176.5929905684</v>
      </c>
      <c r="AD173" s="263">
        <f t="shared" si="123"/>
        <v>82932.259855366254</v>
      </c>
      <c r="AE173" s="264">
        <f t="shared" si="123"/>
        <v>72005.861943765296</v>
      </c>
      <c r="AF173" s="264">
        <f t="shared" si="123"/>
        <v>120818.97227034908</v>
      </c>
      <c r="AG173" s="264">
        <f t="shared" si="123"/>
        <v>94025.687698971829</v>
      </c>
      <c r="AH173" s="264">
        <f t="shared" si="123"/>
        <v>101298.04041227188</v>
      </c>
      <c r="AI173" s="264">
        <f t="shared" si="123"/>
        <v>91016.810090972256</v>
      </c>
      <c r="AJ173" s="264">
        <f t="shared" si="123"/>
        <v>91402.977765062678</v>
      </c>
      <c r="AK173" s="264">
        <f t="shared" si="123"/>
        <v>88381.425909667683</v>
      </c>
      <c r="AL173" s="264">
        <f t="shared" si="123"/>
        <v>91094.227254256984</v>
      </c>
      <c r="AM173" s="264">
        <f t="shared" si="123"/>
        <v>96787.310604465078</v>
      </c>
      <c r="AN173" s="264">
        <f t="shared" si="123"/>
        <v>93316.333780606627</v>
      </c>
      <c r="AO173" s="265">
        <f t="shared" si="123"/>
        <v>111214.85919260993</v>
      </c>
      <c r="AP173" s="266">
        <f t="shared" si="123"/>
        <v>1134294.7667783652</v>
      </c>
      <c r="AQ173" s="263">
        <f t="shared" si="123"/>
        <v>94444.813101789143</v>
      </c>
      <c r="AR173" s="264">
        <f t="shared" ref="AR173:AS173" si="124">+AR165+AR167+AR172</f>
        <v>76799.219484791553</v>
      </c>
      <c r="AS173" s="264">
        <f t="shared" si="124"/>
        <v>96404.665382056643</v>
      </c>
      <c r="AT173" s="264">
        <f t="shared" ref="AT173:AU173" si="125">+AT165+AT167+AT172</f>
        <v>123830.15594553787</v>
      </c>
      <c r="AU173" s="264">
        <f t="shared" si="125"/>
        <v>102678.51616131105</v>
      </c>
      <c r="AV173" s="264">
        <f t="shared" ref="AV173:AW173" si="126">+AV165+AV167+AV172</f>
        <v>97828.212631489601</v>
      </c>
      <c r="AW173" s="264">
        <f t="shared" si="126"/>
        <v>102379.15435822443</v>
      </c>
      <c r="AX173" s="264">
        <f t="shared" ref="AX173:AY173" si="127">+AX165+AX167+AX172</f>
        <v>100351.4739058752</v>
      </c>
      <c r="AY173" s="264">
        <f t="shared" si="127"/>
        <v>92587.278175000829</v>
      </c>
      <c r="AZ173" s="264">
        <f t="shared" ref="AZ173:BA173" si="128">+AZ165+AZ167+AZ172</f>
        <v>113958.5426202706</v>
      </c>
      <c r="BA173" s="264">
        <f t="shared" si="128"/>
        <v>102283.50944232076</v>
      </c>
      <c r="BB173" s="264">
        <f t="shared" ref="BB173:BD173" si="129">+BB165+BB167+BB172</f>
        <v>113286.27155441807</v>
      </c>
      <c r="BC173" s="266">
        <f t="shared" si="129"/>
        <v>1216831.8127630856</v>
      </c>
      <c r="BD173" s="263">
        <f t="shared" si="129"/>
        <v>105535.56807428334</v>
      </c>
      <c r="BE173" s="264">
        <f t="shared" ref="BE173:BF173" si="130">+BE165+BE167+BE172</f>
        <v>84452.534935274656</v>
      </c>
      <c r="BF173" s="264">
        <f t="shared" si="130"/>
        <v>95727.409605304187</v>
      </c>
      <c r="BG173" s="264">
        <f t="shared" ref="BG173" si="131">+BG165+BG167+BG172</f>
        <v>114162.75294270746</v>
      </c>
      <c r="BH173" s="264">
        <f t="shared" ref="BH173:BI173" si="132">+BH165+BH167+BH172</f>
        <v>106235.82920435519</v>
      </c>
      <c r="BI173" s="264">
        <f t="shared" si="132"/>
        <v>97860.140210900732</v>
      </c>
      <c r="BJ173" s="264">
        <f t="shared" ref="BJ173:BK173" si="133">+BJ165+BJ167+BJ172</f>
        <v>119198.240545283</v>
      </c>
      <c r="BK173" s="264">
        <f t="shared" si="133"/>
        <v>105879.09053913172</v>
      </c>
      <c r="BL173" s="264">
        <f t="shared" ref="BL173:BM173" si="134">+BL165+BL167+BL172</f>
        <v>101216.66049984682</v>
      </c>
      <c r="BM173" s="264">
        <f t="shared" si="134"/>
        <v>105576.3120382066</v>
      </c>
      <c r="BN173" s="264">
        <f t="shared" ref="BN173:BO173" si="135">+BN165+BN167+BN172</f>
        <v>97816.805003810397</v>
      </c>
      <c r="BO173" s="264">
        <f t="shared" si="135"/>
        <v>117072.15074373221</v>
      </c>
      <c r="BP173" s="266">
        <f t="shared" ref="BP173" si="136">+BP165+BP167+BP172</f>
        <v>1250733.4943428361</v>
      </c>
      <c r="BQ173" s="264">
        <f t="shared" ref="BQ173:BR173" si="137">+BQ165+BQ167+BQ172</f>
        <v>101981.60319597395</v>
      </c>
      <c r="BR173" s="264">
        <f t="shared" si="137"/>
        <v>87803.958920161458</v>
      </c>
      <c r="BS173" s="264">
        <f t="shared" ref="BS173" si="138">+BS165+BS167+BS172</f>
        <v>109737.24543526012</v>
      </c>
      <c r="BT173" s="181">
        <f t="shared" si="49"/>
        <v>267648.69796863734</v>
      </c>
      <c r="BU173" s="120">
        <f t="shared" si="50"/>
        <v>285715.51261486218</v>
      </c>
      <c r="BV173" s="121">
        <f t="shared" si="51"/>
        <v>299522.8075513955</v>
      </c>
      <c r="BW173" s="173">
        <f t="shared" si="52"/>
        <v>4.8325324761575805</v>
      </c>
      <c r="BX173" s="66"/>
      <c r="BY173" s="66"/>
    </row>
    <row r="174" spans="1:77" ht="20.100000000000001" customHeight="1" x14ac:dyDescent="0.2">
      <c r="A174" s="63"/>
      <c r="B174" s="244"/>
      <c r="C174" s="246"/>
      <c r="BD174" s="247"/>
      <c r="BE174" s="247"/>
      <c r="BF174" s="247"/>
      <c r="BG174" s="247"/>
      <c r="BH174" s="247"/>
      <c r="BI174" s="247"/>
      <c r="BJ174" s="247"/>
      <c r="BK174" s="247"/>
      <c r="BL174" s="247"/>
      <c r="BM174" s="247"/>
      <c r="BN174" s="247"/>
      <c r="BO174" s="247"/>
      <c r="BP174" s="247"/>
      <c r="BQ174" s="247"/>
      <c r="BR174" s="247"/>
      <c r="BS174" s="247"/>
      <c r="BX174" s="66"/>
      <c r="BY174" s="66"/>
    </row>
    <row r="175" spans="1:77" ht="20.100000000000001" customHeight="1" thickBot="1" x14ac:dyDescent="0.3">
      <c r="A175" s="63"/>
      <c r="B175" s="267" t="s">
        <v>108</v>
      </c>
      <c r="C175" s="245"/>
      <c r="BX175" s="66"/>
      <c r="BY175" s="66"/>
    </row>
    <row r="176" spans="1:77" ht="20.100000000000001" customHeight="1" x14ac:dyDescent="0.25">
      <c r="A176" s="63"/>
      <c r="B176" s="249" t="s">
        <v>35</v>
      </c>
      <c r="C176" s="250"/>
      <c r="D176" s="253">
        <f>+D177</f>
        <v>6674</v>
      </c>
      <c r="E176" s="254">
        <f t="shared" ref="E176:BS176" si="139">+E177</f>
        <v>5941</v>
      </c>
      <c r="F176" s="254">
        <f t="shared" si="139"/>
        <v>7133</v>
      </c>
      <c r="G176" s="254">
        <f t="shared" si="139"/>
        <v>7295</v>
      </c>
      <c r="H176" s="254">
        <f t="shared" si="139"/>
        <v>6788</v>
      </c>
      <c r="I176" s="254">
        <f t="shared" si="139"/>
        <v>7374</v>
      </c>
      <c r="J176" s="254">
        <f t="shared" si="139"/>
        <v>8229</v>
      </c>
      <c r="K176" s="254">
        <f t="shared" si="139"/>
        <v>7761</v>
      </c>
      <c r="L176" s="254">
        <f t="shared" si="139"/>
        <v>8020</v>
      </c>
      <c r="M176" s="254">
        <f t="shared" si="139"/>
        <v>8685</v>
      </c>
      <c r="N176" s="254">
        <f t="shared" si="139"/>
        <v>8042</v>
      </c>
      <c r="O176" s="255">
        <f t="shared" si="139"/>
        <v>9280</v>
      </c>
      <c r="P176" s="256">
        <f t="shared" si="139"/>
        <v>91222</v>
      </c>
      <c r="Q176" s="253">
        <f t="shared" si="139"/>
        <v>7889</v>
      </c>
      <c r="R176" s="254">
        <f t="shared" si="139"/>
        <v>7759</v>
      </c>
      <c r="S176" s="254">
        <f t="shared" si="139"/>
        <v>9337</v>
      </c>
      <c r="T176" s="254">
        <f t="shared" si="139"/>
        <v>9211</v>
      </c>
      <c r="U176" s="254">
        <f t="shared" si="139"/>
        <v>8992</v>
      </c>
      <c r="V176" s="254">
        <f t="shared" si="139"/>
        <v>9779</v>
      </c>
      <c r="W176" s="254">
        <f t="shared" si="139"/>
        <v>9388</v>
      </c>
      <c r="X176" s="254">
        <f t="shared" si="139"/>
        <v>10590</v>
      </c>
      <c r="Y176" s="254">
        <f t="shared" si="139"/>
        <v>10416</v>
      </c>
      <c r="Z176" s="254">
        <f t="shared" si="139"/>
        <v>10222</v>
      </c>
      <c r="AA176" s="254">
        <f t="shared" si="139"/>
        <v>10596</v>
      </c>
      <c r="AB176" s="255">
        <f t="shared" si="139"/>
        <v>12103</v>
      </c>
      <c r="AC176" s="256">
        <f t="shared" si="139"/>
        <v>116282</v>
      </c>
      <c r="AD176" s="253">
        <f t="shared" si="139"/>
        <v>11000</v>
      </c>
      <c r="AE176" s="254">
        <f t="shared" si="139"/>
        <v>9876</v>
      </c>
      <c r="AF176" s="254">
        <f t="shared" si="139"/>
        <v>12748</v>
      </c>
      <c r="AG176" s="254">
        <f t="shared" si="139"/>
        <v>10373</v>
      </c>
      <c r="AH176" s="254">
        <f t="shared" si="139"/>
        <v>12400</v>
      </c>
      <c r="AI176" s="254">
        <f t="shared" si="139"/>
        <v>11581</v>
      </c>
      <c r="AJ176" s="254">
        <f t="shared" si="139"/>
        <v>11165</v>
      </c>
      <c r="AK176" s="254">
        <f t="shared" si="139"/>
        <v>11446</v>
      </c>
      <c r="AL176" s="254">
        <f t="shared" si="139"/>
        <v>10530</v>
      </c>
      <c r="AM176" s="254">
        <f t="shared" si="139"/>
        <v>11235</v>
      </c>
      <c r="AN176" s="254">
        <f t="shared" si="139"/>
        <v>10790</v>
      </c>
      <c r="AO176" s="255">
        <f t="shared" si="139"/>
        <v>10745</v>
      </c>
      <c r="AP176" s="256">
        <f t="shared" si="139"/>
        <v>133889</v>
      </c>
      <c r="AQ176" s="253">
        <f t="shared" si="139"/>
        <v>10812</v>
      </c>
      <c r="AR176" s="254">
        <f t="shared" si="139"/>
        <v>9228</v>
      </c>
      <c r="AS176" s="254">
        <f t="shared" si="139"/>
        <v>10705</v>
      </c>
      <c r="AT176" s="254">
        <f t="shared" si="139"/>
        <v>11008</v>
      </c>
      <c r="AU176" s="254">
        <f t="shared" si="139"/>
        <v>10980</v>
      </c>
      <c r="AV176" s="254">
        <f t="shared" si="139"/>
        <v>10948</v>
      </c>
      <c r="AW176" s="254">
        <f t="shared" si="139"/>
        <v>11267</v>
      </c>
      <c r="AX176" s="254">
        <f t="shared" si="139"/>
        <v>12003</v>
      </c>
      <c r="AY176" s="254">
        <f t="shared" si="139"/>
        <v>10747</v>
      </c>
      <c r="AZ176" s="254">
        <f t="shared" si="139"/>
        <v>12156</v>
      </c>
      <c r="BA176" s="254">
        <f t="shared" si="139"/>
        <v>11352</v>
      </c>
      <c r="BB176" s="254">
        <f t="shared" si="139"/>
        <v>11499</v>
      </c>
      <c r="BC176" s="256">
        <f t="shared" si="139"/>
        <v>132705</v>
      </c>
      <c r="BD176" s="253">
        <f t="shared" si="139"/>
        <v>11434</v>
      </c>
      <c r="BE176" s="254">
        <f t="shared" si="139"/>
        <v>10454</v>
      </c>
      <c r="BF176" s="254">
        <f t="shared" si="139"/>
        <v>10451</v>
      </c>
      <c r="BG176" s="254">
        <f t="shared" si="139"/>
        <v>12298</v>
      </c>
      <c r="BH176" s="254">
        <f t="shared" si="139"/>
        <v>13083</v>
      </c>
      <c r="BI176" s="254">
        <f t="shared" si="139"/>
        <v>11215</v>
      </c>
      <c r="BJ176" s="254">
        <f t="shared" si="139"/>
        <v>14076</v>
      </c>
      <c r="BK176" s="254">
        <f t="shared" si="139"/>
        <v>13695</v>
      </c>
      <c r="BL176" s="254">
        <f t="shared" si="139"/>
        <v>13263</v>
      </c>
      <c r="BM176" s="254">
        <f t="shared" si="139"/>
        <v>13968</v>
      </c>
      <c r="BN176" s="254">
        <f t="shared" si="139"/>
        <v>11712</v>
      </c>
      <c r="BO176" s="254">
        <f t="shared" si="139"/>
        <v>13279</v>
      </c>
      <c r="BP176" s="256">
        <f t="shared" si="139"/>
        <v>148928</v>
      </c>
      <c r="BQ176" s="254">
        <f t="shared" si="139"/>
        <v>13185</v>
      </c>
      <c r="BR176" s="254">
        <f t="shared" si="139"/>
        <v>11936</v>
      </c>
      <c r="BS176" s="254">
        <f t="shared" si="139"/>
        <v>11689</v>
      </c>
      <c r="BT176" s="156">
        <f t="shared" ref="BT176:BT184" si="140">SUM($AQ176:$AS176)</f>
        <v>30745</v>
      </c>
      <c r="BU176" s="155">
        <f t="shared" ref="BU176:BU184" si="141">SUM($BD176:$BF176)</f>
        <v>32339</v>
      </c>
      <c r="BV176" s="157">
        <f t="shared" ref="BV176:BV184" si="142">SUM($BQ176:$BS176)</f>
        <v>36810</v>
      </c>
      <c r="BW176" s="179">
        <f t="shared" ref="BW176:BW184" si="143">((BV176/BU176)-1)*100</f>
        <v>13.825412041188656</v>
      </c>
      <c r="BX176" s="66"/>
      <c r="BY176" s="66"/>
    </row>
    <row r="177" spans="1:77" ht="20.100000000000001" customHeight="1" x14ac:dyDescent="0.2">
      <c r="A177" s="63"/>
      <c r="B177" s="251"/>
      <c r="C177" s="252" t="s">
        <v>86</v>
      </c>
      <c r="D177" s="257">
        <f t="shared" ref="D177:AI177" si="144">+D40</f>
        <v>6674</v>
      </c>
      <c r="E177" s="247">
        <f t="shared" si="144"/>
        <v>5941</v>
      </c>
      <c r="F177" s="247">
        <f t="shared" si="144"/>
        <v>7133</v>
      </c>
      <c r="G177" s="247">
        <f t="shared" si="144"/>
        <v>7295</v>
      </c>
      <c r="H177" s="247">
        <f t="shared" si="144"/>
        <v>6788</v>
      </c>
      <c r="I177" s="247">
        <f t="shared" si="144"/>
        <v>7374</v>
      </c>
      <c r="J177" s="247">
        <f t="shared" si="144"/>
        <v>8229</v>
      </c>
      <c r="K177" s="247">
        <f t="shared" si="144"/>
        <v>7761</v>
      </c>
      <c r="L177" s="247">
        <f t="shared" si="144"/>
        <v>8020</v>
      </c>
      <c r="M177" s="247">
        <f t="shared" si="144"/>
        <v>8685</v>
      </c>
      <c r="N177" s="247">
        <f t="shared" si="144"/>
        <v>8042</v>
      </c>
      <c r="O177" s="258">
        <f t="shared" si="144"/>
        <v>9280</v>
      </c>
      <c r="P177" s="259">
        <f t="shared" si="144"/>
        <v>91222</v>
      </c>
      <c r="Q177" s="257">
        <f t="shared" si="144"/>
        <v>7889</v>
      </c>
      <c r="R177" s="247">
        <f t="shared" si="144"/>
        <v>7759</v>
      </c>
      <c r="S177" s="247">
        <f t="shared" si="144"/>
        <v>9337</v>
      </c>
      <c r="T177" s="247">
        <f t="shared" si="144"/>
        <v>9211</v>
      </c>
      <c r="U177" s="247">
        <f t="shared" si="144"/>
        <v>8992</v>
      </c>
      <c r="V177" s="247">
        <f t="shared" si="144"/>
        <v>9779</v>
      </c>
      <c r="W177" s="247">
        <f t="shared" si="144"/>
        <v>9388</v>
      </c>
      <c r="X177" s="247">
        <f t="shared" si="144"/>
        <v>10590</v>
      </c>
      <c r="Y177" s="247">
        <f t="shared" si="144"/>
        <v>10416</v>
      </c>
      <c r="Z177" s="247">
        <f t="shared" si="144"/>
        <v>10222</v>
      </c>
      <c r="AA177" s="247">
        <f t="shared" si="144"/>
        <v>10596</v>
      </c>
      <c r="AB177" s="258">
        <f t="shared" si="144"/>
        <v>12103</v>
      </c>
      <c r="AC177" s="259">
        <f t="shared" si="144"/>
        <v>116282</v>
      </c>
      <c r="AD177" s="257">
        <f t="shared" si="144"/>
        <v>11000</v>
      </c>
      <c r="AE177" s="247">
        <f t="shared" si="144"/>
        <v>9876</v>
      </c>
      <c r="AF177" s="247">
        <f t="shared" si="144"/>
        <v>12748</v>
      </c>
      <c r="AG177" s="247">
        <f t="shared" si="144"/>
        <v>10373</v>
      </c>
      <c r="AH177" s="247">
        <f t="shared" si="144"/>
        <v>12400</v>
      </c>
      <c r="AI177" s="247">
        <f t="shared" si="144"/>
        <v>11581</v>
      </c>
      <c r="AJ177" s="247">
        <f t="shared" ref="AJ177:BB177" si="145">+AJ40</f>
        <v>11165</v>
      </c>
      <c r="AK177" s="247">
        <f t="shared" si="145"/>
        <v>11446</v>
      </c>
      <c r="AL177" s="247">
        <f t="shared" si="145"/>
        <v>10530</v>
      </c>
      <c r="AM177" s="247">
        <f t="shared" si="145"/>
        <v>11235</v>
      </c>
      <c r="AN177" s="247">
        <f t="shared" si="145"/>
        <v>10790</v>
      </c>
      <c r="AO177" s="258">
        <f t="shared" si="145"/>
        <v>10745</v>
      </c>
      <c r="AP177" s="259">
        <f t="shared" si="145"/>
        <v>133889</v>
      </c>
      <c r="AQ177" s="257">
        <f t="shared" si="145"/>
        <v>10812</v>
      </c>
      <c r="AR177" s="247">
        <f t="shared" si="145"/>
        <v>9228</v>
      </c>
      <c r="AS177" s="247">
        <f t="shared" si="145"/>
        <v>10705</v>
      </c>
      <c r="AT177" s="247">
        <f t="shared" si="145"/>
        <v>11008</v>
      </c>
      <c r="AU177" s="247">
        <f t="shared" si="145"/>
        <v>10980</v>
      </c>
      <c r="AV177" s="247">
        <f t="shared" si="145"/>
        <v>10948</v>
      </c>
      <c r="AW177" s="247">
        <f t="shared" si="145"/>
        <v>11267</v>
      </c>
      <c r="AX177" s="247">
        <f t="shared" si="145"/>
        <v>12003</v>
      </c>
      <c r="AY177" s="247">
        <f t="shared" si="145"/>
        <v>10747</v>
      </c>
      <c r="AZ177" s="247">
        <f t="shared" si="145"/>
        <v>12156</v>
      </c>
      <c r="BA177" s="247">
        <f t="shared" si="145"/>
        <v>11352</v>
      </c>
      <c r="BB177" s="247">
        <f t="shared" si="145"/>
        <v>11499</v>
      </c>
      <c r="BC177" s="259">
        <f>SUM(AQ177:BB177)</f>
        <v>132705</v>
      </c>
      <c r="BD177" s="257">
        <f t="shared" ref="BD177:BI177" si="146">+BD40</f>
        <v>11434</v>
      </c>
      <c r="BE177" s="247">
        <f t="shared" si="146"/>
        <v>10454</v>
      </c>
      <c r="BF177" s="247">
        <f t="shared" si="146"/>
        <v>10451</v>
      </c>
      <c r="BG177" s="247">
        <f t="shared" si="146"/>
        <v>12298</v>
      </c>
      <c r="BH177" s="247">
        <f t="shared" si="146"/>
        <v>13083</v>
      </c>
      <c r="BI177" s="247">
        <f t="shared" si="146"/>
        <v>11215</v>
      </c>
      <c r="BJ177" s="247">
        <f t="shared" ref="BJ177:BK177" si="147">+BJ40</f>
        <v>14076</v>
      </c>
      <c r="BK177" s="247">
        <f t="shared" si="147"/>
        <v>13695</v>
      </c>
      <c r="BL177" s="247">
        <f t="shared" ref="BL177:BM177" si="148">+BL40</f>
        <v>13263</v>
      </c>
      <c r="BM177" s="247">
        <f t="shared" si="148"/>
        <v>13968</v>
      </c>
      <c r="BN177" s="247">
        <f t="shared" ref="BN177:BO177" si="149">+BN40</f>
        <v>11712</v>
      </c>
      <c r="BO177" s="247">
        <f t="shared" si="149"/>
        <v>13279</v>
      </c>
      <c r="BP177" s="259">
        <f t="shared" ref="BP177" si="150">+BP40</f>
        <v>148928</v>
      </c>
      <c r="BQ177" s="247">
        <f t="shared" ref="BQ177:BR177" si="151">+BQ40</f>
        <v>13185</v>
      </c>
      <c r="BR177" s="247">
        <f t="shared" si="151"/>
        <v>11936</v>
      </c>
      <c r="BS177" s="247">
        <f t="shared" ref="BS177" si="152">+BS40</f>
        <v>11689</v>
      </c>
      <c r="BT177" s="148">
        <f t="shared" si="140"/>
        <v>30745</v>
      </c>
      <c r="BU177" s="20">
        <f t="shared" si="141"/>
        <v>32339</v>
      </c>
      <c r="BV177" s="52">
        <f t="shared" si="142"/>
        <v>36810</v>
      </c>
      <c r="BW177" s="130">
        <f t="shared" si="143"/>
        <v>13.825412041188656</v>
      </c>
      <c r="BX177" s="66"/>
      <c r="BY177" s="66"/>
    </row>
    <row r="178" spans="1:77" ht="20.100000000000001" customHeight="1" x14ac:dyDescent="0.25">
      <c r="A178" s="63"/>
      <c r="B178" s="251" t="s">
        <v>36</v>
      </c>
      <c r="C178" s="252"/>
      <c r="D178" s="260">
        <f>+D179+D180+D181+D182</f>
        <v>5623101</v>
      </c>
      <c r="E178" s="248">
        <f t="shared" ref="E178:AQ178" si="153">+E179+E180+E181+E182</f>
        <v>4822564</v>
      </c>
      <c r="F178" s="248">
        <f t="shared" si="153"/>
        <v>9947829</v>
      </c>
      <c r="G178" s="248">
        <f t="shared" si="153"/>
        <v>7406476</v>
      </c>
      <c r="H178" s="248">
        <f t="shared" si="153"/>
        <v>7459094</v>
      </c>
      <c r="I178" s="248">
        <f t="shared" si="153"/>
        <v>7477457</v>
      </c>
      <c r="J178" s="248">
        <f t="shared" si="153"/>
        <v>7683430</v>
      </c>
      <c r="K178" s="248">
        <f t="shared" si="153"/>
        <v>8090563</v>
      </c>
      <c r="L178" s="248">
        <f t="shared" si="153"/>
        <v>8013253</v>
      </c>
      <c r="M178" s="248">
        <f t="shared" si="153"/>
        <v>8785711</v>
      </c>
      <c r="N178" s="248">
        <f t="shared" si="153"/>
        <v>9529235</v>
      </c>
      <c r="O178" s="261">
        <f t="shared" si="153"/>
        <v>11231249</v>
      </c>
      <c r="P178" s="262">
        <f t="shared" si="153"/>
        <v>96069962</v>
      </c>
      <c r="Q178" s="260">
        <f t="shared" si="153"/>
        <v>9875715</v>
      </c>
      <c r="R178" s="248">
        <f t="shared" si="153"/>
        <v>9321280</v>
      </c>
      <c r="S178" s="248">
        <f t="shared" si="153"/>
        <v>10394885</v>
      </c>
      <c r="T178" s="248">
        <f t="shared" si="153"/>
        <v>10596418</v>
      </c>
      <c r="U178" s="248">
        <f t="shared" si="153"/>
        <v>10890413</v>
      </c>
      <c r="V178" s="248">
        <f t="shared" si="153"/>
        <v>10971444</v>
      </c>
      <c r="W178" s="248">
        <f t="shared" si="153"/>
        <v>11198957</v>
      </c>
      <c r="X178" s="248">
        <f t="shared" si="153"/>
        <v>11769564</v>
      </c>
      <c r="Y178" s="248">
        <f t="shared" si="153"/>
        <v>11670590</v>
      </c>
      <c r="Z178" s="248">
        <f t="shared" si="153"/>
        <v>12072549</v>
      </c>
      <c r="AA178" s="248">
        <f t="shared" si="153"/>
        <v>11976736</v>
      </c>
      <c r="AB178" s="261">
        <f t="shared" si="153"/>
        <v>13571664.77</v>
      </c>
      <c r="AC178" s="262">
        <f t="shared" si="153"/>
        <v>134310215.76999998</v>
      </c>
      <c r="AD178" s="260">
        <f t="shared" si="153"/>
        <v>11778801</v>
      </c>
      <c r="AE178" s="248">
        <f t="shared" si="153"/>
        <v>11080340</v>
      </c>
      <c r="AF178" s="248">
        <f t="shared" si="153"/>
        <v>12809389</v>
      </c>
      <c r="AG178" s="248">
        <f t="shared" si="153"/>
        <v>12235623</v>
      </c>
      <c r="AH178" s="248">
        <f t="shared" si="153"/>
        <v>12980646</v>
      </c>
      <c r="AI178" s="248">
        <f t="shared" si="153"/>
        <v>13084328</v>
      </c>
      <c r="AJ178" s="248">
        <f t="shared" si="153"/>
        <v>13036995</v>
      </c>
      <c r="AK178" s="248">
        <f t="shared" si="153"/>
        <v>13519634</v>
      </c>
      <c r="AL178" s="248">
        <f t="shared" si="153"/>
        <v>14567982</v>
      </c>
      <c r="AM178" s="248">
        <f t="shared" si="153"/>
        <v>14048593</v>
      </c>
      <c r="AN178" s="248">
        <f t="shared" si="153"/>
        <v>14176280</v>
      </c>
      <c r="AO178" s="261">
        <f t="shared" si="153"/>
        <v>14581171</v>
      </c>
      <c r="AP178" s="262">
        <f t="shared" si="153"/>
        <v>157899782</v>
      </c>
      <c r="AQ178" s="260">
        <f t="shared" si="153"/>
        <v>13430837</v>
      </c>
      <c r="AR178" s="248">
        <f t="shared" ref="AR178:AS178" si="154">+AR179+AR180+AR181+AR182</f>
        <v>12103190</v>
      </c>
      <c r="AS178" s="248">
        <f t="shared" si="154"/>
        <v>13587257</v>
      </c>
      <c r="AT178" s="248">
        <f t="shared" ref="AT178:AU178" si="155">+AT179+AT180+AT181+AT182</f>
        <v>13851778.809999999</v>
      </c>
      <c r="AU178" s="248">
        <f t="shared" si="155"/>
        <v>14773914</v>
      </c>
      <c r="AV178" s="248">
        <f t="shared" ref="AV178:AW178" si="156">+AV179+AV180+AV181+AV182</f>
        <v>14590235</v>
      </c>
      <c r="AW178" s="248">
        <f t="shared" si="156"/>
        <v>14883833</v>
      </c>
      <c r="AX178" s="248">
        <f t="shared" ref="AX178:AY178" si="157">+AX179+AX180+AX181+AX182</f>
        <v>15511366</v>
      </c>
      <c r="AY178" s="248">
        <f t="shared" si="157"/>
        <v>15207941</v>
      </c>
      <c r="AZ178" s="248">
        <f t="shared" ref="AZ178:BA178" si="158">+AZ179+AZ180+AZ181+AZ182</f>
        <v>15890690</v>
      </c>
      <c r="BA178" s="248">
        <f t="shared" si="158"/>
        <v>15382645</v>
      </c>
      <c r="BB178" s="248">
        <f t="shared" ref="BB178:BD178" si="159">+BB179+BB180+BB181+BB182</f>
        <v>16489736</v>
      </c>
      <c r="BC178" s="262">
        <f t="shared" si="159"/>
        <v>175703422.81</v>
      </c>
      <c r="BD178" s="260">
        <f t="shared" si="159"/>
        <v>15007357</v>
      </c>
      <c r="BE178" s="248">
        <f t="shared" ref="BE178:BF178" si="160">+BE179+BE180+BE181+BE182</f>
        <v>14266523</v>
      </c>
      <c r="BF178" s="248">
        <f t="shared" si="160"/>
        <v>15165418</v>
      </c>
      <c r="BG178" s="248">
        <f t="shared" ref="BG178:BH178" si="161">+BG179+BG180+BG181+BG182</f>
        <v>15256941</v>
      </c>
      <c r="BH178" s="248">
        <f t="shared" si="161"/>
        <v>15865315</v>
      </c>
      <c r="BI178" s="248">
        <f t="shared" ref="BI178" si="162">+BI179+BI180+BI181+BI182</f>
        <v>15421867</v>
      </c>
      <c r="BJ178" s="248">
        <f t="shared" ref="BJ178:BK178" si="163">+BJ179+BJ180+BJ181+BJ182</f>
        <v>15843704</v>
      </c>
      <c r="BK178" s="248">
        <f t="shared" si="163"/>
        <v>16388981</v>
      </c>
      <c r="BL178" s="248">
        <f t="shared" ref="BL178:BM178" si="164">+BL179+BL180+BL181+BL182</f>
        <v>16240560</v>
      </c>
      <c r="BM178" s="248">
        <f t="shared" si="164"/>
        <v>15876430</v>
      </c>
      <c r="BN178" s="248">
        <f t="shared" ref="BN178:BO178" si="165">+BN179+BN180+BN181+BN182</f>
        <v>14161223</v>
      </c>
      <c r="BO178" s="248">
        <f t="shared" si="165"/>
        <v>18312624</v>
      </c>
      <c r="BP178" s="262">
        <f t="shared" ref="BP178" si="166">+BP179+BP180+BP181+BP182</f>
        <v>187806943</v>
      </c>
      <c r="BQ178" s="248">
        <f t="shared" ref="BQ178:BR178" si="167">+BQ179+BQ180+BQ181+BQ182</f>
        <v>16543569</v>
      </c>
      <c r="BR178" s="248">
        <f t="shared" si="167"/>
        <v>16252609</v>
      </c>
      <c r="BS178" s="248">
        <f t="shared" ref="BS178" si="168">+BS179+BS180+BS181+BS182</f>
        <v>14332287</v>
      </c>
      <c r="BT178" s="237">
        <f t="shared" si="140"/>
        <v>39121284</v>
      </c>
      <c r="BU178" s="149">
        <f t="shared" si="141"/>
        <v>44439298</v>
      </c>
      <c r="BV178" s="142">
        <f t="shared" si="142"/>
        <v>47128465</v>
      </c>
      <c r="BW178" s="130">
        <f t="shared" si="143"/>
        <v>6.0513264633478281</v>
      </c>
      <c r="BX178" s="66"/>
      <c r="BY178" s="66"/>
    </row>
    <row r="179" spans="1:77" ht="20.100000000000001" customHeight="1" x14ac:dyDescent="0.2">
      <c r="A179" s="63"/>
      <c r="B179" s="251"/>
      <c r="C179" s="252" t="s">
        <v>87</v>
      </c>
      <c r="D179" s="257">
        <f t="shared" ref="D179:AI179" si="169">+D83+D86+D89</f>
        <v>521941</v>
      </c>
      <c r="E179" s="247">
        <f t="shared" si="169"/>
        <v>494920</v>
      </c>
      <c r="F179" s="247">
        <f t="shared" si="169"/>
        <v>583483</v>
      </c>
      <c r="G179" s="247">
        <f t="shared" si="169"/>
        <v>584977</v>
      </c>
      <c r="H179" s="247">
        <f t="shared" si="169"/>
        <v>604143</v>
      </c>
      <c r="I179" s="247">
        <f t="shared" si="169"/>
        <v>639749</v>
      </c>
      <c r="J179" s="247">
        <f t="shared" si="169"/>
        <v>645906</v>
      </c>
      <c r="K179" s="247">
        <f t="shared" si="169"/>
        <v>639435</v>
      </c>
      <c r="L179" s="247">
        <f t="shared" si="169"/>
        <v>677821</v>
      </c>
      <c r="M179" s="247">
        <f t="shared" si="169"/>
        <v>722711</v>
      </c>
      <c r="N179" s="247">
        <f t="shared" si="169"/>
        <v>678408</v>
      </c>
      <c r="O179" s="258">
        <f t="shared" si="169"/>
        <v>906057</v>
      </c>
      <c r="P179" s="259">
        <f t="shared" si="169"/>
        <v>7699551</v>
      </c>
      <c r="Q179" s="257">
        <f t="shared" si="169"/>
        <v>695197</v>
      </c>
      <c r="R179" s="247">
        <f t="shared" si="169"/>
        <v>695622</v>
      </c>
      <c r="S179" s="247">
        <f t="shared" si="169"/>
        <v>783490</v>
      </c>
      <c r="T179" s="247">
        <f t="shared" si="169"/>
        <v>806451</v>
      </c>
      <c r="U179" s="247">
        <f t="shared" si="169"/>
        <v>827385</v>
      </c>
      <c r="V179" s="247">
        <f t="shared" si="169"/>
        <v>872353</v>
      </c>
      <c r="W179" s="247">
        <f t="shared" si="169"/>
        <v>885318</v>
      </c>
      <c r="X179" s="247">
        <f t="shared" si="169"/>
        <v>906259</v>
      </c>
      <c r="Y179" s="247">
        <f t="shared" si="169"/>
        <v>935257</v>
      </c>
      <c r="Z179" s="247">
        <f t="shared" si="169"/>
        <v>946331</v>
      </c>
      <c r="AA179" s="247">
        <f t="shared" si="169"/>
        <v>954578</v>
      </c>
      <c r="AB179" s="258">
        <f t="shared" si="169"/>
        <v>1200042</v>
      </c>
      <c r="AC179" s="259">
        <f t="shared" si="169"/>
        <v>10508283</v>
      </c>
      <c r="AD179" s="257">
        <f t="shared" si="169"/>
        <v>963855</v>
      </c>
      <c r="AE179" s="247">
        <f t="shared" si="169"/>
        <v>965596</v>
      </c>
      <c r="AF179" s="247">
        <f t="shared" si="169"/>
        <v>1133299</v>
      </c>
      <c r="AG179" s="247">
        <f t="shared" si="169"/>
        <v>1113745</v>
      </c>
      <c r="AH179" s="247">
        <f t="shared" si="169"/>
        <v>1253356</v>
      </c>
      <c r="AI179" s="247">
        <f t="shared" si="169"/>
        <v>1289281</v>
      </c>
      <c r="AJ179" s="247">
        <f t="shared" ref="AJ179:BB179" si="170">+AJ83+AJ86+AJ89</f>
        <v>1333900</v>
      </c>
      <c r="AK179" s="247">
        <f t="shared" si="170"/>
        <v>1544043</v>
      </c>
      <c r="AL179" s="247">
        <f t="shared" si="170"/>
        <v>1363581</v>
      </c>
      <c r="AM179" s="247">
        <f t="shared" si="170"/>
        <v>1432074</v>
      </c>
      <c r="AN179" s="247">
        <f t="shared" si="170"/>
        <v>1454684</v>
      </c>
      <c r="AO179" s="258">
        <f t="shared" si="170"/>
        <v>1706797</v>
      </c>
      <c r="AP179" s="259">
        <f t="shared" si="170"/>
        <v>15554211</v>
      </c>
      <c r="AQ179" s="257">
        <f t="shared" si="170"/>
        <v>1451889</v>
      </c>
      <c r="AR179" s="247">
        <f t="shared" si="170"/>
        <v>1393241</v>
      </c>
      <c r="AS179" s="247">
        <f t="shared" si="170"/>
        <v>1766690</v>
      </c>
      <c r="AT179" s="247">
        <f t="shared" si="170"/>
        <v>1640032</v>
      </c>
      <c r="AU179" s="247">
        <f t="shared" si="170"/>
        <v>1746784</v>
      </c>
      <c r="AV179" s="247">
        <f t="shared" si="170"/>
        <v>1750724</v>
      </c>
      <c r="AW179" s="247">
        <f t="shared" si="170"/>
        <v>1795669</v>
      </c>
      <c r="AX179" s="247">
        <f t="shared" si="170"/>
        <v>1874968</v>
      </c>
      <c r="AY179" s="247">
        <f t="shared" si="170"/>
        <v>1839777</v>
      </c>
      <c r="AZ179" s="247">
        <f t="shared" si="170"/>
        <v>2053287</v>
      </c>
      <c r="BA179" s="247">
        <f t="shared" si="170"/>
        <v>2063628</v>
      </c>
      <c r="BB179" s="247">
        <f t="shared" si="170"/>
        <v>2417887</v>
      </c>
      <c r="BC179" s="259">
        <f t="shared" ref="BC179:BC183" si="171">SUM(AQ179:BB179)</f>
        <v>21794576</v>
      </c>
      <c r="BD179" s="257">
        <f t="shared" ref="BD179:BI179" si="172">+BD83+BD86+BD89</f>
        <v>2087925</v>
      </c>
      <c r="BE179" s="247">
        <f t="shared" si="172"/>
        <v>2152211</v>
      </c>
      <c r="BF179" s="247">
        <f t="shared" si="172"/>
        <v>2311249</v>
      </c>
      <c r="BG179" s="247">
        <f t="shared" si="172"/>
        <v>2425390</v>
      </c>
      <c r="BH179" s="247">
        <f t="shared" si="172"/>
        <v>2647212</v>
      </c>
      <c r="BI179" s="247">
        <f t="shared" si="172"/>
        <v>2548797</v>
      </c>
      <c r="BJ179" s="247">
        <f t="shared" ref="BJ179:BK179" si="173">+BJ83+BJ86+BJ89</f>
        <v>2779442</v>
      </c>
      <c r="BK179" s="247">
        <f t="shared" si="173"/>
        <v>2880709</v>
      </c>
      <c r="BL179" s="247">
        <f t="shared" ref="BL179:BM179" si="174">+BL83+BL86+BL89</f>
        <v>2873561</v>
      </c>
      <c r="BM179" s="247">
        <f t="shared" si="174"/>
        <v>2847206</v>
      </c>
      <c r="BN179" s="247">
        <f t="shared" ref="BN179:BO179" si="175">+BN83+BN86+BN89</f>
        <v>2690947</v>
      </c>
      <c r="BO179" s="247">
        <f t="shared" si="175"/>
        <v>3580060</v>
      </c>
      <c r="BP179" s="259">
        <f t="shared" ref="BP179" si="176">+BP83+BP86+BP89</f>
        <v>31824709</v>
      </c>
      <c r="BQ179" s="247">
        <f t="shared" ref="BQ179:BR179" si="177">+BQ83+BQ86+BQ89</f>
        <v>3170862</v>
      </c>
      <c r="BR179" s="247">
        <f t="shared" si="177"/>
        <v>3172385</v>
      </c>
      <c r="BS179" s="247">
        <f t="shared" ref="BS179" si="178">+BS83+BS86+BS89</f>
        <v>3039497</v>
      </c>
      <c r="BT179" s="148">
        <f t="shared" si="140"/>
        <v>4611820</v>
      </c>
      <c r="BU179" s="20">
        <f t="shared" si="141"/>
        <v>6551385</v>
      </c>
      <c r="BV179" s="52">
        <f t="shared" si="142"/>
        <v>9382744</v>
      </c>
      <c r="BW179" s="130">
        <f t="shared" si="143"/>
        <v>43.217716559170306</v>
      </c>
      <c r="BX179" s="66"/>
      <c r="BY179" s="66"/>
    </row>
    <row r="180" spans="1:77" ht="20.100000000000001" customHeight="1" x14ac:dyDescent="0.2">
      <c r="A180" s="63"/>
      <c r="B180" s="251"/>
      <c r="C180" s="252" t="s">
        <v>88</v>
      </c>
      <c r="D180" s="257">
        <f t="shared" ref="D180:AI180" si="179">+D105+D108</f>
        <v>462155</v>
      </c>
      <c r="E180" s="247">
        <f t="shared" si="179"/>
        <v>425847</v>
      </c>
      <c r="F180" s="247">
        <f t="shared" si="179"/>
        <v>529646</v>
      </c>
      <c r="G180" s="247">
        <f t="shared" si="179"/>
        <v>513556</v>
      </c>
      <c r="H180" s="247">
        <f t="shared" si="179"/>
        <v>524778</v>
      </c>
      <c r="I180" s="247">
        <f t="shared" si="179"/>
        <v>503797</v>
      </c>
      <c r="J180" s="247">
        <f t="shared" si="179"/>
        <v>512856</v>
      </c>
      <c r="K180" s="247">
        <f t="shared" si="179"/>
        <v>508890</v>
      </c>
      <c r="L180" s="247">
        <f t="shared" si="179"/>
        <v>542816</v>
      </c>
      <c r="M180" s="247">
        <f t="shared" si="179"/>
        <v>582817</v>
      </c>
      <c r="N180" s="247">
        <f t="shared" si="179"/>
        <v>524870</v>
      </c>
      <c r="O180" s="258">
        <f t="shared" si="179"/>
        <v>689373</v>
      </c>
      <c r="P180" s="259">
        <f t="shared" si="179"/>
        <v>6321401</v>
      </c>
      <c r="Q180" s="257">
        <f t="shared" si="179"/>
        <v>431021</v>
      </c>
      <c r="R180" s="247">
        <f t="shared" si="179"/>
        <v>408097</v>
      </c>
      <c r="S180" s="247">
        <f t="shared" si="179"/>
        <v>500274</v>
      </c>
      <c r="T180" s="247">
        <f t="shared" si="179"/>
        <v>489919</v>
      </c>
      <c r="U180" s="247">
        <f t="shared" si="179"/>
        <v>494227</v>
      </c>
      <c r="V180" s="247">
        <f t="shared" si="179"/>
        <v>521972</v>
      </c>
      <c r="W180" s="247">
        <f t="shared" si="179"/>
        <v>517596</v>
      </c>
      <c r="X180" s="247">
        <f t="shared" si="179"/>
        <v>536101</v>
      </c>
      <c r="Y180" s="247">
        <f t="shared" si="179"/>
        <v>521888</v>
      </c>
      <c r="Z180" s="247">
        <f t="shared" si="179"/>
        <v>512746</v>
      </c>
      <c r="AA180" s="247">
        <f t="shared" si="179"/>
        <v>517789</v>
      </c>
      <c r="AB180" s="258">
        <f t="shared" si="179"/>
        <v>625475</v>
      </c>
      <c r="AC180" s="259">
        <f t="shared" si="179"/>
        <v>6077105</v>
      </c>
      <c r="AD180" s="257">
        <f t="shared" si="179"/>
        <v>425057</v>
      </c>
      <c r="AE180" s="247">
        <f t="shared" si="179"/>
        <v>394514</v>
      </c>
      <c r="AF180" s="247">
        <f t="shared" si="179"/>
        <v>511467</v>
      </c>
      <c r="AG180" s="247">
        <f t="shared" si="179"/>
        <v>447701</v>
      </c>
      <c r="AH180" s="247">
        <f t="shared" si="179"/>
        <v>509390</v>
      </c>
      <c r="AI180" s="247">
        <f t="shared" si="179"/>
        <v>491126</v>
      </c>
      <c r="AJ180" s="247">
        <f t="shared" ref="AJ180:BB180" si="180">+AJ105+AJ108</f>
        <v>494546</v>
      </c>
      <c r="AK180" s="247">
        <f t="shared" si="180"/>
        <v>511544</v>
      </c>
      <c r="AL180" s="247">
        <f t="shared" si="180"/>
        <v>487094</v>
      </c>
      <c r="AM180" s="247">
        <f t="shared" si="180"/>
        <v>514006</v>
      </c>
      <c r="AN180" s="247">
        <f t="shared" si="180"/>
        <v>500719</v>
      </c>
      <c r="AO180" s="258">
        <f t="shared" si="180"/>
        <v>573947</v>
      </c>
      <c r="AP180" s="259">
        <f t="shared" si="180"/>
        <v>5861111</v>
      </c>
      <c r="AQ180" s="257">
        <f t="shared" si="180"/>
        <v>414064</v>
      </c>
      <c r="AR180" s="247">
        <f t="shared" si="180"/>
        <v>367403</v>
      </c>
      <c r="AS180" s="247">
        <f t="shared" si="180"/>
        <v>466322</v>
      </c>
      <c r="AT180" s="247">
        <f t="shared" si="180"/>
        <v>466469</v>
      </c>
      <c r="AU180" s="247">
        <f t="shared" si="180"/>
        <v>473237</v>
      </c>
      <c r="AV180" s="247">
        <f t="shared" si="180"/>
        <v>476118</v>
      </c>
      <c r="AW180" s="247">
        <f t="shared" si="180"/>
        <v>480451</v>
      </c>
      <c r="AX180" s="247">
        <f t="shared" si="180"/>
        <v>491209</v>
      </c>
      <c r="AY180" s="247">
        <f t="shared" si="180"/>
        <v>441915</v>
      </c>
      <c r="AZ180" s="247">
        <f t="shared" si="180"/>
        <v>512809</v>
      </c>
      <c r="BA180" s="247">
        <f t="shared" si="180"/>
        <v>479648</v>
      </c>
      <c r="BB180" s="247">
        <f t="shared" si="180"/>
        <v>531720</v>
      </c>
      <c r="BC180" s="259">
        <f t="shared" si="171"/>
        <v>5601365</v>
      </c>
      <c r="BD180" s="257">
        <f t="shared" ref="BD180:BI180" si="181">+BD105+BD108</f>
        <v>417009</v>
      </c>
      <c r="BE180" s="247">
        <f t="shared" si="181"/>
        <v>399925</v>
      </c>
      <c r="BF180" s="247">
        <f t="shared" si="181"/>
        <v>414305</v>
      </c>
      <c r="BG180" s="247">
        <f t="shared" si="181"/>
        <v>445358</v>
      </c>
      <c r="BH180" s="247">
        <f t="shared" si="181"/>
        <v>464200</v>
      </c>
      <c r="BI180" s="247">
        <f t="shared" si="181"/>
        <v>422116</v>
      </c>
      <c r="BJ180" s="247">
        <f t="shared" ref="BJ180:BK180" si="182">+BJ105+BJ108</f>
        <v>478905</v>
      </c>
      <c r="BK180" s="247">
        <f t="shared" si="182"/>
        <v>462658</v>
      </c>
      <c r="BL180" s="247">
        <f t="shared" ref="BL180:BM180" si="183">+BL105+BL108</f>
        <v>444985</v>
      </c>
      <c r="BM180" s="247">
        <f t="shared" si="183"/>
        <v>415283</v>
      </c>
      <c r="BN180" s="247">
        <f t="shared" ref="BN180:BO180" si="184">+BN105+BN108</f>
        <v>342236</v>
      </c>
      <c r="BO180" s="247">
        <f t="shared" si="184"/>
        <v>506933</v>
      </c>
      <c r="BP180" s="259">
        <f t="shared" ref="BP180" si="185">+BP105+BP108</f>
        <v>5213913</v>
      </c>
      <c r="BQ180" s="247">
        <f t="shared" ref="BQ180:BR180" si="186">+BQ105+BQ108</f>
        <v>390157</v>
      </c>
      <c r="BR180" s="247">
        <f t="shared" si="186"/>
        <v>344128</v>
      </c>
      <c r="BS180" s="247">
        <f t="shared" ref="BS180" si="187">+BS105+BS108</f>
        <v>292169</v>
      </c>
      <c r="BT180" s="148">
        <f t="shared" si="140"/>
        <v>1247789</v>
      </c>
      <c r="BU180" s="20">
        <f t="shared" si="141"/>
        <v>1231239</v>
      </c>
      <c r="BV180" s="52">
        <f t="shared" si="142"/>
        <v>1026454</v>
      </c>
      <c r="BW180" s="130">
        <f t="shared" si="143"/>
        <v>-16.632432858283408</v>
      </c>
      <c r="BX180" s="66"/>
      <c r="BY180" s="66"/>
    </row>
    <row r="181" spans="1:77" ht="20.100000000000001" customHeight="1" x14ac:dyDescent="0.2">
      <c r="A181" s="63"/>
      <c r="B181" s="251"/>
      <c r="C181" s="252" t="s">
        <v>89</v>
      </c>
      <c r="D181" s="257">
        <f t="shared" ref="D181:AI181" si="188">+D123+D126</f>
        <v>4380008</v>
      </c>
      <c r="E181" s="247">
        <f t="shared" si="188"/>
        <v>3692391</v>
      </c>
      <c r="F181" s="247">
        <f t="shared" si="188"/>
        <v>8151396</v>
      </c>
      <c r="G181" s="247">
        <f t="shared" si="188"/>
        <v>4540872</v>
      </c>
      <c r="H181" s="247">
        <f t="shared" si="188"/>
        <v>4671379</v>
      </c>
      <c r="I181" s="247">
        <f t="shared" si="188"/>
        <v>4730260</v>
      </c>
      <c r="J181" s="247">
        <f t="shared" si="188"/>
        <v>4658560</v>
      </c>
      <c r="K181" s="247">
        <f t="shared" si="188"/>
        <v>4765155</v>
      </c>
      <c r="L181" s="247">
        <f t="shared" si="188"/>
        <v>4654532</v>
      </c>
      <c r="M181" s="247">
        <f t="shared" si="188"/>
        <v>4798870</v>
      </c>
      <c r="N181" s="247">
        <f t="shared" si="188"/>
        <v>4639583</v>
      </c>
      <c r="O181" s="258">
        <f t="shared" si="188"/>
        <v>5528529</v>
      </c>
      <c r="P181" s="259">
        <f t="shared" si="188"/>
        <v>59211535</v>
      </c>
      <c r="Q181" s="257">
        <f t="shared" si="188"/>
        <v>5020440</v>
      </c>
      <c r="R181" s="247">
        <f t="shared" si="188"/>
        <v>4447051</v>
      </c>
      <c r="S181" s="247">
        <f t="shared" si="188"/>
        <v>4510742</v>
      </c>
      <c r="T181" s="247">
        <f t="shared" si="188"/>
        <v>4651557</v>
      </c>
      <c r="U181" s="247">
        <f t="shared" si="188"/>
        <v>4847723</v>
      </c>
      <c r="V181" s="247">
        <f t="shared" si="188"/>
        <v>4993213</v>
      </c>
      <c r="W181" s="247">
        <f t="shared" si="188"/>
        <v>4987221</v>
      </c>
      <c r="X181" s="247">
        <f t="shared" si="188"/>
        <v>5032991</v>
      </c>
      <c r="Y181" s="247">
        <f t="shared" si="188"/>
        <v>5030903</v>
      </c>
      <c r="Z181" s="247">
        <f t="shared" si="188"/>
        <v>5093184</v>
      </c>
      <c r="AA181" s="247">
        <f t="shared" si="188"/>
        <v>5119076</v>
      </c>
      <c r="AB181" s="258">
        <f t="shared" si="188"/>
        <v>6353448.7699999996</v>
      </c>
      <c r="AC181" s="259">
        <f t="shared" si="188"/>
        <v>60087549.769999996</v>
      </c>
      <c r="AD181" s="257">
        <f t="shared" si="188"/>
        <v>5250626</v>
      </c>
      <c r="AE181" s="247">
        <f t="shared" si="188"/>
        <v>4733139</v>
      </c>
      <c r="AF181" s="247">
        <f t="shared" si="188"/>
        <v>5468809</v>
      </c>
      <c r="AG181" s="247">
        <f t="shared" si="188"/>
        <v>5301772</v>
      </c>
      <c r="AH181" s="247">
        <f t="shared" si="188"/>
        <v>5452082</v>
      </c>
      <c r="AI181" s="247">
        <f t="shared" si="188"/>
        <v>5588836</v>
      </c>
      <c r="AJ181" s="247">
        <f t="shared" ref="AJ181:BB181" si="189">+AJ123+AJ126</f>
        <v>5557649</v>
      </c>
      <c r="AK181" s="247">
        <f t="shared" si="189"/>
        <v>5459405</v>
      </c>
      <c r="AL181" s="247">
        <f t="shared" si="189"/>
        <v>6581207</v>
      </c>
      <c r="AM181" s="247">
        <f t="shared" si="189"/>
        <v>5606743</v>
      </c>
      <c r="AN181" s="247">
        <f t="shared" si="189"/>
        <v>5860417</v>
      </c>
      <c r="AO181" s="258">
        <f t="shared" si="189"/>
        <v>6436668</v>
      </c>
      <c r="AP181" s="259">
        <f t="shared" si="189"/>
        <v>67297353</v>
      </c>
      <c r="AQ181" s="257">
        <f t="shared" si="189"/>
        <v>6285000</v>
      </c>
      <c r="AR181" s="247">
        <f t="shared" si="189"/>
        <v>5308007</v>
      </c>
      <c r="AS181" s="247">
        <f t="shared" si="189"/>
        <v>5078877</v>
      </c>
      <c r="AT181" s="247">
        <f t="shared" si="189"/>
        <v>6053653.8099999996</v>
      </c>
      <c r="AU181" s="247">
        <f t="shared" si="189"/>
        <v>6310958</v>
      </c>
      <c r="AV181" s="247">
        <f t="shared" si="189"/>
        <v>6341781</v>
      </c>
      <c r="AW181" s="247">
        <f t="shared" si="189"/>
        <v>6389645</v>
      </c>
      <c r="AX181" s="247">
        <f t="shared" si="189"/>
        <v>6635394</v>
      </c>
      <c r="AY181" s="247">
        <f t="shared" si="189"/>
        <v>6591145</v>
      </c>
      <c r="AZ181" s="247">
        <f t="shared" si="189"/>
        <v>6809176</v>
      </c>
      <c r="BA181" s="247">
        <f t="shared" si="189"/>
        <v>6865896</v>
      </c>
      <c r="BB181" s="247">
        <f t="shared" si="189"/>
        <v>7872457</v>
      </c>
      <c r="BC181" s="259">
        <f t="shared" si="171"/>
        <v>76541989.810000002</v>
      </c>
      <c r="BD181" s="257">
        <f t="shared" ref="BD181:BI181" si="190">+BD123+BD126</f>
        <v>7161657</v>
      </c>
      <c r="BE181" s="247">
        <f t="shared" si="190"/>
        <v>6816141</v>
      </c>
      <c r="BF181" s="247">
        <f t="shared" si="190"/>
        <v>7047415</v>
      </c>
      <c r="BG181" s="247">
        <f t="shared" si="190"/>
        <v>7131221</v>
      </c>
      <c r="BH181" s="247">
        <f t="shared" si="190"/>
        <v>7535465</v>
      </c>
      <c r="BI181" s="247">
        <f t="shared" si="190"/>
        <v>7515473</v>
      </c>
      <c r="BJ181" s="247">
        <f t="shared" ref="BJ181:BK181" si="191">+BJ123+BJ126</f>
        <v>7716460</v>
      </c>
      <c r="BK181" s="247">
        <f t="shared" si="191"/>
        <v>8033700</v>
      </c>
      <c r="BL181" s="247">
        <f t="shared" ref="BL181:BM181" si="192">+BL123+BL126</f>
        <v>8067644</v>
      </c>
      <c r="BM181" s="247">
        <f t="shared" si="192"/>
        <v>7713621</v>
      </c>
      <c r="BN181" s="247">
        <f t="shared" ref="BN181:BO181" si="193">+BN123+BN126</f>
        <v>6512198</v>
      </c>
      <c r="BO181" s="247">
        <f t="shared" si="193"/>
        <v>9291138</v>
      </c>
      <c r="BP181" s="259">
        <f t="shared" ref="BP181" si="194">+BP123+BP126</f>
        <v>90542133</v>
      </c>
      <c r="BQ181" s="247">
        <f t="shared" ref="BQ181:BR181" si="195">+BQ123+BQ126</f>
        <v>8457419</v>
      </c>
      <c r="BR181" s="247">
        <f t="shared" si="195"/>
        <v>8124272</v>
      </c>
      <c r="BS181" s="247">
        <f t="shared" ref="BS181" si="196">+BS123+BS126</f>
        <v>6814535</v>
      </c>
      <c r="BT181" s="148">
        <f t="shared" si="140"/>
        <v>16671884</v>
      </c>
      <c r="BU181" s="20">
        <f t="shared" si="141"/>
        <v>21025213</v>
      </c>
      <c r="BV181" s="52">
        <f t="shared" si="142"/>
        <v>23396226</v>
      </c>
      <c r="BW181" s="130">
        <f t="shared" si="143"/>
        <v>11.276998715779962</v>
      </c>
      <c r="BX181" s="66"/>
      <c r="BY181" s="66"/>
    </row>
    <row r="182" spans="1:77" ht="20.100000000000001" customHeight="1" x14ac:dyDescent="0.2">
      <c r="A182" s="63"/>
      <c r="B182" s="251"/>
      <c r="C182" s="252" t="s">
        <v>90</v>
      </c>
      <c r="D182" s="257">
        <f t="shared" ref="D182:AI182" si="197">+D147</f>
        <v>258997</v>
      </c>
      <c r="E182" s="247">
        <f t="shared" si="197"/>
        <v>209406</v>
      </c>
      <c r="F182" s="247">
        <f t="shared" si="197"/>
        <v>683304</v>
      </c>
      <c r="G182" s="247">
        <f t="shared" si="197"/>
        <v>1767071</v>
      </c>
      <c r="H182" s="247">
        <f t="shared" si="197"/>
        <v>1658794</v>
      </c>
      <c r="I182" s="247">
        <f t="shared" si="197"/>
        <v>1603651</v>
      </c>
      <c r="J182" s="247">
        <f t="shared" si="197"/>
        <v>1866108</v>
      </c>
      <c r="K182" s="247">
        <f t="shared" si="197"/>
        <v>2177083</v>
      </c>
      <c r="L182" s="247">
        <f t="shared" si="197"/>
        <v>2138084</v>
      </c>
      <c r="M182" s="247">
        <f t="shared" si="197"/>
        <v>2681313</v>
      </c>
      <c r="N182" s="247">
        <f t="shared" si="197"/>
        <v>3686374</v>
      </c>
      <c r="O182" s="258">
        <f t="shared" si="197"/>
        <v>4107290</v>
      </c>
      <c r="P182" s="259">
        <f t="shared" si="197"/>
        <v>22837475</v>
      </c>
      <c r="Q182" s="257">
        <f t="shared" si="197"/>
        <v>3729057</v>
      </c>
      <c r="R182" s="247">
        <f t="shared" si="197"/>
        <v>3770510</v>
      </c>
      <c r="S182" s="247">
        <f t="shared" si="197"/>
        <v>4600379</v>
      </c>
      <c r="T182" s="247">
        <f t="shared" si="197"/>
        <v>4648491</v>
      </c>
      <c r="U182" s="247">
        <f t="shared" si="197"/>
        <v>4721078</v>
      </c>
      <c r="V182" s="247">
        <f t="shared" si="197"/>
        <v>4583906</v>
      </c>
      <c r="W182" s="247">
        <f t="shared" si="197"/>
        <v>4808822</v>
      </c>
      <c r="X182" s="247">
        <f t="shared" si="197"/>
        <v>5294213</v>
      </c>
      <c r="Y182" s="247">
        <f t="shared" si="197"/>
        <v>5182542</v>
      </c>
      <c r="Z182" s="247">
        <f t="shared" si="197"/>
        <v>5520288</v>
      </c>
      <c r="AA182" s="247">
        <f t="shared" si="197"/>
        <v>5385293</v>
      </c>
      <c r="AB182" s="258">
        <f t="shared" si="197"/>
        <v>5392699</v>
      </c>
      <c r="AC182" s="259">
        <f t="shared" si="197"/>
        <v>57637278</v>
      </c>
      <c r="AD182" s="257">
        <f t="shared" si="197"/>
        <v>5139263</v>
      </c>
      <c r="AE182" s="247">
        <f t="shared" si="197"/>
        <v>4987091</v>
      </c>
      <c r="AF182" s="247">
        <f t="shared" si="197"/>
        <v>5695814</v>
      </c>
      <c r="AG182" s="247">
        <f t="shared" si="197"/>
        <v>5372405</v>
      </c>
      <c r="AH182" s="247">
        <f t="shared" si="197"/>
        <v>5765818</v>
      </c>
      <c r="AI182" s="247">
        <f t="shared" si="197"/>
        <v>5715085</v>
      </c>
      <c r="AJ182" s="247">
        <f t="shared" ref="AJ182:BB182" si="198">+AJ147</f>
        <v>5650900</v>
      </c>
      <c r="AK182" s="247">
        <f t="shared" si="198"/>
        <v>6004642</v>
      </c>
      <c r="AL182" s="247">
        <f t="shared" si="198"/>
        <v>6136100</v>
      </c>
      <c r="AM182" s="247">
        <f t="shared" si="198"/>
        <v>6495770</v>
      </c>
      <c r="AN182" s="247">
        <f t="shared" si="198"/>
        <v>6360460</v>
      </c>
      <c r="AO182" s="258">
        <f t="shared" si="198"/>
        <v>5863759</v>
      </c>
      <c r="AP182" s="259">
        <f t="shared" si="198"/>
        <v>69187107</v>
      </c>
      <c r="AQ182" s="257">
        <f t="shared" si="198"/>
        <v>5279884</v>
      </c>
      <c r="AR182" s="247">
        <f t="shared" si="198"/>
        <v>5034539</v>
      </c>
      <c r="AS182" s="247">
        <f t="shared" si="198"/>
        <v>6275368</v>
      </c>
      <c r="AT182" s="247">
        <f t="shared" si="198"/>
        <v>5691624</v>
      </c>
      <c r="AU182" s="247">
        <f t="shared" si="198"/>
        <v>6242935</v>
      </c>
      <c r="AV182" s="247">
        <f t="shared" si="198"/>
        <v>6021612</v>
      </c>
      <c r="AW182" s="247">
        <f t="shared" si="198"/>
        <v>6218068</v>
      </c>
      <c r="AX182" s="247">
        <f t="shared" si="198"/>
        <v>6509795</v>
      </c>
      <c r="AY182" s="247">
        <f t="shared" si="198"/>
        <v>6335104</v>
      </c>
      <c r="AZ182" s="247">
        <f t="shared" si="198"/>
        <v>6515418</v>
      </c>
      <c r="BA182" s="247">
        <f t="shared" si="198"/>
        <v>5973473</v>
      </c>
      <c r="BB182" s="247">
        <f t="shared" si="198"/>
        <v>5667672</v>
      </c>
      <c r="BC182" s="259">
        <f t="shared" si="171"/>
        <v>71765492</v>
      </c>
      <c r="BD182" s="257">
        <f t="shared" ref="BD182:BI182" si="199">+BD147</f>
        <v>5340766</v>
      </c>
      <c r="BE182" s="247">
        <f t="shared" si="199"/>
        <v>4898246</v>
      </c>
      <c r="BF182" s="247">
        <f t="shared" si="199"/>
        <v>5392449</v>
      </c>
      <c r="BG182" s="247">
        <f t="shared" si="199"/>
        <v>5254972</v>
      </c>
      <c r="BH182" s="247">
        <f t="shared" si="199"/>
        <v>5218438</v>
      </c>
      <c r="BI182" s="247">
        <f t="shared" si="199"/>
        <v>4935481</v>
      </c>
      <c r="BJ182" s="247">
        <f t="shared" ref="BJ182:BK182" si="200">+BJ147</f>
        <v>4868897</v>
      </c>
      <c r="BK182" s="247">
        <f t="shared" si="200"/>
        <v>5011914</v>
      </c>
      <c r="BL182" s="247">
        <f t="shared" ref="BL182:BM182" si="201">+BL147</f>
        <v>4854370</v>
      </c>
      <c r="BM182" s="247">
        <f t="shared" si="201"/>
        <v>4900320</v>
      </c>
      <c r="BN182" s="247">
        <f t="shared" ref="BN182:BO182" si="202">+BN147</f>
        <v>4615842</v>
      </c>
      <c r="BO182" s="247">
        <f t="shared" si="202"/>
        <v>4934493</v>
      </c>
      <c r="BP182" s="259">
        <f t="shared" ref="BP182" si="203">+BP147</f>
        <v>60226188</v>
      </c>
      <c r="BQ182" s="247">
        <f t="shared" ref="BQ182:BR182" si="204">+BQ147</f>
        <v>4525131</v>
      </c>
      <c r="BR182" s="247">
        <f t="shared" si="204"/>
        <v>4611824</v>
      </c>
      <c r="BS182" s="247">
        <f t="shared" ref="BS182" si="205">+BS147</f>
        <v>4186086</v>
      </c>
      <c r="BT182" s="148">
        <f t="shared" si="140"/>
        <v>16589791</v>
      </c>
      <c r="BU182" s="20">
        <f t="shared" si="141"/>
        <v>15631461</v>
      </c>
      <c r="BV182" s="52">
        <f t="shared" si="142"/>
        <v>13323041</v>
      </c>
      <c r="BW182" s="130">
        <f t="shared" si="143"/>
        <v>-14.767781463293804</v>
      </c>
      <c r="BX182" s="66"/>
      <c r="BY182" s="66"/>
    </row>
    <row r="183" spans="1:77" ht="20.100000000000001" customHeight="1" thickBot="1" x14ac:dyDescent="0.3">
      <c r="A183" s="63"/>
      <c r="B183" s="251" t="s">
        <v>58</v>
      </c>
      <c r="C183" s="252"/>
      <c r="D183" s="260">
        <f t="shared" ref="D183:AI183" si="206">+D160</f>
        <v>284</v>
      </c>
      <c r="E183" s="248">
        <f t="shared" si="206"/>
        <v>259</v>
      </c>
      <c r="F183" s="248">
        <f t="shared" si="206"/>
        <v>330</v>
      </c>
      <c r="G183" s="248">
        <f t="shared" si="206"/>
        <v>324</v>
      </c>
      <c r="H183" s="248">
        <f t="shared" si="206"/>
        <v>287</v>
      </c>
      <c r="I183" s="248">
        <f t="shared" si="206"/>
        <v>345</v>
      </c>
      <c r="J183" s="248">
        <f t="shared" si="206"/>
        <v>334</v>
      </c>
      <c r="K183" s="248">
        <f t="shared" si="206"/>
        <v>311</v>
      </c>
      <c r="L183" s="248">
        <f t="shared" si="206"/>
        <v>334</v>
      </c>
      <c r="M183" s="248">
        <f t="shared" si="206"/>
        <v>380</v>
      </c>
      <c r="N183" s="248">
        <f t="shared" si="206"/>
        <v>326</v>
      </c>
      <c r="O183" s="261">
        <f t="shared" si="206"/>
        <v>327</v>
      </c>
      <c r="P183" s="262">
        <f t="shared" si="206"/>
        <v>3841</v>
      </c>
      <c r="Q183" s="260">
        <f t="shared" si="206"/>
        <v>313</v>
      </c>
      <c r="R183" s="248">
        <f t="shared" si="206"/>
        <v>268</v>
      </c>
      <c r="S183" s="248">
        <f t="shared" si="206"/>
        <v>369</v>
      </c>
      <c r="T183" s="248">
        <f t="shared" si="206"/>
        <v>371</v>
      </c>
      <c r="U183" s="248">
        <f t="shared" si="206"/>
        <v>354</v>
      </c>
      <c r="V183" s="248">
        <f t="shared" si="206"/>
        <v>388</v>
      </c>
      <c r="W183" s="248">
        <f t="shared" si="206"/>
        <v>341</v>
      </c>
      <c r="X183" s="248">
        <f t="shared" si="206"/>
        <v>368</v>
      </c>
      <c r="Y183" s="248">
        <f t="shared" si="206"/>
        <v>358</v>
      </c>
      <c r="Z183" s="248">
        <f t="shared" si="206"/>
        <v>322</v>
      </c>
      <c r="AA183" s="248">
        <f t="shared" si="206"/>
        <v>304</v>
      </c>
      <c r="AB183" s="261">
        <f t="shared" si="206"/>
        <v>315</v>
      </c>
      <c r="AC183" s="262">
        <f t="shared" si="206"/>
        <v>4071</v>
      </c>
      <c r="AD183" s="260">
        <f t="shared" si="206"/>
        <v>337</v>
      </c>
      <c r="AE183" s="248">
        <f t="shared" si="206"/>
        <v>283</v>
      </c>
      <c r="AF183" s="248">
        <f t="shared" si="206"/>
        <v>353</v>
      </c>
      <c r="AG183" s="248">
        <f t="shared" si="206"/>
        <v>293</v>
      </c>
      <c r="AH183" s="248">
        <f t="shared" si="206"/>
        <v>354</v>
      </c>
      <c r="AI183" s="248">
        <f t="shared" si="206"/>
        <v>295</v>
      </c>
      <c r="AJ183" s="248">
        <f t="shared" ref="AJ183:BB183" si="207">+AJ160</f>
        <v>323</v>
      </c>
      <c r="AK183" s="248">
        <f t="shared" si="207"/>
        <v>300</v>
      </c>
      <c r="AL183" s="248">
        <f t="shared" si="207"/>
        <v>292</v>
      </c>
      <c r="AM183" s="248">
        <f t="shared" si="207"/>
        <v>347</v>
      </c>
      <c r="AN183" s="248">
        <f t="shared" si="207"/>
        <v>325</v>
      </c>
      <c r="AO183" s="261">
        <f t="shared" si="207"/>
        <v>352</v>
      </c>
      <c r="AP183" s="262">
        <f t="shared" si="207"/>
        <v>3854</v>
      </c>
      <c r="AQ183" s="260">
        <f t="shared" si="207"/>
        <v>319</v>
      </c>
      <c r="AR183" s="248">
        <f t="shared" si="207"/>
        <v>274</v>
      </c>
      <c r="AS183" s="248">
        <f t="shared" si="207"/>
        <v>296</v>
      </c>
      <c r="AT183" s="248">
        <f t="shared" si="207"/>
        <v>287</v>
      </c>
      <c r="AU183" s="248">
        <f t="shared" si="207"/>
        <v>308</v>
      </c>
      <c r="AV183" s="248">
        <f t="shared" si="207"/>
        <v>285</v>
      </c>
      <c r="AW183" s="248">
        <f t="shared" si="207"/>
        <v>324</v>
      </c>
      <c r="AX183" s="248">
        <f t="shared" si="207"/>
        <v>319</v>
      </c>
      <c r="AY183" s="248">
        <f t="shared" si="207"/>
        <v>287</v>
      </c>
      <c r="AZ183" s="248">
        <f t="shared" si="207"/>
        <v>381</v>
      </c>
      <c r="BA183" s="248">
        <f t="shared" si="207"/>
        <v>328</v>
      </c>
      <c r="BB183" s="248">
        <f t="shared" si="207"/>
        <v>340</v>
      </c>
      <c r="BC183" s="262">
        <f t="shared" si="171"/>
        <v>3748</v>
      </c>
      <c r="BD183" s="260">
        <f t="shared" ref="BD183:BI183" si="208">+BD160</f>
        <v>353</v>
      </c>
      <c r="BE183" s="248">
        <f t="shared" si="208"/>
        <v>336</v>
      </c>
      <c r="BF183" s="248">
        <f t="shared" si="208"/>
        <v>330</v>
      </c>
      <c r="BG183" s="248">
        <f t="shared" si="208"/>
        <v>345</v>
      </c>
      <c r="BH183" s="248">
        <f t="shared" si="208"/>
        <v>337</v>
      </c>
      <c r="BI183" s="248">
        <f t="shared" si="208"/>
        <v>279</v>
      </c>
      <c r="BJ183" s="248">
        <f t="shared" ref="BJ183:BK183" si="209">+BJ160</f>
        <v>340</v>
      </c>
      <c r="BK183" s="248">
        <f t="shared" si="209"/>
        <v>341</v>
      </c>
      <c r="BL183" s="248">
        <f t="shared" ref="BL183:BM183" si="210">+BL160</f>
        <v>355</v>
      </c>
      <c r="BM183" s="248">
        <f t="shared" si="210"/>
        <v>390</v>
      </c>
      <c r="BN183" s="248">
        <f t="shared" ref="BN183:BO183" si="211">+BN160</f>
        <v>341</v>
      </c>
      <c r="BO183" s="248">
        <f t="shared" si="211"/>
        <v>366</v>
      </c>
      <c r="BP183" s="262">
        <f t="shared" ref="BP183" si="212">+BP160</f>
        <v>4113</v>
      </c>
      <c r="BQ183" s="248">
        <f t="shared" ref="BQ183:BR183" si="213">+BQ160</f>
        <v>327</v>
      </c>
      <c r="BR183" s="248">
        <f t="shared" si="213"/>
        <v>265</v>
      </c>
      <c r="BS183" s="248">
        <f t="shared" ref="BS183" si="214">+BS160</f>
        <v>341</v>
      </c>
      <c r="BT183" s="237">
        <f t="shared" si="140"/>
        <v>889</v>
      </c>
      <c r="BU183" s="149">
        <f t="shared" si="141"/>
        <v>1019</v>
      </c>
      <c r="BV183" s="142">
        <f t="shared" si="142"/>
        <v>933</v>
      </c>
      <c r="BW183" s="130">
        <f t="shared" si="143"/>
        <v>-8.4396467124632011</v>
      </c>
      <c r="BX183" s="66"/>
      <c r="BY183" s="66"/>
    </row>
    <row r="184" spans="1:77" ht="20.100000000000001" customHeight="1" thickBot="1" x14ac:dyDescent="0.3">
      <c r="A184" s="63"/>
      <c r="B184" s="268" t="s">
        <v>92</v>
      </c>
      <c r="C184" s="269"/>
      <c r="D184" s="263">
        <f>+D176+D178+D183</f>
        <v>5630059</v>
      </c>
      <c r="E184" s="264">
        <f t="shared" ref="E184:AR184" si="215">+E176+E178+E183</f>
        <v>4828764</v>
      </c>
      <c r="F184" s="264">
        <f t="shared" si="215"/>
        <v>9955292</v>
      </c>
      <c r="G184" s="264">
        <f t="shared" si="215"/>
        <v>7414095</v>
      </c>
      <c r="H184" s="264">
        <f t="shared" si="215"/>
        <v>7466169</v>
      </c>
      <c r="I184" s="264">
        <f t="shared" si="215"/>
        <v>7485176</v>
      </c>
      <c r="J184" s="264">
        <f t="shared" si="215"/>
        <v>7691993</v>
      </c>
      <c r="K184" s="264">
        <f t="shared" si="215"/>
        <v>8098635</v>
      </c>
      <c r="L184" s="264">
        <f t="shared" si="215"/>
        <v>8021607</v>
      </c>
      <c r="M184" s="264">
        <f t="shared" si="215"/>
        <v>8794776</v>
      </c>
      <c r="N184" s="264">
        <f t="shared" si="215"/>
        <v>9537603</v>
      </c>
      <c r="O184" s="265">
        <f t="shared" si="215"/>
        <v>11240856</v>
      </c>
      <c r="P184" s="266">
        <f t="shared" si="215"/>
        <v>96165025</v>
      </c>
      <c r="Q184" s="263">
        <f t="shared" si="215"/>
        <v>9883917</v>
      </c>
      <c r="R184" s="264">
        <f t="shared" si="215"/>
        <v>9329307</v>
      </c>
      <c r="S184" s="264">
        <f t="shared" si="215"/>
        <v>10404591</v>
      </c>
      <c r="T184" s="264">
        <f t="shared" si="215"/>
        <v>10606000</v>
      </c>
      <c r="U184" s="264">
        <f t="shared" si="215"/>
        <v>10899759</v>
      </c>
      <c r="V184" s="264">
        <f t="shared" si="215"/>
        <v>10981611</v>
      </c>
      <c r="W184" s="264">
        <f t="shared" si="215"/>
        <v>11208686</v>
      </c>
      <c r="X184" s="264">
        <f t="shared" si="215"/>
        <v>11780522</v>
      </c>
      <c r="Y184" s="264">
        <f t="shared" si="215"/>
        <v>11681364</v>
      </c>
      <c r="Z184" s="264">
        <f t="shared" si="215"/>
        <v>12083093</v>
      </c>
      <c r="AA184" s="264">
        <f t="shared" si="215"/>
        <v>11987636</v>
      </c>
      <c r="AB184" s="265">
        <f t="shared" si="215"/>
        <v>13584082.77</v>
      </c>
      <c r="AC184" s="266">
        <f t="shared" si="215"/>
        <v>134430568.76999998</v>
      </c>
      <c r="AD184" s="263">
        <f t="shared" si="215"/>
        <v>11790138</v>
      </c>
      <c r="AE184" s="264">
        <f t="shared" si="215"/>
        <v>11090499</v>
      </c>
      <c r="AF184" s="264">
        <f t="shared" si="215"/>
        <v>12822490</v>
      </c>
      <c r="AG184" s="264">
        <f t="shared" si="215"/>
        <v>12246289</v>
      </c>
      <c r="AH184" s="264">
        <f t="shared" si="215"/>
        <v>12993400</v>
      </c>
      <c r="AI184" s="264">
        <f t="shared" si="215"/>
        <v>13096204</v>
      </c>
      <c r="AJ184" s="264">
        <f t="shared" si="215"/>
        <v>13048483</v>
      </c>
      <c r="AK184" s="264">
        <f t="shared" si="215"/>
        <v>13531380</v>
      </c>
      <c r="AL184" s="264">
        <f t="shared" si="215"/>
        <v>14578804</v>
      </c>
      <c r="AM184" s="264">
        <f t="shared" si="215"/>
        <v>14060175</v>
      </c>
      <c r="AN184" s="264">
        <f t="shared" si="215"/>
        <v>14187395</v>
      </c>
      <c r="AO184" s="265">
        <f t="shared" si="215"/>
        <v>14592268</v>
      </c>
      <c r="AP184" s="266">
        <f t="shared" si="215"/>
        <v>158037525</v>
      </c>
      <c r="AQ184" s="263">
        <f t="shared" si="215"/>
        <v>13441968</v>
      </c>
      <c r="AR184" s="264">
        <f t="shared" si="215"/>
        <v>12112692</v>
      </c>
      <c r="AS184" s="264">
        <f t="shared" ref="AS184:AT184" si="216">+AS176+AS178+AS183</f>
        <v>13598258</v>
      </c>
      <c r="AT184" s="264">
        <f t="shared" si="216"/>
        <v>13863073.809999999</v>
      </c>
      <c r="AU184" s="264">
        <f t="shared" ref="AU184:AV184" si="217">+AU176+AU178+AU183</f>
        <v>14785202</v>
      </c>
      <c r="AV184" s="264">
        <f t="shared" si="217"/>
        <v>14601468</v>
      </c>
      <c r="AW184" s="264">
        <f t="shared" ref="AW184:AX184" si="218">+AW176+AW178+AW183</f>
        <v>14895424</v>
      </c>
      <c r="AX184" s="264">
        <f t="shared" si="218"/>
        <v>15523688</v>
      </c>
      <c r="AY184" s="264">
        <f t="shared" ref="AY184:AZ184" si="219">+AY176+AY178+AY183</f>
        <v>15218975</v>
      </c>
      <c r="AZ184" s="264">
        <f t="shared" si="219"/>
        <v>15903227</v>
      </c>
      <c r="BA184" s="264">
        <f t="shared" ref="BA184:BD184" si="220">+BA176+BA178+BA183</f>
        <v>15394325</v>
      </c>
      <c r="BB184" s="264">
        <f t="shared" si="220"/>
        <v>16501575</v>
      </c>
      <c r="BC184" s="266">
        <f t="shared" si="220"/>
        <v>175839875.81</v>
      </c>
      <c r="BD184" s="263">
        <f t="shared" si="220"/>
        <v>15019144</v>
      </c>
      <c r="BE184" s="264">
        <f t="shared" ref="BE184:BF184" si="221">+BE176+BE178+BE183</f>
        <v>14277313</v>
      </c>
      <c r="BF184" s="264">
        <f t="shared" si="221"/>
        <v>15176199</v>
      </c>
      <c r="BG184" s="264">
        <f t="shared" ref="BG184:BH184" si="222">+BG176+BG178+BG183</f>
        <v>15269584</v>
      </c>
      <c r="BH184" s="264">
        <f t="shared" si="222"/>
        <v>15878735</v>
      </c>
      <c r="BI184" s="264">
        <f t="shared" ref="BI184" si="223">+BI176+BI178+BI183</f>
        <v>15433361</v>
      </c>
      <c r="BJ184" s="264">
        <f t="shared" ref="BJ184:BK184" si="224">+BJ176+BJ178+BJ183</f>
        <v>15858120</v>
      </c>
      <c r="BK184" s="264">
        <f t="shared" si="224"/>
        <v>16403017</v>
      </c>
      <c r="BL184" s="264">
        <f t="shared" ref="BL184:BM184" si="225">+BL176+BL178+BL183</f>
        <v>16254178</v>
      </c>
      <c r="BM184" s="264">
        <f t="shared" si="225"/>
        <v>15890788</v>
      </c>
      <c r="BN184" s="264">
        <f t="shared" ref="BN184:BO184" si="226">+BN176+BN178+BN183</f>
        <v>14173276</v>
      </c>
      <c r="BO184" s="264">
        <f t="shared" si="226"/>
        <v>18326269</v>
      </c>
      <c r="BP184" s="266">
        <f t="shared" ref="BP184" si="227">+BP176+BP178+BP183</f>
        <v>187959984</v>
      </c>
      <c r="BQ184" s="264">
        <f t="shared" ref="BQ184:BR184" si="228">+BQ176+BQ178+BQ183</f>
        <v>16557081</v>
      </c>
      <c r="BR184" s="264">
        <f t="shared" si="228"/>
        <v>16264810</v>
      </c>
      <c r="BS184" s="264">
        <f t="shared" ref="BS184" si="229">+BS176+BS178+BS183</f>
        <v>14344317</v>
      </c>
      <c r="BT184" s="181">
        <f t="shared" si="140"/>
        <v>39152918</v>
      </c>
      <c r="BU184" s="120">
        <f t="shared" si="141"/>
        <v>44472656</v>
      </c>
      <c r="BV184" s="121">
        <f t="shared" si="142"/>
        <v>47166208</v>
      </c>
      <c r="BW184" s="173">
        <f t="shared" si="143"/>
        <v>6.0566474824440331</v>
      </c>
      <c r="BX184" s="66"/>
      <c r="BY184" s="66"/>
    </row>
    <row r="185" spans="1:77" ht="20.100000000000001" customHeight="1" x14ac:dyDescent="0.25">
      <c r="A185" s="63"/>
      <c r="BD185" s="247"/>
      <c r="BE185" s="247"/>
      <c r="BF185" s="247"/>
      <c r="BG185" s="247"/>
      <c r="BH185" s="247"/>
      <c r="BI185" s="247"/>
      <c r="BJ185" s="247"/>
      <c r="BK185" s="247"/>
      <c r="BL185" s="247"/>
      <c r="BM185" s="247"/>
      <c r="BN185" s="247"/>
      <c r="BO185" s="247"/>
      <c r="BP185" s="247"/>
      <c r="BQ185" s="247"/>
      <c r="BR185" s="247"/>
      <c r="BS185" s="247"/>
      <c r="BX185" s="66"/>
      <c r="BY185" s="66"/>
    </row>
    <row r="186" spans="1:77" ht="20.100000000000001" customHeight="1" x14ac:dyDescent="0.25">
      <c r="A186" s="63"/>
      <c r="BX186" s="66"/>
      <c r="BY186" s="66"/>
    </row>
    <row r="187" spans="1:77" ht="20.100000000000001" customHeight="1" x14ac:dyDescent="0.25">
      <c r="BG187" s="313"/>
      <c r="BH187" s="313"/>
      <c r="BI187" s="313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</row>
    <row r="188" spans="1:77" ht="20.100000000000001" customHeight="1" x14ac:dyDescent="0.25">
      <c r="BG188" s="210"/>
      <c r="BH188" s="210"/>
      <c r="BI188" s="210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</row>
    <row r="189" spans="1:77" ht="20.100000000000001" customHeight="1" x14ac:dyDescent="0.25">
      <c r="BG189" s="210"/>
      <c r="BH189" s="210"/>
      <c r="BI189" s="210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</row>
    <row r="190" spans="1:77" ht="20.100000000000001" customHeight="1" x14ac:dyDescent="0.25">
      <c r="BG190" s="313"/>
      <c r="BH190" s="313"/>
      <c r="BI190" s="313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</row>
    <row r="191" spans="1:77" ht="20.100000000000001" customHeight="1" x14ac:dyDescent="0.25">
      <c r="BJ191" s="312"/>
      <c r="BK191" s="312"/>
      <c r="BL191" s="312"/>
      <c r="BM191" s="312"/>
      <c r="BN191" s="312"/>
      <c r="BO191" s="312"/>
      <c r="BP191" s="312"/>
      <c r="BQ191" s="312"/>
      <c r="BR191" s="312"/>
      <c r="BS191" s="312"/>
    </row>
    <row r="192" spans="1:77" ht="20.100000000000001" customHeight="1" x14ac:dyDescent="0.25">
      <c r="BG192" s="313"/>
      <c r="BH192" s="313"/>
      <c r="BI192" s="313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</row>
    <row r="193" spans="59:71" ht="20.100000000000001" customHeight="1" x14ac:dyDescent="0.25">
      <c r="BG193" s="210"/>
      <c r="BH193" s="210"/>
      <c r="BI193" s="210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</row>
    <row r="194" spans="59:71" ht="20.100000000000001" customHeight="1" x14ac:dyDescent="0.25">
      <c r="BG194" s="210"/>
      <c r="BH194" s="210"/>
      <c r="BI194" s="210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</row>
    <row r="195" spans="59:71" ht="20.100000000000001" customHeight="1" x14ac:dyDescent="0.25">
      <c r="BG195" s="313"/>
      <c r="BH195" s="313"/>
      <c r="BI195" s="313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</row>
  </sheetData>
  <mergeCells count="41">
    <mergeCell ref="B151:C151"/>
    <mergeCell ref="B148:C148"/>
    <mergeCell ref="B140:C140"/>
    <mergeCell ref="B115:C115"/>
    <mergeCell ref="B117:C117"/>
    <mergeCell ref="B124:C124"/>
    <mergeCell ref="B138:C138"/>
    <mergeCell ref="B120:C120"/>
    <mergeCell ref="B122:C122"/>
    <mergeCell ref="B127:C127"/>
    <mergeCell ref="B97:C97"/>
    <mergeCell ref="B70:C70"/>
    <mergeCell ref="B142:C142"/>
    <mergeCell ref="B144:C144"/>
    <mergeCell ref="B146:C146"/>
    <mergeCell ref="B75:C75"/>
    <mergeCell ref="B77:C77"/>
    <mergeCell ref="B85:C85"/>
    <mergeCell ref="B87:C87"/>
    <mergeCell ref="B80:C80"/>
    <mergeCell ref="B82:C82"/>
    <mergeCell ref="B84:C84"/>
    <mergeCell ref="B102:C102"/>
    <mergeCell ref="B104:C104"/>
    <mergeCell ref="B99:C99"/>
    <mergeCell ref="B72:C72"/>
    <mergeCell ref="B66:C66"/>
    <mergeCell ref="BT9:BV9"/>
    <mergeCell ref="BT10:BV10"/>
    <mergeCell ref="BW10:BW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O10"/>
    <mergeCell ref="BQ9:BS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&amp;LPMMS/mnlc&amp;C&amp;"Arial,Negrita"&amp;12&amp;P</oddFooter>
  </headerFooter>
  <rowBreaks count="1" manualBreakCount="1">
    <brk id="93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2020-04-20T14:15:54Z</cp:lastPrinted>
  <dcterms:created xsi:type="dcterms:W3CDTF">2010-02-24T14:16:20Z</dcterms:created>
  <dcterms:modified xsi:type="dcterms:W3CDTF">2020-04-20T14:16:27Z</dcterms:modified>
</cp:coreProperties>
</file>