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'EST-FINAL'!$B$8:$C$171</definedName>
    <definedName name="_xlnm.Print_Area" localSheetId="0">'EST-FINAL'!$B$3:$BZ$195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Y170" i="2" l="1"/>
  <c r="BY161" i="2"/>
  <c r="BY159" i="2"/>
  <c r="BY158" i="2"/>
  <c r="BY157" i="2"/>
  <c r="BY156" i="2"/>
  <c r="BY155" i="2"/>
  <c r="BY153" i="2"/>
  <c r="BY151" i="2"/>
  <c r="BY149" i="2"/>
  <c r="BY147" i="2"/>
  <c r="BY145" i="2"/>
  <c r="BY140" i="2"/>
  <c r="BY139" i="2"/>
  <c r="BY138" i="2"/>
  <c r="BY137" i="2"/>
  <c r="BY135" i="2"/>
  <c r="BY134" i="2"/>
  <c r="BY132" i="2"/>
  <c r="BY131" i="2"/>
  <c r="BY130" i="2"/>
  <c r="BY129" i="2"/>
  <c r="BY128" i="2"/>
  <c r="BY126" i="2"/>
  <c r="BY124" i="2"/>
  <c r="BY121" i="2"/>
  <c r="BY119" i="2"/>
  <c r="BY117" i="2"/>
  <c r="BY116" i="2"/>
  <c r="BY114" i="2"/>
  <c r="BY109" i="2"/>
  <c r="BY108" i="2"/>
  <c r="BY106" i="2"/>
  <c r="BY105" i="2"/>
  <c r="BY103" i="2"/>
  <c r="BY101" i="2"/>
  <c r="BY98" i="2"/>
  <c r="BY96" i="2"/>
  <c r="BY90" i="2"/>
  <c r="BY89" i="2"/>
  <c r="BY87" i="2"/>
  <c r="BY86" i="2"/>
  <c r="BY84" i="2"/>
  <c r="BY83" i="2"/>
  <c r="BY81" i="2"/>
  <c r="BY79" i="2"/>
  <c r="BY76" i="2"/>
  <c r="BY74" i="2"/>
  <c r="BY71" i="2"/>
  <c r="BY69" i="2"/>
  <c r="BY58" i="2"/>
  <c r="BY50" i="2"/>
  <c r="BY42" i="2"/>
  <c r="BY34" i="2"/>
  <c r="BX171" i="2"/>
  <c r="BX170" i="2"/>
  <c r="BX169" i="2"/>
  <c r="BX168" i="2"/>
  <c r="BX166" i="2"/>
  <c r="BX164" i="2"/>
  <c r="BX161" i="2"/>
  <c r="BX159" i="2"/>
  <c r="BX158" i="2"/>
  <c r="BX157" i="2"/>
  <c r="BX156" i="2"/>
  <c r="BX155" i="2"/>
  <c r="BX154" i="2"/>
  <c r="BX153" i="2"/>
  <c r="BX151" i="2"/>
  <c r="BX149" i="2"/>
  <c r="BX147" i="2"/>
  <c r="BX145" i="2"/>
  <c r="BX143" i="2"/>
  <c r="BX140" i="2"/>
  <c r="BX139" i="2"/>
  <c r="BX138" i="2"/>
  <c r="BX137" i="2"/>
  <c r="BX135" i="2"/>
  <c r="BX134" i="2"/>
  <c r="BX133" i="2"/>
  <c r="BX132" i="2"/>
  <c r="BX131" i="2"/>
  <c r="BX130" i="2"/>
  <c r="BX129" i="2"/>
  <c r="BX128" i="2"/>
  <c r="BX127" i="2"/>
  <c r="BX126" i="2"/>
  <c r="BX124" i="2"/>
  <c r="BX122" i="2"/>
  <c r="BX121" i="2"/>
  <c r="BX119" i="2"/>
  <c r="BX117" i="2"/>
  <c r="BX116" i="2"/>
  <c r="BX114" i="2"/>
  <c r="BX112" i="2"/>
  <c r="BX109" i="2"/>
  <c r="BX108" i="2"/>
  <c r="BX107" i="2"/>
  <c r="BX106" i="2"/>
  <c r="BX105" i="2"/>
  <c r="BX104" i="2"/>
  <c r="BX103" i="2"/>
  <c r="BX101" i="2"/>
  <c r="BX99" i="2"/>
  <c r="BX98" i="2"/>
  <c r="BX96" i="2"/>
  <c r="BX94" i="2"/>
  <c r="BX90" i="2"/>
  <c r="BX89" i="2"/>
  <c r="BX88" i="2"/>
  <c r="BX87" i="2"/>
  <c r="BX86" i="2"/>
  <c r="BX85" i="2"/>
  <c r="BX84" i="2"/>
  <c r="BX83" i="2"/>
  <c r="BX82" i="2"/>
  <c r="BX81" i="2"/>
  <c r="BX79" i="2"/>
  <c r="BX77" i="2"/>
  <c r="BX76" i="2"/>
  <c r="BX74" i="2"/>
  <c r="BX72" i="2"/>
  <c r="BX71" i="2"/>
  <c r="BX69" i="2"/>
  <c r="BX67" i="2"/>
  <c r="BX63" i="2"/>
  <c r="BX62" i="2"/>
  <c r="BX61" i="2"/>
  <c r="BX60" i="2"/>
  <c r="BX59" i="2"/>
  <c r="BX58" i="2"/>
  <c r="BX57" i="2"/>
  <c r="BX56" i="2"/>
  <c r="BX55" i="2"/>
  <c r="BX54" i="2"/>
  <c r="BX53" i="2"/>
  <c r="BX52" i="2"/>
  <c r="BX51" i="2"/>
  <c r="BX50" i="2"/>
  <c r="BX49" i="2"/>
  <c r="BX48" i="2"/>
  <c r="BX47" i="2"/>
  <c r="BX46" i="2"/>
  <c r="BX45" i="2"/>
  <c r="BX44" i="2"/>
  <c r="BX43" i="2"/>
  <c r="BX42" i="2"/>
  <c r="BX41" i="2"/>
  <c r="BX40" i="2"/>
  <c r="BX39" i="2"/>
  <c r="BX38" i="2"/>
  <c r="BX37" i="2"/>
  <c r="BX36" i="2"/>
  <c r="BX35" i="2"/>
  <c r="BX34" i="2"/>
  <c r="BX33" i="2"/>
  <c r="BX32" i="2"/>
  <c r="BX31" i="2"/>
  <c r="BX30" i="2"/>
  <c r="BX29" i="2"/>
  <c r="BX27" i="2"/>
  <c r="BX26" i="2"/>
  <c r="BX25" i="2"/>
  <c r="BX24" i="2"/>
  <c r="BX23" i="2"/>
  <c r="BX22" i="2"/>
  <c r="BX21" i="2"/>
  <c r="BX20" i="2"/>
  <c r="BX19" i="2"/>
  <c r="BX18" i="2"/>
  <c r="BX17" i="2"/>
  <c r="BX16" i="2"/>
  <c r="BX14" i="2"/>
  <c r="BW171" i="2"/>
  <c r="BW170" i="2"/>
  <c r="BW169" i="2"/>
  <c r="BW168" i="2"/>
  <c r="BW166" i="2"/>
  <c r="BW164" i="2"/>
  <c r="BW161" i="2"/>
  <c r="BW159" i="2"/>
  <c r="BW158" i="2"/>
  <c r="BW157" i="2"/>
  <c r="BW156" i="2"/>
  <c r="BW155" i="2"/>
  <c r="BW154" i="2"/>
  <c r="BW153" i="2"/>
  <c r="BW151" i="2"/>
  <c r="BW149" i="2"/>
  <c r="BW147" i="2"/>
  <c r="BW145" i="2"/>
  <c r="BW143" i="2"/>
  <c r="BW140" i="2"/>
  <c r="BW139" i="2"/>
  <c r="BW138" i="2"/>
  <c r="BW137" i="2"/>
  <c r="BW135" i="2"/>
  <c r="BW134" i="2"/>
  <c r="BW133" i="2"/>
  <c r="BW132" i="2"/>
  <c r="BW131" i="2"/>
  <c r="BW130" i="2"/>
  <c r="BW129" i="2"/>
  <c r="BW128" i="2"/>
  <c r="BW127" i="2"/>
  <c r="BW126" i="2"/>
  <c r="BW124" i="2"/>
  <c r="BW122" i="2"/>
  <c r="BW121" i="2"/>
  <c r="BW119" i="2"/>
  <c r="BW117" i="2"/>
  <c r="BW116" i="2"/>
  <c r="BW114" i="2"/>
  <c r="BW112" i="2"/>
  <c r="BW109" i="2"/>
  <c r="BW108" i="2"/>
  <c r="BW107" i="2"/>
  <c r="BW106" i="2"/>
  <c r="BW105" i="2"/>
  <c r="BW104" i="2"/>
  <c r="BW103" i="2"/>
  <c r="BW101" i="2"/>
  <c r="BW99" i="2"/>
  <c r="BW98" i="2"/>
  <c r="BW96" i="2"/>
  <c r="BW94" i="2"/>
  <c r="BW90" i="2"/>
  <c r="BW89" i="2"/>
  <c r="BW88" i="2"/>
  <c r="BW87" i="2"/>
  <c r="BW86" i="2"/>
  <c r="BW85" i="2"/>
  <c r="BW84" i="2"/>
  <c r="BW83" i="2"/>
  <c r="BW82" i="2"/>
  <c r="BW81" i="2"/>
  <c r="BW79" i="2"/>
  <c r="BW77" i="2"/>
  <c r="BW76" i="2"/>
  <c r="BW74" i="2"/>
  <c r="BW72" i="2"/>
  <c r="BW71" i="2"/>
  <c r="BW69" i="2"/>
  <c r="BW67" i="2"/>
  <c r="BW63" i="2"/>
  <c r="BW62" i="2"/>
  <c r="BW61" i="2"/>
  <c r="BW60" i="2"/>
  <c r="BW59" i="2"/>
  <c r="BW58" i="2"/>
  <c r="BW57" i="2"/>
  <c r="BW56" i="2"/>
  <c r="BW55" i="2"/>
  <c r="BW54" i="2"/>
  <c r="BW53" i="2"/>
  <c r="BW52" i="2"/>
  <c r="BW51" i="2"/>
  <c r="BW50" i="2"/>
  <c r="BW49" i="2"/>
  <c r="BW48" i="2"/>
  <c r="BW47" i="2"/>
  <c r="BW46" i="2"/>
  <c r="BW45" i="2"/>
  <c r="BW44" i="2"/>
  <c r="BW43" i="2"/>
  <c r="BW42" i="2"/>
  <c r="BW41" i="2"/>
  <c r="BW40" i="2"/>
  <c r="BW39" i="2"/>
  <c r="BW38" i="2"/>
  <c r="BW37" i="2"/>
  <c r="BW36" i="2"/>
  <c r="BW35" i="2"/>
  <c r="BW34" i="2"/>
  <c r="BW33" i="2"/>
  <c r="BW32" i="2"/>
  <c r="BW31" i="2"/>
  <c r="BW30" i="2"/>
  <c r="BW29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4" i="2"/>
  <c r="BY171" i="2"/>
  <c r="BV193" i="2"/>
  <c r="BY166" i="2"/>
  <c r="BV192" i="2"/>
  <c r="BV181" i="2"/>
  <c r="BY133" i="2"/>
  <c r="BY127" i="2"/>
  <c r="BY122" i="2"/>
  <c r="BV180" i="2"/>
  <c r="BY107" i="2"/>
  <c r="BY104" i="2"/>
  <c r="BY99" i="2"/>
  <c r="BY94" i="2"/>
  <c r="BY88" i="2"/>
  <c r="BY85" i="2"/>
  <c r="BY82" i="2"/>
  <c r="BY77" i="2"/>
  <c r="BY72" i="2"/>
  <c r="BY59" i="2"/>
  <c r="BY49" i="2"/>
  <c r="BY37" i="2"/>
  <c r="BY36" i="2"/>
  <c r="BY22" i="2"/>
  <c r="BY21" i="2"/>
  <c r="BY63" i="2"/>
  <c r="BY62" i="2"/>
  <c r="BY61" i="2"/>
  <c r="BY60" i="2"/>
  <c r="BY57" i="2"/>
  <c r="BY56" i="2"/>
  <c r="BY55" i="2"/>
  <c r="BY52" i="2"/>
  <c r="BZ52" i="2" s="1"/>
  <c r="BY51" i="2"/>
  <c r="BY48" i="2"/>
  <c r="BY47" i="2"/>
  <c r="BY45" i="2"/>
  <c r="BY44" i="2"/>
  <c r="BY43" i="2"/>
  <c r="BY39" i="2"/>
  <c r="BY38" i="2"/>
  <c r="BY35" i="2"/>
  <c r="BY33" i="2"/>
  <c r="BY32" i="2"/>
  <c r="BY31" i="2"/>
  <c r="BY25" i="2"/>
  <c r="BY24" i="2"/>
  <c r="BY19" i="2"/>
  <c r="BY18" i="2"/>
  <c r="BY112" i="2" l="1"/>
  <c r="BY154" i="2"/>
  <c r="BY143" i="2"/>
  <c r="BV190" i="2"/>
  <c r="BV179" i="2"/>
  <c r="BV178" i="2"/>
  <c r="BY67" i="2"/>
  <c r="BY53" i="2"/>
  <c r="BY54" i="2"/>
  <c r="BY46" i="2"/>
  <c r="BY41" i="2"/>
  <c r="BY169" i="2"/>
  <c r="BY168" i="2"/>
  <c r="BV182" i="2"/>
  <c r="BY29" i="2"/>
  <c r="BY30" i="2"/>
  <c r="BY17" i="2"/>
  <c r="BY23" i="2"/>
  <c r="BY26" i="2"/>
  <c r="BY27" i="2"/>
  <c r="BY164" i="2"/>
  <c r="BY20" i="2"/>
  <c r="BV191" i="2"/>
  <c r="BV189" i="2"/>
  <c r="BV177" i="2"/>
  <c r="BV188" i="2" l="1"/>
  <c r="BV187" i="2"/>
  <c r="BY40" i="2"/>
  <c r="BV186" i="2" l="1"/>
  <c r="BY16" i="2"/>
  <c r="BZ132" i="2"/>
  <c r="BZ131" i="2"/>
  <c r="BV194" i="2" l="1"/>
  <c r="BV176" i="2"/>
  <c r="BY14" i="2"/>
  <c r="BZ121" i="2"/>
  <c r="BV175" i="2" l="1"/>
  <c r="BV183" i="2" l="1"/>
  <c r="BZ130" i="2"/>
  <c r="BZ119" i="2"/>
  <c r="BU192" i="2"/>
  <c r="BU181" i="2"/>
  <c r="BU180" i="2"/>
  <c r="BZ122" i="2" l="1"/>
  <c r="BU191" i="2"/>
  <c r="BZ117" i="2"/>
  <c r="BZ161" i="2"/>
  <c r="BU190" i="2"/>
  <c r="BU189" i="2"/>
  <c r="BU179" i="2"/>
  <c r="BU178" i="2"/>
  <c r="BU193" i="2" l="1"/>
  <c r="BU182" i="2"/>
  <c r="BT182" i="2"/>
  <c r="BU188" i="2"/>
  <c r="BU177" i="2"/>
  <c r="BT193" i="2"/>
  <c r="BT192" i="2"/>
  <c r="BT181" i="2"/>
  <c r="BT191" i="2"/>
  <c r="BT180" i="2"/>
  <c r="BT190" i="2" l="1"/>
  <c r="BU187" i="2"/>
  <c r="BT179" i="2"/>
  <c r="BT178" i="2"/>
  <c r="BT189" i="2"/>
  <c r="BU186" i="2" l="1"/>
  <c r="BT177" i="2"/>
  <c r="BT188" i="2"/>
  <c r="BS193" i="2"/>
  <c r="BS182" i="2"/>
  <c r="BS192" i="2"/>
  <c r="BS181" i="2"/>
  <c r="BS180" i="2"/>
  <c r="BS191" i="2" l="1"/>
  <c r="BU194" i="2"/>
  <c r="BU176" i="2"/>
  <c r="BS190" i="2"/>
  <c r="BS179" i="2"/>
  <c r="BS178" i="2"/>
  <c r="BS189" i="2"/>
  <c r="BU175" i="2" l="1"/>
  <c r="BT187" i="2"/>
  <c r="BT176" i="2"/>
  <c r="BR193" i="2"/>
  <c r="BS177" i="2"/>
  <c r="BS188" i="2"/>
  <c r="BR182" i="2"/>
  <c r="BR192" i="2"/>
  <c r="BR181" i="2"/>
  <c r="BR191" i="2"/>
  <c r="BR180" i="2"/>
  <c r="BR190" i="2" l="1"/>
  <c r="BU183" i="2"/>
  <c r="BT186" i="2"/>
  <c r="BT175" i="2"/>
  <c r="BS187" i="2"/>
  <c r="BR189" i="2"/>
  <c r="BR178" i="2"/>
  <c r="BR179" i="2"/>
  <c r="BT194" i="2" l="1"/>
  <c r="BT183" i="2"/>
  <c r="BS186" i="2"/>
  <c r="BS176" i="2"/>
  <c r="BR188" i="2"/>
  <c r="BR177" i="2"/>
  <c r="BS194" i="2" l="1"/>
  <c r="BS175" i="2"/>
  <c r="BR187" i="2"/>
  <c r="BZ155" i="2"/>
  <c r="BS183" i="2" l="1"/>
  <c r="BR186" i="2"/>
  <c r="BR176" i="2"/>
  <c r="BR194" i="2" l="1"/>
  <c r="BR175" i="2"/>
  <c r="BQ180" i="2" l="1"/>
  <c r="BY180" i="2" s="1"/>
  <c r="BQ191" i="2"/>
  <c r="BY191" i="2" s="1"/>
  <c r="BR183" i="2"/>
  <c r="BQ193" i="2"/>
  <c r="BY193" i="2" s="1"/>
  <c r="BQ182" i="2"/>
  <c r="BY182" i="2" s="1"/>
  <c r="BQ192" i="2"/>
  <c r="BY192" i="2" s="1"/>
  <c r="BQ181" i="2"/>
  <c r="BY181" i="2" s="1"/>
  <c r="BQ190" i="2"/>
  <c r="BY190" i="2" s="1"/>
  <c r="BQ179" i="2"/>
  <c r="BY179" i="2" s="1"/>
  <c r="BQ189" i="2"/>
  <c r="BY189" i="2" s="1"/>
  <c r="BQ178" i="2"/>
  <c r="BY178" i="2" s="1"/>
  <c r="BQ177" i="2" l="1"/>
  <c r="BY177" i="2" s="1"/>
  <c r="BQ188" i="2"/>
  <c r="BY188" i="2" s="1"/>
  <c r="BO192" i="2" l="1"/>
  <c r="BO191" i="2"/>
  <c r="BO180" i="2"/>
  <c r="BQ187" i="2" l="1"/>
  <c r="BY187" i="2" s="1"/>
  <c r="BQ176" i="2"/>
  <c r="BY176" i="2" s="1"/>
  <c r="BO181" i="2"/>
  <c r="BO190" i="2"/>
  <c r="BO179" i="2"/>
  <c r="BO178" i="2"/>
  <c r="BO193" i="2"/>
  <c r="BO189" i="2"/>
  <c r="BD180" i="2" l="1"/>
  <c r="BQ175" i="2"/>
  <c r="BY175" i="2" s="1"/>
  <c r="BQ186" i="2"/>
  <c r="BY186" i="2" s="1"/>
  <c r="BO177" i="2"/>
  <c r="BO188" i="2"/>
  <c r="BN191" i="2"/>
  <c r="BN180" i="2"/>
  <c r="BQ194" i="2" l="1"/>
  <c r="BY194" i="2" s="1"/>
  <c r="BQ183" i="2"/>
  <c r="BY183" i="2" s="1"/>
  <c r="BN189" i="2"/>
  <c r="BN192" i="2"/>
  <c r="BN181" i="2"/>
  <c r="BO182" i="2"/>
  <c r="BN179" i="2"/>
  <c r="BN190" i="2"/>
  <c r="BN178" i="2"/>
  <c r="BO187" i="2" l="1"/>
  <c r="BO176" i="2"/>
  <c r="BO175" i="2" s="1"/>
  <c r="BN177" i="2"/>
  <c r="BN188" i="2"/>
  <c r="BO186" i="2" l="1"/>
  <c r="BO194" i="2" l="1"/>
  <c r="BO183" i="2"/>
  <c r="BN182" i="2" l="1"/>
  <c r="BN193" i="2"/>
  <c r="BM192" i="2"/>
  <c r="BM181" i="2"/>
  <c r="BM191" i="2"/>
  <c r="BM180" i="2"/>
  <c r="BN176" i="2" l="1"/>
  <c r="BN175" i="2" s="1"/>
  <c r="BN183" i="2" s="1"/>
  <c r="BN187" i="2"/>
  <c r="BN186" i="2" s="1"/>
  <c r="BN194" i="2" s="1"/>
  <c r="BM179" i="2"/>
  <c r="BM178" i="2"/>
  <c r="BM190" i="2"/>
  <c r="BM189" i="2"/>
  <c r="BM177" i="2" l="1"/>
  <c r="BM188" i="2"/>
  <c r="BM193" i="2" l="1"/>
  <c r="BM182" i="2"/>
  <c r="BM187" i="2" l="1"/>
  <c r="BM186" i="2" s="1"/>
  <c r="BM194" i="2" s="1"/>
  <c r="BM176" i="2"/>
  <c r="BM175" i="2" s="1"/>
  <c r="BM183" i="2" s="1"/>
  <c r="BL192" i="2" l="1"/>
  <c r="BL191" i="2"/>
  <c r="BL180" i="2"/>
  <c r="BL190" i="2" l="1"/>
  <c r="BL189" i="2"/>
  <c r="BL193" i="2"/>
  <c r="BL182" i="2"/>
  <c r="BL179" i="2"/>
  <c r="BL178" i="2"/>
  <c r="BL188" i="2" l="1"/>
  <c r="BL181" i="2"/>
  <c r="BL176" i="2"/>
  <c r="BL175" i="2" s="1"/>
  <c r="BL187" i="2"/>
  <c r="BL186" i="2" s="1"/>
  <c r="BL194" i="2" l="1"/>
  <c r="BL177" i="2"/>
  <c r="BL183" i="2" l="1"/>
  <c r="BK191" i="2"/>
  <c r="BK180" i="2"/>
  <c r="BK192" i="2" l="1"/>
  <c r="BK181" i="2"/>
  <c r="BK190" i="2"/>
  <c r="BK179" i="2"/>
  <c r="BK189" i="2"/>
  <c r="BK178" i="2"/>
  <c r="BK188" i="2" l="1"/>
  <c r="BK177" i="2"/>
  <c r="BK193" i="2" l="1"/>
  <c r="BK182" i="2" l="1"/>
  <c r="BJ192" i="2"/>
  <c r="BJ181" i="2"/>
  <c r="BJ191" i="2"/>
  <c r="BJ180" i="2"/>
  <c r="BJ178" i="2" l="1"/>
  <c r="BK187" i="2"/>
  <c r="BJ190" i="2"/>
  <c r="BJ189" i="2"/>
  <c r="BJ179" i="2"/>
  <c r="BJ177" i="2" l="1"/>
  <c r="BJ188" i="2"/>
  <c r="BK186" i="2"/>
  <c r="BK176" i="2"/>
  <c r="BJ193" i="2"/>
  <c r="BJ182" i="2" l="1"/>
  <c r="BK194" i="2"/>
  <c r="BK175" i="2"/>
  <c r="BJ187" i="2" l="1"/>
  <c r="BJ186" i="2" s="1"/>
  <c r="BJ194" i="2" s="1"/>
  <c r="BJ176" i="2"/>
  <c r="BJ175" i="2" s="1"/>
  <c r="BJ183" i="2" s="1"/>
  <c r="BK183" i="2"/>
  <c r="BI180" i="2"/>
  <c r="BI181" i="2"/>
  <c r="BI192" i="2"/>
  <c r="BI191" i="2" l="1"/>
  <c r="BI182" i="2"/>
  <c r="BI193" i="2"/>
  <c r="BI190" i="2"/>
  <c r="BI178" i="2"/>
  <c r="BI189" i="2"/>
  <c r="BI179" i="2"/>
  <c r="BI176" i="2" l="1"/>
  <c r="BI175" i="2" s="1"/>
  <c r="BI187" i="2"/>
  <c r="BI186" i="2" s="1"/>
  <c r="BI177" i="2"/>
  <c r="BI188" i="2"/>
  <c r="BI194" i="2" l="1"/>
  <c r="BI183" i="2"/>
  <c r="BH192" i="2"/>
  <c r="BH181" i="2"/>
  <c r="BH180" i="2"/>
  <c r="BH191" i="2" l="1"/>
  <c r="BH190" i="2"/>
  <c r="BH189" i="2"/>
  <c r="BH179" i="2"/>
  <c r="BH178" i="2"/>
  <c r="BH188" i="2" l="1"/>
  <c r="BH177" i="2"/>
  <c r="BH193" i="2" l="1"/>
  <c r="BH182" i="2"/>
  <c r="BH176" i="2" l="1"/>
  <c r="BH175" i="2" s="1"/>
  <c r="BH183" i="2" s="1"/>
  <c r="BH187" i="2"/>
  <c r="BH186" i="2" s="1"/>
  <c r="BH194" i="2" s="1"/>
  <c r="D191" i="2" l="1"/>
  <c r="BG192" i="2" l="1"/>
  <c r="BG181" i="2"/>
  <c r="BG191" i="2"/>
  <c r="BG180" i="2"/>
  <c r="BG193" i="2" l="1"/>
  <c r="BG182" i="2"/>
  <c r="BG189" i="2"/>
  <c r="BG178" i="2"/>
  <c r="BG190" i="2"/>
  <c r="BG179" i="2"/>
  <c r="BG187" i="2" l="1"/>
  <c r="BG186" i="2" s="1"/>
  <c r="BG177" i="2"/>
  <c r="BG188" i="2"/>
  <c r="BG176" i="2" l="1"/>
  <c r="BG175" i="2" s="1"/>
  <c r="BG183" i="2" s="1"/>
  <c r="BG194" i="2"/>
  <c r="BF192" i="2" l="1"/>
  <c r="BF191" i="2"/>
  <c r="BF180" i="2"/>
  <c r="BF179" i="2" l="1"/>
  <c r="BF181" i="2"/>
  <c r="BF189" i="2"/>
  <c r="BF190" i="2"/>
  <c r="BF178" i="2"/>
  <c r="BF182" i="2" l="1"/>
  <c r="BF193" i="2"/>
  <c r="BF177" i="2"/>
  <c r="BF188" i="2"/>
  <c r="BF187" i="2" l="1"/>
  <c r="BF186" i="2" l="1"/>
  <c r="BF176" i="2"/>
  <c r="BF194" i="2" l="1"/>
  <c r="BF175" i="2"/>
  <c r="BE180" i="2" l="1"/>
  <c r="BX180" i="2" s="1"/>
  <c r="BE191" i="2"/>
  <c r="BP180" i="2"/>
  <c r="BE190" i="2"/>
  <c r="BE179" i="2"/>
  <c r="BF183" i="2"/>
  <c r="BE178" i="2"/>
  <c r="BE189" i="2"/>
  <c r="BE192" i="2"/>
  <c r="BE181" i="2"/>
  <c r="BE176" i="2" l="1"/>
  <c r="BE175" i="2" s="1"/>
  <c r="BE177" i="2"/>
  <c r="BE193" i="2"/>
  <c r="BE182" i="2"/>
  <c r="BE188" i="2"/>
  <c r="BE187" i="2"/>
  <c r="BE186" i="2" s="1"/>
  <c r="BP192" i="2" l="1"/>
  <c r="BE183" i="2"/>
  <c r="BE194" i="2"/>
  <c r="BD192" i="2"/>
  <c r="BX192" i="2" s="1"/>
  <c r="BZ49" i="2" l="1"/>
  <c r="BD191" i="2" l="1"/>
  <c r="BX191" i="2" s="1"/>
  <c r="BP181" i="2"/>
  <c r="BP191" i="2"/>
  <c r="BP178" i="2"/>
  <c r="BP190" i="2"/>
  <c r="BC180" i="2"/>
  <c r="BC191" i="2"/>
  <c r="BD190" i="2"/>
  <c r="BX190" i="2" s="1"/>
  <c r="BD179" i="2"/>
  <c r="BX179" i="2" s="1"/>
  <c r="BD181" i="2"/>
  <c r="BX181" i="2" s="1"/>
  <c r="BD189" i="2"/>
  <c r="BX189" i="2" s="1"/>
  <c r="BD178" i="2"/>
  <c r="BX178" i="2" s="1"/>
  <c r="BP179" i="2" l="1"/>
  <c r="BP177" i="2" s="1"/>
  <c r="BP189" i="2"/>
  <c r="BP188" i="2" s="1"/>
  <c r="BD188" i="2"/>
  <c r="BX188" i="2" s="1"/>
  <c r="BD177" i="2"/>
  <c r="BX177" i="2" s="1"/>
  <c r="BZ24" i="2" l="1"/>
  <c r="BZ37" i="2"/>
  <c r="BZ61" i="2"/>
  <c r="BZ168" i="2"/>
  <c r="BZ166" i="2"/>
  <c r="BZ51" i="2"/>
  <c r="BP182" i="2" l="1"/>
  <c r="BD182" i="2"/>
  <c r="BX182" i="2" s="1"/>
  <c r="BP193" i="2"/>
  <c r="BD193" i="2"/>
  <c r="BX193" i="2" s="1"/>
  <c r="BP187" i="2" l="1"/>
  <c r="BP186" i="2" s="1"/>
  <c r="BP194" i="2" s="1"/>
  <c r="BD187" i="2"/>
  <c r="BX187" i="2" s="1"/>
  <c r="BD186" i="2" l="1"/>
  <c r="BX186" i="2" s="1"/>
  <c r="BB191" i="2"/>
  <c r="BB180" i="2"/>
  <c r="BP176" i="2" l="1"/>
  <c r="BP175" i="2" s="1"/>
  <c r="BP183" i="2" s="1"/>
  <c r="BD176" i="2"/>
  <c r="BX176" i="2" s="1"/>
  <c r="BD194" i="2"/>
  <c r="BX194" i="2" s="1"/>
  <c r="BB192" i="2"/>
  <c r="BB181" i="2"/>
  <c r="BB190" i="2"/>
  <c r="BB179" i="2"/>
  <c r="BB189" i="2"/>
  <c r="BB178" i="2"/>
  <c r="BD175" i="2" l="1"/>
  <c r="BX175" i="2" s="1"/>
  <c r="BB193" i="2"/>
  <c r="BB182" i="2"/>
  <c r="BB188" i="2"/>
  <c r="BB177" i="2"/>
  <c r="BZ140" i="2"/>
  <c r="BA192" i="2"/>
  <c r="BA191" i="2"/>
  <c r="BA180" i="2"/>
  <c r="BZ128" i="2"/>
  <c r="BZ116" i="2"/>
  <c r="BZ114" i="2"/>
  <c r="BZ90" i="2"/>
  <c r="BZ89" i="2"/>
  <c r="BZ87" i="2"/>
  <c r="BZ86" i="2"/>
  <c r="BZ81" i="2"/>
  <c r="AZ192" i="2"/>
  <c r="AZ181" i="2"/>
  <c r="AZ180" i="2"/>
  <c r="BZ84" i="2"/>
  <c r="AY192" i="2"/>
  <c r="AX192" i="2"/>
  <c r="AY181" i="2"/>
  <c r="AY191" i="2"/>
  <c r="AY180" i="2"/>
  <c r="AX181" i="2"/>
  <c r="AX191" i="2"/>
  <c r="AX180" i="2"/>
  <c r="AW192" i="2"/>
  <c r="AW181" i="2"/>
  <c r="AW191" i="2"/>
  <c r="AW180" i="2"/>
  <c r="AV192" i="2"/>
  <c r="AV181" i="2"/>
  <c r="AV180" i="2"/>
  <c r="AU192" i="2"/>
  <c r="AU181" i="2"/>
  <c r="AU191" i="2"/>
  <c r="AU180" i="2"/>
  <c r="AT192" i="2"/>
  <c r="AT181" i="2"/>
  <c r="AT180" i="2"/>
  <c r="AS191" i="2"/>
  <c r="AS180" i="2"/>
  <c r="AS192" i="2"/>
  <c r="AR192" i="2"/>
  <c r="AR191" i="2"/>
  <c r="AR180" i="2"/>
  <c r="AD191" i="2"/>
  <c r="AO180" i="2"/>
  <c r="AO192" i="2"/>
  <c r="AN192" i="2"/>
  <c r="AM192" i="2"/>
  <c r="AL192" i="2"/>
  <c r="AK192" i="2"/>
  <c r="AJ192" i="2"/>
  <c r="AI192" i="2"/>
  <c r="AH192" i="2"/>
  <c r="AG192" i="2"/>
  <c r="AF192" i="2"/>
  <c r="AE192" i="2"/>
  <c r="AB192" i="2"/>
  <c r="AA192" i="2"/>
  <c r="Z192" i="2"/>
  <c r="Y192" i="2"/>
  <c r="X192" i="2"/>
  <c r="W192" i="2"/>
  <c r="V192" i="2"/>
  <c r="U192" i="2"/>
  <c r="T192" i="2"/>
  <c r="S192" i="2"/>
  <c r="R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AO181" i="2"/>
  <c r="AN181" i="2"/>
  <c r="AM181" i="2"/>
  <c r="AL181" i="2"/>
  <c r="AK181" i="2"/>
  <c r="AJ181" i="2"/>
  <c r="AI181" i="2"/>
  <c r="AH181" i="2"/>
  <c r="AG181" i="2"/>
  <c r="AF181" i="2"/>
  <c r="AE181" i="2"/>
  <c r="AB181" i="2"/>
  <c r="AA181" i="2"/>
  <c r="Z181" i="2"/>
  <c r="Y181" i="2"/>
  <c r="X181" i="2"/>
  <c r="W181" i="2"/>
  <c r="V181" i="2"/>
  <c r="U181" i="2"/>
  <c r="T181" i="2"/>
  <c r="S181" i="2"/>
  <c r="R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BZ159" i="2"/>
  <c r="BZ157" i="2"/>
  <c r="BZ138" i="2"/>
  <c r="BZ139" i="2"/>
  <c r="BZ137" i="2"/>
  <c r="BZ124" i="2"/>
  <c r="BZ134" i="2"/>
  <c r="BZ126" i="2"/>
  <c r="BZ135" i="2"/>
  <c r="BZ109" i="2"/>
  <c r="BZ108" i="2"/>
  <c r="BZ103" i="2"/>
  <c r="BZ101" i="2"/>
  <c r="BZ76" i="2"/>
  <c r="BZ74" i="2"/>
  <c r="AN191" i="2"/>
  <c r="AM191" i="2"/>
  <c r="AG191" i="2"/>
  <c r="AF191" i="2"/>
  <c r="AE191" i="2"/>
  <c r="W191" i="2"/>
  <c r="V191" i="2"/>
  <c r="U191" i="2"/>
  <c r="N191" i="2"/>
  <c r="M191" i="2"/>
  <c r="L191" i="2"/>
  <c r="F191" i="2"/>
  <c r="E191" i="2"/>
  <c r="AN180" i="2"/>
  <c r="AM180" i="2"/>
  <c r="AL180" i="2"/>
  <c r="AK180" i="2"/>
  <c r="AJ180" i="2"/>
  <c r="AI180" i="2"/>
  <c r="AH180" i="2"/>
  <c r="AG180" i="2"/>
  <c r="AF180" i="2"/>
  <c r="AE180" i="2"/>
  <c r="AD180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BZ129" i="2"/>
  <c r="BZ71" i="2"/>
  <c r="BZ83" i="2"/>
  <c r="BZ156" i="2"/>
  <c r="BZ69" i="2"/>
  <c r="BZ79" i="2"/>
  <c r="BZ96" i="2"/>
  <c r="BZ106" i="2"/>
  <c r="BZ105" i="2"/>
  <c r="BZ98" i="2"/>
  <c r="AV191" i="2" l="1"/>
  <c r="AI191" i="2"/>
  <c r="I191" i="2"/>
  <c r="R191" i="2"/>
  <c r="Z191" i="2"/>
  <c r="AJ191" i="2"/>
  <c r="AO191" i="2"/>
  <c r="H191" i="2"/>
  <c r="Y191" i="2"/>
  <c r="Q191" i="2"/>
  <c r="G191" i="2"/>
  <c r="AH191" i="2"/>
  <c r="AQ191" i="2"/>
  <c r="AT191" i="2"/>
  <c r="AZ191" i="2"/>
  <c r="O191" i="2"/>
  <c r="AQ180" i="2"/>
  <c r="BW180" i="2" s="1"/>
  <c r="J191" i="2"/>
  <c r="S191" i="2"/>
  <c r="AA191" i="2"/>
  <c r="AK191" i="2"/>
  <c r="X191" i="2"/>
  <c r="K191" i="2"/>
  <c r="T191" i="2"/>
  <c r="AB191" i="2"/>
  <c r="AL191" i="2"/>
  <c r="BZ82" i="2"/>
  <c r="BZ133" i="2"/>
  <c r="BZ127" i="2"/>
  <c r="BZ88" i="2"/>
  <c r="AR181" i="2"/>
  <c r="D190" i="2"/>
  <c r="AS190" i="2"/>
  <c r="AU179" i="2"/>
  <c r="E182" i="2"/>
  <c r="T182" i="2"/>
  <c r="AB182" i="2"/>
  <c r="AK182" i="2"/>
  <c r="D182" i="2"/>
  <c r="M182" i="2"/>
  <c r="U182" i="2"/>
  <c r="AL182" i="2"/>
  <c r="D193" i="2"/>
  <c r="AX182" i="2"/>
  <c r="D179" i="2"/>
  <c r="R182" i="2"/>
  <c r="Z182" i="2"/>
  <c r="AI182" i="2"/>
  <c r="AP181" i="2"/>
  <c r="AR182" i="2"/>
  <c r="D178" i="2"/>
  <c r="P192" i="2"/>
  <c r="AC181" i="2"/>
  <c r="AH182" i="2"/>
  <c r="AU182" i="2"/>
  <c r="BZ33" i="2"/>
  <c r="BZ57" i="2"/>
  <c r="D189" i="2"/>
  <c r="AT182" i="2"/>
  <c r="P181" i="2"/>
  <c r="H190" i="2"/>
  <c r="Y190" i="2"/>
  <c r="AH190" i="2"/>
  <c r="S182" i="2"/>
  <c r="AA182" i="2"/>
  <c r="AJ182" i="2"/>
  <c r="W193" i="2"/>
  <c r="AN193" i="2"/>
  <c r="AT193" i="2"/>
  <c r="AV178" i="2"/>
  <c r="AV190" i="2"/>
  <c r="AV182" i="2"/>
  <c r="AS182" i="2"/>
  <c r="AM182" i="2"/>
  <c r="AC192" i="2"/>
  <c r="AP192" i="2"/>
  <c r="Q178" i="2"/>
  <c r="AL189" i="2"/>
  <c r="J179" i="2"/>
  <c r="S179" i="2"/>
  <c r="AA179" i="2"/>
  <c r="AG178" i="2"/>
  <c r="E190" i="2"/>
  <c r="J182" i="2"/>
  <c r="AY190" i="2"/>
  <c r="AY182" i="2"/>
  <c r="AQ181" i="2"/>
  <c r="T178" i="2"/>
  <c r="AD189" i="2"/>
  <c r="X179" i="2"/>
  <c r="L179" i="2"/>
  <c r="H179" i="2"/>
  <c r="Q179" i="2"/>
  <c r="Y179" i="2"/>
  <c r="AH179" i="2"/>
  <c r="J190" i="2"/>
  <c r="S190" i="2"/>
  <c r="AA190" i="2"/>
  <c r="AJ190" i="2"/>
  <c r="N182" i="2"/>
  <c r="W182" i="2"/>
  <c r="AB178" i="2"/>
  <c r="Y178" i="2"/>
  <c r="AQ189" i="2"/>
  <c r="AV179" i="2"/>
  <c r="AZ182" i="2"/>
  <c r="BD183" i="2"/>
  <c r="BX183" i="2" s="1"/>
  <c r="BZ147" i="2"/>
  <c r="BA193" i="2"/>
  <c r="BZ153" i="2"/>
  <c r="N190" i="2"/>
  <c r="AF190" i="2"/>
  <c r="AN190" i="2"/>
  <c r="T190" i="2"/>
  <c r="E193" i="2"/>
  <c r="M193" i="2"/>
  <c r="V193" i="2"/>
  <c r="AE193" i="2"/>
  <c r="AM193" i="2"/>
  <c r="R193" i="2"/>
  <c r="Z193" i="2"/>
  <c r="AI193" i="2"/>
  <c r="F182" i="2"/>
  <c r="BZ145" i="2"/>
  <c r="AZ179" i="2"/>
  <c r="V182" i="2"/>
  <c r="AR190" i="2"/>
  <c r="AF182" i="2"/>
  <c r="AN182" i="2"/>
  <c r="AY193" i="2"/>
  <c r="AD190" i="2"/>
  <c r="AE182" i="2"/>
  <c r="X182" i="2"/>
  <c r="AG182" i="2"/>
  <c r="AO182" i="2"/>
  <c r="K193" i="2"/>
  <c r="T193" i="2"/>
  <c r="AB193" i="2"/>
  <c r="G193" i="2"/>
  <c r="O193" i="2"/>
  <c r="X193" i="2"/>
  <c r="AG193" i="2"/>
  <c r="AO193" i="2"/>
  <c r="AR189" i="2"/>
  <c r="BZ149" i="2"/>
  <c r="AX193" i="2"/>
  <c r="AT179" i="2"/>
  <c r="AX189" i="2"/>
  <c r="Y182" i="2"/>
  <c r="AS181" i="2"/>
  <c r="AS189" i="2"/>
  <c r="AU189" i="2"/>
  <c r="BB176" i="2"/>
  <c r="BB175" i="2" s="1"/>
  <c r="BB183" i="2" s="1"/>
  <c r="BB187" i="2"/>
  <c r="BB186" i="2" s="1"/>
  <c r="BB194" i="2" s="1"/>
  <c r="AL193" i="2"/>
  <c r="H193" i="2"/>
  <c r="AH193" i="2"/>
  <c r="AR193" i="2"/>
  <c r="AS179" i="2"/>
  <c r="AT190" i="2"/>
  <c r="U178" i="2"/>
  <c r="L190" i="2"/>
  <c r="AW178" i="2"/>
  <c r="AY178" i="2"/>
  <c r="H178" i="2"/>
  <c r="E178" i="2"/>
  <c r="M178" i="2"/>
  <c r="U189" i="2"/>
  <c r="G179" i="2"/>
  <c r="O179" i="2"/>
  <c r="AK179" i="2"/>
  <c r="V190" i="2"/>
  <c r="AE190" i="2"/>
  <c r="AW182" i="2"/>
  <c r="AX179" i="2"/>
  <c r="AZ190" i="2"/>
  <c r="AO189" i="2"/>
  <c r="AG179" i="2"/>
  <c r="AL179" i="2"/>
  <c r="R179" i="2"/>
  <c r="E179" i="2"/>
  <c r="V179" i="2"/>
  <c r="G190" i="2"/>
  <c r="X190" i="2"/>
  <c r="AG190" i="2"/>
  <c r="AZ189" i="2"/>
  <c r="AO179" i="2"/>
  <c r="AK178" i="2"/>
  <c r="G189" i="2"/>
  <c r="AG189" i="2"/>
  <c r="AI179" i="2"/>
  <c r="K190" i="2"/>
  <c r="AB190" i="2"/>
  <c r="J193" i="2"/>
  <c r="S193" i="2"/>
  <c r="AA193" i="2"/>
  <c r="AJ193" i="2"/>
  <c r="N193" i="2"/>
  <c r="AF193" i="2"/>
  <c r="AU178" i="2"/>
  <c r="AU190" i="2"/>
  <c r="AW179" i="2"/>
  <c r="AZ193" i="2"/>
  <c r="AS193" i="2"/>
  <c r="AW193" i="2"/>
  <c r="Q193" i="2"/>
  <c r="AT189" i="2"/>
  <c r="AW189" i="2"/>
  <c r="AY179" i="2"/>
  <c r="AE179" i="2"/>
  <c r="AQ179" i="2"/>
  <c r="AV189" i="2"/>
  <c r="G178" i="2"/>
  <c r="K189" i="2"/>
  <c r="AK189" i="2"/>
  <c r="AM179" i="2"/>
  <c r="O190" i="2"/>
  <c r="Q181" i="2"/>
  <c r="AQ192" i="2"/>
  <c r="BW192" i="2" s="1"/>
  <c r="AU193" i="2"/>
  <c r="H182" i="2"/>
  <c r="AZ178" i="2"/>
  <c r="AD179" i="2"/>
  <c r="F193" i="2"/>
  <c r="I182" i="2"/>
  <c r="AH178" i="2"/>
  <c r="L178" i="2"/>
  <c r="AL178" i="2"/>
  <c r="I178" i="2"/>
  <c r="R178" i="2"/>
  <c r="Z178" i="2"/>
  <c r="F178" i="2"/>
  <c r="N178" i="2"/>
  <c r="W178" i="2"/>
  <c r="AF178" i="2"/>
  <c r="AN178" i="2"/>
  <c r="H189" i="2"/>
  <c r="Y189" i="2"/>
  <c r="AH189" i="2"/>
  <c r="E189" i="2"/>
  <c r="M189" i="2"/>
  <c r="V189" i="2"/>
  <c r="AE189" i="2"/>
  <c r="AM189" i="2"/>
  <c r="J189" i="2"/>
  <c r="S189" i="2"/>
  <c r="AJ189" i="2"/>
  <c r="K179" i="2"/>
  <c r="T179" i="2"/>
  <c r="AJ179" i="2"/>
  <c r="U190" i="2"/>
  <c r="AL190" i="2"/>
  <c r="I190" i="2"/>
  <c r="Z190" i="2"/>
  <c r="AX178" i="2"/>
  <c r="AX190" i="2"/>
  <c r="O189" i="2"/>
  <c r="AF179" i="2"/>
  <c r="V178" i="2"/>
  <c r="AE178" i="2"/>
  <c r="AM178" i="2"/>
  <c r="AA178" i="2"/>
  <c r="I189" i="2"/>
  <c r="R189" i="2"/>
  <c r="Z189" i="2"/>
  <c r="AI189" i="2"/>
  <c r="F189" i="2"/>
  <c r="N189" i="2"/>
  <c r="W189" i="2"/>
  <c r="AF189" i="2"/>
  <c r="T189" i="2"/>
  <c r="U179" i="2"/>
  <c r="AB179" i="2"/>
  <c r="M190" i="2"/>
  <c r="AM190" i="2"/>
  <c r="Y193" i="2"/>
  <c r="L193" i="2"/>
  <c r="U193" i="2"/>
  <c r="K182" i="2"/>
  <c r="AR178" i="2"/>
  <c r="AS178" i="2"/>
  <c r="AT178" i="2"/>
  <c r="BA190" i="2"/>
  <c r="K178" i="2"/>
  <c r="X189" i="2"/>
  <c r="N179" i="2"/>
  <c r="W179" i="2"/>
  <c r="AN179" i="2"/>
  <c r="AD181" i="2"/>
  <c r="BA182" i="2"/>
  <c r="L189" i="2"/>
  <c r="M179" i="2"/>
  <c r="I179" i="2"/>
  <c r="F190" i="2"/>
  <c r="W190" i="2"/>
  <c r="AK190" i="2"/>
  <c r="O182" i="2"/>
  <c r="AV193" i="2"/>
  <c r="AW190" i="2"/>
  <c r="AY189" i="2"/>
  <c r="AQ178" i="2"/>
  <c r="AP180" i="2"/>
  <c r="P180" i="2"/>
  <c r="AD178" i="2"/>
  <c r="Q189" i="2"/>
  <c r="AQ190" i="2"/>
  <c r="BW190" i="2" s="1"/>
  <c r="AC180" i="2"/>
  <c r="AA189" i="2"/>
  <c r="G182" i="2"/>
  <c r="O178" i="2"/>
  <c r="X178" i="2"/>
  <c r="AO178" i="2"/>
  <c r="AB189" i="2"/>
  <c r="F179" i="2"/>
  <c r="AD192" i="2"/>
  <c r="Q192" i="2"/>
  <c r="AI190" i="2"/>
  <c r="AI178" i="2"/>
  <c r="J178" i="2"/>
  <c r="S178" i="2"/>
  <c r="AJ178" i="2"/>
  <c r="AN189" i="2"/>
  <c r="Q190" i="2"/>
  <c r="AO190" i="2"/>
  <c r="Z179" i="2"/>
  <c r="R190" i="2"/>
  <c r="AK193" i="2"/>
  <c r="BA179" i="2"/>
  <c r="AR179" i="2"/>
  <c r="L182" i="2"/>
  <c r="I193" i="2"/>
  <c r="BA181" i="2"/>
  <c r="BA189" i="2"/>
  <c r="BA178" i="2"/>
  <c r="BW191" i="2" l="1"/>
  <c r="BW178" i="2"/>
  <c r="BW189" i="2"/>
  <c r="BW179" i="2"/>
  <c r="BW181" i="2"/>
  <c r="AP191" i="2"/>
  <c r="P191" i="2"/>
  <c r="AC191" i="2"/>
  <c r="BZ181" i="2"/>
  <c r="BZ169" i="2"/>
  <c r="BZ180" i="2"/>
  <c r="BZ179" i="2"/>
  <c r="BZ143" i="2"/>
  <c r="P190" i="2"/>
  <c r="D188" i="2"/>
  <c r="AP179" i="2"/>
  <c r="AC189" i="2"/>
  <c r="AP178" i="2"/>
  <c r="AC190" i="2"/>
  <c r="AP182" i="2"/>
  <c r="P179" i="2"/>
  <c r="AP190" i="2"/>
  <c r="AA177" i="2"/>
  <c r="AC182" i="2"/>
  <c r="AJ188" i="2"/>
  <c r="AU177" i="2"/>
  <c r="P178" i="2"/>
  <c r="D177" i="2"/>
  <c r="AY177" i="2"/>
  <c r="L177" i="2"/>
  <c r="P189" i="2"/>
  <c r="Y188" i="2"/>
  <c r="AV188" i="2"/>
  <c r="AP189" i="2"/>
  <c r="AC179" i="2"/>
  <c r="G188" i="2"/>
  <c r="AX177" i="2"/>
  <c r="AL188" i="2"/>
  <c r="G177" i="2"/>
  <c r="AZ188" i="2"/>
  <c r="R188" i="2"/>
  <c r="AU188" i="2"/>
  <c r="AH188" i="2"/>
  <c r="AC178" i="2"/>
  <c r="AR188" i="2"/>
  <c r="E188" i="2"/>
  <c r="H188" i="2"/>
  <c r="R177" i="2"/>
  <c r="AG177" i="2"/>
  <c r="AX188" i="2"/>
  <c r="AD182" i="2"/>
  <c r="U177" i="2"/>
  <c r="E177" i="2"/>
  <c r="O177" i="2"/>
  <c r="AV177" i="2"/>
  <c r="Y177" i="2"/>
  <c r="AB188" i="2"/>
  <c r="X177" i="2"/>
  <c r="BC181" i="2"/>
  <c r="AH177" i="2"/>
  <c r="AO188" i="2"/>
  <c r="AT177" i="2"/>
  <c r="AN188" i="2"/>
  <c r="K188" i="2"/>
  <c r="BC189" i="2"/>
  <c r="BC192" i="2"/>
  <c r="X188" i="2"/>
  <c r="AF188" i="2"/>
  <c r="AF177" i="2"/>
  <c r="S188" i="2"/>
  <c r="AO177" i="2"/>
  <c r="AG188" i="2"/>
  <c r="BZ77" i="2"/>
  <c r="U188" i="2"/>
  <c r="AS188" i="2"/>
  <c r="AS177" i="2"/>
  <c r="N188" i="2"/>
  <c r="BZ85" i="2"/>
  <c r="M177" i="2"/>
  <c r="BC178" i="2"/>
  <c r="BA188" i="2"/>
  <c r="BC190" i="2"/>
  <c r="BC179" i="2"/>
  <c r="AQ188" i="2"/>
  <c r="S177" i="2"/>
  <c r="F177" i="2"/>
  <c r="AA188" i="2"/>
  <c r="Q177" i="2"/>
  <c r="T188" i="2"/>
  <c r="I188" i="2"/>
  <c r="H177" i="2"/>
  <c r="AE188" i="2"/>
  <c r="AL177" i="2"/>
  <c r="AW177" i="2"/>
  <c r="V176" i="2"/>
  <c r="V175" i="2" s="1"/>
  <c r="X176" i="2"/>
  <c r="X175" i="2" s="1"/>
  <c r="E176" i="2"/>
  <c r="E175" i="2" s="1"/>
  <c r="AA176" i="2"/>
  <c r="AA175" i="2" s="1"/>
  <c r="T176" i="2"/>
  <c r="T175" i="2" s="1"/>
  <c r="R176" i="2"/>
  <c r="R175" i="2" s="1"/>
  <c r="I176" i="2"/>
  <c r="I175" i="2" s="1"/>
  <c r="H176" i="2"/>
  <c r="H175" i="2" s="1"/>
  <c r="AV176" i="2"/>
  <c r="AV175" i="2" s="1"/>
  <c r="G176" i="2"/>
  <c r="G175" i="2" s="1"/>
  <c r="AJ176" i="2"/>
  <c r="AJ175" i="2" s="1"/>
  <c r="S176" i="2"/>
  <c r="S175" i="2" s="1"/>
  <c r="AZ176" i="2"/>
  <c r="AZ175" i="2" s="1"/>
  <c r="AU176" i="2"/>
  <c r="AU175" i="2" s="1"/>
  <c r="AL176" i="2"/>
  <c r="AL175" i="2" s="1"/>
  <c r="M176" i="2"/>
  <c r="M175" i="2" s="1"/>
  <c r="L176" i="2"/>
  <c r="L175" i="2" s="1"/>
  <c r="F187" i="2"/>
  <c r="F186" i="2" s="1"/>
  <c r="Z176" i="2"/>
  <c r="Z175" i="2" s="1"/>
  <c r="AB176" i="2"/>
  <c r="AB175" i="2" s="1"/>
  <c r="AE176" i="2"/>
  <c r="AE175" i="2" s="1"/>
  <c r="AK176" i="2"/>
  <c r="AK175" i="2" s="1"/>
  <c r="AT176" i="2"/>
  <c r="AT175" i="2" s="1"/>
  <c r="K176" i="2"/>
  <c r="K175" i="2" s="1"/>
  <c r="V187" i="2"/>
  <c r="V186" i="2" s="1"/>
  <c r="AI187" i="2"/>
  <c r="AI186" i="2" s="1"/>
  <c r="AM176" i="2"/>
  <c r="AM175" i="2" s="1"/>
  <c r="BZ36" i="2"/>
  <c r="AX187" i="2"/>
  <c r="AX186" i="2" s="1"/>
  <c r="AJ187" i="2"/>
  <c r="AJ186" i="2" s="1"/>
  <c r="AO187" i="2"/>
  <c r="AO186" i="2" s="1"/>
  <c r="BZ46" i="2"/>
  <c r="AG187" i="2"/>
  <c r="AG186" i="2" s="1"/>
  <c r="BZ43" i="2"/>
  <c r="AK187" i="2"/>
  <c r="AK186" i="2" s="1"/>
  <c r="AF187" i="2"/>
  <c r="AF186" i="2" s="1"/>
  <c r="Y187" i="2"/>
  <c r="Y186" i="2" s="1"/>
  <c r="K187" i="2"/>
  <c r="K186" i="2" s="1"/>
  <c r="BZ50" i="2"/>
  <c r="AL187" i="2"/>
  <c r="AL186" i="2" s="1"/>
  <c r="AV187" i="2"/>
  <c r="AV186" i="2" s="1"/>
  <c r="BZ62" i="2"/>
  <c r="V177" i="2"/>
  <c r="AN177" i="2"/>
  <c r="BZ99" i="2"/>
  <c r="AM177" i="2"/>
  <c r="W188" i="2"/>
  <c r="R187" i="2"/>
  <c r="R186" i="2" s="1"/>
  <c r="Z188" i="2"/>
  <c r="O188" i="2"/>
  <c r="V188" i="2"/>
  <c r="AK177" i="2"/>
  <c r="BZ112" i="2"/>
  <c r="AB177" i="2"/>
  <c r="BZ47" i="2"/>
  <c r="AT188" i="2"/>
  <c r="J177" i="2"/>
  <c r="AI177" i="2"/>
  <c r="E187" i="2"/>
  <c r="E186" i="2" s="1"/>
  <c r="BZ94" i="2"/>
  <c r="L188" i="2"/>
  <c r="BZ107" i="2"/>
  <c r="BZ45" i="2"/>
  <c r="AA187" i="2"/>
  <c r="AA186" i="2" s="1"/>
  <c r="BZ44" i="2"/>
  <c r="AZ187" i="2"/>
  <c r="AZ186" i="2" s="1"/>
  <c r="AB187" i="2"/>
  <c r="AB186" i="2" s="1"/>
  <c r="J187" i="2"/>
  <c r="J186" i="2" s="1"/>
  <c r="T187" i="2"/>
  <c r="T186" i="2" s="1"/>
  <c r="F188" i="2"/>
  <c r="AW188" i="2"/>
  <c r="M188" i="2"/>
  <c r="W177" i="2"/>
  <c r="AQ182" i="2"/>
  <c r="BW182" i="2" s="1"/>
  <c r="P193" i="2"/>
  <c r="AI188" i="2"/>
  <c r="K177" i="2"/>
  <c r="N177" i="2"/>
  <c r="AH187" i="2"/>
  <c r="AH186" i="2" s="1"/>
  <c r="AP193" i="2"/>
  <c r="AJ177" i="2"/>
  <c r="J188" i="2"/>
  <c r="AZ177" i="2"/>
  <c r="Q182" i="2"/>
  <c r="I187" i="2"/>
  <c r="I186" i="2" s="1"/>
  <c r="AR177" i="2"/>
  <c r="AK188" i="2"/>
  <c r="AY188" i="2"/>
  <c r="AM188" i="2"/>
  <c r="I177" i="2"/>
  <c r="AS187" i="2"/>
  <c r="AS186" i="2" s="1"/>
  <c r="AR187" i="2"/>
  <c r="AR186" i="2" s="1"/>
  <c r="O187" i="2"/>
  <c r="O186" i="2" s="1"/>
  <c r="AM187" i="2"/>
  <c r="AM186" i="2" s="1"/>
  <c r="AY187" i="2"/>
  <c r="AY186" i="2" s="1"/>
  <c r="Z187" i="2"/>
  <c r="Z186" i="2" s="1"/>
  <c r="X187" i="2"/>
  <c r="X186" i="2" s="1"/>
  <c r="W187" i="2"/>
  <c r="W186" i="2" s="1"/>
  <c r="L187" i="2"/>
  <c r="L186" i="2" s="1"/>
  <c r="G187" i="2"/>
  <c r="G186" i="2" s="1"/>
  <c r="BZ59" i="2"/>
  <c r="AE187" i="2"/>
  <c r="AE186" i="2" s="1"/>
  <c r="H187" i="2"/>
  <c r="H186" i="2" s="1"/>
  <c r="AU187" i="2"/>
  <c r="AU186" i="2" s="1"/>
  <c r="BZ60" i="2"/>
  <c r="AQ193" i="2"/>
  <c r="BW193" i="2" s="1"/>
  <c r="BZ192" i="2"/>
  <c r="AC193" i="2"/>
  <c r="P182" i="2"/>
  <c r="BZ154" i="2"/>
  <c r="BZ104" i="2"/>
  <c r="AE177" i="2"/>
  <c r="BZ171" i="2"/>
  <c r="AD188" i="2"/>
  <c r="Z177" i="2"/>
  <c r="BZ72" i="2"/>
  <c r="AD177" i="2"/>
  <c r="T177" i="2"/>
  <c r="AD193" i="2"/>
  <c r="M187" i="2"/>
  <c r="M186" i="2" s="1"/>
  <c r="BZ67" i="2"/>
  <c r="Q188" i="2"/>
  <c r="BZ170" i="2"/>
  <c r="AQ177" i="2"/>
  <c r="BA177" i="2"/>
  <c r="BW177" i="2" l="1"/>
  <c r="BW188" i="2"/>
  <c r="E183" i="2"/>
  <c r="BZ177" i="2"/>
  <c r="AR194" i="2"/>
  <c r="E194" i="2"/>
  <c r="AP177" i="2"/>
  <c r="AC188" i="2"/>
  <c r="P177" i="2"/>
  <c r="AA183" i="2"/>
  <c r="S183" i="2"/>
  <c r="AL194" i="2"/>
  <c r="H194" i="2"/>
  <c r="Y194" i="2"/>
  <c r="AJ194" i="2"/>
  <c r="G194" i="2"/>
  <c r="AU183" i="2"/>
  <c r="AH194" i="2"/>
  <c r="AC177" i="2"/>
  <c r="K194" i="2"/>
  <c r="AX194" i="2"/>
  <c r="AA194" i="2"/>
  <c r="AS194" i="2"/>
  <c r="AV194" i="2"/>
  <c r="AP188" i="2"/>
  <c r="AU194" i="2"/>
  <c r="X194" i="2"/>
  <c r="L183" i="2"/>
  <c r="H183" i="2"/>
  <c r="P188" i="2"/>
  <c r="AG194" i="2"/>
  <c r="AL183" i="2"/>
  <c r="R183" i="2"/>
  <c r="R194" i="2"/>
  <c r="AT183" i="2"/>
  <c r="AZ194" i="2"/>
  <c r="AK183" i="2"/>
  <c r="M183" i="2"/>
  <c r="AZ183" i="2"/>
  <c r="G183" i="2"/>
  <c r="X183" i="2"/>
  <c r="AI194" i="2"/>
  <c r="AW187" i="2"/>
  <c r="AW186" i="2" s="1"/>
  <c r="AW194" i="2" s="1"/>
  <c r="O194" i="2"/>
  <c r="BC193" i="2"/>
  <c r="BZ193" i="2"/>
  <c r="T194" i="2"/>
  <c r="AB183" i="2"/>
  <c r="AO194" i="2"/>
  <c r="M194" i="2"/>
  <c r="AB194" i="2"/>
  <c r="AV183" i="2"/>
  <c r="BC188" i="2"/>
  <c r="BZ189" i="2"/>
  <c r="I194" i="2"/>
  <c r="BZ164" i="2"/>
  <c r="AF194" i="2"/>
  <c r="AM183" i="2"/>
  <c r="BZ182" i="2"/>
  <c r="BC182" i="2"/>
  <c r="T183" i="2"/>
  <c r="BZ191" i="2"/>
  <c r="AE194" i="2"/>
  <c r="BZ190" i="2"/>
  <c r="V183" i="2"/>
  <c r="BC177" i="2"/>
  <c r="BZ48" i="2"/>
  <c r="AS176" i="2"/>
  <c r="AS175" i="2" s="1"/>
  <c r="AS183" i="2" s="1"/>
  <c r="O176" i="2"/>
  <c r="O175" i="2" s="1"/>
  <c r="O183" i="2" s="1"/>
  <c r="AT187" i="2"/>
  <c r="AT186" i="2" s="1"/>
  <c r="AT194" i="2" s="1"/>
  <c r="BZ42" i="2"/>
  <c r="Y176" i="2"/>
  <c r="Y175" i="2" s="1"/>
  <c r="Y183" i="2" s="1"/>
  <c r="AR176" i="2"/>
  <c r="AR175" i="2" s="1"/>
  <c r="AR183" i="2" s="1"/>
  <c r="J176" i="2"/>
  <c r="J175" i="2" s="1"/>
  <c r="J183" i="2" s="1"/>
  <c r="AX176" i="2"/>
  <c r="AX175" i="2" s="1"/>
  <c r="AX183" i="2" s="1"/>
  <c r="BZ35" i="2"/>
  <c r="BZ21" i="2"/>
  <c r="Q176" i="2"/>
  <c r="F176" i="2"/>
  <c r="F175" i="2" s="1"/>
  <c r="F183" i="2" s="1"/>
  <c r="D176" i="2"/>
  <c r="D175" i="2" s="1"/>
  <c r="D183" i="2" s="1"/>
  <c r="BZ54" i="2"/>
  <c r="BZ20" i="2"/>
  <c r="AG176" i="2"/>
  <c r="AG175" i="2" s="1"/>
  <c r="AG183" i="2" s="1"/>
  <c r="BZ55" i="2"/>
  <c r="BZ22" i="2"/>
  <c r="AW176" i="2"/>
  <c r="AW175" i="2" s="1"/>
  <c r="AW183" i="2" s="1"/>
  <c r="AI176" i="2"/>
  <c r="AI175" i="2" s="1"/>
  <c r="AI183" i="2" s="1"/>
  <c r="AH176" i="2"/>
  <c r="AH175" i="2" s="1"/>
  <c r="AH183" i="2" s="1"/>
  <c r="BZ23" i="2"/>
  <c r="AY176" i="2"/>
  <c r="AY175" i="2" s="1"/>
  <c r="AY183" i="2" s="1"/>
  <c r="BA176" i="2"/>
  <c r="BA175" i="2" s="1"/>
  <c r="BA183" i="2" s="1"/>
  <c r="AN176" i="2"/>
  <c r="AN175" i="2" s="1"/>
  <c r="AN183" i="2" s="1"/>
  <c r="I183" i="2"/>
  <c r="BZ25" i="2"/>
  <c r="BZ31" i="2"/>
  <c r="AK194" i="2"/>
  <c r="W176" i="2"/>
  <c r="W175" i="2" s="1"/>
  <c r="W183" i="2" s="1"/>
  <c r="BZ18" i="2"/>
  <c r="BZ38" i="2"/>
  <c r="U176" i="2"/>
  <c r="U175" i="2" s="1"/>
  <c r="U183" i="2" s="1"/>
  <c r="N176" i="2"/>
  <c r="N175" i="2" s="1"/>
  <c r="N183" i="2" s="1"/>
  <c r="BZ17" i="2"/>
  <c r="BZ30" i="2"/>
  <c r="U187" i="2"/>
  <c r="U186" i="2" s="1"/>
  <c r="U194" i="2" s="1"/>
  <c r="F194" i="2"/>
  <c r="N187" i="2"/>
  <c r="N186" i="2" s="1"/>
  <c r="N194" i="2" s="1"/>
  <c r="AN187" i="2"/>
  <c r="AN186" i="2" s="1"/>
  <c r="AN194" i="2" s="1"/>
  <c r="BA187" i="2"/>
  <c r="BA186" i="2" s="1"/>
  <c r="BA194" i="2" s="1"/>
  <c r="AF176" i="2"/>
  <c r="AF175" i="2" s="1"/>
  <c r="AF183" i="2" s="1"/>
  <c r="AO176" i="2"/>
  <c r="AO175" i="2" s="1"/>
  <c r="AO183" i="2" s="1"/>
  <c r="S187" i="2"/>
  <c r="S186" i="2" s="1"/>
  <c r="S194" i="2" s="1"/>
  <c r="BZ19" i="2"/>
  <c r="K183" i="2"/>
  <c r="J194" i="2"/>
  <c r="BZ178" i="2"/>
  <c r="W194" i="2"/>
  <c r="Z194" i="2"/>
  <c r="L194" i="2"/>
  <c r="V194" i="2"/>
  <c r="AE183" i="2"/>
  <c r="AM194" i="2"/>
  <c r="AJ183" i="2"/>
  <c r="Z183" i="2"/>
  <c r="AY194" i="2"/>
  <c r="Q187" i="2"/>
  <c r="D187" i="2"/>
  <c r="D186" i="2" s="1"/>
  <c r="D194" i="2" s="1"/>
  <c r="BZ16" i="2" l="1"/>
  <c r="AD176" i="2"/>
  <c r="AQ187" i="2"/>
  <c r="BW187" i="2" s="1"/>
  <c r="AD187" i="2"/>
  <c r="AQ176" i="2"/>
  <c r="BW176" i="2" s="1"/>
  <c r="BZ53" i="2"/>
  <c r="BZ188" i="2"/>
  <c r="AC187" i="2"/>
  <c r="AC186" i="2" s="1"/>
  <c r="AC194" i="2" s="1"/>
  <c r="BZ29" i="2"/>
  <c r="AP187" i="2"/>
  <c r="AP186" i="2" s="1"/>
  <c r="AP194" i="2" s="1"/>
  <c r="BZ41" i="2"/>
  <c r="AC176" i="2"/>
  <c r="AC175" i="2" s="1"/>
  <c r="AC183" i="2" s="1"/>
  <c r="P176" i="2"/>
  <c r="P175" i="2" s="1"/>
  <c r="P183" i="2" s="1"/>
  <c r="P187" i="2"/>
  <c r="P186" i="2" s="1"/>
  <c r="P194" i="2" s="1"/>
  <c r="AP176" i="2"/>
  <c r="AP175" i="2" s="1"/>
  <c r="AP183" i="2" s="1"/>
  <c r="Q175" i="2"/>
  <c r="Q186" i="2"/>
  <c r="AD175" i="2" l="1"/>
  <c r="AD186" i="2"/>
  <c r="BC187" i="2"/>
  <c r="BC186" i="2" s="1"/>
  <c r="BC194" i="2" s="1"/>
  <c r="BC176" i="2"/>
  <c r="BC175" i="2" s="1"/>
  <c r="BC183" i="2" s="1"/>
  <c r="AQ186" i="2"/>
  <c r="BW186" i="2" s="1"/>
  <c r="AQ175" i="2"/>
  <c r="BW175" i="2" s="1"/>
  <c r="BZ40" i="2"/>
  <c r="BZ14" i="2"/>
  <c r="Q183" i="2"/>
  <c r="BZ187" i="2"/>
  <c r="Q194" i="2"/>
  <c r="BZ176" i="2"/>
  <c r="AD183" i="2" l="1"/>
  <c r="AD194" i="2"/>
  <c r="BZ175" i="2"/>
  <c r="AQ194" i="2"/>
  <c r="BW194" i="2" s="1"/>
  <c r="AQ183" i="2"/>
  <c r="BW183" i="2" s="1"/>
  <c r="BZ186" i="2"/>
  <c r="BZ194" i="2" l="1"/>
  <c r="BZ183" i="2"/>
</calcChain>
</file>

<file path=xl/sharedStrings.xml><?xml version="1.0" encoding="utf-8"?>
<sst xmlns="http://schemas.openxmlformats.org/spreadsheetml/2006/main" count="255" uniqueCount="130">
  <si>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</si>
  <si>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</si>
  <si>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</si>
  <si>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</si>
  <si>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</si>
  <si>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</si>
  <si>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</si>
  <si>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</si>
  <si>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</si>
  <si>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</si>
  <si>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</si>
  <si>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</si>
  <si>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</si>
  <si>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</si>
  <si>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</si>
  <si>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</si>
  <si>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</si>
  <si>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</si>
  <si>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</si>
  <si>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</si>
  <si>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</si>
  <si>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</si>
  <si>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</si>
  <si>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</si>
  <si>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</si>
  <si>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</si>
  <si>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</si>
  <si>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</si>
  <si>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</si>
  <si>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</si>
  <si>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</si>
  <si>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</si>
  <si>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</si>
  <si>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</si>
  <si>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</si>
  <si>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</si>
  <si>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</si>
  <si>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</si>
  <si>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</si>
  <si>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</si>
  <si>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</si>
  <si>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</si>
  <si>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</si>
  <si>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</si>
  <si>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</si>
  <si>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</si>
  <si>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</si>
  <si>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</si>
  <si>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</si>
  <si>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</si>
  <si>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</si>
  <si>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</si>
  <si>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</si>
  <si>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</si>
  <si>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</si>
  <si>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</si>
  <si>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</si>
  <si>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</si>
  <si>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</si>
  <si>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</si>
  <si>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</si>
  <si>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</si>
  <si>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</si>
  <si>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</si>
  <si>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</si>
  <si>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</si>
  <si>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</si>
  <si>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</si>
  <si>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</si>
  <si>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</si>
  <si>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</si>
  <si>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</si>
  <si>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Valor de operaciones cheques ajenos MN</t>
  </si>
  <si>
    <t>Valor de operaciones cheques ajenos ME</t>
  </si>
  <si>
    <t>TOTAL NÚMERO OPERACIONES CHEQUES AJENOS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</si>
  <si>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</si>
  <si>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</si>
  <si>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</si>
  <si>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</si>
  <si>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</si>
  <si>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</si>
  <si>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</si>
  <si>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</si>
  <si>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</si>
  <si>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</si>
  <si>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</si>
  <si>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</si>
  <si>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</si>
  <si>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</si>
  <si>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</si>
  <si>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</si>
  <si>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</si>
  <si>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</si>
  <si>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</si>
  <si>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</si>
  <si>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</si>
  <si>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</si>
  <si>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</si>
  <si>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</si>
  <si>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</si>
  <si>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</si>
  <si>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</si>
  <si>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</si>
  <si>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</si>
  <si>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</si>
  <si>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</si>
  <si>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</si>
  <si>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</si>
  <si>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</si>
  <si>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</si>
  <si>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</si>
  <si>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</si>
  <si>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</si>
  <si>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4. Billetera Móvil</t>
  </si>
  <si>
    <t>Total 2019</t>
  </si>
  <si>
    <t>20/19</t>
  </si>
  <si>
    <t>TOTAL NÚMERO OPERACIONES CHEQUES PROPIOS</t>
  </si>
  <si>
    <t>TOTAL VALOR OPERACIONES CHEQUES PROPIOS</t>
  </si>
  <si>
    <t>TOTAL NÚMERO PAGO DE SERVICIOS</t>
  </si>
  <si>
    <t>TOTAL NÚMERO OPERACIONES INTRABANCARIAS</t>
  </si>
  <si>
    <t>TOTAL PAGO DE SERVICIOS</t>
  </si>
  <si>
    <t>TOTAL VALOR OPERACIONES INTRABANCARIAS</t>
  </si>
  <si>
    <t>Cantidad de billeteras</t>
  </si>
  <si>
    <t>Valor de operaciones tarjetas de crédito en el exterior</t>
  </si>
  <si>
    <t>TOTAL VALOR PAGOS TARJETAS NACIONALES EXTERIOR</t>
  </si>
  <si>
    <t>Valor de operaciones tarjetas de débito en el exterior</t>
  </si>
  <si>
    <t>TOTAL NÚMERO DE OPERACIONES PAGOS TARJETAS NACIONALES EXTERIOR</t>
  </si>
  <si>
    <t>Tarjetas de débito en el exterior</t>
  </si>
  <si>
    <t>Tarjetas de crédito en el exterior</t>
  </si>
  <si>
    <t>Ene-Jun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</si>
</sst>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3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7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9" applyNumberFormat="0" applyAlignment="0" applyProtection="0"/>
    <xf numFmtId="0" fontId="15" fillId="7" borderId="20" applyNumberFormat="0" applyAlignment="0" applyProtection="0"/>
    <xf numFmtId="0" fontId="16" fillId="7" borderId="19" applyNumberFormat="0" applyAlignment="0" applyProtection="0"/>
    <xf numFmtId="0" fontId="17" fillId="0" borderId="21" applyNumberFormat="0" applyFill="0" applyAlignment="0" applyProtection="0"/>
    <xf numFmtId="0" fontId="18" fillId="8" borderId="22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23" fillId="0" borderId="0"/>
    <xf numFmtId="0" fontId="6" fillId="0" borderId="0"/>
    <xf numFmtId="0" fontId="6" fillId="9" borderId="23" applyNumberFormat="0" applyFont="0" applyAlignment="0" applyProtection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6" fillId="9" borderId="23" applyNumberFormat="0" applyFont="0" applyAlignment="0" applyProtection="0"/>
    <xf numFmtId="0" fontId="6" fillId="9" borderId="2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3" fillId="0" borderId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3" fillId="0" borderId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0" borderId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23" fillId="0" borderId="0"/>
    <xf numFmtId="0" fontId="4" fillId="28" borderId="0" applyNumberFormat="0" applyBorder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31" borderId="0" applyNumberFormat="0" applyBorder="0" applyAlignment="0" applyProtection="0"/>
    <xf numFmtId="0" fontId="23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19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19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0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12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23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19" borderId="0" applyNumberFormat="0" applyBorder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23" fillId="0" borderId="0"/>
    <xf numFmtId="0" fontId="4" fillId="32" borderId="0" applyNumberFormat="0" applyBorder="0" applyAlignment="0" applyProtection="0"/>
    <xf numFmtId="0" fontId="4" fillId="15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3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16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12" borderId="0" applyNumberFormat="0" applyBorder="0" applyAlignment="0" applyProtection="0"/>
    <xf numFmtId="0" fontId="23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9" borderId="23" applyNumberFormat="0" applyFont="0" applyAlignment="0" applyProtection="0"/>
    <xf numFmtId="0" fontId="23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23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27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12" borderId="0" applyNumberFormat="0" applyBorder="0" applyAlignment="0" applyProtection="0"/>
    <xf numFmtId="0" fontId="4" fillId="32" borderId="0" applyNumberFormat="0" applyBorder="0" applyAlignment="0" applyProtection="0"/>
    <xf numFmtId="0" fontId="23" fillId="0" borderId="0"/>
    <xf numFmtId="0" fontId="4" fillId="0" borderId="0"/>
    <xf numFmtId="0" fontId="4" fillId="23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9" borderId="23" applyNumberFormat="0" applyFont="0" applyAlignment="0" applyProtection="0"/>
    <xf numFmtId="0" fontId="4" fillId="27" borderId="0" applyNumberFormat="0" applyBorder="0" applyAlignment="0" applyProtection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23" fillId="0" borderId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15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5" borderId="0" applyNumberFormat="0" applyBorder="0" applyAlignment="0" applyProtection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4" fillId="27" borderId="0" applyNumberFormat="0" applyBorder="0" applyAlignment="0" applyProtection="0"/>
    <xf numFmtId="0" fontId="23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3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23" borderId="0" applyNumberFormat="0" applyBorder="0" applyAlignment="0" applyProtection="0"/>
    <xf numFmtId="0" fontId="23" fillId="0" borderId="0"/>
    <xf numFmtId="0" fontId="23" fillId="0" borderId="0"/>
    <xf numFmtId="0" fontId="4" fillId="20" borderId="0" applyNumberFormat="0" applyBorder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3" fillId="0" borderId="0"/>
    <xf numFmtId="0" fontId="4" fillId="0" borderId="0"/>
    <xf numFmtId="0" fontId="4" fillId="12" borderId="0" applyNumberFormat="0" applyBorder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19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4" fillId="20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8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31" borderId="0" applyNumberFormat="0" applyBorder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0" borderId="0"/>
    <xf numFmtId="0" fontId="4" fillId="0" borderId="0"/>
    <xf numFmtId="0" fontId="23" fillId="0" borderId="0"/>
    <xf numFmtId="0" fontId="4" fillId="0" borderId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3" fillId="0" borderId="0"/>
    <xf numFmtId="0" fontId="4" fillId="9" borderId="23" applyNumberFormat="0" applyFont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23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24" borderId="0" applyNumberFormat="0" applyBorder="0" applyAlignment="0" applyProtection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4" fillId="28" borderId="0" applyNumberFormat="0" applyBorder="0" applyAlignment="0" applyProtection="0"/>
    <xf numFmtId="0" fontId="4" fillId="23" borderId="0" applyNumberFormat="0" applyBorder="0" applyAlignment="0" applyProtection="0"/>
    <xf numFmtId="0" fontId="4" fillId="28" borderId="0" applyNumberFormat="0" applyBorder="0" applyAlignment="0" applyProtection="0"/>
    <xf numFmtId="0" fontId="4" fillId="24" borderId="0" applyNumberFormat="0" applyBorder="0" applyAlignment="0" applyProtection="0"/>
    <xf numFmtId="0" fontId="4" fillId="32" borderId="0" applyNumberFormat="0" applyBorder="0" applyAlignment="0" applyProtection="0"/>
    <xf numFmtId="0" fontId="4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9" fontId="23" fillId="0" borderId="0" applyFont="0" applyFill="0" applyBorder="0" applyAlignment="0" applyProtection="0"/>
  </cellStyleXfs>
  <cellXfs count="390">
    <xf numFmtId="0" fontId="0" fillId="0" borderId="0" xfId="0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/>
    <xf numFmtId="0" fontId="24" fillId="0" borderId="0" xfId="0" applyFont="1" applyBorder="1" applyAlignment="1">
      <alignment horizontal="left"/>
    </xf>
    <xf numFmtId="0" fontId="29" fillId="0" borderId="0" xfId="0" applyFont="1" applyBorder="1" applyAlignment="1"/>
    <xf numFmtId="0" fontId="30" fillId="0" borderId="0" xfId="0" applyFont="1" applyBorder="1" applyAlignment="1"/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right"/>
    </xf>
    <xf numFmtId="3" fontId="25" fillId="2" borderId="15" xfId="0" applyNumberFormat="1" applyFont="1" applyFill="1" applyBorder="1" applyAlignment="1">
      <alignment horizontal="right"/>
    </xf>
    <xf numFmtId="3" fontId="25" fillId="2" borderId="5" xfId="0" applyNumberFormat="1" applyFont="1" applyFill="1" applyBorder="1" applyAlignment="1">
      <alignment horizontal="right"/>
    </xf>
    <xf numFmtId="3" fontId="29" fillId="0" borderId="0" xfId="0" applyNumberFormat="1" applyFont="1" applyBorder="1" applyAlignment="1">
      <alignment horizontal="right"/>
    </xf>
    <xf numFmtId="0" fontId="33" fillId="2" borderId="8" xfId="0" applyFont="1" applyFill="1" applyBorder="1" applyAlignment="1">
      <alignment horizontal="left"/>
    </xf>
    <xf numFmtId="0" fontId="33" fillId="2" borderId="13" xfId="0" applyFont="1" applyFill="1" applyBorder="1" applyAlignment="1"/>
    <xf numFmtId="3" fontId="29" fillId="0" borderId="2" xfId="0" applyNumberFormat="1" applyFont="1" applyBorder="1" applyAlignment="1">
      <alignment horizontal="right"/>
    </xf>
    <xf numFmtId="3" fontId="29" fillId="0" borderId="3" xfId="0" applyNumberFormat="1" applyFont="1" applyBorder="1" applyAlignment="1">
      <alignment horizontal="right"/>
    </xf>
    <xf numFmtId="3" fontId="29" fillId="2" borderId="2" xfId="0" applyNumberFormat="1" applyFont="1" applyFill="1" applyBorder="1" applyAlignment="1">
      <alignment horizontal="right"/>
    </xf>
    <xf numFmtId="0" fontId="33" fillId="2" borderId="10" xfId="0" applyFont="1" applyFill="1" applyBorder="1" applyAlignment="1">
      <alignment horizontal="left"/>
    </xf>
    <xf numFmtId="3" fontId="29" fillId="0" borderId="10" xfId="0" applyNumberFormat="1" applyFont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0" fontId="33" fillId="0" borderId="10" xfId="0" applyFont="1" applyBorder="1" applyAlignment="1">
      <alignment horizontal="left"/>
    </xf>
    <xf numFmtId="0" fontId="33" fillId="0" borderId="4" xfId="0" applyFont="1" applyBorder="1" applyAlignment="1">
      <alignment horizontal="left"/>
    </xf>
    <xf numFmtId="0" fontId="33" fillId="2" borderId="14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29" fillId="0" borderId="11" xfId="0" applyNumberFormat="1" applyFont="1" applyBorder="1" applyAlignment="1">
      <alignment horizontal="right"/>
    </xf>
    <xf numFmtId="0" fontId="26" fillId="2" borderId="0" xfId="0" applyFont="1" applyFill="1" applyBorder="1" applyAlignment="1"/>
    <xf numFmtId="3" fontId="29" fillId="2" borderId="0" xfId="0" applyNumberFormat="1" applyFont="1" applyFill="1" applyBorder="1" applyAlignment="1">
      <alignment horizontal="right"/>
    </xf>
    <xf numFmtId="0" fontId="28" fillId="2" borderId="8" xfId="0" applyFont="1" applyFill="1" applyBorder="1" applyAlignment="1">
      <alignment horizontal="right"/>
    </xf>
    <xf numFmtId="0" fontId="28" fillId="2" borderId="9" xfId="0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5" fillId="2" borderId="12" xfId="0" applyNumberFormat="1" applyFont="1" applyFill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28" fillId="2" borderId="5" xfId="0" applyFont="1" applyFill="1" applyBorder="1" applyAlignment="1">
      <alignment horizontal="right"/>
    </xf>
    <xf numFmtId="0" fontId="24" fillId="2" borderId="10" xfId="0" applyFont="1" applyFill="1" applyBorder="1" applyAlignment="1">
      <alignment horizontal="left"/>
    </xf>
    <xf numFmtId="3" fontId="29" fillId="2" borderId="8" xfId="0" applyNumberFormat="1" applyFont="1" applyFill="1" applyBorder="1" applyAlignment="1">
      <alignment horizontal="right"/>
    </xf>
    <xf numFmtId="3" fontId="29" fillId="2" borderId="1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0" fontId="36" fillId="2" borderId="8" xfId="0" applyFont="1" applyFill="1" applyBorder="1" applyAlignment="1">
      <alignment horizontal="left"/>
    </xf>
    <xf numFmtId="0" fontId="34" fillId="2" borderId="9" xfId="0" applyFont="1" applyFill="1" applyBorder="1" applyAlignment="1"/>
    <xf numFmtId="0" fontId="34" fillId="2" borderId="11" xfId="0" applyFont="1" applyFill="1" applyBorder="1" applyAlignment="1"/>
    <xf numFmtId="3" fontId="29" fillId="2" borderId="10" xfId="0" applyNumberFormat="1" applyFont="1" applyFill="1" applyBorder="1" applyAlignment="1">
      <alignment horizontal="right"/>
    </xf>
    <xf numFmtId="3" fontId="28" fillId="2" borderId="1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right"/>
    </xf>
    <xf numFmtId="164" fontId="29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/>
    <xf numFmtId="3" fontId="29" fillId="0" borderId="1" xfId="0" applyNumberFormat="1" applyFont="1" applyBorder="1" applyAlignment="1">
      <alignment horizontal="right"/>
    </xf>
    <xf numFmtId="3" fontId="29" fillId="0" borderId="6" xfId="0" applyNumberFormat="1" applyFont="1" applyBorder="1" applyAlignment="1">
      <alignment horizontal="right"/>
    </xf>
    <xf numFmtId="0" fontId="25" fillId="2" borderId="26" xfId="0" applyFont="1" applyFill="1" applyBorder="1" applyAlignment="1">
      <alignment horizontal="center" vertical="center" wrapText="1"/>
    </xf>
    <xf numFmtId="3" fontId="29" fillId="0" borderId="11" xfId="0" applyNumberFormat="1" applyFont="1" applyFill="1" applyBorder="1" applyAlignment="1">
      <alignment horizontal="right"/>
    </xf>
    <xf numFmtId="0" fontId="37" fillId="0" borderId="11" xfId="0" applyFont="1" applyBorder="1" applyAlignment="1"/>
    <xf numFmtId="0" fontId="37" fillId="0" borderId="12" xfId="0" applyFont="1" applyBorder="1" applyAlignment="1"/>
    <xf numFmtId="0" fontId="42" fillId="2" borderId="0" xfId="0" applyFont="1" applyFill="1" applyBorder="1" applyAlignment="1"/>
    <xf numFmtId="3" fontId="44" fillId="2" borderId="3" xfId="0" applyNumberFormat="1" applyFont="1" applyFill="1" applyBorder="1" applyAlignment="1">
      <alignment horizontal="right"/>
    </xf>
    <xf numFmtId="3" fontId="44" fillId="2" borderId="7" xfId="0" applyNumberFormat="1" applyFont="1" applyFill="1" applyBorder="1" applyAlignment="1">
      <alignment horizontal="right"/>
    </xf>
    <xf numFmtId="0" fontId="45" fillId="2" borderId="10" xfId="0" applyFont="1" applyFill="1" applyBorder="1" applyAlignment="1">
      <alignment horizontal="left"/>
    </xf>
    <xf numFmtId="0" fontId="46" fillId="2" borderId="11" xfId="0" applyFont="1" applyFill="1" applyBorder="1" applyAlignment="1"/>
    <xf numFmtId="3" fontId="44" fillId="2" borderId="15" xfId="0" applyNumberFormat="1" applyFont="1" applyFill="1" applyBorder="1" applyAlignment="1">
      <alignment horizontal="right"/>
    </xf>
    <xf numFmtId="3" fontId="44" fillId="2" borderId="1" xfId="0" applyNumberFormat="1" applyFont="1" applyFill="1" applyBorder="1" applyAlignment="1">
      <alignment horizontal="right"/>
    </xf>
    <xf numFmtId="0" fontId="26" fillId="34" borderId="0" xfId="0" applyFont="1" applyFill="1" applyBorder="1" applyAlignment="1"/>
    <xf numFmtId="0" fontId="27" fillId="34" borderId="0" xfId="0" applyFont="1" applyFill="1" applyBorder="1" applyAlignment="1">
      <alignment horizontal="center"/>
    </xf>
    <xf numFmtId="0" fontId="30" fillId="34" borderId="0" xfId="0" applyFont="1" applyFill="1" applyBorder="1" applyAlignment="1"/>
    <xf numFmtId="4" fontId="26" fillId="2" borderId="0" xfId="0" applyNumberFormat="1" applyFont="1" applyFill="1" applyBorder="1" applyAlignment="1"/>
    <xf numFmtId="0" fontId="38" fillId="34" borderId="0" xfId="0" applyFont="1" applyFill="1" applyBorder="1" applyAlignment="1"/>
    <xf numFmtId="0" fontId="38" fillId="34" borderId="0" xfId="0" applyFont="1" applyFill="1" applyBorder="1" applyAlignment="1">
      <alignment horizontal="right"/>
    </xf>
    <xf numFmtId="0" fontId="48" fillId="34" borderId="0" xfId="0" applyFont="1" applyFill="1" applyBorder="1" applyAlignment="1"/>
    <xf numFmtId="0" fontId="40" fillId="34" borderId="0" xfId="0" applyFont="1" applyFill="1" applyBorder="1" applyAlignment="1"/>
    <xf numFmtId="3" fontId="29" fillId="2" borderId="4" xfId="0" applyNumberFormat="1" applyFont="1" applyFill="1" applyBorder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3" fontId="29" fillId="2" borderId="12" xfId="0" applyNumberFormat="1" applyFont="1" applyFill="1" applyBorder="1" applyAlignment="1">
      <alignment horizontal="right"/>
    </xf>
    <xf numFmtId="0" fontId="31" fillId="0" borderId="5" xfId="0" applyFont="1" applyFill="1" applyBorder="1" applyAlignment="1"/>
    <xf numFmtId="3" fontId="38" fillId="34" borderId="0" xfId="0" applyNumberFormat="1" applyFont="1" applyFill="1" applyBorder="1" applyAlignment="1"/>
    <xf numFmtId="1" fontId="38" fillId="34" borderId="0" xfId="0" applyNumberFormat="1" applyFont="1" applyFill="1" applyBorder="1" applyAlignment="1"/>
    <xf numFmtId="3" fontId="40" fillId="34" borderId="0" xfId="0" applyNumberFormat="1" applyFont="1" applyFill="1" applyBorder="1" applyAlignment="1"/>
    <xf numFmtId="0" fontId="43" fillId="2" borderId="15" xfId="0" applyFont="1" applyFill="1" applyBorder="1" applyAlignment="1"/>
    <xf numFmtId="0" fontId="26" fillId="2" borderId="8" xfId="0" applyNumberFormat="1" applyFont="1" applyFill="1" applyBorder="1"/>
    <xf numFmtId="0" fontId="26" fillId="2" borderId="2" xfId="0" applyNumberFormat="1" applyFont="1" applyFill="1" applyBorder="1"/>
    <xf numFmtId="9" fontId="49" fillId="2" borderId="0" xfId="11050" applyFont="1" applyFill="1" applyBorder="1" applyAlignment="1">
      <alignment horizontal="right"/>
    </xf>
    <xf numFmtId="0" fontId="51" fillId="0" borderId="0" xfId="0" applyFont="1" applyAlignment="1"/>
    <xf numFmtId="0" fontId="28" fillId="2" borderId="0" xfId="0" applyFont="1" applyFill="1" applyBorder="1" applyAlignment="1"/>
    <xf numFmtId="14" fontId="50" fillId="2" borderId="0" xfId="0" applyNumberFormat="1" applyFont="1" applyFill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0" fontId="28" fillId="35" borderId="1" xfId="0" applyFont="1" applyFill="1" applyBorder="1" applyAlignment="1"/>
    <xf numFmtId="0" fontId="52" fillId="35" borderId="3" xfId="0" applyFont="1" applyFill="1" applyBorder="1" applyAlignment="1"/>
    <xf numFmtId="3" fontId="52" fillId="35" borderId="1" xfId="0" applyNumberFormat="1" applyFont="1" applyFill="1" applyBorder="1" applyAlignment="1">
      <alignment horizontal="right"/>
    </xf>
    <xf numFmtId="3" fontId="52" fillId="35" borderId="3" xfId="0" applyNumberFormat="1" applyFont="1" applyFill="1" applyBorder="1" applyAlignment="1">
      <alignment horizontal="right"/>
    </xf>
    <xf numFmtId="3" fontId="52" fillId="35" borderId="6" xfId="0" applyNumberFormat="1" applyFont="1" applyFill="1" applyBorder="1" applyAlignment="1">
      <alignment horizontal="right"/>
    </xf>
    <xf numFmtId="0" fontId="52" fillId="35" borderId="6" xfId="0" applyFont="1" applyFill="1" applyBorder="1" applyAlignment="1"/>
    <xf numFmtId="0" fontId="53" fillId="35" borderId="1" xfId="0" applyFont="1" applyFill="1" applyBorder="1" applyAlignment="1"/>
    <xf numFmtId="0" fontId="52" fillId="35" borderId="1" xfId="0" applyFont="1" applyFill="1" applyBorder="1" applyAlignment="1">
      <alignment horizontal="left"/>
    </xf>
    <xf numFmtId="0" fontId="52" fillId="35" borderId="1" xfId="0" applyFont="1" applyFill="1" applyBorder="1" applyAlignment="1"/>
    <xf numFmtId="3" fontId="54" fillId="35" borderId="3" xfId="0" applyNumberFormat="1" applyFont="1" applyFill="1" applyBorder="1" applyAlignment="1">
      <alignment horizontal="right"/>
    </xf>
    <xf numFmtId="3" fontId="54" fillId="35" borderId="1" xfId="0" applyNumberFormat="1" applyFont="1" applyFill="1" applyBorder="1" applyAlignment="1">
      <alignment horizontal="right"/>
    </xf>
    <xf numFmtId="3" fontId="54" fillId="35" borderId="1" xfId="11050" applyNumberFormat="1" applyFont="1" applyFill="1" applyBorder="1" applyAlignment="1">
      <alignment horizontal="right"/>
    </xf>
    <xf numFmtId="3" fontId="54" fillId="35" borderId="3" xfId="11050" applyNumberFormat="1" applyFont="1" applyFill="1" applyBorder="1" applyAlignment="1">
      <alignment horizontal="right"/>
    </xf>
    <xf numFmtId="0" fontId="28" fillId="2" borderId="5" xfId="0" applyFont="1" applyFill="1" applyBorder="1" applyAlignment="1"/>
    <xf numFmtId="0" fontId="33" fillId="2" borderId="1" xfId="0" applyFont="1" applyFill="1" applyBorder="1" applyAlignment="1">
      <alignment horizontal="left"/>
    </xf>
    <xf numFmtId="0" fontId="56" fillId="2" borderId="7" xfId="0" applyFont="1" applyFill="1" applyBorder="1" applyAlignment="1"/>
    <xf numFmtId="0" fontId="36" fillId="2" borderId="4" xfId="0" applyFont="1" applyFill="1" applyBorder="1" applyAlignment="1">
      <alignment horizontal="left"/>
    </xf>
    <xf numFmtId="0" fontId="36" fillId="2" borderId="1" xfId="0" applyFont="1" applyFill="1" applyBorder="1" applyAlignment="1">
      <alignment horizontal="left"/>
    </xf>
    <xf numFmtId="0" fontId="27" fillId="2" borderId="13" xfId="0" applyNumberFormat="1" applyFont="1" applyFill="1" applyBorder="1"/>
    <xf numFmtId="3" fontId="28" fillId="2" borderId="13" xfId="0" applyNumberFormat="1" applyFont="1" applyFill="1" applyBorder="1" applyAlignment="1">
      <alignment horizontal="right"/>
    </xf>
    <xf numFmtId="0" fontId="27" fillId="0" borderId="6" xfId="0" applyFont="1" applyFill="1" applyBorder="1" applyAlignment="1">
      <alignment horizontal="center" vertical="center" wrapText="1"/>
    </xf>
    <xf numFmtId="3" fontId="27" fillId="2" borderId="5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right"/>
    </xf>
    <xf numFmtId="1" fontId="44" fillId="2" borderId="14" xfId="44" applyNumberFormat="1" applyFont="1" applyFill="1" applyBorder="1"/>
    <xf numFmtId="0" fontId="27" fillId="2" borderId="14" xfId="0" applyNumberFormat="1" applyFont="1" applyFill="1" applyBorder="1"/>
    <xf numFmtId="1" fontId="44" fillId="2" borderId="15" xfId="44" applyNumberFormat="1" applyFont="1" applyFill="1" applyBorder="1"/>
    <xf numFmtId="3" fontId="29" fillId="2" borderId="7" xfId="0" applyNumberFormat="1" applyFont="1" applyFill="1" applyBorder="1" applyAlignment="1">
      <alignment horizontal="right"/>
    </xf>
    <xf numFmtId="3" fontId="44" fillId="2" borderId="13" xfId="0" applyNumberFormat="1" applyFont="1" applyFill="1" applyBorder="1" applyAlignment="1"/>
    <xf numFmtId="3" fontId="44" fillId="2" borderId="14" xfId="0" applyNumberFormat="1" applyFont="1" applyFill="1" applyBorder="1" applyAlignment="1"/>
    <xf numFmtId="3" fontId="44" fillId="2" borderId="15" xfId="0" applyNumberFormat="1" applyFont="1" applyFill="1" applyBorder="1" applyAlignment="1"/>
    <xf numFmtId="1" fontId="44" fillId="2" borderId="7" xfId="44" applyNumberFormat="1" applyFont="1" applyFill="1" applyBorder="1"/>
    <xf numFmtId="3" fontId="41" fillId="2" borderId="5" xfId="0" applyNumberFormat="1" applyFont="1" applyFill="1" applyBorder="1" applyAlignment="1">
      <alignment horizontal="right"/>
    </xf>
    <xf numFmtId="3" fontId="39" fillId="2" borderId="2" xfId="0" applyNumberFormat="1" applyFont="1" applyFill="1" applyBorder="1" applyAlignment="1">
      <alignment horizontal="right"/>
    </xf>
    <xf numFmtId="3" fontId="25" fillId="35" borderId="3" xfId="0" applyNumberFormat="1" applyFont="1" applyFill="1" applyBorder="1" applyAlignment="1">
      <alignment horizontal="right"/>
    </xf>
    <xf numFmtId="3" fontId="25" fillId="35" borderId="6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9" fillId="2" borderId="15" xfId="0" applyNumberFormat="1" applyFont="1" applyFill="1" applyBorder="1" applyAlignment="1">
      <alignment horizontal="right"/>
    </xf>
    <xf numFmtId="3" fontId="44" fillId="2" borderId="6" xfId="0" applyNumberFormat="1" applyFont="1" applyFill="1" applyBorder="1" applyAlignment="1">
      <alignment horizontal="right"/>
    </xf>
    <xf numFmtId="14" fontId="50" fillId="2" borderId="10" xfId="0" applyNumberFormat="1" applyFont="1" applyFill="1" applyBorder="1" applyAlignment="1">
      <alignment horizontal="right"/>
    </xf>
    <xf numFmtId="3" fontId="39" fillId="2" borderId="8" xfId="0" applyNumberFormat="1" applyFont="1" applyFill="1" applyBorder="1" applyAlignment="1">
      <alignment horizontal="right"/>
    </xf>
    <xf numFmtId="3" fontId="41" fillId="2" borderId="4" xfId="0" applyNumberFormat="1" applyFont="1" applyFill="1" applyBorder="1" applyAlignment="1">
      <alignment horizontal="right"/>
    </xf>
    <xf numFmtId="3" fontId="39" fillId="2" borderId="9" xfId="0" applyNumberFormat="1" applyFont="1" applyFill="1" applyBorder="1" applyAlignment="1">
      <alignment horizontal="right"/>
    </xf>
    <xf numFmtId="3" fontId="52" fillId="35" borderId="7" xfId="0" applyNumberFormat="1" applyFont="1" applyFill="1" applyBorder="1" applyAlignment="1">
      <alignment horizontal="right"/>
    </xf>
    <xf numFmtId="3" fontId="29" fillId="2" borderId="14" xfId="0" applyNumberFormat="1" applyFont="1" applyFill="1" applyBorder="1" applyAlignment="1">
      <alignment horizontal="right"/>
    </xf>
    <xf numFmtId="3" fontId="54" fillId="35" borderId="7" xfId="11050" applyNumberFormat="1" applyFont="1" applyFill="1" applyBorder="1" applyAlignment="1">
      <alignment horizontal="right"/>
    </xf>
    <xf numFmtId="0" fontId="55" fillId="35" borderId="1" xfId="0" applyFont="1" applyFill="1" applyBorder="1" applyAlignment="1">
      <alignment horizontal="left"/>
    </xf>
    <xf numFmtId="3" fontId="41" fillId="0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/>
    <xf numFmtId="3" fontId="39" fillId="2" borderId="0" xfId="0" applyNumberFormat="1" applyFont="1" applyFill="1" applyBorder="1" applyAlignment="1">
      <alignment horizontal="right"/>
    </xf>
    <xf numFmtId="4" fontId="39" fillId="2" borderId="0" xfId="0" applyNumberFormat="1" applyFont="1" applyFill="1" applyBorder="1" applyAlignment="1">
      <alignment horizontal="right"/>
    </xf>
    <xf numFmtId="3" fontId="41" fillId="2" borderId="0" xfId="0" applyNumberFormat="1" applyFont="1" applyFill="1" applyBorder="1" applyAlignment="1">
      <alignment horizontal="right"/>
    </xf>
    <xf numFmtId="0" fontId="27" fillId="0" borderId="7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34" fillId="0" borderId="11" xfId="0" applyFont="1" applyFill="1" applyBorder="1" applyAlignment="1"/>
    <xf numFmtId="3" fontId="29" fillId="0" borderId="14" xfId="0" applyNumberFormat="1" applyFont="1" applyFill="1" applyBorder="1" applyAlignment="1">
      <alignment horizontal="right"/>
    </xf>
    <xf numFmtId="3" fontId="25" fillId="0" borderId="11" xfId="0" applyNumberFormat="1" applyFont="1" applyFill="1" applyBorder="1" applyAlignment="1">
      <alignment horizontal="right"/>
    </xf>
    <xf numFmtId="0" fontId="24" fillId="0" borderId="8" xfId="0" applyFont="1" applyFill="1" applyBorder="1" applyAlignment="1">
      <alignment horizontal="left"/>
    </xf>
    <xf numFmtId="0" fontId="34" fillId="0" borderId="9" xfId="0" applyFont="1" applyFill="1" applyBorder="1" applyAlignment="1"/>
    <xf numFmtId="3" fontId="25" fillId="0" borderId="14" xfId="0" applyNumberFormat="1" applyFont="1" applyFill="1" applyBorder="1" applyAlignment="1">
      <alignment horizontal="right"/>
    </xf>
    <xf numFmtId="3" fontId="29" fillId="0" borderId="2" xfId="0" applyNumberFormat="1" applyFont="1" applyFill="1" applyBorder="1" applyAlignment="1">
      <alignment horizontal="right"/>
    </xf>
    <xf numFmtId="3" fontId="29" fillId="0" borderId="8" xfId="0" applyNumberFormat="1" applyFont="1" applyFill="1" applyBorder="1" applyAlignment="1">
      <alignment horizontal="right"/>
    </xf>
    <xf numFmtId="3" fontId="29" fillId="0" borderId="10" xfId="0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35" fillId="0" borderId="11" xfId="0" applyFont="1" applyFill="1" applyBorder="1" applyAlignment="1"/>
    <xf numFmtId="3" fontId="29" fillId="0" borderId="5" xfId="0" applyNumberFormat="1" applyFont="1" applyFill="1" applyBorder="1" applyAlignment="1">
      <alignment horizontal="right"/>
    </xf>
    <xf numFmtId="0" fontId="36" fillId="0" borderId="8" xfId="0" applyFont="1" applyFill="1" applyBorder="1" applyAlignment="1">
      <alignment horizontal="left"/>
    </xf>
    <xf numFmtId="0" fontId="33" fillId="0" borderId="13" xfId="0" applyFont="1" applyFill="1" applyBorder="1" applyAlignment="1"/>
    <xf numFmtId="3" fontId="25" fillId="0" borderId="13" xfId="0" applyNumberFormat="1" applyFont="1" applyFill="1" applyBorder="1" applyAlignment="1">
      <alignment horizontal="right"/>
    </xf>
    <xf numFmtId="3" fontId="25" fillId="0" borderId="2" xfId="0" applyNumberFormat="1" applyFont="1" applyFill="1" applyBorder="1" applyAlignment="1">
      <alignment horizontal="right"/>
    </xf>
    <xf numFmtId="3" fontId="25" fillId="0" borderId="8" xfId="0" applyNumberFormat="1" applyFont="1" applyFill="1" applyBorder="1" applyAlignment="1">
      <alignment horizontal="right"/>
    </xf>
    <xf numFmtId="3" fontId="25" fillId="0" borderId="9" xfId="0" applyNumberFormat="1" applyFont="1" applyFill="1" applyBorder="1" applyAlignment="1">
      <alignment horizontal="right"/>
    </xf>
    <xf numFmtId="3" fontId="25" fillId="0" borderId="5" xfId="0" applyNumberFormat="1" applyFont="1" applyFill="1" applyBorder="1" applyAlignment="1">
      <alignment horizontal="right"/>
    </xf>
    <xf numFmtId="3" fontId="25" fillId="0" borderId="15" xfId="0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/>
    </xf>
    <xf numFmtId="3" fontId="25" fillId="0" borderId="12" xfId="0" applyNumberFormat="1" applyFont="1" applyFill="1" applyBorder="1" applyAlignment="1">
      <alignment horizontal="right"/>
    </xf>
    <xf numFmtId="3" fontId="29" fillId="0" borderId="13" xfId="0" applyNumberFormat="1" applyFont="1" applyFill="1" applyBorder="1" applyAlignment="1">
      <alignment horizontal="right"/>
    </xf>
    <xf numFmtId="3" fontId="29" fillId="0" borderId="1" xfId="0" applyNumberFormat="1" applyFont="1" applyFill="1" applyBorder="1" applyAlignment="1">
      <alignment horizontal="right"/>
    </xf>
    <xf numFmtId="3" fontId="29" fillId="0" borderId="3" xfId="0" applyNumberFormat="1" applyFont="1" applyFill="1" applyBorder="1" applyAlignment="1">
      <alignment horizontal="right"/>
    </xf>
    <xf numFmtId="3" fontId="29" fillId="0" borderId="6" xfId="0" applyNumberFormat="1" applyFont="1" applyFill="1" applyBorder="1" applyAlignment="1">
      <alignment horizontal="right"/>
    </xf>
    <xf numFmtId="3" fontId="25" fillId="0" borderId="6" xfId="0" applyNumberFormat="1" applyFont="1" applyFill="1" applyBorder="1" applyAlignment="1">
      <alignment horizontal="right"/>
    </xf>
    <xf numFmtId="3" fontId="25" fillId="0" borderId="7" xfId="0" applyNumberFormat="1" applyFont="1" applyFill="1" applyBorder="1" applyAlignment="1">
      <alignment horizontal="right"/>
    </xf>
    <xf numFmtId="1" fontId="44" fillId="2" borderId="2" xfId="44" applyNumberFormat="1" applyFont="1" applyFill="1" applyBorder="1"/>
    <xf numFmtId="0" fontId="23" fillId="34" borderId="0" xfId="0" applyFont="1" applyFill="1" applyBorder="1" applyAlignment="1">
      <alignment horizontal="center"/>
    </xf>
    <xf numFmtId="0" fontId="60" fillId="34" borderId="0" xfId="0" applyFont="1" applyFill="1" applyBorder="1" applyAlignment="1">
      <alignment horizontal="left"/>
    </xf>
    <xf numFmtId="0" fontId="57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center"/>
    </xf>
    <xf numFmtId="3" fontId="25" fillId="35" borderId="7" xfId="0" applyNumberFormat="1" applyFont="1" applyFill="1" applyBorder="1" applyAlignment="1">
      <alignment horizontal="right"/>
    </xf>
    <xf numFmtId="3" fontId="44" fillId="35" borderId="7" xfId="0" applyNumberFormat="1" applyFont="1" applyFill="1" applyBorder="1" applyAlignment="1">
      <alignment horizontal="right"/>
    </xf>
    <xf numFmtId="1" fontId="44" fillId="35" borderId="7" xfId="44" applyNumberFormat="1" applyFont="1" applyFill="1" applyBorder="1"/>
    <xf numFmtId="3" fontId="25" fillId="2" borderId="10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4" fontId="50" fillId="2" borderId="14" xfId="0" applyNumberFormat="1" applyFont="1" applyFill="1" applyBorder="1" applyAlignment="1">
      <alignment horizontal="right"/>
    </xf>
    <xf numFmtId="3" fontId="29" fillId="2" borderId="13" xfId="0" applyNumberFormat="1" applyFont="1" applyFill="1" applyBorder="1" applyAlignment="1">
      <alignment horizontal="right"/>
    </xf>
    <xf numFmtId="3" fontId="25" fillId="0" borderId="3" xfId="0" applyNumberFormat="1" applyFont="1" applyFill="1" applyBorder="1" applyAlignment="1">
      <alignment horizontal="right"/>
    </xf>
    <xf numFmtId="3" fontId="25" fillId="35" borderId="1" xfId="0" applyNumberFormat="1" applyFont="1" applyFill="1" applyBorder="1" applyAlignment="1">
      <alignment horizontal="right"/>
    </xf>
    <xf numFmtId="4" fontId="38" fillId="2" borderId="14" xfId="0" applyNumberFormat="1" applyFont="1" applyFill="1" applyBorder="1"/>
    <xf numFmtId="3" fontId="39" fillId="2" borderId="14" xfId="0" applyNumberFormat="1" applyFont="1" applyFill="1" applyBorder="1" applyAlignment="1">
      <alignment horizontal="right"/>
    </xf>
    <xf numFmtId="4" fontId="39" fillId="2" borderId="14" xfId="0" applyNumberFormat="1" applyFont="1" applyFill="1" applyBorder="1" applyAlignment="1">
      <alignment horizontal="right"/>
    </xf>
    <xf numFmtId="4" fontId="38" fillId="2" borderId="10" xfId="0" applyNumberFormat="1" applyFont="1" applyFill="1" applyBorder="1"/>
    <xf numFmtId="3" fontId="39" fillId="2" borderId="10" xfId="0" applyNumberFormat="1" applyFont="1" applyFill="1" applyBorder="1" applyAlignment="1">
      <alignment horizontal="right"/>
    </xf>
    <xf numFmtId="4" fontId="39" fillId="2" borderId="10" xfId="0" applyNumberFormat="1" applyFont="1" applyFill="1" applyBorder="1" applyAlignment="1">
      <alignment horizontal="right"/>
    </xf>
    <xf numFmtId="3" fontId="41" fillId="2" borderId="1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8" fillId="0" borderId="11" xfId="0" applyFont="1" applyFill="1" applyBorder="1" applyAlignment="1">
      <alignment horizontal="right"/>
    </xf>
    <xf numFmtId="0" fontId="28" fillId="2" borderId="10" xfId="0" applyFont="1" applyFill="1" applyBorder="1" applyAlignment="1">
      <alignment horizontal="right"/>
    </xf>
    <xf numFmtId="0" fontId="25" fillId="2" borderId="15" xfId="0" applyFont="1" applyFill="1" applyBorder="1" applyAlignment="1">
      <alignment horizontal="center"/>
    </xf>
    <xf numFmtId="3" fontId="41" fillId="2" borderId="15" xfId="0" applyNumberFormat="1" applyFont="1" applyFill="1" applyBorder="1" applyAlignment="1">
      <alignment horizontal="right"/>
    </xf>
    <xf numFmtId="3" fontId="41" fillId="2" borderId="14" xfId="0" applyNumberFormat="1" applyFont="1" applyFill="1" applyBorder="1" applyAlignment="1">
      <alignment horizontal="right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3" fontId="52" fillId="0" borderId="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/>
    </xf>
    <xf numFmtId="0" fontId="26" fillId="2" borderId="13" xfId="0" applyNumberFormat="1" applyFont="1" applyFill="1" applyBorder="1"/>
    <xf numFmtId="14" fontId="50" fillId="2" borderId="2" xfId="0" applyNumberFormat="1" applyFont="1" applyFill="1" applyBorder="1" applyAlignment="1">
      <alignment horizontal="right"/>
    </xf>
    <xf numFmtId="14" fontId="50" fillId="2" borderId="8" xfId="0" applyNumberFormat="1" applyFont="1" applyFill="1" applyBorder="1" applyAlignment="1">
      <alignment horizontal="right"/>
    </xf>
    <xf numFmtId="14" fontId="50" fillId="2" borderId="13" xfId="0" applyNumberFormat="1" applyFont="1" applyFill="1" applyBorder="1" applyAlignment="1">
      <alignment horizontal="right"/>
    </xf>
    <xf numFmtId="0" fontId="34" fillId="2" borderId="1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9" xfId="0" applyNumberFormat="1" applyFont="1" applyFill="1" applyBorder="1" applyAlignment="1">
      <alignment horizontal="right"/>
    </xf>
    <xf numFmtId="0" fontId="45" fillId="2" borderId="8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34" fillId="2" borderId="10" xfId="0" applyFont="1" applyFill="1" applyBorder="1" applyAlignment="1">
      <alignment horizontal="left"/>
    </xf>
    <xf numFmtId="0" fontId="38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32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2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30" fillId="0" borderId="0" xfId="0" applyFont="1" applyFill="1" applyBorder="1" applyAlignment="1"/>
    <xf numFmtId="0" fontId="34" fillId="2" borderId="4" xfId="0" applyFont="1" applyFill="1" applyBorder="1" applyAlignment="1">
      <alignment horizontal="left"/>
    </xf>
    <xf numFmtId="3" fontId="32" fillId="2" borderId="10" xfId="0" applyNumberFormat="1" applyFont="1" applyFill="1" applyBorder="1" applyAlignment="1">
      <alignment horizontal="right"/>
    </xf>
    <xf numFmtId="3" fontId="29" fillId="0" borderId="12" xfId="0" applyNumberFormat="1" applyFont="1" applyFill="1" applyBorder="1" applyAlignment="1">
      <alignment horizontal="right"/>
    </xf>
    <xf numFmtId="3" fontId="29" fillId="0" borderId="4" xfId="0" applyNumberFormat="1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horizontal="right"/>
    </xf>
    <xf numFmtId="3" fontId="29" fillId="0" borderId="9" xfId="0" applyNumberFormat="1" applyFont="1" applyFill="1" applyBorder="1" applyAlignment="1">
      <alignment horizontal="right"/>
    </xf>
    <xf numFmtId="3" fontId="32" fillId="2" borderId="8" xfId="0" applyNumberFormat="1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6" fillId="2" borderId="10" xfId="0" applyNumberFormat="1" applyFont="1" applyFill="1" applyBorder="1"/>
    <xf numFmtId="3" fontId="54" fillId="35" borderId="7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3" fontId="25" fillId="2" borderId="8" xfId="0" applyNumberFormat="1" applyFont="1" applyFill="1" applyBorder="1" applyAlignment="1">
      <alignment horizontal="right"/>
    </xf>
    <xf numFmtId="3" fontId="25" fillId="2" borderId="11" xfId="0" applyNumberFormat="1" applyFont="1" applyFill="1" applyBorder="1" applyAlignment="1">
      <alignment horizontal="right"/>
    </xf>
    <xf numFmtId="3" fontId="25" fillId="2" borderId="13" xfId="0" applyNumberFormat="1" applyFont="1" applyFill="1" applyBorder="1" applyAlignment="1">
      <alignment horizontal="right"/>
    </xf>
    <xf numFmtId="3" fontId="25" fillId="2" borderId="9" xfId="0" applyNumberFormat="1" applyFont="1" applyFill="1" applyBorder="1" applyAlignment="1">
      <alignment horizontal="right"/>
    </xf>
    <xf numFmtId="3" fontId="41" fillId="2" borderId="13" xfId="0" applyNumberFormat="1" applyFont="1" applyFill="1" applyBorder="1" applyAlignment="1">
      <alignment horizontal="right"/>
    </xf>
    <xf numFmtId="1" fontId="44" fillId="2" borderId="13" xfId="44" applyNumberFormat="1" applyFont="1" applyFill="1" applyBorder="1"/>
    <xf numFmtId="3" fontId="25" fillId="0" borderId="10" xfId="0" applyNumberFormat="1" applyFont="1" applyFill="1" applyBorder="1" applyAlignment="1">
      <alignment horizontal="right"/>
    </xf>
    <xf numFmtId="3" fontId="59" fillId="2" borderId="8" xfId="0" applyNumberFormat="1" applyFont="1" applyFill="1" applyBorder="1" applyAlignment="1">
      <alignment horizontal="right"/>
    </xf>
    <xf numFmtId="3" fontId="59" fillId="2" borderId="2" xfId="0" applyNumberFormat="1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right"/>
    </xf>
    <xf numFmtId="3" fontId="59" fillId="2" borderId="13" xfId="0" applyNumberFormat="1" applyFont="1" applyFill="1" applyBorder="1" applyAlignment="1">
      <alignment horizontal="right"/>
    </xf>
    <xf numFmtId="0" fontId="33" fillId="0" borderId="0" xfId="0" applyFont="1" applyFill="1" applyBorder="1" applyAlignment="1">
      <alignment horizontal="left"/>
    </xf>
    <xf numFmtId="0" fontId="62" fillId="0" borderId="0" xfId="0" applyFont="1" applyFill="1" applyBorder="1" applyAlignment="1"/>
    <xf numFmtId="0" fontId="34" fillId="0" borderId="0" xfId="0" applyFont="1" applyFill="1" applyBorder="1" applyAlignment="1"/>
    <xf numFmtId="3" fontId="26" fillId="0" borderId="0" xfId="0" applyNumberFormat="1" applyFont="1" applyFill="1" applyBorder="1" applyAlignment="1"/>
    <xf numFmtId="3" fontId="27" fillId="0" borderId="0" xfId="0" applyNumberFormat="1" applyFont="1" applyFill="1" applyBorder="1" applyAlignment="1"/>
    <xf numFmtId="2" fontId="33" fillId="0" borderId="8" xfId="0" applyNumberFormat="1" applyFont="1" applyFill="1" applyBorder="1" applyAlignment="1">
      <alignment horizontal="left"/>
    </xf>
    <xf numFmtId="2" fontId="62" fillId="0" borderId="9" xfId="0" applyNumberFormat="1" applyFont="1" applyFill="1" applyBorder="1" applyAlignment="1"/>
    <xf numFmtId="2" fontId="33" fillId="0" borderId="10" xfId="0" applyNumberFormat="1" applyFont="1" applyFill="1" applyBorder="1" applyAlignment="1">
      <alignment horizontal="left"/>
    </xf>
    <xf numFmtId="2" fontId="34" fillId="0" borderId="11" xfId="0" applyNumberFormat="1" applyFont="1" applyFill="1" applyBorder="1" applyAlignment="1"/>
    <xf numFmtId="3" fontId="27" fillId="0" borderId="8" xfId="0" applyNumberFormat="1" applyFont="1" applyFill="1" applyBorder="1" applyAlignment="1"/>
    <xf numFmtId="3" fontId="27" fillId="0" borderId="2" xfId="0" applyNumberFormat="1" applyFont="1" applyFill="1" applyBorder="1" applyAlignment="1"/>
    <xf numFmtId="3" fontId="27" fillId="0" borderId="9" xfId="0" applyNumberFormat="1" applyFont="1" applyFill="1" applyBorder="1" applyAlignment="1"/>
    <xf numFmtId="3" fontId="27" fillId="0" borderId="13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7" fillId="0" borderId="10" xfId="0" applyNumberFormat="1" applyFont="1" applyFill="1" applyBorder="1" applyAlignment="1"/>
    <xf numFmtId="3" fontId="27" fillId="0" borderId="11" xfId="0" applyNumberFormat="1" applyFont="1" applyFill="1" applyBorder="1" applyAlignment="1"/>
    <xf numFmtId="3" fontId="27" fillId="0" borderId="14" xfId="0" applyNumberFormat="1" applyFont="1" applyFill="1" applyBorder="1" applyAlignment="1"/>
    <xf numFmtId="3" fontId="27" fillId="35" borderId="1" xfId="0" applyNumberFormat="1" applyFont="1" applyFill="1" applyBorder="1" applyAlignment="1"/>
    <xf numFmtId="3" fontId="27" fillId="35" borderId="3" xfId="0" applyNumberFormat="1" applyFont="1" applyFill="1" applyBorder="1" applyAlignment="1"/>
    <xf numFmtId="3" fontId="27" fillId="35" borderId="6" xfId="0" applyNumberFormat="1" applyFont="1" applyFill="1" applyBorder="1" applyAlignment="1"/>
    <xf numFmtId="3" fontId="27" fillId="35" borderId="7" xfId="0" applyNumberFormat="1" applyFont="1" applyFill="1" applyBorder="1" applyAlignment="1"/>
    <xf numFmtId="0" fontId="28" fillId="0" borderId="0" xfId="0" applyFont="1" applyFill="1" applyBorder="1" applyAlignment="1">
      <alignment horizontal="left"/>
    </xf>
    <xf numFmtId="2" fontId="25" fillId="35" borderId="1" xfId="0" applyNumberFormat="1" applyFont="1" applyFill="1" applyBorder="1" applyAlignment="1">
      <alignment horizontal="left"/>
    </xf>
    <xf numFmtId="2" fontId="29" fillId="35" borderId="6" xfId="0" applyNumberFormat="1" applyFont="1" applyFill="1" applyBorder="1" applyAlignment="1"/>
    <xf numFmtId="3" fontId="52" fillId="35" borderId="1" xfId="0" applyNumberFormat="1" applyFont="1" applyFill="1" applyBorder="1" applyAlignment="1">
      <alignment horizontal="right" vertical="center"/>
    </xf>
    <xf numFmtId="3" fontId="52" fillId="35" borderId="3" xfId="0" applyNumberFormat="1" applyFont="1" applyFill="1" applyBorder="1" applyAlignment="1">
      <alignment horizontal="right" vertical="center"/>
    </xf>
    <xf numFmtId="3" fontId="52" fillId="35" borderId="6" xfId="0" applyNumberFormat="1" applyFont="1" applyFill="1" applyBorder="1" applyAlignment="1">
      <alignment horizontal="right" vertical="center"/>
    </xf>
    <xf numFmtId="3" fontId="54" fillId="35" borderId="7" xfId="11050" applyNumberFormat="1" applyFont="1" applyFill="1" applyBorder="1" applyAlignment="1">
      <alignment horizontal="right" vertical="center"/>
    </xf>
    <xf numFmtId="3" fontId="52" fillId="35" borderId="7" xfId="0" applyNumberFormat="1" applyFont="1" applyFill="1" applyBorder="1" applyAlignment="1">
      <alignment horizontal="right" vertical="center"/>
    </xf>
    <xf numFmtId="1" fontId="44" fillId="35" borderId="7" xfId="44" applyNumberFormat="1" applyFont="1" applyFill="1" applyBorder="1" applyAlignment="1">
      <alignment vertical="center"/>
    </xf>
    <xf numFmtId="3" fontId="29" fillId="0" borderId="8" xfId="0" applyNumberFormat="1" applyFont="1" applyBorder="1" applyAlignment="1">
      <alignment horizontal="right"/>
    </xf>
    <xf numFmtId="3" fontId="29" fillId="2" borderId="11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29" fillId="2" borderId="6" xfId="0" applyNumberFormat="1" applyFont="1" applyFill="1" applyBorder="1" applyAlignment="1">
      <alignment horizontal="right"/>
    </xf>
    <xf numFmtId="3" fontId="59" fillId="2" borderId="9" xfId="0" applyNumberFormat="1" applyFont="1" applyFill="1" applyBorder="1" applyAlignment="1">
      <alignment horizontal="right"/>
    </xf>
    <xf numFmtId="3" fontId="41" fillId="2" borderId="11" xfId="0" applyNumberFormat="1" applyFont="1" applyFill="1" applyBorder="1" applyAlignment="1">
      <alignment horizontal="righ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0" fontId="33" fillId="2" borderId="4" xfId="0" applyFont="1" applyFill="1" applyBorder="1" applyAlignment="1">
      <alignment horizontal="left"/>
    </xf>
    <xf numFmtId="0" fontId="33" fillId="2" borderId="12" xfId="0" applyFont="1" applyFill="1" applyBorder="1" applyAlignment="1"/>
    <xf numFmtId="0" fontId="37" fillId="0" borderId="6" xfId="0" applyFont="1" applyBorder="1" applyAlignment="1"/>
    <xf numFmtId="0" fontId="52" fillId="35" borderId="6" xfId="0" applyFont="1" applyFill="1" applyBorder="1" applyAlignment="1">
      <alignment vertical="center" wrapText="1"/>
    </xf>
    <xf numFmtId="0" fontId="33" fillId="0" borderId="6" xfId="0" applyFont="1" applyBorder="1" applyAlignment="1"/>
    <xf numFmtId="0" fontId="52" fillId="0" borderId="11" xfId="0" applyFont="1" applyFill="1" applyBorder="1" applyAlignment="1"/>
    <xf numFmtId="0" fontId="37" fillId="0" borderId="3" xfId="0" applyFont="1" applyBorder="1" applyAlignment="1"/>
    <xf numFmtId="0" fontId="26" fillId="2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3" fillId="0" borderId="0" xfId="0" applyFont="1" applyBorder="1" applyAlignment="1"/>
    <xf numFmtId="1" fontId="44" fillId="2" borderId="0" xfId="44" applyNumberFormat="1" applyFont="1" applyFill="1" applyBorder="1"/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37" fillId="0" borderId="0" xfId="0" applyFont="1" applyBorder="1" applyAlignment="1"/>
    <xf numFmtId="0" fontId="33" fillId="0" borderId="2" xfId="0" applyFont="1" applyBorder="1" applyAlignment="1">
      <alignment horizontal="left"/>
    </xf>
    <xf numFmtId="3" fontId="25" fillId="0" borderId="1" xfId="0" applyNumberFormat="1" applyFont="1" applyFill="1" applyBorder="1" applyAlignment="1">
      <alignment horizontal="right"/>
    </xf>
    <xf numFmtId="0" fontId="37" fillId="0" borderId="2" xfId="0" applyFont="1" applyBorder="1" applyAlignment="1"/>
    <xf numFmtId="0" fontId="34" fillId="2" borderId="2" xfId="0" applyFont="1" applyFill="1" applyBorder="1" applyAlignment="1">
      <alignment horizontal="left"/>
    </xf>
    <xf numFmtId="0" fontId="61" fillId="0" borderId="4" xfId="0" applyFont="1" applyFill="1" applyBorder="1" applyAlignment="1">
      <alignment horizontal="left"/>
    </xf>
    <xf numFmtId="0" fontId="52" fillId="0" borderId="6" xfId="0" applyFont="1" applyFill="1" applyBorder="1" applyAlignment="1"/>
    <xf numFmtId="3" fontId="25" fillId="2" borderId="1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1" fontId="47" fillId="0" borderId="15" xfId="44" applyNumberFormat="1" applyFont="1" applyFill="1" applyBorder="1"/>
    <xf numFmtId="0" fontId="61" fillId="0" borderId="1" xfId="0" applyFont="1" applyFill="1" applyBorder="1" applyAlignment="1">
      <alignment horizontal="left"/>
    </xf>
    <xf numFmtId="3" fontId="48" fillId="34" borderId="0" xfId="0" applyNumberFormat="1" applyFont="1" applyFill="1" applyBorder="1" applyAlignment="1"/>
    <xf numFmtId="3" fontId="38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40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3" fontId="40" fillId="0" borderId="0" xfId="0" applyNumberFormat="1" applyFont="1" applyFill="1" applyBorder="1" applyAlignment="1">
      <alignment horizontal="center"/>
    </xf>
    <xf numFmtId="0" fontId="34" fillId="0" borderId="12" xfId="0" applyFont="1" applyFill="1" applyBorder="1" applyAlignment="1"/>
    <xf numFmtId="3" fontId="2" fillId="0" borderId="8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9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" fontId="47" fillId="0" borderId="7" xfId="44" applyNumberFormat="1" applyFont="1" applyFill="1" applyBorder="1"/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33" fillId="2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25" fillId="2" borderId="12" xfId="0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3" fontId="29" fillId="0" borderId="5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3" fontId="29" fillId="0" borderId="12" xfId="0" applyNumberFormat="1" applyFont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11" xfId="0" applyNumberFormat="1" applyFont="1" applyFill="1" applyBorder="1" applyAlignment="1">
      <alignment horizontal="right"/>
    </xf>
    <xf numFmtId="1" fontId="47" fillId="2" borderId="14" xfId="44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1" fillId="2" borderId="7" xfId="0" applyNumberFormat="1" applyFont="1" applyFill="1" applyBorder="1" applyAlignment="1">
      <alignment horizontal="right"/>
    </xf>
    <xf numFmtId="9" fontId="49" fillId="2" borderId="5" xfId="11050" applyFont="1" applyFill="1" applyBorder="1" applyAlignment="1">
      <alignment horizontal="right"/>
    </xf>
    <xf numFmtId="0" fontId="28" fillId="2" borderId="1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 wrapText="1"/>
    </xf>
    <xf numFmtId="0" fontId="33" fillId="0" borderId="12" xfId="0" applyFont="1" applyFill="1" applyBorder="1" applyAlignment="1">
      <alignment horizontal="left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4" fillId="2" borderId="4" xfId="0" applyFont="1" applyFill="1" applyBorder="1" applyAlignment="1">
      <alignment horizontal="left" wrapText="1"/>
    </xf>
    <xf numFmtId="0" fontId="34" fillId="2" borderId="12" xfId="0" applyFont="1" applyFill="1" applyBorder="1" applyAlignment="1">
      <alignment horizontal="left" wrapText="1"/>
    </xf>
    <xf numFmtId="0" fontId="34" fillId="2" borderId="11" xfId="0" applyFont="1" applyFill="1" applyBorder="1" applyAlignment="1">
      <alignment horizontal="left" wrapText="1"/>
    </xf>
    <xf numFmtId="0" fontId="34" fillId="2" borderId="10" xfId="0" applyFont="1" applyFill="1" applyBorder="1" applyAlignment="1">
      <alignment horizontal="left" wrapText="1"/>
    </xf>
    <xf numFmtId="0" fontId="34" fillId="2" borderId="10" xfId="0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/>
    </xf>
    <xf numFmtId="0" fontId="25" fillId="2" borderId="32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17" fontId="27" fillId="0" borderId="33" xfId="0" quotePrefix="1" applyNumberFormat="1" applyFont="1" applyFill="1" applyBorder="1" applyAlignment="1">
      <alignment horizontal="center" vertical="center" wrapText="1"/>
    </xf>
    <xf numFmtId="17" fontId="27" fillId="0" borderId="28" xfId="0" quotePrefix="1" applyNumberFormat="1" applyFont="1" applyFill="1" applyBorder="1" applyAlignment="1">
      <alignment horizontal="center" vertical="center" wrapText="1"/>
    </xf>
    <xf numFmtId="17" fontId="27" fillId="0" borderId="29" xfId="0" quotePrefix="1" applyNumberFormat="1" applyFont="1" applyFill="1" applyBorder="1" applyAlignment="1">
      <alignment horizontal="center" vertical="center" wrapText="1"/>
    </xf>
    <xf numFmtId="16" fontId="27" fillId="0" borderId="27" xfId="0" quotePrefix="1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205"/>
  <sheetViews>
    <sheetView showGridLines="0" tabSelected="1" view="pageBreakPreview" zoomScale="80" zoomScaleNormal="80" zoomScaleSheetLayoutView="80" zoomScalePageLayoutView="50" workbookViewId="0">
      <selection activeCell="C20" sqref="C20"/>
    </sheetView>
  </sheetViews>
  <sheetFormatPr baseColWidth="10" defaultColWidth="11.42578125" defaultRowHeight="20.100000000000001" customHeight="1" x14ac:dyDescent="0.25"/>
  <cols>
    <col min="1" max="1" width="11.42578125" style="215"/>
    <col min="2" max="2" width="6.140625" style="216" customWidth="1"/>
    <col min="3" max="3" width="64.140625" style="217" customWidth="1"/>
    <col min="4" max="6" width="11.140625" style="209" hidden="1" customWidth="1"/>
    <col min="7" max="12" width="11.7109375" style="209" hidden="1" customWidth="1"/>
    <col min="13" max="15" width="11" style="209" hidden="1" customWidth="1"/>
    <col min="16" max="16" width="12.28515625" style="209" hidden="1" customWidth="1"/>
    <col min="17" max="28" width="11" style="209" hidden="1" customWidth="1"/>
    <col min="29" max="29" width="13" style="209" hidden="1" customWidth="1"/>
    <col min="30" max="41" width="11" style="209" hidden="1" customWidth="1"/>
    <col min="42" max="42" width="12.28515625" style="209" hidden="1" customWidth="1"/>
    <col min="43" max="54" width="11" style="209" hidden="1" customWidth="1"/>
    <col min="55" max="55" width="12.28515625" style="209" hidden="1" customWidth="1"/>
    <col min="56" max="61" width="11" style="209" hidden="1" customWidth="1"/>
    <col min="62" max="67" width="11" style="209" customWidth="1"/>
    <col min="68" max="68" width="12.28515625" style="209" customWidth="1"/>
    <col min="69" max="74" width="11" style="209" customWidth="1"/>
    <col min="75" max="75" width="14.140625" style="209" customWidth="1"/>
    <col min="76" max="76" width="13.28515625" style="209" customWidth="1"/>
    <col min="77" max="77" width="14" style="209" customWidth="1"/>
    <col min="78" max="78" width="9.42578125" style="209" customWidth="1"/>
    <col min="79" max="79" width="11.42578125" style="208"/>
    <col min="80" max="80" width="14.85546875" style="208" bestFit="1" customWidth="1"/>
    <col min="81" max="16384" width="11.42578125" style="209"/>
  </cols>
  <sheetData>
    <row r="1" spans="1:81" ht="20.100000000000001" customHeight="1" x14ac:dyDescent="0.25">
      <c r="A1" s="167"/>
      <c r="B1" s="168"/>
      <c r="C1" s="64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6"/>
      <c r="CB1" s="66"/>
    </row>
    <row r="2" spans="1:81" ht="20.100000000000001" customHeight="1" x14ac:dyDescent="0.25">
      <c r="A2" s="167"/>
      <c r="B2" s="168"/>
      <c r="C2" s="6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6"/>
      <c r="CB2" s="66"/>
    </row>
    <row r="3" spans="1:81" ht="15.75" customHeight="1" x14ac:dyDescent="0.25">
      <c r="A3" s="169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66"/>
      <c r="CB3" s="66"/>
    </row>
    <row r="4" spans="1:81" ht="18.75" x14ac:dyDescent="0.3">
      <c r="A4" s="169"/>
      <c r="B4" s="3"/>
      <c r="C4" s="4" t="s">
        <v>21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27"/>
      <c r="CA4" s="66"/>
      <c r="CB4" s="66"/>
    </row>
    <row r="5" spans="1:81" ht="18.75" x14ac:dyDescent="0.3">
      <c r="A5" s="169"/>
      <c r="B5" s="3"/>
      <c r="C5" s="4" t="s">
        <v>22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27"/>
      <c r="CA5" s="66"/>
      <c r="CB5" s="66"/>
    </row>
    <row r="6" spans="1:81" ht="18.75" x14ac:dyDescent="0.3">
      <c r="A6" s="169"/>
      <c r="B6" s="3"/>
      <c r="C6" s="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27"/>
      <c r="CA6" s="66"/>
      <c r="CB6" s="66"/>
    </row>
    <row r="7" spans="1:81" ht="20.100000000000001" customHeight="1" x14ac:dyDescent="0.3">
      <c r="A7" s="169"/>
      <c r="B7" s="3"/>
      <c r="C7" s="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81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27"/>
      <c r="CA7" s="66"/>
      <c r="CB7" s="66"/>
    </row>
    <row r="8" spans="1:81" ht="30.75" customHeight="1" thickBot="1" x14ac:dyDescent="0.4">
      <c r="A8" s="169"/>
      <c r="B8" s="73" t="s">
        <v>0</v>
      </c>
      <c r="C8" s="73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66"/>
      <c r="CB8" s="66"/>
    </row>
    <row r="9" spans="1:81" ht="29.25" customHeight="1" x14ac:dyDescent="0.2">
      <c r="A9" s="169"/>
      <c r="B9" s="362" t="s">
        <v>1</v>
      </c>
      <c r="C9" s="363"/>
      <c r="D9" s="355">
        <v>2015</v>
      </c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7"/>
      <c r="P9" s="358"/>
      <c r="Q9" s="355">
        <v>2016</v>
      </c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193"/>
      <c r="AD9" s="355">
        <v>2017</v>
      </c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7"/>
      <c r="AP9" s="238"/>
      <c r="AQ9" s="355">
        <v>2018</v>
      </c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7"/>
      <c r="BC9" s="294"/>
      <c r="BD9" s="355">
        <v>2019</v>
      </c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7"/>
      <c r="BP9" s="323"/>
      <c r="BQ9" s="355">
        <v>2020</v>
      </c>
      <c r="BR9" s="356"/>
      <c r="BS9" s="356"/>
      <c r="BT9" s="356"/>
      <c r="BU9" s="356"/>
      <c r="BV9" s="357"/>
      <c r="BW9" s="381" t="s">
        <v>19</v>
      </c>
      <c r="BX9" s="382"/>
      <c r="BY9" s="383"/>
      <c r="BZ9" s="51" t="s">
        <v>20</v>
      </c>
      <c r="CA9" s="66"/>
      <c r="CB9" s="66"/>
    </row>
    <row r="10" spans="1:81" ht="18.75" customHeight="1" thickBot="1" x14ac:dyDescent="0.25">
      <c r="A10" s="169"/>
      <c r="B10" s="364"/>
      <c r="C10" s="365"/>
      <c r="D10" s="352"/>
      <c r="E10" s="353"/>
      <c r="F10" s="353"/>
      <c r="G10" s="353"/>
      <c r="H10" s="353"/>
      <c r="I10" s="353"/>
      <c r="J10" s="353"/>
      <c r="K10" s="353"/>
      <c r="L10" s="353"/>
      <c r="M10" s="353"/>
      <c r="N10" s="353"/>
      <c r="O10" s="354"/>
      <c r="P10" s="359"/>
      <c r="Q10" s="352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194"/>
      <c r="AD10" s="352"/>
      <c r="AE10" s="353"/>
      <c r="AF10" s="353"/>
      <c r="AG10" s="353"/>
      <c r="AH10" s="353"/>
      <c r="AI10" s="353"/>
      <c r="AJ10" s="353"/>
      <c r="AK10" s="353"/>
      <c r="AL10" s="353"/>
      <c r="AM10" s="353"/>
      <c r="AN10" s="353"/>
      <c r="AO10" s="354"/>
      <c r="AP10" s="239"/>
      <c r="AQ10" s="352"/>
      <c r="AR10" s="353"/>
      <c r="AS10" s="353"/>
      <c r="AT10" s="353"/>
      <c r="AU10" s="353"/>
      <c r="AV10" s="353"/>
      <c r="AW10" s="353"/>
      <c r="AX10" s="353"/>
      <c r="AY10" s="353"/>
      <c r="AZ10" s="353"/>
      <c r="BA10" s="353"/>
      <c r="BB10" s="354"/>
      <c r="BC10" s="295"/>
      <c r="BD10" s="352"/>
      <c r="BE10" s="353"/>
      <c r="BF10" s="353"/>
      <c r="BG10" s="353"/>
      <c r="BH10" s="353"/>
      <c r="BI10" s="353"/>
      <c r="BJ10" s="353"/>
      <c r="BK10" s="353"/>
      <c r="BL10" s="353"/>
      <c r="BM10" s="353"/>
      <c r="BN10" s="353"/>
      <c r="BO10" s="354"/>
      <c r="BP10" s="324"/>
      <c r="BQ10" s="352"/>
      <c r="BR10" s="353"/>
      <c r="BS10" s="353"/>
      <c r="BT10" s="353"/>
      <c r="BU10" s="353"/>
      <c r="BV10" s="354"/>
      <c r="BW10" s="384" t="s">
        <v>129</v>
      </c>
      <c r="BX10" s="385"/>
      <c r="BY10" s="386"/>
      <c r="BZ10" s="387" t="s">
        <v>115</v>
      </c>
      <c r="CA10" s="66"/>
      <c r="CB10" s="66"/>
    </row>
    <row r="11" spans="1:81" s="210" customFormat="1" ht="21" customHeight="1" thickBot="1" x14ac:dyDescent="0.3">
      <c r="A11" s="169"/>
      <c r="B11" s="366"/>
      <c r="C11" s="367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0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0" t="s">
        <v>98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6" t="s">
        <v>114</v>
      </c>
      <c r="BQ11" s="6" t="s">
        <v>2</v>
      </c>
      <c r="BR11" s="7" t="s">
        <v>3</v>
      </c>
      <c r="BS11" s="7" t="s">
        <v>4</v>
      </c>
      <c r="BT11" s="331" t="s">
        <v>5</v>
      </c>
      <c r="BU11" s="331" t="s">
        <v>6</v>
      </c>
      <c r="BV11" s="330" t="s">
        <v>7</v>
      </c>
      <c r="BW11" s="136">
        <v>2018</v>
      </c>
      <c r="BX11" s="105">
        <v>2019</v>
      </c>
      <c r="BY11" s="105">
        <v>2020</v>
      </c>
      <c r="BZ11" s="388"/>
      <c r="CA11" s="67"/>
      <c r="CB11" s="67"/>
    </row>
    <row r="12" spans="1:81" s="210" customFormat="1" ht="21" customHeight="1" x14ac:dyDescent="0.25">
      <c r="A12" s="169"/>
      <c r="B12" s="389" t="s">
        <v>35</v>
      </c>
      <c r="C12" s="389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196"/>
      <c r="BX12" s="196"/>
      <c r="BY12" s="196"/>
      <c r="BZ12" s="196"/>
      <c r="CA12" s="67"/>
      <c r="CB12" s="67"/>
    </row>
    <row r="13" spans="1:81" s="211" customFormat="1" ht="20.100000000000001" customHeight="1" thickBot="1" x14ac:dyDescent="0.3">
      <c r="A13" s="170"/>
      <c r="B13" s="98" t="s">
        <v>95</v>
      </c>
      <c r="C13" s="98"/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44"/>
      <c r="CA13" s="68"/>
      <c r="CB13" s="68"/>
    </row>
    <row r="14" spans="1:81" s="211" customFormat="1" ht="20.100000000000001" customHeight="1" thickBot="1" x14ac:dyDescent="0.3">
      <c r="A14" s="170"/>
      <c r="B14" s="85"/>
      <c r="C14" s="86" t="s">
        <v>23</v>
      </c>
      <c r="D14" s="87">
        <v>31764.140468770009</v>
      </c>
      <c r="E14" s="88">
        <v>26842.672955824193</v>
      </c>
      <c r="F14" s="88">
        <v>29176.372994707199</v>
      </c>
      <c r="G14" s="88">
        <v>38203.017408263797</v>
      </c>
      <c r="H14" s="88">
        <v>31096.188049034001</v>
      </c>
      <c r="I14" s="88">
        <v>31573.039454036589</v>
      </c>
      <c r="J14" s="88">
        <v>39192.682817067405</v>
      </c>
      <c r="K14" s="88">
        <v>28615.942765541007</v>
      </c>
      <c r="L14" s="88">
        <v>28628.852462442999</v>
      </c>
      <c r="M14" s="88">
        <v>34172.952271334208</v>
      </c>
      <c r="N14" s="88">
        <v>30471.661582771394</v>
      </c>
      <c r="O14" s="89">
        <v>44209.348473593585</v>
      </c>
      <c r="P14" s="127">
        <v>393946.87170338636</v>
      </c>
      <c r="Q14" s="88">
        <v>33957.500745881</v>
      </c>
      <c r="R14" s="88">
        <v>31703.216177567214</v>
      </c>
      <c r="S14" s="88">
        <v>37488.426655732801</v>
      </c>
      <c r="T14" s="88">
        <v>39939.83609459619</v>
      </c>
      <c r="U14" s="88">
        <v>39454.295401134797</v>
      </c>
      <c r="V14" s="88">
        <v>39588.979430113803</v>
      </c>
      <c r="W14" s="88">
        <v>36352.326516994995</v>
      </c>
      <c r="X14" s="88">
        <v>44096.016976613209</v>
      </c>
      <c r="Y14" s="88">
        <v>44041.924498398213</v>
      </c>
      <c r="Z14" s="88">
        <v>45536.133590862206</v>
      </c>
      <c r="AA14" s="88">
        <v>42384.579446116382</v>
      </c>
      <c r="AB14" s="88">
        <v>51372.131900530425</v>
      </c>
      <c r="AC14" s="127">
        <v>485915.36743454129</v>
      </c>
      <c r="AD14" s="87">
        <v>38536.136591489201</v>
      </c>
      <c r="AE14" s="88">
        <v>33068.30658083719</v>
      </c>
      <c r="AF14" s="88">
        <v>42239.711606536999</v>
      </c>
      <c r="AG14" s="88">
        <v>48114.682266623422</v>
      </c>
      <c r="AH14" s="88">
        <v>50992.553975988398</v>
      </c>
      <c r="AI14" s="88">
        <v>41135.25999341601</v>
      </c>
      <c r="AJ14" s="88">
        <v>41955.564999005393</v>
      </c>
      <c r="AK14" s="88">
        <v>40440.829442751201</v>
      </c>
      <c r="AL14" s="88">
        <v>40450.19234164997</v>
      </c>
      <c r="AM14" s="88">
        <v>43906.130790737996</v>
      </c>
      <c r="AN14" s="88">
        <v>42364.866960583196</v>
      </c>
      <c r="AO14" s="88">
        <v>48280.431392315615</v>
      </c>
      <c r="AP14" s="127">
        <v>511484.66694193456</v>
      </c>
      <c r="AQ14" s="88">
        <v>46421.526959139395</v>
      </c>
      <c r="AR14" s="88">
        <v>35464.653284831184</v>
      </c>
      <c r="AS14" s="88">
        <v>43877.168489936383</v>
      </c>
      <c r="AT14" s="88">
        <v>57930.575556850818</v>
      </c>
      <c r="AU14" s="88">
        <v>48666.18423662956</v>
      </c>
      <c r="AV14" s="88">
        <v>46086.77181245821</v>
      </c>
      <c r="AW14" s="88">
        <v>48875.648385867789</v>
      </c>
      <c r="AX14" s="88">
        <v>45050.447173391171</v>
      </c>
      <c r="AY14" s="88">
        <v>41846.408988947602</v>
      </c>
      <c r="AZ14" s="88">
        <v>54912.593601268731</v>
      </c>
      <c r="BA14" s="88">
        <v>45433.773527182602</v>
      </c>
      <c r="BB14" s="88">
        <v>46809.100464921547</v>
      </c>
      <c r="BC14" s="127">
        <v>561374.85248142492</v>
      </c>
      <c r="BD14" s="87">
        <v>48625.620245357197</v>
      </c>
      <c r="BE14" s="88">
        <v>34320.374519196797</v>
      </c>
      <c r="BF14" s="88">
        <v>42303.043221525411</v>
      </c>
      <c r="BG14" s="88">
        <v>53558.881462333033</v>
      </c>
      <c r="BH14" s="88">
        <v>47190.464246287294</v>
      </c>
      <c r="BI14" s="88">
        <v>40379.310314176197</v>
      </c>
      <c r="BJ14" s="88">
        <v>51868.676883172622</v>
      </c>
      <c r="BK14" s="88">
        <v>44166.287043933182</v>
      </c>
      <c r="BL14" s="88">
        <v>42443.434508559207</v>
      </c>
      <c r="BM14" s="88">
        <v>45335.569855840207</v>
      </c>
      <c r="BN14" s="88">
        <v>46590.998084434992</v>
      </c>
      <c r="BO14" s="88">
        <v>49260.714999089992</v>
      </c>
      <c r="BP14" s="127">
        <v>546043.37538390607</v>
      </c>
      <c r="BQ14" s="88">
        <v>46621.211344807016</v>
      </c>
      <c r="BR14" s="88">
        <v>38513.067054455198</v>
      </c>
      <c r="BS14" s="88">
        <v>55483.528270268223</v>
      </c>
      <c r="BT14" s="88">
        <v>32320.729269725558</v>
      </c>
      <c r="BU14" s="88">
        <v>36083.941856378187</v>
      </c>
      <c r="BV14" s="88">
        <v>38133.614921653221</v>
      </c>
      <c r="BW14" s="179">
        <f>SUM($AQ14:$AV14)</f>
        <v>278446.88033984555</v>
      </c>
      <c r="BX14" s="118">
        <f>SUM($BD14:$BI14)</f>
        <v>266377.69400887593</v>
      </c>
      <c r="BY14" s="119">
        <f>SUM($BQ14:$BV14)</f>
        <v>247156.09271728742</v>
      </c>
      <c r="BZ14" s="171">
        <f>((BY14/BX14)-1)*100</f>
        <v>-7.2159199977712918</v>
      </c>
      <c r="CA14" s="68"/>
      <c r="CB14" s="308"/>
      <c r="CC14" s="308"/>
    </row>
    <row r="15" spans="1:81" s="211" customFormat="1" ht="20.100000000000001" customHeight="1" x14ac:dyDescent="0.3">
      <c r="A15" s="170"/>
      <c r="B15" s="39" t="s">
        <v>93</v>
      </c>
      <c r="C15" s="14"/>
      <c r="D15" s="29"/>
      <c r="E15" s="44"/>
      <c r="F15" s="44"/>
      <c r="G15" s="44"/>
      <c r="H15" s="44"/>
      <c r="I15" s="9"/>
      <c r="J15" s="9"/>
      <c r="K15" s="9"/>
      <c r="L15" s="9"/>
      <c r="M15" s="9"/>
      <c r="N15" s="9"/>
      <c r="O15" s="30"/>
      <c r="P15" s="107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07"/>
      <c r="AD15" s="29"/>
      <c r="AE15" s="9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240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240"/>
      <c r="BD15" s="189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240"/>
      <c r="BQ15" s="44"/>
      <c r="BR15" s="44"/>
      <c r="BS15" s="44"/>
      <c r="BT15" s="44"/>
      <c r="BU15" s="44"/>
      <c r="BV15" s="44"/>
      <c r="BW15" s="189"/>
      <c r="BX15" s="187"/>
      <c r="BY15" s="188"/>
      <c r="BZ15" s="107"/>
      <c r="CA15" s="68"/>
      <c r="CB15" s="68"/>
    </row>
    <row r="16" spans="1:81" ht="20.100000000000001" customHeight="1" thickBot="1" x14ac:dyDescent="0.3">
      <c r="A16" s="169"/>
      <c r="B16" s="368" t="s">
        <v>12</v>
      </c>
      <c r="C16" s="369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0">
        <v>484383.56594071048</v>
      </c>
      <c r="BQ16" s="11">
        <v>40568.251044210017</v>
      </c>
      <c r="BR16" s="11">
        <v>32914.146868479998</v>
      </c>
      <c r="BS16" s="11">
        <v>49772.858135767427</v>
      </c>
      <c r="BT16" s="11">
        <v>28174.075814200558</v>
      </c>
      <c r="BU16" s="11">
        <v>33585.570396439987</v>
      </c>
      <c r="BV16" s="11">
        <v>35840.344065850019</v>
      </c>
      <c r="BW16" s="158">
        <f t="shared" ref="BW16:BW27" si="0">SUM($AQ16:$AV16)</f>
        <v>245191.73736045999</v>
      </c>
      <c r="BX16" s="156">
        <f t="shared" ref="BX16:BX27" si="1">SUM($BD16:$BI16)</f>
        <v>239255.48996146052</v>
      </c>
      <c r="BY16" s="159">
        <f t="shared" ref="BY16:BY27" si="2">SUM($BQ16:$BV16)</f>
        <v>220855.24632494801</v>
      </c>
      <c r="BZ16" s="10">
        <f>((BY16/BX16)-1)*100</f>
        <v>-7.6906254646346595</v>
      </c>
      <c r="CA16" s="66"/>
      <c r="CB16" s="69"/>
    </row>
    <row r="17" spans="1:80" ht="20.100000000000001" customHeight="1" x14ac:dyDescent="0.25">
      <c r="A17" s="169"/>
      <c r="B17" s="141"/>
      <c r="C17" s="142" t="s">
        <v>25</v>
      </c>
      <c r="D17" s="146">
        <v>0.61185816999999998</v>
      </c>
      <c r="E17" s="144">
        <v>0.67520072000000009</v>
      </c>
      <c r="F17" s="144">
        <v>17.695329210000001</v>
      </c>
      <c r="G17" s="144">
        <v>11.53217574</v>
      </c>
      <c r="H17" s="144">
        <v>175.43816514</v>
      </c>
      <c r="I17" s="144">
        <v>40.90451848</v>
      </c>
      <c r="J17" s="144">
        <v>57.258691420000005</v>
      </c>
      <c r="K17" s="144">
        <v>140.89293021999998</v>
      </c>
      <c r="L17" s="144">
        <v>42.942336480000009</v>
      </c>
      <c r="M17" s="144">
        <v>27.861811630000002</v>
      </c>
      <c r="N17" s="144">
        <v>12.953543699999999</v>
      </c>
      <c r="O17" s="144">
        <v>44.40563731000001</v>
      </c>
      <c r="P17" s="160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39">
        <v>1067.6936787499999</v>
      </c>
      <c r="AD17" s="145">
        <v>1.9009042599999999</v>
      </c>
      <c r="AE17" s="144">
        <v>34.413266870000001</v>
      </c>
      <c r="AF17" s="144">
        <v>34.623474059999999</v>
      </c>
      <c r="AG17" s="144">
        <v>31.915462200000004</v>
      </c>
      <c r="AH17" s="144">
        <v>255.02978411999996</v>
      </c>
      <c r="AI17" s="144">
        <v>11.143929360000001</v>
      </c>
      <c r="AJ17" s="144">
        <v>24.827808959999995</v>
      </c>
      <c r="AK17" s="144">
        <v>136.15784281000001</v>
      </c>
      <c r="AL17" s="144">
        <v>12.301688179999998</v>
      </c>
      <c r="AM17" s="144">
        <v>39.310418930000012</v>
      </c>
      <c r="AN17" s="144">
        <v>19.021385540000001</v>
      </c>
      <c r="AO17" s="144">
        <v>64.444114330000005</v>
      </c>
      <c r="AP17" s="139">
        <v>665.09007961999998</v>
      </c>
      <c r="AQ17" s="144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39">
        <v>2237.9794883599998</v>
      </c>
      <c r="BD17" s="146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39">
        <v>2518.1619965300006</v>
      </c>
      <c r="BQ17" s="20">
        <v>87.092019219999997</v>
      </c>
      <c r="BR17" s="20">
        <v>21.067374819999998</v>
      </c>
      <c r="BS17" s="20">
        <v>47.204658490000007</v>
      </c>
      <c r="BT17" s="20">
        <v>1.0748017100000005</v>
      </c>
      <c r="BU17" s="20">
        <v>10.295179920000001</v>
      </c>
      <c r="BV17" s="20">
        <v>7.7791516199999986</v>
      </c>
      <c r="BW17" s="146">
        <f t="shared" si="0"/>
        <v>994.73368315999994</v>
      </c>
      <c r="BX17" s="20">
        <f t="shared" si="1"/>
        <v>1445.8838307400001</v>
      </c>
      <c r="BY17" s="52">
        <f t="shared" si="2"/>
        <v>174.51318578000001</v>
      </c>
      <c r="BZ17" s="143">
        <f t="shared" ref="BZ17:BZ52" si="3">((BY17/BX17)-1)*100</f>
        <v>-87.930345296780544</v>
      </c>
      <c r="CA17" s="66"/>
      <c r="CB17" s="66"/>
    </row>
    <row r="18" spans="1:80" ht="20.100000000000001" customHeight="1" x14ac:dyDescent="0.25">
      <c r="A18" s="169"/>
      <c r="B18" s="137"/>
      <c r="C18" s="138" t="s">
        <v>26</v>
      </c>
      <c r="D18" s="146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39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39">
        <v>1703.08265639</v>
      </c>
      <c r="AD18" s="146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39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39">
        <v>3107.7202060200007</v>
      </c>
      <c r="BD18" s="146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39">
        <v>9685.9480326299999</v>
      </c>
      <c r="BQ18" s="20">
        <v>1345.0972483800001</v>
      </c>
      <c r="BR18" s="20">
        <v>1242.2017786700001</v>
      </c>
      <c r="BS18" s="20">
        <v>896.36930415000006</v>
      </c>
      <c r="BT18" s="20">
        <v>458.67594768999999</v>
      </c>
      <c r="BU18" s="20">
        <v>375.02059022000003</v>
      </c>
      <c r="BV18" s="20">
        <v>1347.0694736100002</v>
      </c>
      <c r="BW18" s="146">
        <f t="shared" si="0"/>
        <v>2650.5957677000001</v>
      </c>
      <c r="BX18" s="20">
        <f t="shared" si="1"/>
        <v>2072.5236549800002</v>
      </c>
      <c r="BY18" s="52">
        <f t="shared" si="2"/>
        <v>5664.434342720001</v>
      </c>
      <c r="BZ18" s="143">
        <f t="shared" si="3"/>
        <v>173.31096217450232</v>
      </c>
      <c r="CA18" s="66"/>
      <c r="CB18" s="66"/>
    </row>
    <row r="19" spans="1:80" ht="20.100000000000001" customHeight="1" x14ac:dyDescent="0.25">
      <c r="A19" s="169"/>
      <c r="B19" s="137"/>
      <c r="C19" s="138" t="s">
        <v>27</v>
      </c>
      <c r="D19" s="146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39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39">
        <v>18.554507399977116</v>
      </c>
      <c r="AD19" s="146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39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39">
        <v>21.418799774151001</v>
      </c>
      <c r="BD19" s="146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39">
        <v>14.75998274045501</v>
      </c>
      <c r="BQ19" s="20">
        <v>0.1167435</v>
      </c>
      <c r="BR19" s="20">
        <v>0</v>
      </c>
      <c r="BS19" s="20">
        <v>0.16476339742240001</v>
      </c>
      <c r="BT19" s="20">
        <v>9.8105498000000006E-6</v>
      </c>
      <c r="BU19" s="20">
        <v>0</v>
      </c>
      <c r="BV19" s="20">
        <v>1.15E-5</v>
      </c>
      <c r="BW19" s="146">
        <f t="shared" si="0"/>
        <v>7.0344010000000008</v>
      </c>
      <c r="BX19" s="20">
        <f t="shared" si="1"/>
        <v>13.133296740455011</v>
      </c>
      <c r="BY19" s="52">
        <f t="shared" si="2"/>
        <v>0.28152820797219996</v>
      </c>
      <c r="BZ19" s="143">
        <f t="shared" si="3"/>
        <v>-97.856378230570257</v>
      </c>
      <c r="CA19" s="66"/>
      <c r="CB19" s="66"/>
    </row>
    <row r="20" spans="1:80" ht="20.100000000000001" customHeight="1" x14ac:dyDescent="0.25">
      <c r="A20" s="169"/>
      <c r="B20" s="137"/>
      <c r="C20" s="138" t="s">
        <v>33</v>
      </c>
      <c r="D20" s="146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39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39">
        <v>43907.720109719994</v>
      </c>
      <c r="AD20" s="146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39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39">
        <v>46313.783263260004</v>
      </c>
      <c r="BD20" s="146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39">
        <v>44395.63369663</v>
      </c>
      <c r="BQ20" s="20">
        <v>3627.6943395800004</v>
      </c>
      <c r="BR20" s="20">
        <v>2660.4686917499998</v>
      </c>
      <c r="BS20" s="20">
        <v>2746.6646454900001</v>
      </c>
      <c r="BT20" s="20">
        <v>850.72314463999999</v>
      </c>
      <c r="BU20" s="20">
        <v>2522.67456533</v>
      </c>
      <c r="BV20" s="20">
        <v>2750.6782016100005</v>
      </c>
      <c r="BW20" s="146">
        <f t="shared" si="0"/>
        <v>24733.179864600002</v>
      </c>
      <c r="BX20" s="20">
        <f t="shared" si="1"/>
        <v>25218.17818816</v>
      </c>
      <c r="BY20" s="52">
        <f t="shared" si="2"/>
        <v>15158.903588400002</v>
      </c>
      <c r="BZ20" s="143">
        <f t="shared" si="3"/>
        <v>-39.888982164789574</v>
      </c>
      <c r="CA20" s="66"/>
      <c r="CB20" s="66"/>
    </row>
    <row r="21" spans="1:80" ht="20.100000000000001" customHeight="1" x14ac:dyDescent="0.25">
      <c r="A21" s="169"/>
      <c r="B21" s="137"/>
      <c r="C21" s="138" t="s">
        <v>28</v>
      </c>
      <c r="D21" s="146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39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39">
        <v>35694.909999999996</v>
      </c>
      <c r="AD21" s="146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39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39">
        <v>33819.53</v>
      </c>
      <c r="BD21" s="146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39">
        <v>34759.19</v>
      </c>
      <c r="BQ21" s="20">
        <v>3772.63</v>
      </c>
      <c r="BR21" s="20">
        <v>2641.8300000000004</v>
      </c>
      <c r="BS21" s="20">
        <v>2613.34</v>
      </c>
      <c r="BT21" s="20">
        <v>1848.91</v>
      </c>
      <c r="BU21" s="20">
        <v>1422.9899999999998</v>
      </c>
      <c r="BV21" s="20">
        <v>1492.5</v>
      </c>
      <c r="BW21" s="146">
        <f t="shared" si="0"/>
        <v>16557.61</v>
      </c>
      <c r="BX21" s="20">
        <f t="shared" si="1"/>
        <v>17237.990000000002</v>
      </c>
      <c r="BY21" s="52">
        <f t="shared" si="2"/>
        <v>13792.2</v>
      </c>
      <c r="BZ21" s="143">
        <f t="shared" si="3"/>
        <v>-19.989511538178174</v>
      </c>
      <c r="CA21" s="66"/>
      <c r="CB21" s="66"/>
    </row>
    <row r="22" spans="1:80" ht="20.100000000000001" customHeight="1" x14ac:dyDescent="0.25">
      <c r="A22" s="169"/>
      <c r="B22" s="137"/>
      <c r="C22" s="138" t="s">
        <v>29</v>
      </c>
      <c r="D22" s="146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39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39">
        <v>197322.08527291007</v>
      </c>
      <c r="AD22" s="146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39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39">
        <v>256416.71310620982</v>
      </c>
      <c r="BD22" s="146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39">
        <v>213216.22785932006</v>
      </c>
      <c r="BQ22" s="20">
        <v>18157.262790510013</v>
      </c>
      <c r="BR22" s="20">
        <v>15205.272604529997</v>
      </c>
      <c r="BS22" s="20">
        <v>29594.683872510024</v>
      </c>
      <c r="BT22" s="20">
        <v>14792.161234610014</v>
      </c>
      <c r="BU22" s="20">
        <v>18497.539152179994</v>
      </c>
      <c r="BV22" s="20">
        <v>17791.033676690018</v>
      </c>
      <c r="BW22" s="146">
        <f t="shared" si="0"/>
        <v>126074.18778819997</v>
      </c>
      <c r="BX22" s="20">
        <f t="shared" si="1"/>
        <v>105225.38697609006</v>
      </c>
      <c r="BY22" s="52">
        <f t="shared" si="2"/>
        <v>114037.95333103005</v>
      </c>
      <c r="BZ22" s="143">
        <f t="shared" si="3"/>
        <v>8.3749431655142601</v>
      </c>
      <c r="CA22" s="66"/>
      <c r="CB22" s="66"/>
    </row>
    <row r="23" spans="1:80" ht="20.100000000000001" customHeight="1" x14ac:dyDescent="0.25">
      <c r="A23" s="169"/>
      <c r="B23" s="137"/>
      <c r="C23" s="138" t="s">
        <v>83</v>
      </c>
      <c r="D23" s="146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39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39">
        <v>135952.93586132003</v>
      </c>
      <c r="AD23" s="146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39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39">
        <v>152572.51434897995</v>
      </c>
      <c r="BD23" s="146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39">
        <v>171090.41880977002</v>
      </c>
      <c r="BQ23" s="20">
        <v>12335.806292880001</v>
      </c>
      <c r="BR23" s="20">
        <v>9917.4392374599993</v>
      </c>
      <c r="BS23" s="20">
        <v>12656.833463129984</v>
      </c>
      <c r="BT23" s="20">
        <v>9349.3608099299963</v>
      </c>
      <c r="BU23" s="20">
        <v>9924.1179714799946</v>
      </c>
      <c r="BV23" s="20">
        <v>11307.079475179999</v>
      </c>
      <c r="BW23" s="146">
        <f t="shared" si="0"/>
        <v>72018.614450079971</v>
      </c>
      <c r="BX23" s="20">
        <f t="shared" si="1"/>
        <v>85521.469098950009</v>
      </c>
      <c r="BY23" s="52">
        <f t="shared" si="2"/>
        <v>65490.637250059975</v>
      </c>
      <c r="BZ23" s="143">
        <f t="shared" si="3"/>
        <v>-23.42199223181488</v>
      </c>
      <c r="CA23" s="66"/>
      <c r="CB23" s="66"/>
    </row>
    <row r="24" spans="1:80" ht="20.100000000000001" customHeight="1" x14ac:dyDescent="0.25">
      <c r="A24" s="169"/>
      <c r="B24" s="137"/>
      <c r="C24" s="138" t="s">
        <v>99</v>
      </c>
      <c r="D24" s="146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39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39">
        <v>0</v>
      </c>
      <c r="AD24" s="146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39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39">
        <v>0</v>
      </c>
      <c r="BD24" s="146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39">
        <v>283.58007672000002</v>
      </c>
      <c r="BQ24" s="20">
        <v>31.727332000000001</v>
      </c>
      <c r="BR24" s="20">
        <v>18.833799460000005</v>
      </c>
      <c r="BS24" s="20">
        <v>34.353403779999994</v>
      </c>
      <c r="BT24" s="20">
        <v>12.310286919999999</v>
      </c>
      <c r="BU24" s="20">
        <v>25.136199159999997</v>
      </c>
      <c r="BV24" s="20">
        <v>29.315278460000002</v>
      </c>
      <c r="BW24" s="146">
        <f t="shared" si="0"/>
        <v>0</v>
      </c>
      <c r="BX24" s="20">
        <f t="shared" si="1"/>
        <v>72.579656300000011</v>
      </c>
      <c r="BY24" s="52">
        <f t="shared" si="2"/>
        <v>151.67629977999999</v>
      </c>
      <c r="BZ24" s="143">
        <f t="shared" si="3"/>
        <v>108.9790824484794</v>
      </c>
      <c r="CA24" s="66"/>
      <c r="CB24" s="66"/>
    </row>
    <row r="25" spans="1:80" ht="20.100000000000001" customHeight="1" x14ac:dyDescent="0.25">
      <c r="A25" s="169"/>
      <c r="B25" s="137"/>
      <c r="C25" s="138" t="s">
        <v>34</v>
      </c>
      <c r="D25" s="146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39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39">
        <v>3495.0350460799996</v>
      </c>
      <c r="AD25" s="146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39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39">
        <v>4626.1029302199995</v>
      </c>
      <c r="BD25" s="146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39">
        <v>5919.7701532000001</v>
      </c>
      <c r="BQ25" s="20">
        <v>859.43749349999962</v>
      </c>
      <c r="BR25" s="20">
        <v>774.40658872000006</v>
      </c>
      <c r="BS25" s="20">
        <v>806.28042556999992</v>
      </c>
      <c r="BT25" s="20">
        <v>403.8097680099998</v>
      </c>
      <c r="BU25" s="20">
        <v>422.23933690000013</v>
      </c>
      <c r="BV25" s="20">
        <v>622.05810237000003</v>
      </c>
      <c r="BW25" s="146">
        <f t="shared" si="0"/>
        <v>2155.7164057199998</v>
      </c>
      <c r="BX25" s="20">
        <f t="shared" si="1"/>
        <v>2448.3011791999998</v>
      </c>
      <c r="BY25" s="52">
        <f t="shared" si="2"/>
        <v>3888.2317150699996</v>
      </c>
      <c r="BZ25" s="143">
        <f t="shared" si="3"/>
        <v>58.813455962983596</v>
      </c>
      <c r="CA25" s="66"/>
      <c r="CB25" s="66"/>
    </row>
    <row r="26" spans="1:80" ht="20.100000000000001" customHeight="1" x14ac:dyDescent="0.25">
      <c r="A26" s="169"/>
      <c r="B26" s="137"/>
      <c r="C26" s="138" t="s">
        <v>82</v>
      </c>
      <c r="D26" s="146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39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39">
        <v>0</v>
      </c>
      <c r="AD26" s="146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39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2">
        <v>0</v>
      </c>
      <c r="BC26" s="139">
        <v>6.5000000000000002E-2</v>
      </c>
      <c r="BD26" s="146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39">
        <v>4.3999999999999997E-2</v>
      </c>
      <c r="BQ26" s="20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146">
        <f t="shared" si="0"/>
        <v>6.5000000000000002E-2</v>
      </c>
      <c r="BX26" s="20">
        <f t="shared" si="1"/>
        <v>4.3999999999999997E-2</v>
      </c>
      <c r="BY26" s="52">
        <f t="shared" si="2"/>
        <v>0</v>
      </c>
      <c r="BZ26" s="143"/>
      <c r="CA26" s="66"/>
      <c r="CB26" s="66"/>
    </row>
    <row r="27" spans="1:80" ht="20.100000000000001" customHeight="1" thickBot="1" x14ac:dyDescent="0.3">
      <c r="A27" s="169"/>
      <c r="B27" s="137"/>
      <c r="C27" s="138" t="s">
        <v>97</v>
      </c>
      <c r="D27" s="146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39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39">
        <v>0</v>
      </c>
      <c r="AD27" s="146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39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39">
        <v>0</v>
      </c>
      <c r="BD27" s="146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39">
        <v>2499.8313331700006</v>
      </c>
      <c r="BQ27" s="20">
        <v>351.38678464000003</v>
      </c>
      <c r="BR27" s="20">
        <v>432.62679307000002</v>
      </c>
      <c r="BS27" s="20">
        <v>376.96359924999996</v>
      </c>
      <c r="BT27" s="20">
        <v>457.04981087999994</v>
      </c>
      <c r="BU27" s="20">
        <v>385.55740125</v>
      </c>
      <c r="BV27" s="20">
        <v>492.83069480999995</v>
      </c>
      <c r="BW27" s="146">
        <f t="shared" si="0"/>
        <v>0</v>
      </c>
      <c r="BX27" s="20">
        <f t="shared" si="1"/>
        <v>8.03E-5</v>
      </c>
      <c r="BY27" s="52">
        <f t="shared" si="2"/>
        <v>2496.4150838999999</v>
      </c>
      <c r="BZ27" s="143"/>
      <c r="CA27" s="66"/>
      <c r="CB27" s="66"/>
    </row>
    <row r="28" spans="1:80" ht="20.100000000000001" customHeight="1" x14ac:dyDescent="0.3">
      <c r="A28" s="169"/>
      <c r="B28" s="150" t="s">
        <v>94</v>
      </c>
      <c r="C28" s="151"/>
      <c r="D28" s="154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5"/>
      <c r="P28" s="152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60"/>
      <c r="AD28" s="154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2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2"/>
      <c r="BD28" s="154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2"/>
      <c r="BQ28" s="153"/>
      <c r="BR28" s="153"/>
      <c r="BS28" s="153"/>
      <c r="BT28" s="153"/>
      <c r="BU28" s="153"/>
      <c r="BV28" s="153"/>
      <c r="BW28" s="154"/>
      <c r="BX28" s="153"/>
      <c r="BY28" s="155"/>
      <c r="BZ28" s="152"/>
      <c r="CA28" s="66"/>
      <c r="CB28" s="66"/>
    </row>
    <row r="29" spans="1:80" ht="20.100000000000001" customHeight="1" thickBot="1" x14ac:dyDescent="0.3">
      <c r="A29" s="169"/>
      <c r="B29" s="360" t="s">
        <v>12</v>
      </c>
      <c r="C29" s="361"/>
      <c r="D29" s="158">
        <v>5420.1936951400012</v>
      </c>
      <c r="E29" s="156">
        <v>4050.2905362541997</v>
      </c>
      <c r="F29" s="156">
        <v>4462.6094886071987</v>
      </c>
      <c r="G29" s="156">
        <v>5216.1670760038005</v>
      </c>
      <c r="H29" s="156">
        <v>4314.1787176739999</v>
      </c>
      <c r="I29" s="156">
        <v>4513.4632228266</v>
      </c>
      <c r="J29" s="156">
        <v>3630.6653592173998</v>
      </c>
      <c r="K29" s="156">
        <v>4199.5295919010014</v>
      </c>
      <c r="L29" s="156">
        <v>3905.2224769530003</v>
      </c>
      <c r="M29" s="156">
        <v>5162.4829704741996</v>
      </c>
      <c r="N29" s="156">
        <v>3624.3136948214001</v>
      </c>
      <c r="O29" s="159">
        <v>8265.1698030636035</v>
      </c>
      <c r="P29" s="159">
        <v>56764.286632936404</v>
      </c>
      <c r="Q29" s="156">
        <v>4327.8268588309993</v>
      </c>
      <c r="R29" s="156">
        <v>4644.2946300772001</v>
      </c>
      <c r="S29" s="156">
        <v>6809.4871993427996</v>
      </c>
      <c r="T29" s="156">
        <v>6877.688912476201</v>
      </c>
      <c r="U29" s="156">
        <v>6660.044508574797</v>
      </c>
      <c r="V29" s="156">
        <v>5838.4853632937993</v>
      </c>
      <c r="W29" s="156">
        <v>4681.0937536649999</v>
      </c>
      <c r="X29" s="156">
        <v>5340.4418501532</v>
      </c>
      <c r="Y29" s="156">
        <v>5411.0218811081995</v>
      </c>
      <c r="Z29" s="156">
        <v>4889.4481571222004</v>
      </c>
      <c r="AA29" s="156">
        <v>6217.742404056401</v>
      </c>
      <c r="AB29" s="156">
        <v>5055.7747832704008</v>
      </c>
      <c r="AC29" s="157">
        <v>66753.350301971208</v>
      </c>
      <c r="AD29" s="158">
        <v>3955.4400208092002</v>
      </c>
      <c r="AE29" s="156">
        <v>4043.7330351572</v>
      </c>
      <c r="AF29" s="156">
        <v>5733.4904984769992</v>
      </c>
      <c r="AG29" s="156">
        <v>5860.6477516734012</v>
      </c>
      <c r="AH29" s="156">
        <v>10901.956699348402</v>
      </c>
      <c r="AI29" s="156">
        <v>8361.7570996260019</v>
      </c>
      <c r="AJ29" s="156">
        <v>7328.1693051154016</v>
      </c>
      <c r="AK29" s="156">
        <v>7851.427755441201</v>
      </c>
      <c r="AL29" s="156">
        <v>7225.2465216148021</v>
      </c>
      <c r="AM29" s="156">
        <v>5949.2300955080009</v>
      </c>
      <c r="AN29" s="156">
        <v>4999.9349799532001</v>
      </c>
      <c r="AO29" s="156">
        <v>6542.0424125755999</v>
      </c>
      <c r="AP29" s="157">
        <v>78753.076175299415</v>
      </c>
      <c r="AQ29" s="156">
        <v>6586.765481689401</v>
      </c>
      <c r="AR29" s="156">
        <v>4955.5957561711994</v>
      </c>
      <c r="AS29" s="156">
        <v>4231.688482246399</v>
      </c>
      <c r="AT29" s="156">
        <v>5739.647854950801</v>
      </c>
      <c r="AU29" s="156">
        <v>6347.9530149896009</v>
      </c>
      <c r="AV29" s="156">
        <v>5393.4923893381983</v>
      </c>
      <c r="AW29" s="156">
        <v>4410.8322749078006</v>
      </c>
      <c r="AX29" s="156">
        <v>5490.5126150812011</v>
      </c>
      <c r="AY29" s="156">
        <v>4851.4275669734006</v>
      </c>
      <c r="AZ29" s="156">
        <v>4682.4640717987995</v>
      </c>
      <c r="BA29" s="156">
        <v>4998.4306868426002</v>
      </c>
      <c r="BB29" s="156">
        <v>4570.2151436116001</v>
      </c>
      <c r="BC29" s="157">
        <v>62259.025338601008</v>
      </c>
      <c r="BD29" s="158">
        <v>4373.9112218172004</v>
      </c>
      <c r="BE29" s="156">
        <v>4620.2808664068016</v>
      </c>
      <c r="BF29" s="156">
        <v>4693.3116238554003</v>
      </c>
      <c r="BG29" s="156">
        <v>4288.0332178529998</v>
      </c>
      <c r="BH29" s="156">
        <v>5292.1860600167993</v>
      </c>
      <c r="BI29" s="156">
        <v>3854.4810574662019</v>
      </c>
      <c r="BJ29" s="156">
        <v>4808.5458937025987</v>
      </c>
      <c r="BK29" s="156">
        <v>6734.5906395432012</v>
      </c>
      <c r="BL29" s="156">
        <v>6341.112215169198</v>
      </c>
      <c r="BM29" s="156">
        <v>5691.5992816102007</v>
      </c>
      <c r="BN29" s="156">
        <v>5539.9415927450009</v>
      </c>
      <c r="BO29" s="156">
        <v>5421.8157730100029</v>
      </c>
      <c r="BP29" s="157">
        <v>61659.809443195598</v>
      </c>
      <c r="BQ29" s="156">
        <v>6052.9603005970012</v>
      </c>
      <c r="BR29" s="156">
        <v>5598.9201859752011</v>
      </c>
      <c r="BS29" s="156">
        <v>5710.6701345007996</v>
      </c>
      <c r="BT29" s="156">
        <v>4146.653455525</v>
      </c>
      <c r="BU29" s="156">
        <v>2498.3714599382001</v>
      </c>
      <c r="BV29" s="156">
        <v>2293.2708558032</v>
      </c>
      <c r="BW29" s="158">
        <f t="shared" ref="BW29:BW63" si="4">SUM($AQ29:$AV29)</f>
        <v>33255.1429793856</v>
      </c>
      <c r="BX29" s="156">
        <f t="shared" ref="BX29:BX63" si="5">SUM($BD29:$BI29)</f>
        <v>27122.204047415402</v>
      </c>
      <c r="BY29" s="159">
        <f t="shared" ref="BY29:BY63" si="6">SUM($BQ29:$BV29)</f>
        <v>26300.846392339401</v>
      </c>
      <c r="BZ29" s="157">
        <f t="shared" si="3"/>
        <v>-3.0283588075662782</v>
      </c>
      <c r="CA29" s="66"/>
      <c r="CB29" s="66"/>
    </row>
    <row r="30" spans="1:80" ht="20.100000000000001" customHeight="1" x14ac:dyDescent="0.25">
      <c r="A30" s="169"/>
      <c r="B30" s="141"/>
      <c r="C30" s="142" t="s">
        <v>25</v>
      </c>
      <c r="D30" s="146">
        <v>0.57605011520000005</v>
      </c>
      <c r="E30" s="144">
        <v>0.54140690939999991</v>
      </c>
      <c r="F30" s="144">
        <v>0.48607799099999993</v>
      </c>
      <c r="G30" s="144">
        <v>0.43117048240000017</v>
      </c>
      <c r="H30" s="144">
        <v>1.1162819751999999</v>
      </c>
      <c r="I30" s="144">
        <v>0.4747330602</v>
      </c>
      <c r="J30" s="144">
        <v>2.3541977185999996</v>
      </c>
      <c r="K30" s="144">
        <v>0.40868923340000002</v>
      </c>
      <c r="L30" s="144">
        <v>48.520121097000001</v>
      </c>
      <c r="M30" s="144">
        <v>2.131081295</v>
      </c>
      <c r="N30" s="144">
        <v>1.0520450038000002</v>
      </c>
      <c r="O30" s="144">
        <v>9.1902528885999999</v>
      </c>
      <c r="P30" s="139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39">
        <v>11.569570418000001</v>
      </c>
      <c r="AD30" s="145">
        <v>1.3082516664000001</v>
      </c>
      <c r="AE30" s="144">
        <v>1.4178705562000005</v>
      </c>
      <c r="AF30" s="144">
        <v>1.2255536118000001</v>
      </c>
      <c r="AG30" s="144">
        <v>1.0179400336</v>
      </c>
      <c r="AH30" s="144">
        <v>8.6374738828000019</v>
      </c>
      <c r="AI30" s="144">
        <v>0.71329779219999945</v>
      </c>
      <c r="AJ30" s="144">
        <v>1.2193561506000004</v>
      </c>
      <c r="AK30" s="144">
        <v>4.7609014655999999</v>
      </c>
      <c r="AL30" s="144">
        <v>1.0757561135999998</v>
      </c>
      <c r="AM30" s="144">
        <v>0.87956875720000005</v>
      </c>
      <c r="AN30" s="144">
        <v>1.9903700040000001</v>
      </c>
      <c r="AO30" s="144">
        <v>1.2402044451999998</v>
      </c>
      <c r="AP30" s="139">
        <v>25.486544479200003</v>
      </c>
      <c r="AQ30" s="144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39">
        <v>47.137837476799994</v>
      </c>
      <c r="BD30" s="146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39">
        <v>54.707221707599999</v>
      </c>
      <c r="BQ30" s="20">
        <v>1.1975622050000001</v>
      </c>
      <c r="BR30" s="20">
        <v>1.9298658330000023</v>
      </c>
      <c r="BS30" s="20">
        <v>0.45595250679999999</v>
      </c>
      <c r="BT30" s="20">
        <v>57.526353319400002</v>
      </c>
      <c r="BU30" s="20">
        <v>0.57633521679999988</v>
      </c>
      <c r="BV30" s="20">
        <v>0.54058576740000008</v>
      </c>
      <c r="BW30" s="146">
        <f t="shared" si="4"/>
        <v>39.850515522999999</v>
      </c>
      <c r="BX30" s="20">
        <f t="shared" si="5"/>
        <v>15.344015545599998</v>
      </c>
      <c r="BY30" s="52">
        <f t="shared" si="6"/>
        <v>62.226654848400003</v>
      </c>
      <c r="BZ30" s="143">
        <f t="shared" si="3"/>
        <v>305.54348151872102</v>
      </c>
      <c r="CA30" s="66"/>
      <c r="CB30" s="66"/>
    </row>
    <row r="31" spans="1:80" ht="20.100000000000001" customHeight="1" x14ac:dyDescent="0.25">
      <c r="A31" s="169"/>
      <c r="B31" s="137"/>
      <c r="C31" s="138" t="s">
        <v>26</v>
      </c>
      <c r="D31" s="146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39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39">
        <v>394.16766922260001</v>
      </c>
      <c r="AD31" s="146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39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39">
        <v>2131.7062259079999</v>
      </c>
      <c r="BD31" s="146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39">
        <v>4230.4605715385997</v>
      </c>
      <c r="BQ31" s="20">
        <v>584.15009607780007</v>
      </c>
      <c r="BR31" s="20">
        <v>660.15877232339994</v>
      </c>
      <c r="BS31" s="20">
        <v>716.49704683900006</v>
      </c>
      <c r="BT31" s="20">
        <v>591.69349064980008</v>
      </c>
      <c r="BU31" s="20">
        <v>6.8636682477999997</v>
      </c>
      <c r="BV31" s="20">
        <v>6.8636682477999997</v>
      </c>
      <c r="BW31" s="146">
        <f t="shared" si="4"/>
        <v>1617.0123354853999</v>
      </c>
      <c r="BX31" s="20">
        <f t="shared" si="5"/>
        <v>1454.6803361118</v>
      </c>
      <c r="BY31" s="52">
        <f t="shared" si="6"/>
        <v>2566.2267423856001</v>
      </c>
      <c r="BZ31" s="143">
        <f t="shared" si="3"/>
        <v>76.411729689344725</v>
      </c>
      <c r="CA31" s="66"/>
      <c r="CB31" s="66"/>
    </row>
    <row r="32" spans="1:80" ht="20.100000000000001" customHeight="1" x14ac:dyDescent="0.25">
      <c r="A32" s="169"/>
      <c r="B32" s="137"/>
      <c r="C32" s="138" t="s">
        <v>27</v>
      </c>
      <c r="D32" s="146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39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39">
        <v>0</v>
      </c>
      <c r="AD32" s="146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39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39">
        <v>39.101999999999997</v>
      </c>
      <c r="BD32" s="146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39">
        <v>1.1999999746000001</v>
      </c>
      <c r="BQ32" s="20">
        <v>47.059600000000003</v>
      </c>
      <c r="BR32" s="20">
        <v>2.0000000033999998</v>
      </c>
      <c r="BS32" s="20">
        <v>61.74</v>
      </c>
      <c r="BT32" s="20">
        <v>0.49999796000000002</v>
      </c>
      <c r="BU32" s="20">
        <v>0</v>
      </c>
      <c r="BV32" s="20">
        <v>6.8599999999999998E-4</v>
      </c>
      <c r="BW32" s="146">
        <f t="shared" si="4"/>
        <v>39.101999999999997</v>
      </c>
      <c r="BX32" s="20">
        <f t="shared" si="5"/>
        <v>0</v>
      </c>
      <c r="BY32" s="52">
        <f t="shared" si="6"/>
        <v>111.30028396340001</v>
      </c>
      <c r="BZ32" s="143"/>
      <c r="CA32" s="66"/>
      <c r="CB32" s="66"/>
    </row>
    <row r="33" spans="1:80" ht="20.100000000000001" customHeight="1" x14ac:dyDescent="0.25">
      <c r="A33" s="169"/>
      <c r="B33" s="137"/>
      <c r="C33" s="138" t="s">
        <v>33</v>
      </c>
      <c r="D33" s="146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39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39">
        <v>6162.6818849400006</v>
      </c>
      <c r="AD33" s="146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39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39">
        <v>7635.8631599600012</v>
      </c>
      <c r="BD33" s="146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39">
        <v>6447.4070012800003</v>
      </c>
      <c r="BQ33" s="20">
        <v>671.84099430000003</v>
      </c>
      <c r="BR33" s="20">
        <v>695.67989904000012</v>
      </c>
      <c r="BS33" s="20">
        <v>527.15735856000003</v>
      </c>
      <c r="BT33" s="20">
        <v>626.05502189999993</v>
      </c>
      <c r="BU33" s="20">
        <v>465.75795756000002</v>
      </c>
      <c r="BV33" s="20">
        <v>476.61260416000005</v>
      </c>
      <c r="BW33" s="146">
        <f t="shared" si="4"/>
        <v>3557.2036148600005</v>
      </c>
      <c r="BX33" s="20">
        <f t="shared" si="5"/>
        <v>3214.9497016</v>
      </c>
      <c r="BY33" s="52">
        <f t="shared" si="6"/>
        <v>3463.1038355200008</v>
      </c>
      <c r="BZ33" s="143">
        <f t="shared" si="3"/>
        <v>7.7187563399981229</v>
      </c>
      <c r="CA33" s="66"/>
      <c r="CB33" s="66"/>
    </row>
    <row r="34" spans="1:80" ht="20.100000000000001" customHeight="1" x14ac:dyDescent="0.25">
      <c r="A34" s="169"/>
      <c r="B34" s="137"/>
      <c r="C34" s="138" t="s">
        <v>28</v>
      </c>
      <c r="D34" s="146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39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39">
        <v>0</v>
      </c>
      <c r="AD34" s="146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39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39">
        <v>0</v>
      </c>
      <c r="BD34" s="146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39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146">
        <f t="shared" si="4"/>
        <v>0</v>
      </c>
      <c r="BX34" s="20">
        <f t="shared" si="5"/>
        <v>0</v>
      </c>
      <c r="BY34" s="52">
        <f t="shared" si="6"/>
        <v>0</v>
      </c>
      <c r="BZ34" s="143"/>
      <c r="CA34" s="66"/>
      <c r="CB34" s="66"/>
    </row>
    <row r="35" spans="1:80" ht="20.100000000000001" customHeight="1" x14ac:dyDescent="0.25">
      <c r="A35" s="169"/>
      <c r="B35" s="137"/>
      <c r="C35" s="138" t="s">
        <v>29</v>
      </c>
      <c r="D35" s="146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39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39">
        <v>28536.922015018201</v>
      </c>
      <c r="AD35" s="146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39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39">
        <v>26880.250320105006</v>
      </c>
      <c r="BD35" s="146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39">
        <v>25875.9704088578</v>
      </c>
      <c r="BQ35" s="20">
        <v>2817.0788572304</v>
      </c>
      <c r="BR35" s="20">
        <v>2477.9422324482011</v>
      </c>
      <c r="BS35" s="20">
        <v>2597.1909405441997</v>
      </c>
      <c r="BT35" s="20">
        <v>1617.6138130824002</v>
      </c>
      <c r="BU35" s="20">
        <v>798.88781315840004</v>
      </c>
      <c r="BV35" s="20">
        <v>695.96685853379961</v>
      </c>
      <c r="BW35" s="146">
        <f t="shared" si="4"/>
        <v>14710.702728215199</v>
      </c>
      <c r="BX35" s="20">
        <f t="shared" si="5"/>
        <v>10074.116017393399</v>
      </c>
      <c r="BY35" s="52">
        <f t="shared" si="6"/>
        <v>11004.680514997402</v>
      </c>
      <c r="BZ35" s="143">
        <f t="shared" si="3"/>
        <v>9.2371826569928714</v>
      </c>
      <c r="CA35" s="66"/>
      <c r="CB35" s="66"/>
    </row>
    <row r="36" spans="1:80" ht="20.100000000000001" customHeight="1" x14ac:dyDescent="0.25">
      <c r="A36" s="169"/>
      <c r="B36" s="137"/>
      <c r="C36" s="138" t="s">
        <v>83</v>
      </c>
      <c r="D36" s="146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39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39">
        <v>30712.6959983872</v>
      </c>
      <c r="AD36" s="146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39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39">
        <v>24656.760897960798</v>
      </c>
      <c r="BD36" s="146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39">
        <v>24051.311324671409</v>
      </c>
      <c r="BQ36" s="20">
        <v>1859.1800041066017</v>
      </c>
      <c r="BR36" s="20">
        <v>1694.1503694835997</v>
      </c>
      <c r="BS36" s="20">
        <v>1758.6084696222001</v>
      </c>
      <c r="BT36" s="20">
        <v>1123.2344381215999</v>
      </c>
      <c r="BU36" s="20">
        <v>1170.6688399840002</v>
      </c>
      <c r="BV36" s="20">
        <v>1094.2653758834003</v>
      </c>
      <c r="BW36" s="146">
        <f t="shared" si="4"/>
        <v>12873.475132621599</v>
      </c>
      <c r="BX36" s="20">
        <f t="shared" si="5"/>
        <v>11925.073346366606</v>
      </c>
      <c r="BY36" s="52">
        <f t="shared" si="6"/>
        <v>8700.107497201403</v>
      </c>
      <c r="BZ36" s="143">
        <f t="shared" si="3"/>
        <v>-27.043572441823194</v>
      </c>
      <c r="CA36" s="66"/>
      <c r="CB36" s="66"/>
    </row>
    <row r="37" spans="1:80" ht="20.100000000000001" customHeight="1" x14ac:dyDescent="0.25">
      <c r="A37" s="169"/>
      <c r="B37" s="137"/>
      <c r="C37" s="138" t="s">
        <v>99</v>
      </c>
      <c r="D37" s="146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39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39">
        <v>0</v>
      </c>
      <c r="AD37" s="146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39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39">
        <v>0</v>
      </c>
      <c r="BD37" s="146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39">
        <v>29.531915428399998</v>
      </c>
      <c r="BQ37" s="20">
        <v>3.0772588000000001</v>
      </c>
      <c r="BR37" s="20">
        <v>1.6827607439999999</v>
      </c>
      <c r="BS37" s="20">
        <v>2.8180170676000005</v>
      </c>
      <c r="BT37" s="20">
        <v>0.22769712</v>
      </c>
      <c r="BU37" s="20">
        <v>1.0203761568000003</v>
      </c>
      <c r="BV37" s="20">
        <v>2.1312336556</v>
      </c>
      <c r="BW37" s="146">
        <f t="shared" si="4"/>
        <v>0</v>
      </c>
      <c r="BX37" s="20">
        <f t="shared" si="5"/>
        <v>8.827874143199999</v>
      </c>
      <c r="BY37" s="52">
        <f t="shared" si="6"/>
        <v>10.957343544</v>
      </c>
      <c r="BZ37" s="143">
        <f t="shared" si="3"/>
        <v>24.122108746195757</v>
      </c>
      <c r="CA37" s="66"/>
      <c r="CB37" s="66"/>
    </row>
    <row r="38" spans="1:80" ht="20.100000000000001" customHeight="1" x14ac:dyDescent="0.25">
      <c r="A38" s="169"/>
      <c r="B38" s="137"/>
      <c r="C38" s="138" t="s">
        <v>34</v>
      </c>
      <c r="D38" s="146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39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39">
        <v>935.31316398520028</v>
      </c>
      <c r="AD38" s="146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39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39">
        <v>868.20489719039995</v>
      </c>
      <c r="BD38" s="146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39">
        <v>857.44293893160022</v>
      </c>
      <c r="BQ38" s="20">
        <v>62.160878287200035</v>
      </c>
      <c r="BR38" s="20">
        <v>47.628950913600001</v>
      </c>
      <c r="BS38" s="20">
        <v>40.188573373199993</v>
      </c>
      <c r="BT38" s="20">
        <v>11.209874344200001</v>
      </c>
      <c r="BU38" s="20">
        <v>9.7964766452000003</v>
      </c>
      <c r="BV38" s="20">
        <v>16.518780324199998</v>
      </c>
      <c r="BW38" s="146">
        <f t="shared" si="4"/>
        <v>417.79665268039997</v>
      </c>
      <c r="BX38" s="20">
        <f t="shared" si="5"/>
        <v>429.21275625480013</v>
      </c>
      <c r="BY38" s="52">
        <f t="shared" si="6"/>
        <v>187.50353388760001</v>
      </c>
      <c r="BZ38" s="143">
        <f t="shared" si="3"/>
        <v>-56.314547702704012</v>
      </c>
      <c r="CA38" s="66"/>
      <c r="CB38" s="66"/>
    </row>
    <row r="39" spans="1:80" ht="20.100000000000001" customHeight="1" thickBot="1" x14ac:dyDescent="0.3">
      <c r="A39" s="169"/>
      <c r="B39" s="137"/>
      <c r="C39" s="138" t="s">
        <v>97</v>
      </c>
      <c r="D39" s="146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39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39">
        <v>0</v>
      </c>
      <c r="AD39" s="146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39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39">
        <v>0</v>
      </c>
      <c r="BD39" s="146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39">
        <v>111.77806080560001</v>
      </c>
      <c r="BQ39" s="20">
        <v>7.2150495899999996</v>
      </c>
      <c r="BR39" s="20">
        <v>17.747335186000004</v>
      </c>
      <c r="BS39" s="20">
        <v>6.0137759877999999</v>
      </c>
      <c r="BT39" s="20">
        <v>118.5927690276</v>
      </c>
      <c r="BU39" s="20">
        <v>44.799992969199998</v>
      </c>
      <c r="BV39" s="20">
        <v>0.37106323100000005</v>
      </c>
      <c r="BW39" s="146">
        <f t="shared" si="4"/>
        <v>0</v>
      </c>
      <c r="BX39" s="20">
        <f t="shared" si="5"/>
        <v>0</v>
      </c>
      <c r="BY39" s="52">
        <f t="shared" si="6"/>
        <v>194.73998599159998</v>
      </c>
      <c r="BZ39" s="143"/>
      <c r="CA39" s="66"/>
      <c r="CB39" s="66"/>
    </row>
    <row r="40" spans="1:80" ht="20.100000000000001" customHeight="1" thickBot="1" x14ac:dyDescent="0.3">
      <c r="A40" s="169"/>
      <c r="B40" s="130"/>
      <c r="C40" s="90" t="s">
        <v>24</v>
      </c>
      <c r="D40" s="87">
        <v>6674</v>
      </c>
      <c r="E40" s="88">
        <v>5941</v>
      </c>
      <c r="F40" s="88">
        <v>7133</v>
      </c>
      <c r="G40" s="88">
        <v>7295</v>
      </c>
      <c r="H40" s="88">
        <v>6788</v>
      </c>
      <c r="I40" s="88">
        <v>7374</v>
      </c>
      <c r="J40" s="88">
        <v>8229</v>
      </c>
      <c r="K40" s="88">
        <v>7761</v>
      </c>
      <c r="L40" s="88">
        <v>8020</v>
      </c>
      <c r="M40" s="88">
        <v>8685</v>
      </c>
      <c r="N40" s="88">
        <v>8042</v>
      </c>
      <c r="O40" s="88">
        <v>9280</v>
      </c>
      <c r="P40" s="127">
        <v>91222</v>
      </c>
      <c r="Q40" s="87">
        <v>7889</v>
      </c>
      <c r="R40" s="88">
        <v>7759</v>
      </c>
      <c r="S40" s="88">
        <v>9337</v>
      </c>
      <c r="T40" s="88">
        <v>9211</v>
      </c>
      <c r="U40" s="88">
        <v>8992</v>
      </c>
      <c r="V40" s="88">
        <v>9779</v>
      </c>
      <c r="W40" s="88">
        <v>9388</v>
      </c>
      <c r="X40" s="88">
        <v>10590</v>
      </c>
      <c r="Y40" s="88">
        <v>10416</v>
      </c>
      <c r="Z40" s="88">
        <v>10222</v>
      </c>
      <c r="AA40" s="88">
        <v>10596</v>
      </c>
      <c r="AB40" s="88">
        <v>12103</v>
      </c>
      <c r="AC40" s="127">
        <v>116282</v>
      </c>
      <c r="AD40" s="87">
        <v>11000</v>
      </c>
      <c r="AE40" s="88">
        <v>9876</v>
      </c>
      <c r="AF40" s="88">
        <v>12748</v>
      </c>
      <c r="AG40" s="88">
        <v>10373</v>
      </c>
      <c r="AH40" s="88">
        <v>12400</v>
      </c>
      <c r="AI40" s="88">
        <v>11581</v>
      </c>
      <c r="AJ40" s="88">
        <v>11165</v>
      </c>
      <c r="AK40" s="88">
        <v>11446</v>
      </c>
      <c r="AL40" s="88">
        <v>10530</v>
      </c>
      <c r="AM40" s="88">
        <v>11235</v>
      </c>
      <c r="AN40" s="88">
        <v>10790</v>
      </c>
      <c r="AO40" s="88">
        <v>10745</v>
      </c>
      <c r="AP40" s="127">
        <v>133889</v>
      </c>
      <c r="AQ40" s="88">
        <v>10812</v>
      </c>
      <c r="AR40" s="88">
        <v>9228</v>
      </c>
      <c r="AS40" s="88">
        <v>10705</v>
      </c>
      <c r="AT40" s="88">
        <v>11008</v>
      </c>
      <c r="AU40" s="88">
        <v>10980</v>
      </c>
      <c r="AV40" s="88">
        <v>10948</v>
      </c>
      <c r="AW40" s="88">
        <v>11267</v>
      </c>
      <c r="AX40" s="88">
        <v>12003</v>
      </c>
      <c r="AY40" s="88">
        <v>10747</v>
      </c>
      <c r="AZ40" s="88">
        <v>12156</v>
      </c>
      <c r="BA40" s="88">
        <v>11352</v>
      </c>
      <c r="BB40" s="88">
        <v>11499</v>
      </c>
      <c r="BC40" s="127">
        <v>132705</v>
      </c>
      <c r="BD40" s="87">
        <v>11434</v>
      </c>
      <c r="BE40" s="88">
        <v>10454</v>
      </c>
      <c r="BF40" s="88">
        <v>10451</v>
      </c>
      <c r="BG40" s="88">
        <v>12298</v>
      </c>
      <c r="BH40" s="88">
        <v>13083</v>
      </c>
      <c r="BI40" s="88">
        <v>11215</v>
      </c>
      <c r="BJ40" s="88">
        <v>14076</v>
      </c>
      <c r="BK40" s="88">
        <v>13695</v>
      </c>
      <c r="BL40" s="88">
        <v>13263</v>
      </c>
      <c r="BM40" s="88">
        <v>13968</v>
      </c>
      <c r="BN40" s="88">
        <v>11712</v>
      </c>
      <c r="BO40" s="88">
        <v>13279</v>
      </c>
      <c r="BP40" s="127">
        <v>148928</v>
      </c>
      <c r="BQ40" s="88">
        <v>13185</v>
      </c>
      <c r="BR40" s="88">
        <v>11936</v>
      </c>
      <c r="BS40" s="88">
        <v>11689</v>
      </c>
      <c r="BT40" s="88">
        <v>8786</v>
      </c>
      <c r="BU40" s="88">
        <v>9049</v>
      </c>
      <c r="BV40" s="88">
        <v>10256</v>
      </c>
      <c r="BW40" s="179">
        <f t="shared" si="4"/>
        <v>63681</v>
      </c>
      <c r="BX40" s="118">
        <f t="shared" si="5"/>
        <v>68935</v>
      </c>
      <c r="BY40" s="119">
        <f t="shared" si="6"/>
        <v>64901</v>
      </c>
      <c r="BZ40" s="172">
        <f t="shared" si="3"/>
        <v>-5.8518894610865342</v>
      </c>
      <c r="CA40" s="66"/>
      <c r="CB40" s="66"/>
    </row>
    <row r="41" spans="1:80" s="212" customFormat="1" ht="20.100000000000001" customHeight="1" thickBot="1" x14ac:dyDescent="0.35">
      <c r="A41" s="169"/>
      <c r="B41" s="101" t="s">
        <v>17</v>
      </c>
      <c r="C41" s="77"/>
      <c r="D41" s="61">
        <v>5034</v>
      </c>
      <c r="E41" s="56">
        <v>4500</v>
      </c>
      <c r="F41" s="56">
        <v>5429</v>
      </c>
      <c r="G41" s="56">
        <v>5524</v>
      </c>
      <c r="H41" s="56">
        <v>5191</v>
      </c>
      <c r="I41" s="56">
        <v>5634</v>
      </c>
      <c r="J41" s="56">
        <v>6214</v>
      </c>
      <c r="K41" s="56">
        <v>5782</v>
      </c>
      <c r="L41" s="56">
        <v>5989</v>
      </c>
      <c r="M41" s="56">
        <v>6536</v>
      </c>
      <c r="N41" s="56">
        <v>6069</v>
      </c>
      <c r="O41" s="122">
        <v>7051</v>
      </c>
      <c r="P41" s="122">
        <v>68953</v>
      </c>
      <c r="Q41" s="56">
        <v>5984</v>
      </c>
      <c r="R41" s="56">
        <v>5850</v>
      </c>
      <c r="S41" s="56">
        <v>7188</v>
      </c>
      <c r="T41" s="56">
        <v>7066</v>
      </c>
      <c r="U41" s="56">
        <v>6877</v>
      </c>
      <c r="V41" s="56">
        <v>7545</v>
      </c>
      <c r="W41" s="56">
        <v>7218</v>
      </c>
      <c r="X41" s="56">
        <v>8212</v>
      </c>
      <c r="Y41" s="56">
        <v>8148</v>
      </c>
      <c r="Z41" s="56">
        <v>8046</v>
      </c>
      <c r="AA41" s="56">
        <v>8347</v>
      </c>
      <c r="AB41" s="56">
        <v>9862</v>
      </c>
      <c r="AC41" s="165">
        <v>90343</v>
      </c>
      <c r="AD41" s="61">
        <v>8931</v>
      </c>
      <c r="AE41" s="56">
        <v>8002</v>
      </c>
      <c r="AF41" s="56">
        <v>10369</v>
      </c>
      <c r="AG41" s="56">
        <v>8242</v>
      </c>
      <c r="AH41" s="56">
        <v>9901</v>
      </c>
      <c r="AI41" s="56">
        <v>9191</v>
      </c>
      <c r="AJ41" s="56">
        <v>8569</v>
      </c>
      <c r="AK41" s="56">
        <v>9053</v>
      </c>
      <c r="AL41" s="56">
        <v>8301</v>
      </c>
      <c r="AM41" s="56">
        <v>8928</v>
      </c>
      <c r="AN41" s="56">
        <v>8618</v>
      </c>
      <c r="AO41" s="56">
        <v>8573</v>
      </c>
      <c r="AP41" s="57">
        <v>106678</v>
      </c>
      <c r="AQ41" s="56">
        <v>8486</v>
      </c>
      <c r="AR41" s="56">
        <v>7289</v>
      </c>
      <c r="AS41" s="56">
        <v>8554</v>
      </c>
      <c r="AT41" s="56">
        <v>8796</v>
      </c>
      <c r="AU41" s="56">
        <v>8741</v>
      </c>
      <c r="AV41" s="56">
        <v>8816</v>
      </c>
      <c r="AW41" s="56">
        <v>8969</v>
      </c>
      <c r="AX41" s="56">
        <v>9651</v>
      </c>
      <c r="AY41" s="56">
        <v>8638</v>
      </c>
      <c r="AZ41" s="56">
        <v>9720</v>
      </c>
      <c r="BA41" s="56">
        <v>9148</v>
      </c>
      <c r="BB41" s="56">
        <v>9357</v>
      </c>
      <c r="BC41" s="57">
        <v>106165</v>
      </c>
      <c r="BD41" s="61">
        <v>9140</v>
      </c>
      <c r="BE41" s="56">
        <v>8272</v>
      </c>
      <c r="BF41" s="56">
        <v>8316</v>
      </c>
      <c r="BG41" s="56">
        <v>9931</v>
      </c>
      <c r="BH41" s="56">
        <v>10672</v>
      </c>
      <c r="BI41" s="56">
        <v>9091</v>
      </c>
      <c r="BJ41" s="56">
        <v>11544</v>
      </c>
      <c r="BK41" s="56">
        <v>11122</v>
      </c>
      <c r="BL41" s="56">
        <v>10790</v>
      </c>
      <c r="BM41" s="56">
        <v>11357</v>
      </c>
      <c r="BN41" s="56">
        <v>9363</v>
      </c>
      <c r="BO41" s="56">
        <v>10855</v>
      </c>
      <c r="BP41" s="57">
        <v>120453</v>
      </c>
      <c r="BQ41" s="56">
        <v>10682</v>
      </c>
      <c r="BR41" s="56">
        <v>9762</v>
      </c>
      <c r="BS41" s="56">
        <v>9717</v>
      </c>
      <c r="BT41" s="56">
        <v>7023</v>
      </c>
      <c r="BU41" s="56">
        <v>7469</v>
      </c>
      <c r="BV41" s="56">
        <v>8348</v>
      </c>
      <c r="BW41" s="298">
        <f t="shared" si="4"/>
        <v>50682</v>
      </c>
      <c r="BX41" s="178">
        <f t="shared" si="5"/>
        <v>55422</v>
      </c>
      <c r="BY41" s="164">
        <f t="shared" si="6"/>
        <v>53001</v>
      </c>
      <c r="BZ41" s="60">
        <f t="shared" si="3"/>
        <v>-4.3683013965573281</v>
      </c>
      <c r="CA41" s="66"/>
      <c r="CB41" s="66"/>
    </row>
    <row r="42" spans="1:80" ht="20.100000000000001" customHeight="1" x14ac:dyDescent="0.25">
      <c r="A42" s="169"/>
      <c r="B42" s="58"/>
      <c r="C42" s="40" t="s">
        <v>25</v>
      </c>
      <c r="D42" s="42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28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39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28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28">
        <v>3169</v>
      </c>
      <c r="BD42" s="42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28">
        <v>4592</v>
      </c>
      <c r="BQ42" s="28">
        <v>385</v>
      </c>
      <c r="BR42" s="28">
        <v>534</v>
      </c>
      <c r="BS42" s="28">
        <v>59</v>
      </c>
      <c r="BT42" s="28">
        <v>383</v>
      </c>
      <c r="BU42" s="28">
        <v>206</v>
      </c>
      <c r="BV42" s="28">
        <v>67</v>
      </c>
      <c r="BW42" s="146">
        <f t="shared" si="4"/>
        <v>1381</v>
      </c>
      <c r="BX42" s="20">
        <f t="shared" si="5"/>
        <v>2415</v>
      </c>
      <c r="BY42" s="52">
        <f t="shared" si="6"/>
        <v>1634</v>
      </c>
      <c r="BZ42" s="112">
        <f t="shared" si="3"/>
        <v>-32.339544513457554</v>
      </c>
      <c r="CA42" s="66"/>
      <c r="CB42" s="66"/>
    </row>
    <row r="43" spans="1:80" ht="20.100000000000001" customHeight="1" x14ac:dyDescent="0.25">
      <c r="A43" s="169"/>
      <c r="B43" s="58"/>
      <c r="C43" s="59" t="s">
        <v>26</v>
      </c>
      <c r="D43" s="42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28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39">
        <v>107</v>
      </c>
      <c r="AD43" s="42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28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28">
        <v>72</v>
      </c>
      <c r="BD43" s="42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28">
        <v>127</v>
      </c>
      <c r="BQ43" s="28">
        <v>36</v>
      </c>
      <c r="BR43" s="28">
        <v>27</v>
      </c>
      <c r="BS43" s="28">
        <v>29</v>
      </c>
      <c r="BT43" s="28">
        <v>13</v>
      </c>
      <c r="BU43" s="28">
        <v>8</v>
      </c>
      <c r="BV43" s="28">
        <v>34</v>
      </c>
      <c r="BW43" s="146">
        <f t="shared" si="4"/>
        <v>55</v>
      </c>
      <c r="BX43" s="20">
        <f t="shared" si="5"/>
        <v>33</v>
      </c>
      <c r="BY43" s="52">
        <f t="shared" si="6"/>
        <v>147</v>
      </c>
      <c r="BZ43" s="113">
        <f t="shared" si="3"/>
        <v>345.45454545454544</v>
      </c>
      <c r="CA43" s="66"/>
      <c r="CB43" s="66"/>
    </row>
    <row r="44" spans="1:80" ht="20.100000000000001" customHeight="1" x14ac:dyDescent="0.25">
      <c r="A44" s="169"/>
      <c r="B44" s="58"/>
      <c r="C44" s="59" t="s">
        <v>27</v>
      </c>
      <c r="D44" s="42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28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39">
        <v>16</v>
      </c>
      <c r="AD44" s="42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28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28">
        <v>28</v>
      </c>
      <c r="BD44" s="42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28">
        <v>11</v>
      </c>
      <c r="BQ44" s="28">
        <v>1</v>
      </c>
      <c r="BR44" s="28">
        <v>0</v>
      </c>
      <c r="BS44" s="28">
        <v>2</v>
      </c>
      <c r="BT44" s="28">
        <v>1</v>
      </c>
      <c r="BU44" s="28">
        <v>0</v>
      </c>
      <c r="BV44" s="28">
        <v>1</v>
      </c>
      <c r="BW44" s="146">
        <f t="shared" si="4"/>
        <v>17</v>
      </c>
      <c r="BX44" s="20">
        <f t="shared" si="5"/>
        <v>9</v>
      </c>
      <c r="BY44" s="52">
        <f t="shared" si="6"/>
        <v>5</v>
      </c>
      <c r="BZ44" s="113">
        <f t="shared" si="3"/>
        <v>-44.444444444444443</v>
      </c>
      <c r="CA44" s="66"/>
      <c r="CB44" s="66"/>
    </row>
    <row r="45" spans="1:80" ht="20.100000000000001" customHeight="1" x14ac:dyDescent="0.25">
      <c r="A45" s="169"/>
      <c r="B45" s="58"/>
      <c r="C45" s="138" t="s">
        <v>33</v>
      </c>
      <c r="D45" s="42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28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39">
        <v>505</v>
      </c>
      <c r="AD45" s="42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28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28">
        <v>500</v>
      </c>
      <c r="BD45" s="42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28">
        <v>501</v>
      </c>
      <c r="BQ45" s="28">
        <v>43</v>
      </c>
      <c r="BR45" s="28">
        <v>36</v>
      </c>
      <c r="BS45" s="28">
        <v>44</v>
      </c>
      <c r="BT45" s="28">
        <v>42</v>
      </c>
      <c r="BU45" s="28">
        <v>40</v>
      </c>
      <c r="BV45" s="28">
        <v>41</v>
      </c>
      <c r="BW45" s="146">
        <f t="shared" si="4"/>
        <v>246</v>
      </c>
      <c r="BX45" s="20">
        <f t="shared" si="5"/>
        <v>242</v>
      </c>
      <c r="BY45" s="52">
        <f t="shared" si="6"/>
        <v>246</v>
      </c>
      <c r="BZ45" s="113">
        <f t="shared" si="3"/>
        <v>1.6528925619834656</v>
      </c>
      <c r="CA45" s="66"/>
      <c r="CB45" s="66"/>
    </row>
    <row r="46" spans="1:80" ht="20.100000000000001" customHeight="1" x14ac:dyDescent="0.25">
      <c r="A46" s="169"/>
      <c r="B46" s="58"/>
      <c r="C46" s="41" t="s">
        <v>28</v>
      </c>
      <c r="D46" s="42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28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39">
        <v>8721</v>
      </c>
      <c r="AD46" s="42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28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28">
        <v>8132</v>
      </c>
      <c r="BD46" s="42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28">
        <v>7759</v>
      </c>
      <c r="BQ46" s="28">
        <v>713</v>
      </c>
      <c r="BR46" s="28">
        <v>548</v>
      </c>
      <c r="BS46" s="28">
        <v>494</v>
      </c>
      <c r="BT46" s="28">
        <v>280</v>
      </c>
      <c r="BU46" s="28">
        <v>228</v>
      </c>
      <c r="BV46" s="28">
        <v>261</v>
      </c>
      <c r="BW46" s="146">
        <f t="shared" si="4"/>
        <v>4241</v>
      </c>
      <c r="BX46" s="20">
        <f t="shared" si="5"/>
        <v>4060</v>
      </c>
      <c r="BY46" s="52">
        <f t="shared" si="6"/>
        <v>2524</v>
      </c>
      <c r="BZ46" s="113">
        <f t="shared" si="3"/>
        <v>-37.832512315270939</v>
      </c>
      <c r="CA46" s="66"/>
      <c r="CB46" s="66"/>
    </row>
    <row r="47" spans="1:80" ht="20.100000000000001" customHeight="1" x14ac:dyDescent="0.3">
      <c r="A47" s="169"/>
      <c r="B47" s="137"/>
      <c r="C47" s="148" t="s">
        <v>29</v>
      </c>
      <c r="D47" s="42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28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39">
        <v>61644</v>
      </c>
      <c r="AD47" s="42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28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28">
        <v>72644</v>
      </c>
      <c r="BD47" s="42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28">
        <v>81086</v>
      </c>
      <c r="BQ47" s="28">
        <v>7114</v>
      </c>
      <c r="BR47" s="28">
        <v>6519</v>
      </c>
      <c r="BS47" s="28">
        <v>6656</v>
      </c>
      <c r="BT47" s="28">
        <v>4306</v>
      </c>
      <c r="BU47" s="28">
        <v>4914</v>
      </c>
      <c r="BV47" s="28">
        <v>5439</v>
      </c>
      <c r="BW47" s="146">
        <f t="shared" si="4"/>
        <v>34174</v>
      </c>
      <c r="BX47" s="20">
        <f t="shared" si="5"/>
        <v>36944</v>
      </c>
      <c r="BY47" s="52">
        <f t="shared" si="6"/>
        <v>34948</v>
      </c>
      <c r="BZ47" s="113">
        <f t="shared" si="3"/>
        <v>-5.4027717626678236</v>
      </c>
      <c r="CA47" s="66"/>
      <c r="CB47" s="66"/>
    </row>
    <row r="48" spans="1:80" ht="20.100000000000001" customHeight="1" x14ac:dyDescent="0.25">
      <c r="A48" s="169"/>
      <c r="B48" s="35"/>
      <c r="C48" s="41" t="s">
        <v>83</v>
      </c>
      <c r="D48" s="42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28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39">
        <v>12109</v>
      </c>
      <c r="AD48" s="42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28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28">
        <v>14755</v>
      </c>
      <c r="BD48" s="42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28">
        <v>15823</v>
      </c>
      <c r="BQ48" s="28">
        <v>1221</v>
      </c>
      <c r="BR48" s="28">
        <v>1060</v>
      </c>
      <c r="BS48" s="28">
        <v>1162</v>
      </c>
      <c r="BT48" s="28">
        <v>823</v>
      </c>
      <c r="BU48" s="28">
        <v>788</v>
      </c>
      <c r="BV48" s="28">
        <v>1084</v>
      </c>
      <c r="BW48" s="146">
        <f t="shared" si="4"/>
        <v>7211</v>
      </c>
      <c r="BX48" s="20">
        <f t="shared" si="5"/>
        <v>7603</v>
      </c>
      <c r="BY48" s="52">
        <f t="shared" si="6"/>
        <v>6138</v>
      </c>
      <c r="BZ48" s="113">
        <f t="shared" si="3"/>
        <v>-19.268709719847433</v>
      </c>
      <c r="CA48" s="66"/>
      <c r="CB48" s="66"/>
    </row>
    <row r="49" spans="1:80" ht="20.100000000000001" customHeight="1" x14ac:dyDescent="0.25">
      <c r="A49" s="169"/>
      <c r="B49" s="35"/>
      <c r="C49" s="138" t="s">
        <v>99</v>
      </c>
      <c r="D49" s="42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39">
        <v>0</v>
      </c>
      <c r="AD49" s="42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28">
        <v>0</v>
      </c>
      <c r="BD49" s="42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28">
        <v>3031</v>
      </c>
      <c r="BQ49" s="28">
        <v>480</v>
      </c>
      <c r="BR49" s="28">
        <v>433</v>
      </c>
      <c r="BS49" s="28">
        <v>567</v>
      </c>
      <c r="BT49" s="28">
        <v>596</v>
      </c>
      <c r="BU49" s="28">
        <v>662</v>
      </c>
      <c r="BV49" s="28">
        <v>780</v>
      </c>
      <c r="BW49" s="146">
        <f t="shared" si="4"/>
        <v>0</v>
      </c>
      <c r="BX49" s="20">
        <f t="shared" si="5"/>
        <v>758</v>
      </c>
      <c r="BY49" s="52">
        <f t="shared" si="6"/>
        <v>3518</v>
      </c>
      <c r="BZ49" s="113">
        <f t="shared" si="3"/>
        <v>364.11609498680741</v>
      </c>
      <c r="CA49" s="66"/>
      <c r="CB49" s="66"/>
    </row>
    <row r="50" spans="1:80" ht="20.100000000000001" customHeight="1" x14ac:dyDescent="0.25">
      <c r="A50" s="169"/>
      <c r="B50" s="35"/>
      <c r="C50" s="138" t="s">
        <v>34</v>
      </c>
      <c r="D50" s="42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28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39">
        <v>6265</v>
      </c>
      <c r="AD50" s="42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28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28">
        <v>6863</v>
      </c>
      <c r="BD50" s="42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28">
        <v>6765</v>
      </c>
      <c r="BQ50" s="28">
        <v>571</v>
      </c>
      <c r="BR50" s="28">
        <v>463</v>
      </c>
      <c r="BS50" s="28">
        <v>546</v>
      </c>
      <c r="BT50" s="28">
        <v>482</v>
      </c>
      <c r="BU50" s="28">
        <v>470</v>
      </c>
      <c r="BV50" s="28">
        <v>512</v>
      </c>
      <c r="BW50" s="146">
        <f t="shared" si="4"/>
        <v>3355</v>
      </c>
      <c r="BX50" s="20">
        <f t="shared" si="5"/>
        <v>3312</v>
      </c>
      <c r="BY50" s="52">
        <f t="shared" si="6"/>
        <v>3044</v>
      </c>
      <c r="BZ50" s="113">
        <f t="shared" si="3"/>
        <v>-8.0917874396135296</v>
      </c>
      <c r="CA50" s="66"/>
      <c r="CB50" s="66"/>
    </row>
    <row r="51" spans="1:80" ht="20.100000000000001" customHeight="1" x14ac:dyDescent="0.25">
      <c r="A51" s="169"/>
      <c r="B51" s="35"/>
      <c r="C51" s="138" t="s">
        <v>82</v>
      </c>
      <c r="D51" s="42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39">
        <v>0</v>
      </c>
      <c r="AD51" s="42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28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28">
        <v>2</v>
      </c>
      <c r="BD51" s="42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28">
        <v>1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146">
        <f t="shared" si="4"/>
        <v>2</v>
      </c>
      <c r="BX51" s="20">
        <f t="shared" si="5"/>
        <v>1</v>
      </c>
      <c r="BY51" s="52">
        <f t="shared" si="6"/>
        <v>0</v>
      </c>
      <c r="BZ51" s="113">
        <f t="shared" si="3"/>
        <v>-100</v>
      </c>
      <c r="CA51" s="66"/>
      <c r="CB51" s="66"/>
    </row>
    <row r="52" spans="1:80" ht="20.100000000000001" customHeight="1" thickBot="1" x14ac:dyDescent="0.3">
      <c r="A52" s="169"/>
      <c r="B52" s="35"/>
      <c r="C52" s="138" t="s">
        <v>97</v>
      </c>
      <c r="D52" s="42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1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39">
        <v>0</v>
      </c>
      <c r="AD52" s="42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28">
        <v>0</v>
      </c>
      <c r="BD52" s="42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28">
        <v>757</v>
      </c>
      <c r="BQ52" s="28">
        <v>118</v>
      </c>
      <c r="BR52" s="28">
        <v>142</v>
      </c>
      <c r="BS52" s="28">
        <v>158</v>
      </c>
      <c r="BT52" s="28">
        <v>97</v>
      </c>
      <c r="BU52" s="28">
        <v>153</v>
      </c>
      <c r="BV52" s="28">
        <v>129</v>
      </c>
      <c r="BW52" s="146">
        <f t="shared" si="4"/>
        <v>0</v>
      </c>
      <c r="BX52" s="20">
        <f t="shared" si="5"/>
        <v>45</v>
      </c>
      <c r="BY52" s="52">
        <f t="shared" si="6"/>
        <v>797</v>
      </c>
      <c r="BZ52" s="113">
        <f t="shared" si="3"/>
        <v>1671.1111111111113</v>
      </c>
      <c r="CA52" s="66"/>
      <c r="CB52" s="66"/>
    </row>
    <row r="53" spans="1:80" s="213" customFormat="1" ht="20.100000000000001" customHeight="1" thickBot="1" x14ac:dyDescent="0.35">
      <c r="A53" s="169"/>
      <c r="B53" s="102" t="s">
        <v>18</v>
      </c>
      <c r="C53" s="100"/>
      <c r="D53" s="61">
        <v>1640</v>
      </c>
      <c r="E53" s="56">
        <v>1441</v>
      </c>
      <c r="F53" s="56">
        <v>1704</v>
      </c>
      <c r="G53" s="56">
        <v>1771</v>
      </c>
      <c r="H53" s="56">
        <v>1597</v>
      </c>
      <c r="I53" s="56">
        <v>1740</v>
      </c>
      <c r="J53" s="56">
        <v>2015</v>
      </c>
      <c r="K53" s="56">
        <v>1979</v>
      </c>
      <c r="L53" s="56">
        <v>2031</v>
      </c>
      <c r="M53" s="56">
        <v>2149</v>
      </c>
      <c r="N53" s="56">
        <v>1973</v>
      </c>
      <c r="O53" s="122">
        <v>2229</v>
      </c>
      <c r="P53" s="122">
        <v>22269</v>
      </c>
      <c r="Q53" s="56">
        <v>1905</v>
      </c>
      <c r="R53" s="56">
        <v>1909</v>
      </c>
      <c r="S53" s="56">
        <v>2149</v>
      </c>
      <c r="T53" s="56">
        <v>2145</v>
      </c>
      <c r="U53" s="56">
        <v>2115</v>
      </c>
      <c r="V53" s="56">
        <v>2234</v>
      </c>
      <c r="W53" s="56">
        <v>2170</v>
      </c>
      <c r="X53" s="56">
        <v>2378</v>
      </c>
      <c r="Y53" s="56">
        <v>2268</v>
      </c>
      <c r="Z53" s="56">
        <v>2176</v>
      </c>
      <c r="AA53" s="56">
        <v>2249</v>
      </c>
      <c r="AB53" s="56">
        <v>2241</v>
      </c>
      <c r="AC53" s="165">
        <v>25939</v>
      </c>
      <c r="AD53" s="61">
        <v>2069</v>
      </c>
      <c r="AE53" s="56">
        <v>1874</v>
      </c>
      <c r="AF53" s="56">
        <v>2379</v>
      </c>
      <c r="AG53" s="56">
        <v>2131</v>
      </c>
      <c r="AH53" s="56">
        <v>2499</v>
      </c>
      <c r="AI53" s="56">
        <v>2390</v>
      </c>
      <c r="AJ53" s="56">
        <v>2596</v>
      </c>
      <c r="AK53" s="56">
        <v>2393</v>
      </c>
      <c r="AL53" s="56">
        <v>2229</v>
      </c>
      <c r="AM53" s="56">
        <v>2307</v>
      </c>
      <c r="AN53" s="56">
        <v>2172</v>
      </c>
      <c r="AO53" s="56">
        <v>2172</v>
      </c>
      <c r="AP53" s="57">
        <v>27211</v>
      </c>
      <c r="AQ53" s="56">
        <v>2326</v>
      </c>
      <c r="AR53" s="56">
        <v>1939</v>
      </c>
      <c r="AS53" s="56">
        <v>2151</v>
      </c>
      <c r="AT53" s="56">
        <v>2212</v>
      </c>
      <c r="AU53" s="56">
        <v>2239</v>
      </c>
      <c r="AV53" s="56">
        <v>2132</v>
      </c>
      <c r="AW53" s="56">
        <v>2298</v>
      </c>
      <c r="AX53" s="56">
        <v>2352</v>
      </c>
      <c r="AY53" s="56">
        <v>2109</v>
      </c>
      <c r="AZ53" s="56">
        <v>2436</v>
      </c>
      <c r="BA53" s="56">
        <v>2204</v>
      </c>
      <c r="BB53" s="56">
        <v>2142</v>
      </c>
      <c r="BC53" s="57">
        <v>26540</v>
      </c>
      <c r="BD53" s="61">
        <v>2294</v>
      </c>
      <c r="BE53" s="56">
        <v>2182</v>
      </c>
      <c r="BF53" s="56">
        <v>2135</v>
      </c>
      <c r="BG53" s="56">
        <v>2367</v>
      </c>
      <c r="BH53" s="56">
        <v>2411</v>
      </c>
      <c r="BI53" s="56">
        <v>2124</v>
      </c>
      <c r="BJ53" s="56">
        <v>2532</v>
      </c>
      <c r="BK53" s="56">
        <v>2573</v>
      </c>
      <c r="BL53" s="56">
        <v>2473</v>
      </c>
      <c r="BM53" s="56">
        <v>2611</v>
      </c>
      <c r="BN53" s="56">
        <v>2349</v>
      </c>
      <c r="BO53" s="56">
        <v>2424</v>
      </c>
      <c r="BP53" s="57">
        <v>28475</v>
      </c>
      <c r="BQ53" s="56">
        <v>2503</v>
      </c>
      <c r="BR53" s="56">
        <v>2174</v>
      </c>
      <c r="BS53" s="56">
        <v>1972</v>
      </c>
      <c r="BT53" s="56">
        <v>1763</v>
      </c>
      <c r="BU53" s="56">
        <v>1580</v>
      </c>
      <c r="BV53" s="56">
        <v>1908</v>
      </c>
      <c r="BW53" s="298">
        <f t="shared" si="4"/>
        <v>12999</v>
      </c>
      <c r="BX53" s="178">
        <f t="shared" si="5"/>
        <v>13513</v>
      </c>
      <c r="BY53" s="164">
        <f t="shared" si="6"/>
        <v>11900</v>
      </c>
      <c r="BZ53" s="57">
        <f t="shared" ref="BZ53:BZ57" si="7">((BY53/BX53)-1)*100</f>
        <v>-11.936653592836532</v>
      </c>
      <c r="CA53" s="66"/>
      <c r="CB53" s="66"/>
    </row>
    <row r="54" spans="1:80" ht="20.100000000000001" customHeight="1" x14ac:dyDescent="0.25">
      <c r="A54" s="169"/>
      <c r="B54" s="205"/>
      <c r="C54" s="40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77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0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77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77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77">
        <v>2757</v>
      </c>
      <c r="BQ54" s="17">
        <v>319</v>
      </c>
      <c r="BR54" s="17">
        <v>292</v>
      </c>
      <c r="BS54" s="17">
        <v>37</v>
      </c>
      <c r="BT54" s="17">
        <v>171</v>
      </c>
      <c r="BU54" s="17">
        <v>130</v>
      </c>
      <c r="BV54" s="17">
        <v>49</v>
      </c>
      <c r="BW54" s="145">
        <f t="shared" si="4"/>
        <v>697</v>
      </c>
      <c r="BX54" s="144">
        <f t="shared" si="5"/>
        <v>1116</v>
      </c>
      <c r="BY54" s="223">
        <f t="shared" si="6"/>
        <v>998</v>
      </c>
      <c r="BZ54" s="112">
        <f t="shared" si="7"/>
        <v>-10.573476702508966</v>
      </c>
      <c r="CA54" s="66"/>
      <c r="CB54" s="66"/>
    </row>
    <row r="55" spans="1:80" ht="20.100000000000001" customHeight="1" x14ac:dyDescent="0.25">
      <c r="A55" s="169"/>
      <c r="B55" s="58"/>
      <c r="C55" s="59" t="s">
        <v>26</v>
      </c>
      <c r="D55" s="42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28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39">
        <v>103</v>
      </c>
      <c r="AD55" s="42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28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28">
        <v>45</v>
      </c>
      <c r="BD55" s="42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28">
        <v>65</v>
      </c>
      <c r="BQ55" s="28">
        <v>16</v>
      </c>
      <c r="BR55" s="28">
        <v>19</v>
      </c>
      <c r="BS55" s="28">
        <v>21</v>
      </c>
      <c r="BT55" s="28">
        <v>23</v>
      </c>
      <c r="BU55" s="28">
        <v>2</v>
      </c>
      <c r="BV55" s="28">
        <v>2</v>
      </c>
      <c r="BW55" s="146">
        <f t="shared" si="4"/>
        <v>34</v>
      </c>
      <c r="BX55" s="20">
        <f t="shared" si="5"/>
        <v>25</v>
      </c>
      <c r="BY55" s="52">
        <f t="shared" si="6"/>
        <v>83</v>
      </c>
      <c r="BZ55" s="113">
        <f t="shared" si="7"/>
        <v>231.99999999999997</v>
      </c>
      <c r="CA55" s="66"/>
      <c r="CB55" s="66"/>
    </row>
    <row r="56" spans="1:80" ht="20.100000000000001" customHeight="1" x14ac:dyDescent="0.25">
      <c r="A56" s="169"/>
      <c r="B56" s="58"/>
      <c r="C56" s="59" t="s">
        <v>27</v>
      </c>
      <c r="D56" s="42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28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39">
        <v>0</v>
      </c>
      <c r="AD56" s="42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28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28">
        <v>2</v>
      </c>
      <c r="BD56" s="42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28">
        <v>1</v>
      </c>
      <c r="BQ56" s="28">
        <v>1</v>
      </c>
      <c r="BR56" s="28">
        <v>1</v>
      </c>
      <c r="BS56" s="28">
        <v>3</v>
      </c>
      <c r="BT56" s="28">
        <v>1</v>
      </c>
      <c r="BU56" s="28">
        <v>0</v>
      </c>
      <c r="BV56" s="28">
        <v>1</v>
      </c>
      <c r="BW56" s="146">
        <f t="shared" si="4"/>
        <v>2</v>
      </c>
      <c r="BX56" s="20">
        <f t="shared" si="5"/>
        <v>0</v>
      </c>
      <c r="BY56" s="52">
        <f t="shared" si="6"/>
        <v>7</v>
      </c>
      <c r="BZ56" s="113"/>
      <c r="CA56" s="66"/>
      <c r="CB56" s="66"/>
    </row>
    <row r="57" spans="1:80" ht="20.100000000000001" customHeight="1" x14ac:dyDescent="0.25">
      <c r="A57" s="169"/>
      <c r="B57" s="58"/>
      <c r="C57" s="138" t="s">
        <v>33</v>
      </c>
      <c r="D57" s="42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28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39">
        <v>13</v>
      </c>
      <c r="AD57" s="42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28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28">
        <v>12</v>
      </c>
      <c r="BD57" s="42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28">
        <v>12</v>
      </c>
      <c r="BQ57" s="28">
        <v>1</v>
      </c>
      <c r="BR57" s="28">
        <v>1</v>
      </c>
      <c r="BS57" s="28">
        <v>1</v>
      </c>
      <c r="BT57" s="28">
        <v>1</v>
      </c>
      <c r="BU57" s="28">
        <v>1</v>
      </c>
      <c r="BV57" s="28">
        <v>1</v>
      </c>
      <c r="BW57" s="146">
        <f t="shared" si="4"/>
        <v>6</v>
      </c>
      <c r="BX57" s="20">
        <f t="shared" si="5"/>
        <v>6</v>
      </c>
      <c r="BY57" s="52">
        <f t="shared" si="6"/>
        <v>6</v>
      </c>
      <c r="BZ57" s="113">
        <f t="shared" si="7"/>
        <v>0</v>
      </c>
      <c r="CA57" s="66"/>
      <c r="CB57" s="66"/>
    </row>
    <row r="58" spans="1:80" ht="20.100000000000001" customHeight="1" x14ac:dyDescent="0.25">
      <c r="A58" s="169"/>
      <c r="B58" s="58"/>
      <c r="C58" s="41" t="s">
        <v>28</v>
      </c>
      <c r="D58" s="42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39">
        <v>0</v>
      </c>
      <c r="AD58" s="42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28">
        <v>0</v>
      </c>
      <c r="BD58" s="42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28">
        <v>0</v>
      </c>
      <c r="BQ58" s="28">
        <v>0</v>
      </c>
      <c r="BR58" s="28">
        <v>0</v>
      </c>
      <c r="BS58" s="28">
        <v>0</v>
      </c>
      <c r="BT58" s="28">
        <v>0</v>
      </c>
      <c r="BU58" s="28">
        <v>0</v>
      </c>
      <c r="BV58" s="28">
        <v>0</v>
      </c>
      <c r="BW58" s="146">
        <f t="shared" si="4"/>
        <v>0</v>
      </c>
      <c r="BX58" s="20">
        <f t="shared" si="5"/>
        <v>0</v>
      </c>
      <c r="BY58" s="52">
        <f t="shared" si="6"/>
        <v>0</v>
      </c>
      <c r="BZ58" s="113"/>
      <c r="CA58" s="66"/>
      <c r="CB58" s="66"/>
    </row>
    <row r="59" spans="1:80" ht="20.100000000000001" customHeight="1" x14ac:dyDescent="0.25">
      <c r="A59" s="169"/>
      <c r="B59" s="35"/>
      <c r="C59" s="41" t="s">
        <v>29</v>
      </c>
      <c r="D59" s="42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28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39">
        <v>8599</v>
      </c>
      <c r="AD59" s="42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28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28">
        <v>7480</v>
      </c>
      <c r="BD59" s="42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28">
        <v>7593</v>
      </c>
      <c r="BQ59" s="28">
        <v>695</v>
      </c>
      <c r="BR59" s="28">
        <v>571</v>
      </c>
      <c r="BS59" s="28">
        <v>531</v>
      </c>
      <c r="BT59" s="28">
        <v>506</v>
      </c>
      <c r="BU59" s="28">
        <v>388</v>
      </c>
      <c r="BV59" s="28">
        <v>531</v>
      </c>
      <c r="BW59" s="146">
        <f t="shared" si="4"/>
        <v>3663</v>
      </c>
      <c r="BX59" s="20">
        <f t="shared" si="5"/>
        <v>3593</v>
      </c>
      <c r="BY59" s="52">
        <f t="shared" si="6"/>
        <v>3222</v>
      </c>
      <c r="BZ59" s="113">
        <f t="shared" ref="BZ59:BZ62" si="8">((BY59/BX59)-1)*100</f>
        <v>-10.325633175619265</v>
      </c>
      <c r="CA59" s="66"/>
      <c r="CB59" s="66"/>
    </row>
    <row r="60" spans="1:80" ht="20.100000000000001" customHeight="1" x14ac:dyDescent="0.25">
      <c r="A60" s="169"/>
      <c r="B60" s="35"/>
      <c r="C60" s="41" t="s">
        <v>83</v>
      </c>
      <c r="D60" s="42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28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39">
        <v>10240</v>
      </c>
      <c r="AD60" s="42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28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28">
        <v>10829</v>
      </c>
      <c r="BD60" s="42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28">
        <v>11298</v>
      </c>
      <c r="BQ60" s="28">
        <v>907</v>
      </c>
      <c r="BR60" s="28">
        <v>803</v>
      </c>
      <c r="BS60" s="28">
        <v>857</v>
      </c>
      <c r="BT60" s="28">
        <v>604</v>
      </c>
      <c r="BU60" s="28">
        <v>602</v>
      </c>
      <c r="BV60" s="28">
        <v>834</v>
      </c>
      <c r="BW60" s="146">
        <f t="shared" si="4"/>
        <v>5278</v>
      </c>
      <c r="BX60" s="20">
        <f t="shared" si="5"/>
        <v>5497</v>
      </c>
      <c r="BY60" s="52">
        <f t="shared" si="6"/>
        <v>4607</v>
      </c>
      <c r="BZ60" s="113">
        <f t="shared" si="8"/>
        <v>-16.190649445151905</v>
      </c>
      <c r="CA60" s="66"/>
      <c r="CB60" s="66"/>
    </row>
    <row r="61" spans="1:80" ht="20.100000000000001" customHeight="1" x14ac:dyDescent="0.25">
      <c r="A61" s="169"/>
      <c r="B61" s="35"/>
      <c r="C61" s="138" t="s">
        <v>99</v>
      </c>
      <c r="D61" s="42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39">
        <v>0</v>
      </c>
      <c r="AD61" s="42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28">
        <v>0</v>
      </c>
      <c r="BD61" s="42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28">
        <v>280</v>
      </c>
      <c r="BQ61" s="28">
        <v>49</v>
      </c>
      <c r="BR61" s="28">
        <v>42</v>
      </c>
      <c r="BS61" s="28">
        <v>38</v>
      </c>
      <c r="BT61" s="28">
        <v>36</v>
      </c>
      <c r="BU61" s="28">
        <v>49</v>
      </c>
      <c r="BV61" s="28">
        <v>79</v>
      </c>
      <c r="BW61" s="146">
        <f t="shared" si="4"/>
        <v>0</v>
      </c>
      <c r="BX61" s="20">
        <f t="shared" si="5"/>
        <v>68</v>
      </c>
      <c r="BY61" s="52">
        <f t="shared" si="6"/>
        <v>293</v>
      </c>
      <c r="BZ61" s="113">
        <f t="shared" si="8"/>
        <v>330.88235294117646</v>
      </c>
      <c r="CA61" s="66"/>
      <c r="CB61" s="66"/>
    </row>
    <row r="62" spans="1:80" ht="20.100000000000001" customHeight="1" x14ac:dyDescent="0.25">
      <c r="A62" s="169"/>
      <c r="B62" s="35"/>
      <c r="C62" s="138" t="s">
        <v>34</v>
      </c>
      <c r="D62" s="42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28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39">
        <v>6148</v>
      </c>
      <c r="AD62" s="42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28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28">
        <v>6750</v>
      </c>
      <c r="BD62" s="42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28">
        <v>6447</v>
      </c>
      <c r="BQ62" s="28">
        <v>505</v>
      </c>
      <c r="BR62" s="28">
        <v>442</v>
      </c>
      <c r="BS62" s="28">
        <v>481</v>
      </c>
      <c r="BT62" s="28">
        <v>412</v>
      </c>
      <c r="BU62" s="28">
        <v>400</v>
      </c>
      <c r="BV62" s="28">
        <v>410</v>
      </c>
      <c r="BW62" s="146">
        <f t="shared" si="4"/>
        <v>3319</v>
      </c>
      <c r="BX62" s="20">
        <f t="shared" si="5"/>
        <v>3208</v>
      </c>
      <c r="BY62" s="52">
        <f t="shared" si="6"/>
        <v>2650</v>
      </c>
      <c r="BZ62" s="113">
        <f t="shared" si="8"/>
        <v>-17.394014962593516</v>
      </c>
      <c r="CA62" s="66"/>
      <c r="CB62" s="66"/>
    </row>
    <row r="63" spans="1:80" ht="20.100000000000001" customHeight="1" thickBot="1" x14ac:dyDescent="0.3">
      <c r="A63" s="169"/>
      <c r="B63" s="206"/>
      <c r="C63" s="314" t="s">
        <v>97</v>
      </c>
      <c r="D63" s="70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2">
        <v>0</v>
      </c>
      <c r="P63" s="71">
        <v>0</v>
      </c>
      <c r="Q63" s="70">
        <v>0</v>
      </c>
      <c r="R63" s="71">
        <v>0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2">
        <v>0</v>
      </c>
      <c r="AC63" s="149">
        <v>0</v>
      </c>
      <c r="AD63" s="70">
        <v>0</v>
      </c>
      <c r="AE63" s="71">
        <v>0</v>
      </c>
      <c r="AF63" s="71">
        <v>0</v>
      </c>
      <c r="AG63" s="71">
        <v>0</v>
      </c>
      <c r="AH63" s="71">
        <v>0</v>
      </c>
      <c r="AI63" s="71">
        <v>0</v>
      </c>
      <c r="AJ63" s="71">
        <v>0</v>
      </c>
      <c r="AK63" s="71">
        <v>0</v>
      </c>
      <c r="AL63" s="71">
        <v>0</v>
      </c>
      <c r="AM63" s="71">
        <v>0</v>
      </c>
      <c r="AN63" s="71">
        <v>0</v>
      </c>
      <c r="AO63" s="72">
        <v>0</v>
      </c>
      <c r="AP63" s="71">
        <v>0</v>
      </c>
      <c r="AQ63" s="70">
        <v>0</v>
      </c>
      <c r="AR63" s="71">
        <v>0</v>
      </c>
      <c r="AS63" s="71">
        <v>0</v>
      </c>
      <c r="AT63" s="71">
        <v>0</v>
      </c>
      <c r="AU63" s="71">
        <v>0</v>
      </c>
      <c r="AV63" s="71">
        <v>0</v>
      </c>
      <c r="AW63" s="71">
        <v>0</v>
      </c>
      <c r="AX63" s="71">
        <v>0</v>
      </c>
      <c r="AY63" s="71">
        <v>0</v>
      </c>
      <c r="AZ63" s="71">
        <v>0</v>
      </c>
      <c r="BA63" s="71">
        <v>0</v>
      </c>
      <c r="BB63" s="72">
        <v>0</v>
      </c>
      <c r="BC63" s="71">
        <v>0</v>
      </c>
      <c r="BD63" s="70">
        <v>0</v>
      </c>
      <c r="BE63" s="71">
        <v>0</v>
      </c>
      <c r="BF63" s="71">
        <v>0</v>
      </c>
      <c r="BG63" s="71">
        <v>0</v>
      </c>
      <c r="BH63" s="71">
        <v>0</v>
      </c>
      <c r="BI63" s="71">
        <v>0</v>
      </c>
      <c r="BJ63" s="71">
        <v>2</v>
      </c>
      <c r="BK63" s="71">
        <v>3</v>
      </c>
      <c r="BL63" s="71">
        <v>2</v>
      </c>
      <c r="BM63" s="71">
        <v>10</v>
      </c>
      <c r="BN63" s="71">
        <v>4</v>
      </c>
      <c r="BO63" s="71">
        <v>1</v>
      </c>
      <c r="BP63" s="121">
        <v>22</v>
      </c>
      <c r="BQ63" s="71">
        <v>10</v>
      </c>
      <c r="BR63" s="71">
        <v>3</v>
      </c>
      <c r="BS63" s="71">
        <v>3</v>
      </c>
      <c r="BT63" s="71">
        <v>9</v>
      </c>
      <c r="BU63" s="71">
        <v>8</v>
      </c>
      <c r="BV63" s="71">
        <v>1</v>
      </c>
      <c r="BW63" s="221">
        <f t="shared" si="4"/>
        <v>0</v>
      </c>
      <c r="BX63" s="149">
        <f t="shared" si="5"/>
        <v>0</v>
      </c>
      <c r="BY63" s="149">
        <f t="shared" si="6"/>
        <v>34</v>
      </c>
      <c r="BZ63" s="114"/>
      <c r="CA63" s="66"/>
      <c r="CB63" s="66"/>
    </row>
    <row r="64" spans="1:80" ht="20.100000000000001" customHeight="1" x14ac:dyDescent="0.25">
      <c r="A64" s="169"/>
      <c r="B64" s="289" t="s">
        <v>112</v>
      </c>
      <c r="C64" s="19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8"/>
      <c r="BX64" s="147"/>
      <c r="BY64" s="147"/>
      <c r="BZ64" s="65"/>
      <c r="CA64" s="66"/>
      <c r="CB64" s="66"/>
    </row>
    <row r="65" spans="1:80" ht="20.100000000000001" customHeight="1" x14ac:dyDescent="0.25">
      <c r="A65" s="169"/>
      <c r="B65" s="380" t="s">
        <v>36</v>
      </c>
      <c r="C65" s="380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8"/>
      <c r="BX65" s="147"/>
      <c r="BY65" s="147"/>
      <c r="BZ65" s="65"/>
      <c r="CA65" s="66"/>
      <c r="CB65" s="66"/>
    </row>
    <row r="66" spans="1:80" ht="20.100000000000001" customHeight="1" thickBot="1" x14ac:dyDescent="0.3">
      <c r="A66" s="169"/>
      <c r="B66" s="82" t="s">
        <v>42</v>
      </c>
      <c r="C66" s="82"/>
      <c r="D66" s="46"/>
      <c r="E66" s="106"/>
      <c r="F66" s="46"/>
      <c r="G66" s="46"/>
      <c r="H66" s="46"/>
      <c r="I66" s="46"/>
      <c r="J66" s="46"/>
      <c r="K66" s="46"/>
      <c r="L66" s="46"/>
      <c r="M66" s="46"/>
      <c r="N66" s="10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27"/>
      <c r="BX66" s="147"/>
      <c r="BY66" s="156"/>
      <c r="BZ66" s="27"/>
      <c r="CA66" s="66"/>
      <c r="CB66" s="66"/>
    </row>
    <row r="67" spans="1:80" ht="20.100000000000001" customHeight="1" thickBot="1" x14ac:dyDescent="0.35">
      <c r="A67" s="169"/>
      <c r="B67" s="91"/>
      <c r="C67" s="86" t="s">
        <v>100</v>
      </c>
      <c r="D67" s="87">
        <v>11170.279958187999</v>
      </c>
      <c r="E67" s="88">
        <v>10221.0603266866</v>
      </c>
      <c r="F67" s="88">
        <v>11374.769059807</v>
      </c>
      <c r="G67" s="88">
        <v>11617.0440558264</v>
      </c>
      <c r="H67" s="88">
        <v>11398.696467574002</v>
      </c>
      <c r="I67" s="88">
        <v>12664.330652037001</v>
      </c>
      <c r="J67" s="88">
        <v>12985.378455226599</v>
      </c>
      <c r="K67" s="88">
        <v>11335.435346825401</v>
      </c>
      <c r="L67" s="88">
        <v>12901.3503360792</v>
      </c>
      <c r="M67" s="88">
        <v>14645.3855617382</v>
      </c>
      <c r="N67" s="88">
        <v>13282.459124585002</v>
      </c>
      <c r="O67" s="88">
        <v>17535.248897725</v>
      </c>
      <c r="P67" s="127">
        <v>151131.43824229841</v>
      </c>
      <c r="Q67" s="88">
        <v>12490.969616561599</v>
      </c>
      <c r="R67" s="88">
        <v>11965.586594665599</v>
      </c>
      <c r="S67" s="88">
        <v>14567.517097040802</v>
      </c>
      <c r="T67" s="88">
        <v>14383.751715024602</v>
      </c>
      <c r="U67" s="88">
        <v>14347.5849145544</v>
      </c>
      <c r="V67" s="88">
        <v>15067.8999328832</v>
      </c>
      <c r="W67" s="88">
        <v>13088.7078636036</v>
      </c>
      <c r="X67" s="88">
        <v>14142.541514921399</v>
      </c>
      <c r="Y67" s="88">
        <v>14805.832660040598</v>
      </c>
      <c r="Z67" s="88">
        <v>14118.707724653199</v>
      </c>
      <c r="AA67" s="88">
        <v>15051.354516584401</v>
      </c>
      <c r="AB67" s="88">
        <v>18614.103737994199</v>
      </c>
      <c r="AC67" s="127">
        <v>172644.5578885276</v>
      </c>
      <c r="AD67" s="88">
        <v>13138.779274355798</v>
      </c>
      <c r="AE67" s="88">
        <v>11640.652396661801</v>
      </c>
      <c r="AF67" s="88">
        <v>15199.281615996602</v>
      </c>
      <c r="AG67" s="88">
        <v>14732.999838174197</v>
      </c>
      <c r="AH67" s="88">
        <v>15374.4526030534</v>
      </c>
      <c r="AI67" s="88">
        <v>14765.01513931</v>
      </c>
      <c r="AJ67" s="88">
        <v>15120.2989388402</v>
      </c>
      <c r="AK67" s="88">
        <v>15426.070153547</v>
      </c>
      <c r="AL67" s="88">
        <v>15861.123791912803</v>
      </c>
      <c r="AM67" s="88">
        <v>16691.491283183601</v>
      </c>
      <c r="AN67" s="88">
        <v>16532.455021797403</v>
      </c>
      <c r="AO67" s="88">
        <v>19210.812822511398</v>
      </c>
      <c r="AP67" s="127">
        <v>183693.43287934415</v>
      </c>
      <c r="AQ67" s="88">
        <v>16287.519589367199</v>
      </c>
      <c r="AR67" s="88">
        <v>13421.042122104001</v>
      </c>
      <c r="AS67" s="88">
        <v>16525.049335904201</v>
      </c>
      <c r="AT67" s="88">
        <v>18022.925989184998</v>
      </c>
      <c r="AU67" s="88">
        <v>17903.591086430402</v>
      </c>
      <c r="AV67" s="88">
        <v>17900.062445646003</v>
      </c>
      <c r="AW67" s="88">
        <v>18622.611112089602</v>
      </c>
      <c r="AX67" s="88">
        <v>18406.618833367</v>
      </c>
      <c r="AY67" s="88">
        <v>17236.057224117601</v>
      </c>
      <c r="AZ67" s="88">
        <v>20569.6143641528</v>
      </c>
      <c r="BA67" s="88">
        <v>20574.7371166468</v>
      </c>
      <c r="BB67" s="88">
        <v>23009.561725592004</v>
      </c>
      <c r="BC67" s="127">
        <v>218479.39094460261</v>
      </c>
      <c r="BD67" s="87">
        <v>21578.364930095802</v>
      </c>
      <c r="BE67" s="88">
        <v>18471.363251489998</v>
      </c>
      <c r="BF67" s="88">
        <v>19898.725405571804</v>
      </c>
      <c r="BG67" s="88">
        <v>23327.112119031201</v>
      </c>
      <c r="BH67" s="88">
        <v>21653.645974212799</v>
      </c>
      <c r="BI67" s="88">
        <v>20982.6561354554</v>
      </c>
      <c r="BJ67" s="88">
        <v>24542.737597177402</v>
      </c>
      <c r="BK67" s="88">
        <v>22241.644389103003</v>
      </c>
      <c r="BL67" s="88">
        <v>21823.326432745602</v>
      </c>
      <c r="BM67" s="88">
        <v>21675.607003628797</v>
      </c>
      <c r="BN67" s="88">
        <v>19988.249567402403</v>
      </c>
      <c r="BO67" s="88">
        <v>24978.824916101203</v>
      </c>
      <c r="BP67" s="127">
        <v>261162.25772201543</v>
      </c>
      <c r="BQ67" s="88">
        <v>21128.092330724405</v>
      </c>
      <c r="BR67" s="88">
        <v>18341.004035828599</v>
      </c>
      <c r="BS67" s="88">
        <v>18820.454485159004</v>
      </c>
      <c r="BT67" s="88">
        <v>15294.421257571801</v>
      </c>
      <c r="BU67" s="88">
        <v>18650.822675299998</v>
      </c>
      <c r="BV67" s="88">
        <v>20976.4756759396</v>
      </c>
      <c r="BW67" s="87">
        <f>SUM($AQ67:$AV67)</f>
        <v>100060.19056863681</v>
      </c>
      <c r="BX67" s="118">
        <f>SUM($BD67:$BI67)</f>
        <v>125911.86781585701</v>
      </c>
      <c r="BY67" s="119">
        <f>SUM($BQ67:$BV67)</f>
        <v>113211.27046052339</v>
      </c>
      <c r="BZ67" s="173">
        <f t="shared" ref="BZ67:BZ90" si="9">((BY67/BX67)-1)*100</f>
        <v>-10.086894568118021</v>
      </c>
      <c r="CA67" s="66"/>
      <c r="CB67" s="66"/>
    </row>
    <row r="68" spans="1:80" ht="20.100000000000001" customHeight="1" x14ac:dyDescent="0.2">
      <c r="A68" s="169"/>
      <c r="B68" s="13" t="s">
        <v>43</v>
      </c>
      <c r="C68" s="14"/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198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198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198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198"/>
      <c r="BD68" s="78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198"/>
      <c r="BQ68" s="79"/>
      <c r="BR68" s="79"/>
      <c r="BS68" s="79"/>
      <c r="BT68" s="79"/>
      <c r="BU68" s="79"/>
      <c r="BV68" s="79"/>
      <c r="BW68" s="78"/>
      <c r="BX68" s="144"/>
      <c r="BY68" s="223"/>
      <c r="BZ68" s="198"/>
      <c r="CA68" s="66"/>
      <c r="CB68" s="66"/>
    </row>
    <row r="69" spans="1:80" ht="20.100000000000001" customHeight="1" x14ac:dyDescent="0.25">
      <c r="A69" s="169"/>
      <c r="B69" s="375" t="s">
        <v>12</v>
      </c>
      <c r="C69" s="374"/>
      <c r="D69" s="42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28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28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28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28">
        <v>201338.66364152002</v>
      </c>
      <c r="BD69" s="42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128">
        <v>243097.17242973001</v>
      </c>
      <c r="BQ69" s="28">
        <v>19700.271680390004</v>
      </c>
      <c r="BR69" s="28">
        <v>16905.142392109999</v>
      </c>
      <c r="BS69" s="28">
        <v>17455.368492910002</v>
      </c>
      <c r="BT69" s="28">
        <v>14357.591650730001</v>
      </c>
      <c r="BU69" s="28">
        <v>17615.460412889999</v>
      </c>
      <c r="BV69" s="28">
        <v>19982.222406960002</v>
      </c>
      <c r="BW69" s="42">
        <f>SUM($AQ69:$AV69)</f>
        <v>91455.883932590019</v>
      </c>
      <c r="BX69" s="20">
        <f>SUM($BD69:$BI69)</f>
        <v>117073.62949179999</v>
      </c>
      <c r="BY69" s="52">
        <f>SUM($BQ69:$BV69)</f>
        <v>106016.05703599</v>
      </c>
      <c r="BZ69" s="108">
        <f t="shared" si="9"/>
        <v>-9.4449727951626201</v>
      </c>
      <c r="CA69" s="66"/>
      <c r="CB69" s="66"/>
    </row>
    <row r="70" spans="1:80" ht="20.100000000000001" customHeight="1" x14ac:dyDescent="0.2">
      <c r="A70" s="169"/>
      <c r="B70" s="18" t="s">
        <v>44</v>
      </c>
      <c r="C70" s="23"/>
      <c r="D70" s="183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80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80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80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80"/>
      <c r="BD70" s="183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80"/>
      <c r="BQ70" s="132"/>
      <c r="BR70" s="132"/>
      <c r="BS70" s="132"/>
      <c r="BT70" s="132"/>
      <c r="BU70" s="132"/>
      <c r="BV70" s="132"/>
      <c r="BW70" s="226"/>
      <c r="BX70" s="20"/>
      <c r="BY70" s="52"/>
      <c r="BZ70" s="109"/>
      <c r="CA70" s="66"/>
      <c r="CB70" s="66"/>
    </row>
    <row r="71" spans="1:80" ht="20.100000000000001" customHeight="1" thickBot="1" x14ac:dyDescent="0.3">
      <c r="A71" s="169"/>
      <c r="B71" s="375" t="s">
        <v>12</v>
      </c>
      <c r="C71" s="374"/>
      <c r="D71" s="186">
        <v>1494.1078511380001</v>
      </c>
      <c r="E71" s="135">
        <v>1396.0181552366</v>
      </c>
      <c r="F71" s="135">
        <v>1570.6370037470001</v>
      </c>
      <c r="G71" s="135">
        <v>1962.7972029064001</v>
      </c>
      <c r="H71" s="135">
        <v>1673.3790141740001</v>
      </c>
      <c r="I71" s="135">
        <v>1646.328137727</v>
      </c>
      <c r="J71" s="135">
        <v>1379.7125766466002</v>
      </c>
      <c r="K71" s="135">
        <v>1370.9492461853999</v>
      </c>
      <c r="L71" s="135">
        <v>1199.7105355592</v>
      </c>
      <c r="M71" s="135">
        <v>1904.1026287682002</v>
      </c>
      <c r="N71" s="135">
        <v>1477.7124919550001</v>
      </c>
      <c r="O71" s="135">
        <v>3020.7089130750001</v>
      </c>
      <c r="P71" s="128">
        <v>20096.1637571184</v>
      </c>
      <c r="Q71" s="135">
        <v>1548.2981656716001</v>
      </c>
      <c r="R71" s="135">
        <v>1495.3668851856003</v>
      </c>
      <c r="S71" s="135">
        <v>2239.9432611808002</v>
      </c>
      <c r="T71" s="135">
        <v>2526.9122343346003</v>
      </c>
      <c r="U71" s="135">
        <v>2196.7360743244003</v>
      </c>
      <c r="V71" s="135">
        <v>2023.2031001532</v>
      </c>
      <c r="W71" s="135">
        <v>1509.8760410636</v>
      </c>
      <c r="X71" s="135">
        <v>1730.2480923714002</v>
      </c>
      <c r="Y71" s="135">
        <v>1615.4636926805999</v>
      </c>
      <c r="Z71" s="135">
        <v>1535.3857733032</v>
      </c>
      <c r="AA71" s="135">
        <v>1706.9504556944003</v>
      </c>
      <c r="AB71" s="135">
        <v>1818.9548482742</v>
      </c>
      <c r="AC71" s="192">
        <v>21947.338624237604</v>
      </c>
      <c r="AD71" s="135">
        <v>1352.6492127358001</v>
      </c>
      <c r="AE71" s="135">
        <v>1360.7329551017999</v>
      </c>
      <c r="AF71" s="135">
        <v>1684.3531853666</v>
      </c>
      <c r="AG71" s="135">
        <v>1473.0943929142002</v>
      </c>
      <c r="AH71" s="135">
        <v>1767.5399764133999</v>
      </c>
      <c r="AI71" s="135">
        <v>1734.86091422</v>
      </c>
      <c r="AJ71" s="135">
        <v>1412.0995576702001</v>
      </c>
      <c r="AK71" s="135">
        <v>1542.7731929469999</v>
      </c>
      <c r="AL71" s="135">
        <v>1784.2439583528003</v>
      </c>
      <c r="AM71" s="135">
        <v>1502.9344310736001</v>
      </c>
      <c r="AN71" s="135">
        <v>1711.3751628974003</v>
      </c>
      <c r="AO71" s="135">
        <v>1770.4556602614</v>
      </c>
      <c r="AP71" s="192">
        <v>19097.112599954198</v>
      </c>
      <c r="AQ71" s="135">
        <v>1524.9242863371999</v>
      </c>
      <c r="AR71" s="135">
        <v>1115.7009085040002</v>
      </c>
      <c r="AS71" s="135">
        <v>1228.8303900642002</v>
      </c>
      <c r="AT71" s="135">
        <v>1452.3861334150001</v>
      </c>
      <c r="AU71" s="135">
        <v>1817.8941253704002</v>
      </c>
      <c r="AV71" s="135">
        <v>1464.5707923560001</v>
      </c>
      <c r="AW71" s="135">
        <v>1360.5677129996002</v>
      </c>
      <c r="AX71" s="135">
        <v>1492.0982460370001</v>
      </c>
      <c r="AY71" s="135">
        <v>1377.3834684176002</v>
      </c>
      <c r="AZ71" s="135">
        <v>1479.8263991028</v>
      </c>
      <c r="BA71" s="135">
        <v>1427.3214847668</v>
      </c>
      <c r="BB71" s="135">
        <v>1399.2233557120001</v>
      </c>
      <c r="BC71" s="192">
        <v>17140.7273030826</v>
      </c>
      <c r="BD71" s="186">
        <v>1335.1405856558001</v>
      </c>
      <c r="BE71" s="135">
        <v>1365.2760464</v>
      </c>
      <c r="BF71" s="135">
        <v>1634.9285305318001</v>
      </c>
      <c r="BG71" s="135">
        <v>1503.2370627811999</v>
      </c>
      <c r="BH71" s="135">
        <v>1703.0680451428002</v>
      </c>
      <c r="BI71" s="135">
        <v>1296.5880535454003</v>
      </c>
      <c r="BJ71" s="135">
        <v>1464.9684287574</v>
      </c>
      <c r="BK71" s="135">
        <v>1628.2756436730001</v>
      </c>
      <c r="BL71" s="135">
        <v>1537.6455248056002</v>
      </c>
      <c r="BM71" s="135">
        <v>1480.8903377688002</v>
      </c>
      <c r="BN71" s="135">
        <v>1442.9486776823999</v>
      </c>
      <c r="BO71" s="135">
        <v>1672.1183555412001</v>
      </c>
      <c r="BP71" s="192">
        <v>18065.085292285399</v>
      </c>
      <c r="BQ71" s="135">
        <v>1427.8206503344002</v>
      </c>
      <c r="BR71" s="135">
        <v>1435.8616437185999</v>
      </c>
      <c r="BS71" s="135">
        <v>1365.0859922489999</v>
      </c>
      <c r="BT71" s="135">
        <v>936.8296068418</v>
      </c>
      <c r="BU71" s="135">
        <v>1035.3622624100001</v>
      </c>
      <c r="BV71" s="135">
        <v>994.25326897960008</v>
      </c>
      <c r="BW71" s="42">
        <f>SUM($AQ71:$AV71)</f>
        <v>8604.3066360468001</v>
      </c>
      <c r="BX71" s="20">
        <f>SUM($BD71:$BI71)</f>
        <v>8838.2383240569998</v>
      </c>
      <c r="BY71" s="52">
        <f>SUM($BQ71:$BV71)</f>
        <v>7195.2134245334</v>
      </c>
      <c r="BZ71" s="108">
        <f t="shared" si="9"/>
        <v>-18.589959212249497</v>
      </c>
      <c r="CA71" s="66"/>
      <c r="CB71" s="66"/>
    </row>
    <row r="72" spans="1:80" ht="20.100000000000001" customHeight="1" thickBot="1" x14ac:dyDescent="0.35">
      <c r="A72" s="169"/>
      <c r="B72" s="91"/>
      <c r="C72" s="86" t="s">
        <v>121</v>
      </c>
      <c r="D72" s="87">
        <v>5886.2902479425993</v>
      </c>
      <c r="E72" s="88">
        <v>5122.8544640001946</v>
      </c>
      <c r="F72" s="88">
        <v>5367.119563631607</v>
      </c>
      <c r="G72" s="88">
        <v>5710.4367442568009</v>
      </c>
      <c r="H72" s="88">
        <v>5403.6072851418085</v>
      </c>
      <c r="I72" s="88">
        <v>6917.4331595643816</v>
      </c>
      <c r="J72" s="88">
        <v>6759.8114339882031</v>
      </c>
      <c r="K72" s="88">
        <v>6220.4835068111988</v>
      </c>
      <c r="L72" s="88">
        <v>6261.8624814928189</v>
      </c>
      <c r="M72" s="88">
        <v>6874.8372488524265</v>
      </c>
      <c r="N72" s="88">
        <v>5967.5397932998003</v>
      </c>
      <c r="O72" s="88">
        <v>8235.3935959640112</v>
      </c>
      <c r="P72" s="127">
        <v>74727.669524945857</v>
      </c>
      <c r="Q72" s="88">
        <v>6359.9704633570109</v>
      </c>
      <c r="R72" s="88">
        <v>5773.6489797454014</v>
      </c>
      <c r="S72" s="88">
        <v>6301.5063716218046</v>
      </c>
      <c r="T72" s="88">
        <v>7158.7384497226067</v>
      </c>
      <c r="U72" s="88">
        <v>6757.1878024840116</v>
      </c>
      <c r="V72" s="88">
        <v>6667.3132046434157</v>
      </c>
      <c r="W72" s="88">
        <v>6989.4451530524138</v>
      </c>
      <c r="X72" s="88">
        <v>7216.1610647927973</v>
      </c>
      <c r="Y72" s="88">
        <v>7406.9783874663935</v>
      </c>
      <c r="Z72" s="88">
        <v>6223.7404018161969</v>
      </c>
      <c r="AA72" s="88">
        <v>6721.0496684705968</v>
      </c>
      <c r="AB72" s="88">
        <v>7984.7825073506128</v>
      </c>
      <c r="AC72" s="127">
        <v>81560.522454523263</v>
      </c>
      <c r="AD72" s="88">
        <v>6626.8746732466407</v>
      </c>
      <c r="AE72" s="88">
        <v>6351.0102651908046</v>
      </c>
      <c r="AF72" s="88">
        <v>12591.169315166037</v>
      </c>
      <c r="AG72" s="88">
        <v>7156.6757124083933</v>
      </c>
      <c r="AH72" s="88">
        <v>7793.0631162365962</v>
      </c>
      <c r="AI72" s="88">
        <v>7589.6925101457955</v>
      </c>
      <c r="AJ72" s="88">
        <v>7389.9857605802117</v>
      </c>
      <c r="AK72" s="88">
        <v>7313.8511828830169</v>
      </c>
      <c r="AL72" s="88">
        <v>7761.049103039215</v>
      </c>
      <c r="AM72" s="88">
        <v>7628.1293519236024</v>
      </c>
      <c r="AN72" s="88">
        <v>7474.2104391559951</v>
      </c>
      <c r="AO72" s="88">
        <v>9737.4054306973921</v>
      </c>
      <c r="AP72" s="127">
        <v>95413.116860673705</v>
      </c>
      <c r="AQ72" s="88">
        <v>7982.8457508745887</v>
      </c>
      <c r="AR72" s="88">
        <v>7174.6301236410145</v>
      </c>
      <c r="AS72" s="88">
        <v>7728.0326779854076</v>
      </c>
      <c r="AT72" s="88">
        <v>10232.1639888026</v>
      </c>
      <c r="AU72" s="88">
        <v>8042.2198644856062</v>
      </c>
      <c r="AV72" s="88">
        <v>8207.0602291650357</v>
      </c>
      <c r="AW72" s="88">
        <v>8192.4723359754353</v>
      </c>
      <c r="AX72" s="88">
        <v>8036.8403302584093</v>
      </c>
      <c r="AY72" s="88">
        <v>8448.86638925839</v>
      </c>
      <c r="AZ72" s="88">
        <v>9031.5959569727875</v>
      </c>
      <c r="BA72" s="88">
        <v>8323.7935712666185</v>
      </c>
      <c r="BB72" s="88">
        <v>10530.088187245199</v>
      </c>
      <c r="BC72" s="127">
        <v>101930.60940593109</v>
      </c>
      <c r="BD72" s="87">
        <v>8293.7341560486275</v>
      </c>
      <c r="BE72" s="88">
        <v>8025.6232108985942</v>
      </c>
      <c r="BF72" s="88">
        <v>8414.3002955217889</v>
      </c>
      <c r="BG72" s="88">
        <v>8711.3175642318001</v>
      </c>
      <c r="BH72" s="88">
        <v>9223.3773200449887</v>
      </c>
      <c r="BI72" s="88">
        <v>9309.1843147890595</v>
      </c>
      <c r="BJ72" s="88">
        <v>9257.5507701342049</v>
      </c>
      <c r="BK72" s="88">
        <v>9724.0641750800023</v>
      </c>
      <c r="BL72" s="88">
        <v>9425.9415797682032</v>
      </c>
      <c r="BM72" s="88">
        <v>9199.3524401076138</v>
      </c>
      <c r="BN72" s="88">
        <v>8566.7849537466154</v>
      </c>
      <c r="BO72" s="88">
        <v>11521.302233938248</v>
      </c>
      <c r="BP72" s="127">
        <v>109672.53301430974</v>
      </c>
      <c r="BQ72" s="88">
        <v>9138.5404404772053</v>
      </c>
      <c r="BR72" s="88">
        <v>7970.1096912136209</v>
      </c>
      <c r="BS72" s="88">
        <v>7984.4722277886003</v>
      </c>
      <c r="BT72" s="88">
        <v>5734.5404922742136</v>
      </c>
      <c r="BU72" s="88">
        <v>6534.0173688402137</v>
      </c>
      <c r="BV72" s="88">
        <v>8365.359978056611</v>
      </c>
      <c r="BW72" s="87">
        <f>SUM($AQ72:$AV72)</f>
        <v>49366.95263495425</v>
      </c>
      <c r="BX72" s="118">
        <f>SUM($BD72:$BI72)</f>
        <v>51977.536861534856</v>
      </c>
      <c r="BY72" s="119">
        <f>SUM($BQ72:$BV72)</f>
        <v>45727.040198650458</v>
      </c>
      <c r="BZ72" s="173">
        <f t="shared" ref="BZ72" si="10">((BY72/BX72)-1)*100</f>
        <v>-12.025380655369178</v>
      </c>
      <c r="CA72" s="66"/>
      <c r="CB72" s="66"/>
    </row>
    <row r="73" spans="1:80" ht="20.100000000000001" customHeight="1" x14ac:dyDescent="0.2">
      <c r="A73" s="169"/>
      <c r="B73" s="18" t="s">
        <v>45</v>
      </c>
      <c r="C73" s="23"/>
      <c r="D73" s="184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81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81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81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81"/>
      <c r="BD73" s="184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81"/>
      <c r="BQ73" s="133"/>
      <c r="BR73" s="133"/>
      <c r="BS73" s="133"/>
      <c r="BT73" s="133"/>
      <c r="BU73" s="133"/>
      <c r="BV73" s="133"/>
      <c r="BW73" s="226"/>
      <c r="BX73" s="20"/>
      <c r="BY73" s="52"/>
      <c r="BZ73" s="109"/>
      <c r="CA73" s="66"/>
      <c r="CB73" s="66"/>
    </row>
    <row r="74" spans="1:80" ht="25.5" customHeight="1" x14ac:dyDescent="0.25">
      <c r="A74" s="169"/>
      <c r="B74" s="376" t="s">
        <v>12</v>
      </c>
      <c r="C74" s="377"/>
      <c r="D74" s="186">
        <v>5154.4075021399995</v>
      </c>
      <c r="E74" s="135">
        <v>4422.6825027099976</v>
      </c>
      <c r="F74" s="135">
        <v>4535.827695870008</v>
      </c>
      <c r="G74" s="135">
        <v>4812.4192664000011</v>
      </c>
      <c r="H74" s="135">
        <v>4507.1429130000106</v>
      </c>
      <c r="I74" s="135">
        <v>5952.9846548299838</v>
      </c>
      <c r="J74" s="135">
        <v>5905.2734079500033</v>
      </c>
      <c r="K74" s="135">
        <v>5341.2281561200007</v>
      </c>
      <c r="L74" s="135">
        <v>5370.316517720019</v>
      </c>
      <c r="M74" s="135">
        <v>5849.0877683400295</v>
      </c>
      <c r="N74" s="135">
        <v>5163.7782863500015</v>
      </c>
      <c r="O74" s="135">
        <v>6790.7094304800139</v>
      </c>
      <c r="P74" s="128">
        <v>63805.858101910067</v>
      </c>
      <c r="Q74" s="135">
        <v>5203.6592428800113</v>
      </c>
      <c r="R74" s="135">
        <v>5046.5908069100014</v>
      </c>
      <c r="S74" s="135">
        <v>5163.2035211300044</v>
      </c>
      <c r="T74" s="135">
        <v>6210.6308603300067</v>
      </c>
      <c r="U74" s="135">
        <v>5619.6289583000162</v>
      </c>
      <c r="V74" s="135">
        <v>5773.7438995800167</v>
      </c>
      <c r="W74" s="135">
        <v>6118.6677956500143</v>
      </c>
      <c r="X74" s="135">
        <v>6296.7612920999982</v>
      </c>
      <c r="Y74" s="135">
        <v>6417.8691177499959</v>
      </c>
      <c r="Z74" s="135">
        <v>5446.5238450099987</v>
      </c>
      <c r="AA74" s="135">
        <v>5765.8255335999993</v>
      </c>
      <c r="AB74" s="135">
        <v>6974.4467137100146</v>
      </c>
      <c r="AC74" s="192">
        <v>70037.551586950081</v>
      </c>
      <c r="AD74" s="135">
        <v>5868.4163224300419</v>
      </c>
      <c r="AE74" s="135">
        <v>5525.4754314000047</v>
      </c>
      <c r="AF74" s="135">
        <v>9719.0224187500207</v>
      </c>
      <c r="AG74" s="135">
        <v>6161.8232939099953</v>
      </c>
      <c r="AH74" s="135">
        <v>6838.7297173799961</v>
      </c>
      <c r="AI74" s="135">
        <v>6670.4971548199965</v>
      </c>
      <c r="AJ74" s="135">
        <v>6533.5185639700121</v>
      </c>
      <c r="AK74" s="135">
        <v>6471.9303282900182</v>
      </c>
      <c r="AL74" s="135">
        <v>6885.3846172900176</v>
      </c>
      <c r="AM74" s="135">
        <v>6698.1679213100033</v>
      </c>
      <c r="AN74" s="135">
        <v>6638.7454101699977</v>
      </c>
      <c r="AO74" s="135">
        <v>8827.9069490699931</v>
      </c>
      <c r="AP74" s="192">
        <v>82839.618128790098</v>
      </c>
      <c r="AQ74" s="135">
        <v>7145.7463096699894</v>
      </c>
      <c r="AR74" s="135">
        <v>6272.753048780015</v>
      </c>
      <c r="AS74" s="135">
        <v>6864.0091926100085</v>
      </c>
      <c r="AT74" s="135">
        <v>8752.8562267599991</v>
      </c>
      <c r="AU74" s="135">
        <v>7142.8148344600086</v>
      </c>
      <c r="AV74" s="135">
        <v>7420.4180832600377</v>
      </c>
      <c r="AW74" s="135">
        <v>7270.7576191700391</v>
      </c>
      <c r="AX74" s="135">
        <v>7234.6195175000084</v>
      </c>
      <c r="AY74" s="135">
        <v>7551.1869203399929</v>
      </c>
      <c r="AZ74" s="135">
        <v>8158.1163760099898</v>
      </c>
      <c r="BA74" s="135">
        <v>7483.7879548600195</v>
      </c>
      <c r="BB74" s="135">
        <v>9621.0650540200004</v>
      </c>
      <c r="BC74" s="192">
        <v>90918.131137440098</v>
      </c>
      <c r="BD74" s="186">
        <v>7589.1732700700295</v>
      </c>
      <c r="BE74" s="135">
        <v>7175.8580186099944</v>
      </c>
      <c r="BF74" s="135">
        <v>7298.4525196999921</v>
      </c>
      <c r="BG74" s="135">
        <v>7902.1369851900026</v>
      </c>
      <c r="BH74" s="135">
        <v>8432.8900446699881</v>
      </c>
      <c r="BI74" s="135">
        <v>8591.0432140700614</v>
      </c>
      <c r="BJ74" s="135">
        <v>8427.9098820400086</v>
      </c>
      <c r="BK74" s="135">
        <v>8715.3655630400026</v>
      </c>
      <c r="BL74" s="135">
        <v>8454.0643719100062</v>
      </c>
      <c r="BM74" s="135">
        <v>8315.2036405400158</v>
      </c>
      <c r="BN74" s="135">
        <v>7702.2515068100192</v>
      </c>
      <c r="BO74" s="135">
        <v>10622.696552310048</v>
      </c>
      <c r="BP74" s="192">
        <v>99227.045568960166</v>
      </c>
      <c r="BQ74" s="135">
        <v>8365.2613737800075</v>
      </c>
      <c r="BR74" s="135">
        <v>7214.5611263600222</v>
      </c>
      <c r="BS74" s="135">
        <v>7242.3230145300013</v>
      </c>
      <c r="BT74" s="135">
        <v>5150.8686909000144</v>
      </c>
      <c r="BU74" s="135">
        <v>6041.7059217400138</v>
      </c>
      <c r="BV74" s="135">
        <v>7672.7521769700106</v>
      </c>
      <c r="BW74" s="42">
        <f>SUM($AQ74:$AV74)</f>
        <v>43598.597695540055</v>
      </c>
      <c r="BX74" s="20">
        <f>SUM($BD74:$BI74)</f>
        <v>46989.554052310064</v>
      </c>
      <c r="BY74" s="52">
        <f>SUM($BQ74:$BV74)</f>
        <v>41687.472304280069</v>
      </c>
      <c r="BZ74" s="108">
        <f t="shared" ref="BZ74:BZ77" si="11">((BY74/BX74)-1)*100</f>
        <v>-11.283532808435625</v>
      </c>
      <c r="CA74" s="66"/>
      <c r="CB74" s="66"/>
    </row>
    <row r="75" spans="1:80" ht="20.100000000000001" customHeight="1" x14ac:dyDescent="0.2">
      <c r="A75" s="169"/>
      <c r="B75" s="18" t="s">
        <v>46</v>
      </c>
      <c r="C75" s="23"/>
      <c r="D75" s="185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82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82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82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82"/>
      <c r="BD75" s="185"/>
      <c r="BE75" s="134"/>
      <c r="BF75" s="134"/>
      <c r="BG75" s="134"/>
      <c r="BH75" s="134"/>
      <c r="BI75" s="134"/>
      <c r="BJ75" s="134"/>
      <c r="BK75" s="134"/>
      <c r="BL75" s="134"/>
      <c r="BM75" s="134"/>
      <c r="BN75" s="134"/>
      <c r="BO75" s="134"/>
      <c r="BP75" s="182"/>
      <c r="BQ75" s="134"/>
      <c r="BR75" s="134"/>
      <c r="BS75" s="134"/>
      <c r="BT75" s="134"/>
      <c r="BU75" s="134"/>
      <c r="BV75" s="134"/>
      <c r="BW75" s="226"/>
      <c r="BX75" s="20"/>
      <c r="BY75" s="52"/>
      <c r="BZ75" s="109"/>
      <c r="CA75" s="66"/>
      <c r="CB75" s="66"/>
    </row>
    <row r="76" spans="1:80" ht="19.5" customHeight="1" thickBot="1" x14ac:dyDescent="0.3">
      <c r="A76" s="169"/>
      <c r="B76" s="376" t="s">
        <v>12</v>
      </c>
      <c r="C76" s="377"/>
      <c r="D76" s="186">
        <v>731.88274580259986</v>
      </c>
      <c r="E76" s="135">
        <v>700.17196129019749</v>
      </c>
      <c r="F76" s="135">
        <v>831.29186776159884</v>
      </c>
      <c r="G76" s="135">
        <v>898.01747785680016</v>
      </c>
      <c r="H76" s="135">
        <v>896.46437214179787</v>
      </c>
      <c r="I76" s="135">
        <v>964.44850473439817</v>
      </c>
      <c r="J76" s="135">
        <v>854.53802603819975</v>
      </c>
      <c r="K76" s="135">
        <v>879.25535069119803</v>
      </c>
      <c r="L76" s="135">
        <v>891.54596377279984</v>
      </c>
      <c r="M76" s="135">
        <v>1025.749480512397</v>
      </c>
      <c r="N76" s="135">
        <v>803.76150694979913</v>
      </c>
      <c r="O76" s="135">
        <v>1444.6841654839977</v>
      </c>
      <c r="P76" s="128">
        <v>10921.811423035784</v>
      </c>
      <c r="Q76" s="135">
        <v>1156.311220477</v>
      </c>
      <c r="R76" s="135">
        <v>727.05817283539955</v>
      </c>
      <c r="S76" s="135">
        <v>1138.3028504918007</v>
      </c>
      <c r="T76" s="135">
        <v>948.10758939259972</v>
      </c>
      <c r="U76" s="135">
        <v>1137.5588441839957</v>
      </c>
      <c r="V76" s="135">
        <v>893.56930506339893</v>
      </c>
      <c r="W76" s="135">
        <v>870.77735740239916</v>
      </c>
      <c r="X76" s="135">
        <v>919.39977269279939</v>
      </c>
      <c r="Y76" s="135">
        <v>989.10926971639776</v>
      </c>
      <c r="Z76" s="135">
        <v>777.21655680619801</v>
      </c>
      <c r="AA76" s="135">
        <v>955.22413487059771</v>
      </c>
      <c r="AB76" s="135">
        <v>1010.3357936405984</v>
      </c>
      <c r="AC76" s="192">
        <v>11522.970867573185</v>
      </c>
      <c r="AD76" s="135">
        <v>758.45835081659868</v>
      </c>
      <c r="AE76" s="135">
        <v>825.53483379080012</v>
      </c>
      <c r="AF76" s="135">
        <v>2872.1468964160154</v>
      </c>
      <c r="AG76" s="135">
        <v>994.85241849839781</v>
      </c>
      <c r="AH76" s="135">
        <v>954.33339885660041</v>
      </c>
      <c r="AI76" s="135">
        <v>919.19535532579937</v>
      </c>
      <c r="AJ76" s="135">
        <v>856.46719661019927</v>
      </c>
      <c r="AK76" s="135">
        <v>841.92085459299881</v>
      </c>
      <c r="AL76" s="135">
        <v>875.66448574919741</v>
      </c>
      <c r="AM76" s="135">
        <v>929.96143061359908</v>
      </c>
      <c r="AN76" s="135">
        <v>835.46502898599761</v>
      </c>
      <c r="AO76" s="135">
        <v>909.49848162739909</v>
      </c>
      <c r="AP76" s="192">
        <v>12573.498731883603</v>
      </c>
      <c r="AQ76" s="135">
        <v>837.09944120459897</v>
      </c>
      <c r="AR76" s="135">
        <v>901.87707486099964</v>
      </c>
      <c r="AS76" s="135">
        <v>864.02348537539876</v>
      </c>
      <c r="AT76" s="135">
        <v>1479.3077620426006</v>
      </c>
      <c r="AU76" s="135">
        <v>899.40503002559763</v>
      </c>
      <c r="AV76" s="135">
        <v>786.64214590499842</v>
      </c>
      <c r="AW76" s="135">
        <v>921.71471680539707</v>
      </c>
      <c r="AX76" s="135">
        <v>802.22081275840083</v>
      </c>
      <c r="AY76" s="135">
        <v>897.67946891839665</v>
      </c>
      <c r="AZ76" s="135">
        <v>873.47958096279797</v>
      </c>
      <c r="BA76" s="135">
        <v>840.00561640659907</v>
      </c>
      <c r="BB76" s="135">
        <v>909.02313322519865</v>
      </c>
      <c r="BC76" s="192">
        <v>11012.478268490984</v>
      </c>
      <c r="BD76" s="186">
        <v>704.56088597859809</v>
      </c>
      <c r="BE76" s="135">
        <v>849.76519228859956</v>
      </c>
      <c r="BF76" s="135">
        <v>1115.8477758217966</v>
      </c>
      <c r="BG76" s="135">
        <v>809.1805790417975</v>
      </c>
      <c r="BH76" s="135">
        <v>790.48727537500042</v>
      </c>
      <c r="BI76" s="135">
        <v>718.14110071899836</v>
      </c>
      <c r="BJ76" s="135">
        <v>829.64088809419684</v>
      </c>
      <c r="BK76" s="135">
        <v>1008.6986120399994</v>
      </c>
      <c r="BL76" s="135">
        <v>971.87720785819727</v>
      </c>
      <c r="BM76" s="135">
        <v>884.14879956759773</v>
      </c>
      <c r="BN76" s="135">
        <v>864.53344693659574</v>
      </c>
      <c r="BO76" s="135">
        <v>898.6056816282005</v>
      </c>
      <c r="BP76" s="192">
        <v>10445.487445349578</v>
      </c>
      <c r="BQ76" s="135">
        <v>773.27906669719846</v>
      </c>
      <c r="BR76" s="135">
        <v>755.54856485359846</v>
      </c>
      <c r="BS76" s="135">
        <v>742.14921325859882</v>
      </c>
      <c r="BT76" s="135">
        <v>583.67180137419928</v>
      </c>
      <c r="BU76" s="135">
        <v>492.31144710019998</v>
      </c>
      <c r="BV76" s="135">
        <v>692.60780108660106</v>
      </c>
      <c r="BW76" s="42">
        <f>SUM($AQ76:$AV76)</f>
        <v>5768.3549394141937</v>
      </c>
      <c r="BX76" s="20">
        <f>SUM($BD76:$BI76)</f>
        <v>4987.9828092247908</v>
      </c>
      <c r="BY76" s="52">
        <f>SUM($BQ76:$BV76)</f>
        <v>4039.5678943703961</v>
      </c>
      <c r="BZ76" s="108">
        <f t="shared" si="11"/>
        <v>-19.013997263591076</v>
      </c>
      <c r="CA76" s="66"/>
      <c r="CB76" s="66"/>
    </row>
    <row r="77" spans="1:80" ht="20.100000000000001" customHeight="1" thickBot="1" x14ac:dyDescent="0.35">
      <c r="A77" s="169"/>
      <c r="B77" s="91"/>
      <c r="C77" s="86" t="s">
        <v>120</v>
      </c>
      <c r="D77" s="87">
        <v>864.42843751139947</v>
      </c>
      <c r="E77" s="88">
        <v>691.30869644459995</v>
      </c>
      <c r="F77" s="88">
        <v>862.3806730618013</v>
      </c>
      <c r="G77" s="88">
        <v>1108.5477642102007</v>
      </c>
      <c r="H77" s="88">
        <v>856.44956131559979</v>
      </c>
      <c r="I77" s="88">
        <v>869.09014846939965</v>
      </c>
      <c r="J77" s="88">
        <v>1118.0115783519993</v>
      </c>
      <c r="K77" s="88">
        <v>884.44687173280033</v>
      </c>
      <c r="L77" s="88">
        <v>985.65273759319859</v>
      </c>
      <c r="M77" s="88">
        <v>1080.0606992250005</v>
      </c>
      <c r="N77" s="88">
        <v>934.39434872600134</v>
      </c>
      <c r="O77" s="88">
        <v>1112.9611466754013</v>
      </c>
      <c r="P77" s="127">
        <v>11367.732663317402</v>
      </c>
      <c r="Q77" s="88">
        <v>978.72577608520101</v>
      </c>
      <c r="R77" s="88">
        <v>921.78591712219884</v>
      </c>
      <c r="S77" s="88">
        <v>1058.7663489955976</v>
      </c>
      <c r="T77" s="88">
        <v>1357.8631099957956</v>
      </c>
      <c r="U77" s="88">
        <v>1024.100366760199</v>
      </c>
      <c r="V77" s="88">
        <v>985.1739767829971</v>
      </c>
      <c r="W77" s="88">
        <v>1064.3929529283989</v>
      </c>
      <c r="X77" s="88">
        <v>1114.4458254559993</v>
      </c>
      <c r="Y77" s="88">
        <v>1155.4855383472004</v>
      </c>
      <c r="Z77" s="88">
        <v>1104.8483941996003</v>
      </c>
      <c r="AA77" s="88">
        <v>1110.8679650419974</v>
      </c>
      <c r="AB77" s="88">
        <v>1258.7643530670011</v>
      </c>
      <c r="AC77" s="127">
        <v>13135.220524782188</v>
      </c>
      <c r="AD77" s="88">
        <v>1219.8358585123992</v>
      </c>
      <c r="AE77" s="88">
        <v>993.50646142179892</v>
      </c>
      <c r="AF77" s="88">
        <v>1328.645666388202</v>
      </c>
      <c r="AG77" s="88">
        <v>1600.9611304629989</v>
      </c>
      <c r="AH77" s="88">
        <v>1331.0158268517973</v>
      </c>
      <c r="AI77" s="88">
        <v>1288.0653373751993</v>
      </c>
      <c r="AJ77" s="88">
        <v>1367.5014955646029</v>
      </c>
      <c r="AK77" s="88">
        <v>1432.9425755806044</v>
      </c>
      <c r="AL77" s="88">
        <v>1335.2863608193968</v>
      </c>
      <c r="AM77" s="88">
        <v>1472.7270589866014</v>
      </c>
      <c r="AN77" s="88">
        <v>1400.3355852168002</v>
      </c>
      <c r="AO77" s="88">
        <v>1467.7243176561985</v>
      </c>
      <c r="AP77" s="127">
        <v>16238.5476748366</v>
      </c>
      <c r="AQ77" s="88">
        <v>1462.6356680544056</v>
      </c>
      <c r="AR77" s="88">
        <v>1191.8712999908018</v>
      </c>
      <c r="AS77" s="88">
        <v>1439.0857575503985</v>
      </c>
      <c r="AT77" s="88">
        <v>4554.217335227795</v>
      </c>
      <c r="AU77" s="88">
        <v>1420.5226785541979</v>
      </c>
      <c r="AV77" s="88">
        <v>1310.7655719469992</v>
      </c>
      <c r="AW77" s="88">
        <v>1527.2357791600014</v>
      </c>
      <c r="AX77" s="88">
        <v>1476.7305589219993</v>
      </c>
      <c r="AY77" s="88">
        <v>1337.6293973127956</v>
      </c>
      <c r="AZ77" s="88">
        <v>1539.9776151585991</v>
      </c>
      <c r="BA77" s="88">
        <v>1499.247854480602</v>
      </c>
      <c r="BB77" s="88">
        <v>1428.1741309350004</v>
      </c>
      <c r="BC77" s="127">
        <v>20188.093647293601</v>
      </c>
      <c r="BD77" s="87">
        <v>1557.0973867643963</v>
      </c>
      <c r="BE77" s="88">
        <v>1450.1052401573993</v>
      </c>
      <c r="BF77" s="88">
        <v>1419.4340096685985</v>
      </c>
      <c r="BG77" s="88">
        <v>2096.4291279462004</v>
      </c>
      <c r="BH77" s="88">
        <v>1542.4529570038062</v>
      </c>
      <c r="BI77" s="88">
        <v>1455.4294123328</v>
      </c>
      <c r="BJ77" s="88">
        <v>1667.4687798256034</v>
      </c>
      <c r="BK77" s="88">
        <v>1542.5340456387942</v>
      </c>
      <c r="BL77" s="88">
        <v>1525.5915942963977</v>
      </c>
      <c r="BM77" s="88">
        <v>1487.3696581227982</v>
      </c>
      <c r="BN77" s="88">
        <v>1241.6318752703974</v>
      </c>
      <c r="BO77" s="88">
        <v>1760.653576805599</v>
      </c>
      <c r="BP77" s="127">
        <v>18746.197663832791</v>
      </c>
      <c r="BQ77" s="88">
        <v>1615.3062866004011</v>
      </c>
      <c r="BR77" s="88">
        <v>1376.8682758396044</v>
      </c>
      <c r="BS77" s="88">
        <v>1204.3964129855981</v>
      </c>
      <c r="BT77" s="88">
        <v>708.43935716559884</v>
      </c>
      <c r="BU77" s="88">
        <v>1257.8264958027971</v>
      </c>
      <c r="BV77" s="88">
        <v>1325.0105093825964</v>
      </c>
      <c r="BW77" s="87">
        <f>SUM($AQ77:$AV77)</f>
        <v>11379.098311324598</v>
      </c>
      <c r="BX77" s="118">
        <f>SUM($BD77:$BI77)</f>
        <v>9520.9481338732003</v>
      </c>
      <c r="BY77" s="119">
        <f>SUM($BQ77:$BV77)</f>
        <v>7487.8473377765968</v>
      </c>
      <c r="BZ77" s="173">
        <f t="shared" si="11"/>
        <v>-21.353974073898474</v>
      </c>
      <c r="CA77" s="66"/>
      <c r="CB77" s="66"/>
    </row>
    <row r="78" spans="1:80" ht="20.100000000000001" customHeight="1" x14ac:dyDescent="0.2">
      <c r="A78" s="169"/>
      <c r="B78" s="18" t="s">
        <v>37</v>
      </c>
      <c r="C78" s="23"/>
      <c r="D78" s="184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81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81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81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81"/>
      <c r="BD78" s="184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81"/>
      <c r="BQ78" s="133"/>
      <c r="BR78" s="133"/>
      <c r="BS78" s="133"/>
      <c r="BT78" s="133"/>
      <c r="BU78" s="133"/>
      <c r="BV78" s="133"/>
      <c r="BW78" s="226"/>
      <c r="BX78" s="20"/>
      <c r="BY78" s="52"/>
      <c r="BZ78" s="109"/>
      <c r="CA78" s="66"/>
      <c r="CB78" s="66"/>
    </row>
    <row r="79" spans="1:80" ht="25.5" customHeight="1" x14ac:dyDescent="0.25">
      <c r="A79" s="169"/>
      <c r="B79" s="376" t="s">
        <v>12</v>
      </c>
      <c r="C79" s="377"/>
      <c r="D79" s="186">
        <v>856.85260000999949</v>
      </c>
      <c r="E79" s="135">
        <v>688.87774835999994</v>
      </c>
      <c r="F79" s="135">
        <v>858.31869124000127</v>
      </c>
      <c r="G79" s="135">
        <v>1104.7697936600007</v>
      </c>
      <c r="H79" s="135">
        <v>853.16494556999976</v>
      </c>
      <c r="I79" s="135">
        <v>864.8572623699996</v>
      </c>
      <c r="J79" s="135">
        <v>1114.7758624699993</v>
      </c>
      <c r="K79" s="135">
        <v>881.00151233000031</v>
      </c>
      <c r="L79" s="135">
        <v>980.78198584999859</v>
      </c>
      <c r="M79" s="135">
        <v>1076.7503393400004</v>
      </c>
      <c r="N79" s="135">
        <v>930.14174486000138</v>
      </c>
      <c r="O79" s="135">
        <v>1111.4094806000014</v>
      </c>
      <c r="P79" s="128">
        <v>11321.701966660001</v>
      </c>
      <c r="Q79" s="135">
        <v>971.88698158000102</v>
      </c>
      <c r="R79" s="135">
        <v>919.2744726999988</v>
      </c>
      <c r="S79" s="135">
        <v>1055.4952165799975</v>
      </c>
      <c r="T79" s="135">
        <v>1354.7792002199956</v>
      </c>
      <c r="U79" s="135">
        <v>1021.153536659999</v>
      </c>
      <c r="V79" s="135">
        <v>981.52830832999712</v>
      </c>
      <c r="W79" s="135">
        <v>1061.5618896499989</v>
      </c>
      <c r="X79" s="135">
        <v>1111.6089986799993</v>
      </c>
      <c r="Y79" s="135">
        <v>1151.4301154400005</v>
      </c>
      <c r="Z79" s="135">
        <v>1102.0436155600003</v>
      </c>
      <c r="AA79" s="135">
        <v>1107.3554653099975</v>
      </c>
      <c r="AB79" s="135">
        <v>1257.0036898200012</v>
      </c>
      <c r="AC79" s="192">
        <v>13095.121490529988</v>
      </c>
      <c r="AD79" s="135">
        <v>1213.0175752699993</v>
      </c>
      <c r="AE79" s="135">
        <v>991.21088157999895</v>
      </c>
      <c r="AF79" s="135">
        <v>1324.5968472600021</v>
      </c>
      <c r="AG79" s="135">
        <v>1597.1846349499988</v>
      </c>
      <c r="AH79" s="135">
        <v>1327.8004239099973</v>
      </c>
      <c r="AI79" s="135">
        <v>1283.9536844199993</v>
      </c>
      <c r="AJ79" s="135">
        <v>1364.360612940003</v>
      </c>
      <c r="AK79" s="135">
        <v>1428.7678696900043</v>
      </c>
      <c r="AL79" s="135">
        <v>1329.9499716899968</v>
      </c>
      <c r="AM79" s="135">
        <v>1468.3341838300014</v>
      </c>
      <c r="AN79" s="135">
        <v>1394.4731603800001</v>
      </c>
      <c r="AO79" s="135">
        <v>1464.0361060899986</v>
      </c>
      <c r="AP79" s="192">
        <v>16187.685952010001</v>
      </c>
      <c r="AQ79" s="135">
        <v>1455.3916484100057</v>
      </c>
      <c r="AR79" s="135">
        <v>1187.8119548100019</v>
      </c>
      <c r="AS79" s="135">
        <v>1434.0263556699986</v>
      </c>
      <c r="AT79" s="135">
        <v>4548.2102751799948</v>
      </c>
      <c r="AU79" s="135">
        <v>1415.0504361799979</v>
      </c>
      <c r="AV79" s="135">
        <v>1305.7327744499992</v>
      </c>
      <c r="AW79" s="135">
        <v>1522.2507166300013</v>
      </c>
      <c r="AX79" s="135">
        <v>1460.8740276999993</v>
      </c>
      <c r="AY79" s="135">
        <v>1317.1909912799956</v>
      </c>
      <c r="AZ79" s="135">
        <v>1535.1922986099992</v>
      </c>
      <c r="BA79" s="135">
        <v>1492.7205458900021</v>
      </c>
      <c r="BB79" s="135">
        <v>1421.3552755000005</v>
      </c>
      <c r="BC79" s="192">
        <v>20095.80730031</v>
      </c>
      <c r="BD79" s="186">
        <v>1548.4265831599964</v>
      </c>
      <c r="BE79" s="135">
        <v>1444.7716992999992</v>
      </c>
      <c r="BF79" s="135">
        <v>1411.2622815599984</v>
      </c>
      <c r="BG79" s="135">
        <v>2086.2547452200006</v>
      </c>
      <c r="BH79" s="135">
        <v>1534.2425122900063</v>
      </c>
      <c r="BI79" s="135">
        <v>1448.5551779699999</v>
      </c>
      <c r="BJ79" s="135">
        <v>1661.3896984900034</v>
      </c>
      <c r="BK79" s="135">
        <v>1536.4289880899942</v>
      </c>
      <c r="BL79" s="135">
        <v>1521.1509877399976</v>
      </c>
      <c r="BM79" s="135">
        <v>1481.2620699199983</v>
      </c>
      <c r="BN79" s="135">
        <v>1232.7555693899974</v>
      </c>
      <c r="BO79" s="135">
        <v>1754.2008895799991</v>
      </c>
      <c r="BP79" s="192">
        <v>18660.701202709988</v>
      </c>
      <c r="BQ79" s="135">
        <v>1608.1450081600012</v>
      </c>
      <c r="BR79" s="135">
        <v>1372.7770516900043</v>
      </c>
      <c r="BS79" s="135">
        <v>1198.769762369998</v>
      </c>
      <c r="BT79" s="135">
        <v>704.77296869999884</v>
      </c>
      <c r="BU79" s="135">
        <v>1248.9847825699972</v>
      </c>
      <c r="BV79" s="135">
        <v>1319.4939929799964</v>
      </c>
      <c r="BW79" s="42">
        <f>SUM($AQ79:$AV79)</f>
        <v>11346.223444699997</v>
      </c>
      <c r="BX79" s="20">
        <f>SUM($BD79:$BI79)</f>
        <v>9473.5129995000007</v>
      </c>
      <c r="BY79" s="52">
        <f>SUM($BQ79:$BV79)</f>
        <v>7452.9435664699968</v>
      </c>
      <c r="BZ79" s="108">
        <f t="shared" si="9"/>
        <v>-21.328618360861984</v>
      </c>
      <c r="CA79" s="66"/>
      <c r="CB79" s="66"/>
    </row>
    <row r="80" spans="1:80" ht="20.100000000000001" customHeight="1" x14ac:dyDescent="0.2">
      <c r="A80" s="169"/>
      <c r="B80" s="18" t="s">
        <v>38</v>
      </c>
      <c r="C80" s="23"/>
      <c r="D80" s="185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82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82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82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82"/>
      <c r="BD80" s="185"/>
      <c r="BE80" s="134"/>
      <c r="BF80" s="134"/>
      <c r="BG80" s="134"/>
      <c r="BH80" s="134"/>
      <c r="BI80" s="134"/>
      <c r="BJ80" s="134"/>
      <c r="BK80" s="134"/>
      <c r="BL80" s="134"/>
      <c r="BM80" s="134"/>
      <c r="BN80" s="134"/>
      <c r="BO80" s="134"/>
      <c r="BP80" s="182"/>
      <c r="BQ80" s="134"/>
      <c r="BR80" s="134"/>
      <c r="BS80" s="134"/>
      <c r="BT80" s="134"/>
      <c r="BU80" s="134"/>
      <c r="BV80" s="134"/>
      <c r="BW80" s="226"/>
      <c r="BX80" s="20"/>
      <c r="BY80" s="52"/>
      <c r="BZ80" s="109"/>
      <c r="CA80" s="66"/>
      <c r="CB80" s="66"/>
    </row>
    <row r="81" spans="1:80" ht="19.5" customHeight="1" thickBot="1" x14ac:dyDescent="0.3">
      <c r="A81" s="169"/>
      <c r="B81" s="378" t="s">
        <v>12</v>
      </c>
      <c r="C81" s="379"/>
      <c r="D81" s="125">
        <v>7.5758375014000023</v>
      </c>
      <c r="E81" s="116">
        <v>2.4309480846000011</v>
      </c>
      <c r="F81" s="116">
        <v>4.0619818218000017</v>
      </c>
      <c r="G81" s="116">
        <v>3.7779705502000032</v>
      </c>
      <c r="H81" s="116">
        <v>3.2846157456000022</v>
      </c>
      <c r="I81" s="116">
        <v>4.232886099399999</v>
      </c>
      <c r="J81" s="116">
        <v>3.2357158820000009</v>
      </c>
      <c r="K81" s="116">
        <v>3.4453594027999981</v>
      </c>
      <c r="L81" s="116">
        <v>4.8707517432000049</v>
      </c>
      <c r="M81" s="116">
        <v>3.310359885000004</v>
      </c>
      <c r="N81" s="116">
        <v>4.2526038660000012</v>
      </c>
      <c r="O81" s="116">
        <v>1.5516660754000016</v>
      </c>
      <c r="P81" s="121">
        <v>46.030696657400021</v>
      </c>
      <c r="Q81" s="116">
        <v>6.8387945052000001</v>
      </c>
      <c r="R81" s="116">
        <v>2.511444422200003</v>
      </c>
      <c r="S81" s="116">
        <v>3.2711324156000003</v>
      </c>
      <c r="T81" s="116">
        <v>3.0839097758000009</v>
      </c>
      <c r="U81" s="116">
        <v>2.9468301002000001</v>
      </c>
      <c r="V81" s="116">
        <v>3.6456684529999968</v>
      </c>
      <c r="W81" s="116">
        <v>2.831063278400002</v>
      </c>
      <c r="X81" s="116">
        <v>2.8368267760000001</v>
      </c>
      <c r="Y81" s="116">
        <v>4.0554229072000014</v>
      </c>
      <c r="Z81" s="116">
        <v>2.8047786395999998</v>
      </c>
      <c r="AA81" s="116">
        <v>3.5124997319999998</v>
      </c>
      <c r="AB81" s="116">
        <v>1.7606632470000005</v>
      </c>
      <c r="AC81" s="191">
        <v>40.099034252200013</v>
      </c>
      <c r="AD81" s="116">
        <v>6.8182832423999926</v>
      </c>
      <c r="AE81" s="116">
        <v>2.2955798418</v>
      </c>
      <c r="AF81" s="116">
        <v>4.0488191282000043</v>
      </c>
      <c r="AG81" s="116">
        <v>3.7764955130000022</v>
      </c>
      <c r="AH81" s="116">
        <v>3.2154029417999994</v>
      </c>
      <c r="AI81" s="116">
        <v>4.1116529552000021</v>
      </c>
      <c r="AJ81" s="116">
        <v>3.1408826246000028</v>
      </c>
      <c r="AK81" s="116">
        <v>4.1747058906000012</v>
      </c>
      <c r="AL81" s="116">
        <v>5.3363891293999952</v>
      </c>
      <c r="AM81" s="116">
        <v>4.3928751565999953</v>
      </c>
      <c r="AN81" s="116">
        <v>5.8624248368000007</v>
      </c>
      <c r="AO81" s="116">
        <v>3.6882115661999975</v>
      </c>
      <c r="AP81" s="192">
        <v>50.861722826600001</v>
      </c>
      <c r="AQ81" s="116">
        <v>7.2440196444000007</v>
      </c>
      <c r="AR81" s="116">
        <v>4.0593451807999976</v>
      </c>
      <c r="AS81" s="116">
        <v>5.0594018804000047</v>
      </c>
      <c r="AT81" s="116">
        <v>6.0070600477999969</v>
      </c>
      <c r="AU81" s="116">
        <v>5.4722423742000057</v>
      </c>
      <c r="AV81" s="116">
        <v>5.0327974970000033</v>
      </c>
      <c r="AW81" s="116">
        <v>4.9850625300000031</v>
      </c>
      <c r="AX81" s="116">
        <v>15.856531221999989</v>
      </c>
      <c r="AY81" s="116">
        <v>20.438406032799978</v>
      </c>
      <c r="AZ81" s="116">
        <v>4.7853165485999973</v>
      </c>
      <c r="BA81" s="116">
        <v>6.527308590599997</v>
      </c>
      <c r="BB81" s="116">
        <v>6.8188554350000086</v>
      </c>
      <c r="BC81" s="191">
        <v>92.286346983599969</v>
      </c>
      <c r="BD81" s="125">
        <v>8.6708036044000014</v>
      </c>
      <c r="BE81" s="116">
        <v>5.3335408573999956</v>
      </c>
      <c r="BF81" s="116">
        <v>8.1717281086000053</v>
      </c>
      <c r="BG81" s="116">
        <v>10.174382726199985</v>
      </c>
      <c r="BH81" s="116">
        <v>8.2104447138000012</v>
      </c>
      <c r="BI81" s="116">
        <v>6.8742343627999967</v>
      </c>
      <c r="BJ81" s="116">
        <v>6.079081335600006</v>
      </c>
      <c r="BK81" s="116">
        <v>6.1050575488000023</v>
      </c>
      <c r="BL81" s="116">
        <v>4.4406065563999997</v>
      </c>
      <c r="BM81" s="116">
        <v>6.107588202799997</v>
      </c>
      <c r="BN81" s="116">
        <v>8.876305880399995</v>
      </c>
      <c r="BO81" s="116">
        <v>6.4526872255999983</v>
      </c>
      <c r="BP81" s="191">
        <v>85.4964611228</v>
      </c>
      <c r="BQ81" s="116">
        <v>7.1612784403999958</v>
      </c>
      <c r="BR81" s="116">
        <v>4.0912241495999995</v>
      </c>
      <c r="BS81" s="116">
        <v>5.6266506155999991</v>
      </c>
      <c r="BT81" s="116">
        <v>3.6663884655999972</v>
      </c>
      <c r="BU81" s="116">
        <v>8.8417132327999948</v>
      </c>
      <c r="BV81" s="116">
        <v>5.5165164026000033</v>
      </c>
      <c r="BW81" s="70">
        <f t="shared" ref="BW81:BW90" si="12">SUM($AQ81:$AV81)</f>
        <v>32.87486662460001</v>
      </c>
      <c r="BX81" s="149">
        <f t="shared" ref="BX81:BX90" si="13">SUM($BD81:$BI81)</f>
        <v>47.435134373199986</v>
      </c>
      <c r="BY81" s="220">
        <f t="shared" ref="BY81:BY90" si="14">SUM($BQ81:$BV81)</f>
        <v>34.903771306599992</v>
      </c>
      <c r="BZ81" s="108">
        <f t="shared" si="9"/>
        <v>-26.417893049502972</v>
      </c>
      <c r="CA81" s="66"/>
      <c r="CB81" s="66"/>
    </row>
    <row r="82" spans="1:80" ht="20.100000000000001" customHeight="1" thickBot="1" x14ac:dyDescent="0.3">
      <c r="A82" s="169"/>
      <c r="B82" s="92"/>
      <c r="C82" s="90" t="s">
        <v>102</v>
      </c>
      <c r="D82" s="95">
        <v>120007</v>
      </c>
      <c r="E82" s="94">
        <v>115297</v>
      </c>
      <c r="F82" s="94">
        <v>138261</v>
      </c>
      <c r="G82" s="94">
        <v>138781</v>
      </c>
      <c r="H82" s="94">
        <v>144001</v>
      </c>
      <c r="I82" s="94">
        <v>156617</v>
      </c>
      <c r="J82" s="94">
        <v>159037</v>
      </c>
      <c r="K82" s="94">
        <v>164054</v>
      </c>
      <c r="L82" s="94">
        <v>168527</v>
      </c>
      <c r="M82" s="94">
        <v>192918</v>
      </c>
      <c r="N82" s="94">
        <v>181618</v>
      </c>
      <c r="O82" s="94">
        <v>248434</v>
      </c>
      <c r="P82" s="227">
        <v>1927552</v>
      </c>
      <c r="Q82" s="94">
        <v>186147</v>
      </c>
      <c r="R82" s="94">
        <v>187067</v>
      </c>
      <c r="S82" s="94">
        <v>216701</v>
      </c>
      <c r="T82" s="94">
        <v>220859</v>
      </c>
      <c r="U82" s="94">
        <v>228311</v>
      </c>
      <c r="V82" s="94">
        <v>249907</v>
      </c>
      <c r="W82" s="94">
        <v>252476</v>
      </c>
      <c r="X82" s="94">
        <v>269188</v>
      </c>
      <c r="Y82" s="94">
        <v>271018</v>
      </c>
      <c r="Z82" s="94">
        <v>284423</v>
      </c>
      <c r="AA82" s="94">
        <v>293962</v>
      </c>
      <c r="AB82" s="94">
        <v>370611</v>
      </c>
      <c r="AC82" s="227">
        <v>3030670</v>
      </c>
      <c r="AD82" s="94">
        <v>300692</v>
      </c>
      <c r="AE82" s="94">
        <v>298557</v>
      </c>
      <c r="AF82" s="94">
        <v>362667</v>
      </c>
      <c r="AG82" s="94">
        <v>343877</v>
      </c>
      <c r="AH82" s="94">
        <v>388309</v>
      </c>
      <c r="AI82" s="94">
        <v>416620</v>
      </c>
      <c r="AJ82" s="94">
        <v>429396</v>
      </c>
      <c r="AK82" s="94">
        <v>456375</v>
      </c>
      <c r="AL82" s="94">
        <v>448775</v>
      </c>
      <c r="AM82" s="94">
        <v>482695</v>
      </c>
      <c r="AN82" s="94">
        <v>494031</v>
      </c>
      <c r="AO82" s="94">
        <v>586120</v>
      </c>
      <c r="AP82" s="227">
        <v>5008114</v>
      </c>
      <c r="AQ82" s="94">
        <v>501645</v>
      </c>
      <c r="AR82" s="94">
        <v>480450</v>
      </c>
      <c r="AS82" s="94">
        <v>592143</v>
      </c>
      <c r="AT82" s="94">
        <v>593042</v>
      </c>
      <c r="AU82" s="94">
        <v>636770</v>
      </c>
      <c r="AV82" s="94">
        <v>649463</v>
      </c>
      <c r="AW82" s="94">
        <v>676099</v>
      </c>
      <c r="AX82" s="94">
        <v>711505</v>
      </c>
      <c r="AY82" s="94">
        <v>709260</v>
      </c>
      <c r="AZ82" s="94">
        <v>807980</v>
      </c>
      <c r="BA82" s="94">
        <v>821210</v>
      </c>
      <c r="BB82" s="94">
        <v>965010</v>
      </c>
      <c r="BC82" s="227">
        <v>8144577</v>
      </c>
      <c r="BD82" s="95">
        <v>864457</v>
      </c>
      <c r="BE82" s="94">
        <v>896414</v>
      </c>
      <c r="BF82" s="94">
        <v>971103</v>
      </c>
      <c r="BG82" s="94">
        <v>1020105</v>
      </c>
      <c r="BH82" s="94">
        <v>1135767</v>
      </c>
      <c r="BI82" s="94">
        <v>1093696</v>
      </c>
      <c r="BJ82" s="94">
        <v>1212706</v>
      </c>
      <c r="BK82" s="94">
        <v>1280790</v>
      </c>
      <c r="BL82" s="94">
        <v>1262735</v>
      </c>
      <c r="BM82" s="94">
        <v>1240545</v>
      </c>
      <c r="BN82" s="94">
        <v>1166304</v>
      </c>
      <c r="BO82" s="94">
        <v>1599884</v>
      </c>
      <c r="BP82" s="227">
        <v>13744506</v>
      </c>
      <c r="BQ82" s="94">
        <v>1427847</v>
      </c>
      <c r="BR82" s="94">
        <v>1453019</v>
      </c>
      <c r="BS82" s="94">
        <v>1370826</v>
      </c>
      <c r="BT82" s="94">
        <v>1217173</v>
      </c>
      <c r="BU82" s="94">
        <v>1767462</v>
      </c>
      <c r="BV82" s="94">
        <v>2239512</v>
      </c>
      <c r="BW82" s="95">
        <f t="shared" si="12"/>
        <v>3453513</v>
      </c>
      <c r="BX82" s="118">
        <f t="shared" si="13"/>
        <v>5981542</v>
      </c>
      <c r="BY82" s="119">
        <f t="shared" si="14"/>
        <v>9475839</v>
      </c>
      <c r="BZ82" s="173">
        <f t="shared" si="9"/>
        <v>58.417996563427963</v>
      </c>
      <c r="CA82" s="66"/>
      <c r="CB82" s="66"/>
    </row>
    <row r="83" spans="1:80" ht="20.100000000000001" customHeight="1" x14ac:dyDescent="0.25">
      <c r="A83" s="169"/>
      <c r="B83" s="370" t="s">
        <v>39</v>
      </c>
      <c r="C83" s="371"/>
      <c r="D83" s="42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28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28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28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28">
        <v>7817019</v>
      </c>
      <c r="BD83" s="42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128">
        <v>13330207</v>
      </c>
      <c r="BQ83" s="28">
        <v>1389309</v>
      </c>
      <c r="BR83" s="28">
        <v>1415750</v>
      </c>
      <c r="BS83" s="28">
        <v>1335876</v>
      </c>
      <c r="BT83" s="28">
        <v>1186169</v>
      </c>
      <c r="BU83" s="28">
        <v>1725857</v>
      </c>
      <c r="BV83" s="28">
        <v>2189165</v>
      </c>
      <c r="BW83" s="36">
        <f t="shared" si="12"/>
        <v>3301727</v>
      </c>
      <c r="BX83" s="144">
        <f t="shared" si="13"/>
        <v>5787888</v>
      </c>
      <c r="BY83" s="223">
        <f t="shared" si="14"/>
        <v>9242126</v>
      </c>
      <c r="BZ83" s="108">
        <f t="shared" si="9"/>
        <v>59.680456843670783</v>
      </c>
      <c r="CA83" s="66"/>
      <c r="CB83" s="66"/>
    </row>
    <row r="84" spans="1:80" ht="20.100000000000001" customHeight="1" thickBot="1" x14ac:dyDescent="0.3">
      <c r="A84" s="169"/>
      <c r="B84" s="370" t="s">
        <v>40</v>
      </c>
      <c r="C84" s="371"/>
      <c r="D84" s="42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28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28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28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28">
        <v>327558</v>
      </c>
      <c r="BD84" s="42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128">
        <v>414299</v>
      </c>
      <c r="BQ84" s="28">
        <v>38538</v>
      </c>
      <c r="BR84" s="28">
        <v>37269</v>
      </c>
      <c r="BS84" s="28">
        <v>34950</v>
      </c>
      <c r="BT84" s="28">
        <v>31004</v>
      </c>
      <c r="BU84" s="28">
        <v>41605</v>
      </c>
      <c r="BV84" s="28">
        <v>50347</v>
      </c>
      <c r="BW84" s="42">
        <f t="shared" si="12"/>
        <v>151786</v>
      </c>
      <c r="BX84" s="20">
        <f t="shared" si="13"/>
        <v>193654</v>
      </c>
      <c r="BY84" s="52">
        <f t="shared" si="14"/>
        <v>233713</v>
      </c>
      <c r="BZ84" s="108">
        <f t="shared" si="9"/>
        <v>20.685862414409193</v>
      </c>
      <c r="CA84" s="66"/>
      <c r="CB84" s="66"/>
    </row>
    <row r="85" spans="1:80" ht="20.100000000000001" customHeight="1" thickBot="1" x14ac:dyDescent="0.3">
      <c r="A85" s="169"/>
      <c r="B85" s="92"/>
      <c r="C85" s="90" t="s">
        <v>119</v>
      </c>
      <c r="D85" s="95">
        <v>306432</v>
      </c>
      <c r="E85" s="94">
        <v>292499</v>
      </c>
      <c r="F85" s="94">
        <v>338069</v>
      </c>
      <c r="G85" s="94">
        <v>339241</v>
      </c>
      <c r="H85" s="94">
        <v>353336</v>
      </c>
      <c r="I85" s="94">
        <v>369767</v>
      </c>
      <c r="J85" s="94">
        <v>366911</v>
      </c>
      <c r="K85" s="94">
        <v>356512</v>
      </c>
      <c r="L85" s="94">
        <v>376807</v>
      </c>
      <c r="M85" s="94">
        <v>390535</v>
      </c>
      <c r="N85" s="94">
        <v>364862</v>
      </c>
      <c r="O85" s="94">
        <v>501624</v>
      </c>
      <c r="P85" s="227">
        <v>4356595</v>
      </c>
      <c r="Q85" s="94">
        <v>371079</v>
      </c>
      <c r="R85" s="94">
        <v>373982</v>
      </c>
      <c r="S85" s="94">
        <v>420874</v>
      </c>
      <c r="T85" s="94">
        <v>431418</v>
      </c>
      <c r="U85" s="94">
        <v>444101</v>
      </c>
      <c r="V85" s="94">
        <v>466202</v>
      </c>
      <c r="W85" s="94">
        <v>470375</v>
      </c>
      <c r="X85" s="94">
        <v>466138</v>
      </c>
      <c r="Y85" s="94">
        <v>486409</v>
      </c>
      <c r="Z85" s="94">
        <v>486346</v>
      </c>
      <c r="AA85" s="94">
        <v>483919</v>
      </c>
      <c r="AB85" s="94">
        <v>612006</v>
      </c>
      <c r="AC85" s="227">
        <v>5512849</v>
      </c>
      <c r="AD85" s="94">
        <v>478494</v>
      </c>
      <c r="AE85" s="94">
        <v>489369</v>
      </c>
      <c r="AF85" s="94">
        <v>555199</v>
      </c>
      <c r="AG85" s="94">
        <v>557745</v>
      </c>
      <c r="AH85" s="94">
        <v>623740</v>
      </c>
      <c r="AI85" s="94">
        <v>638288</v>
      </c>
      <c r="AJ85" s="94">
        <v>663650</v>
      </c>
      <c r="AK85" s="94">
        <v>840470</v>
      </c>
      <c r="AL85" s="94">
        <v>660372</v>
      </c>
      <c r="AM85" s="94">
        <v>690670</v>
      </c>
      <c r="AN85" s="94">
        <v>702098</v>
      </c>
      <c r="AO85" s="94">
        <v>841739</v>
      </c>
      <c r="AP85" s="227">
        <v>7741834</v>
      </c>
      <c r="AQ85" s="94">
        <v>689155</v>
      </c>
      <c r="AR85" s="94">
        <v>676180</v>
      </c>
      <c r="AS85" s="94">
        <v>903106</v>
      </c>
      <c r="AT85" s="94">
        <v>779900</v>
      </c>
      <c r="AU85" s="94">
        <v>841078</v>
      </c>
      <c r="AV85" s="94">
        <v>836100</v>
      </c>
      <c r="AW85" s="94">
        <v>839448</v>
      </c>
      <c r="AX85" s="94">
        <v>874261</v>
      </c>
      <c r="AY85" s="94">
        <v>847223</v>
      </c>
      <c r="AZ85" s="94">
        <v>943061</v>
      </c>
      <c r="BA85" s="94">
        <v>939749</v>
      </c>
      <c r="BB85" s="94">
        <v>1124728</v>
      </c>
      <c r="BC85" s="227">
        <v>10293989</v>
      </c>
      <c r="BD85" s="95">
        <v>926911</v>
      </c>
      <c r="BE85" s="94">
        <v>958796</v>
      </c>
      <c r="BF85" s="94">
        <v>1009677</v>
      </c>
      <c r="BG85" s="94">
        <v>1054979</v>
      </c>
      <c r="BH85" s="94">
        <v>1156724</v>
      </c>
      <c r="BI85" s="94">
        <v>1115805</v>
      </c>
      <c r="BJ85" s="94">
        <v>1192787</v>
      </c>
      <c r="BK85" s="94">
        <v>1228838</v>
      </c>
      <c r="BL85" s="94">
        <v>1218435</v>
      </c>
      <c r="BM85" s="94">
        <v>1199448</v>
      </c>
      <c r="BN85" s="94">
        <v>1095233</v>
      </c>
      <c r="BO85" s="94">
        <v>1483518</v>
      </c>
      <c r="BP85" s="227">
        <v>13641151</v>
      </c>
      <c r="BQ85" s="94">
        <v>1274676</v>
      </c>
      <c r="BR85" s="94">
        <v>1272643</v>
      </c>
      <c r="BS85" s="94">
        <v>1198024</v>
      </c>
      <c r="BT85" s="94">
        <v>951059</v>
      </c>
      <c r="BU85" s="94">
        <v>1208835</v>
      </c>
      <c r="BV85" s="94">
        <v>1547841</v>
      </c>
      <c r="BW85" s="95">
        <f t="shared" si="12"/>
        <v>4725519</v>
      </c>
      <c r="BX85" s="118">
        <f t="shared" si="13"/>
        <v>6222892</v>
      </c>
      <c r="BY85" s="119">
        <f t="shared" si="14"/>
        <v>7453078</v>
      </c>
      <c r="BZ85" s="173">
        <f t="shared" ref="BZ85" si="15">((BY85/BX85)-1)*100</f>
        <v>19.768718467233558</v>
      </c>
      <c r="CA85" s="66"/>
      <c r="CB85" s="66"/>
    </row>
    <row r="86" spans="1:80" ht="20.100000000000001" customHeight="1" x14ac:dyDescent="0.25">
      <c r="A86" s="169"/>
      <c r="B86" s="370" t="s">
        <v>41</v>
      </c>
      <c r="C86" s="371"/>
      <c r="D86" s="42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28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28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28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28">
        <v>9956231</v>
      </c>
      <c r="BD86" s="42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128">
        <v>13258226</v>
      </c>
      <c r="BQ86" s="28">
        <v>1239385</v>
      </c>
      <c r="BR86" s="28">
        <v>1238533</v>
      </c>
      <c r="BS86" s="28">
        <v>1164783</v>
      </c>
      <c r="BT86" s="28">
        <v>924038</v>
      </c>
      <c r="BU86" s="28">
        <v>1175761</v>
      </c>
      <c r="BV86" s="28">
        <v>1506613</v>
      </c>
      <c r="BW86" s="42">
        <f t="shared" si="12"/>
        <v>4564624</v>
      </c>
      <c r="BX86" s="20">
        <f t="shared" si="13"/>
        <v>6042961</v>
      </c>
      <c r="BY86" s="52">
        <f t="shared" si="14"/>
        <v>7249113</v>
      </c>
      <c r="BZ86" s="108">
        <f t="shared" si="9"/>
        <v>19.959619133732609</v>
      </c>
      <c r="CA86" s="66"/>
      <c r="CB86" s="66"/>
    </row>
    <row r="87" spans="1:80" ht="20.100000000000001" customHeight="1" thickBot="1" x14ac:dyDescent="0.3">
      <c r="A87" s="169"/>
      <c r="B87" s="21" t="s">
        <v>81</v>
      </c>
      <c r="C87" s="53"/>
      <c r="D87" s="42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28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28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28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28">
        <v>337758</v>
      </c>
      <c r="BD87" s="42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128">
        <v>382925</v>
      </c>
      <c r="BQ87" s="28">
        <v>35291</v>
      </c>
      <c r="BR87" s="28">
        <v>34110</v>
      </c>
      <c r="BS87" s="28">
        <v>33241</v>
      </c>
      <c r="BT87" s="28">
        <v>27021</v>
      </c>
      <c r="BU87" s="28">
        <v>33074</v>
      </c>
      <c r="BV87" s="28">
        <v>41228</v>
      </c>
      <c r="BW87" s="42">
        <f t="shared" si="12"/>
        <v>160895</v>
      </c>
      <c r="BX87" s="20">
        <f t="shared" si="13"/>
        <v>179931</v>
      </c>
      <c r="BY87" s="52">
        <f t="shared" si="14"/>
        <v>203965</v>
      </c>
      <c r="BZ87" s="108">
        <f t="shared" si="9"/>
        <v>13.35734253686136</v>
      </c>
      <c r="CA87" s="66"/>
      <c r="CB87" s="66"/>
    </row>
    <row r="88" spans="1:80" ht="20.100000000000001" customHeight="1" thickBot="1" x14ac:dyDescent="0.3">
      <c r="A88" s="169"/>
      <c r="B88" s="92"/>
      <c r="C88" s="90" t="s">
        <v>118</v>
      </c>
      <c r="D88" s="95">
        <v>95502</v>
      </c>
      <c r="E88" s="94">
        <v>87124</v>
      </c>
      <c r="F88" s="94">
        <v>107153</v>
      </c>
      <c r="G88" s="94">
        <v>106955</v>
      </c>
      <c r="H88" s="94">
        <v>106806</v>
      </c>
      <c r="I88" s="94">
        <v>113365</v>
      </c>
      <c r="J88" s="94">
        <v>119958</v>
      </c>
      <c r="K88" s="94">
        <v>118869</v>
      </c>
      <c r="L88" s="94">
        <v>132487</v>
      </c>
      <c r="M88" s="94">
        <v>139258</v>
      </c>
      <c r="N88" s="94">
        <v>131928</v>
      </c>
      <c r="O88" s="94">
        <v>155999</v>
      </c>
      <c r="P88" s="227">
        <v>1415404</v>
      </c>
      <c r="Q88" s="94">
        <v>137971</v>
      </c>
      <c r="R88" s="94">
        <v>134573</v>
      </c>
      <c r="S88" s="94">
        <v>145915</v>
      </c>
      <c r="T88" s="94">
        <v>154174</v>
      </c>
      <c r="U88" s="94">
        <v>154973</v>
      </c>
      <c r="V88" s="94">
        <v>156244</v>
      </c>
      <c r="W88" s="94">
        <v>162467</v>
      </c>
      <c r="X88" s="94">
        <v>170933</v>
      </c>
      <c r="Y88" s="94">
        <v>177830</v>
      </c>
      <c r="Z88" s="94">
        <v>175562</v>
      </c>
      <c r="AA88" s="94">
        <v>176697</v>
      </c>
      <c r="AB88" s="94">
        <v>217425</v>
      </c>
      <c r="AC88" s="227">
        <v>1964764</v>
      </c>
      <c r="AD88" s="94">
        <v>184669</v>
      </c>
      <c r="AE88" s="94">
        <v>177670</v>
      </c>
      <c r="AF88" s="94">
        <v>215433</v>
      </c>
      <c r="AG88" s="94">
        <v>212123</v>
      </c>
      <c r="AH88" s="94">
        <v>241307</v>
      </c>
      <c r="AI88" s="94">
        <v>234373</v>
      </c>
      <c r="AJ88" s="94">
        <v>240854</v>
      </c>
      <c r="AK88" s="94">
        <v>247198</v>
      </c>
      <c r="AL88" s="94">
        <v>254434</v>
      </c>
      <c r="AM88" s="94">
        <v>258709</v>
      </c>
      <c r="AN88" s="94">
        <v>258555</v>
      </c>
      <c r="AO88" s="94">
        <v>278938</v>
      </c>
      <c r="AP88" s="227">
        <v>2804263</v>
      </c>
      <c r="AQ88" s="94">
        <v>261089</v>
      </c>
      <c r="AR88" s="94">
        <v>236611</v>
      </c>
      <c r="AS88" s="94">
        <v>271441</v>
      </c>
      <c r="AT88" s="94">
        <v>267090</v>
      </c>
      <c r="AU88" s="94">
        <v>268936</v>
      </c>
      <c r="AV88" s="94">
        <v>265161</v>
      </c>
      <c r="AW88" s="94">
        <v>280122</v>
      </c>
      <c r="AX88" s="94">
        <v>289202</v>
      </c>
      <c r="AY88" s="94">
        <v>283294</v>
      </c>
      <c r="AZ88" s="94">
        <v>302246</v>
      </c>
      <c r="BA88" s="94">
        <v>302669</v>
      </c>
      <c r="BB88" s="94">
        <v>328149</v>
      </c>
      <c r="BC88" s="227">
        <v>3356010</v>
      </c>
      <c r="BD88" s="95">
        <v>296557</v>
      </c>
      <c r="BE88" s="94">
        <v>297001</v>
      </c>
      <c r="BF88" s="94">
        <v>330469</v>
      </c>
      <c r="BG88" s="94">
        <v>350306</v>
      </c>
      <c r="BH88" s="94">
        <v>354721</v>
      </c>
      <c r="BI88" s="94">
        <v>339296</v>
      </c>
      <c r="BJ88" s="94">
        <v>373949</v>
      </c>
      <c r="BK88" s="94">
        <v>371081</v>
      </c>
      <c r="BL88" s="94">
        <v>392391</v>
      </c>
      <c r="BM88" s="94">
        <v>407213</v>
      </c>
      <c r="BN88" s="94">
        <v>429410</v>
      </c>
      <c r="BO88" s="94">
        <v>496658</v>
      </c>
      <c r="BP88" s="227">
        <v>4439052</v>
      </c>
      <c r="BQ88" s="94">
        <v>468339</v>
      </c>
      <c r="BR88" s="94">
        <v>446723</v>
      </c>
      <c r="BS88" s="94">
        <v>470647</v>
      </c>
      <c r="BT88" s="94">
        <v>498379</v>
      </c>
      <c r="BU88" s="94">
        <v>597222</v>
      </c>
      <c r="BV88" s="94">
        <v>677116</v>
      </c>
      <c r="BW88" s="95">
        <f t="shared" si="12"/>
        <v>1570328</v>
      </c>
      <c r="BX88" s="118">
        <f t="shared" si="13"/>
        <v>1968350</v>
      </c>
      <c r="BY88" s="119">
        <f t="shared" si="14"/>
        <v>3158426</v>
      </c>
      <c r="BZ88" s="173">
        <f t="shared" si="9"/>
        <v>60.460588818045565</v>
      </c>
      <c r="CA88" s="66"/>
      <c r="CB88" s="66"/>
    </row>
    <row r="89" spans="1:80" ht="20.100000000000001" customHeight="1" x14ac:dyDescent="0.25">
      <c r="A89" s="169"/>
      <c r="B89" s="21" t="s">
        <v>37</v>
      </c>
      <c r="C89" s="53"/>
      <c r="D89" s="42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28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28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28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28">
        <v>3312383</v>
      </c>
      <c r="BD89" s="42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128">
        <v>4398996</v>
      </c>
      <c r="BQ89" s="28">
        <v>464968</v>
      </c>
      <c r="BR89" s="28">
        <v>443574</v>
      </c>
      <c r="BS89" s="28">
        <v>467455</v>
      </c>
      <c r="BT89" s="28">
        <v>496131</v>
      </c>
      <c r="BU89" s="28">
        <v>593973</v>
      </c>
      <c r="BV89" s="28">
        <v>672880</v>
      </c>
      <c r="BW89" s="42">
        <f t="shared" si="12"/>
        <v>1548371</v>
      </c>
      <c r="BX89" s="20">
        <f t="shared" si="13"/>
        <v>1947829</v>
      </c>
      <c r="BY89" s="52">
        <f t="shared" si="14"/>
        <v>3138981</v>
      </c>
      <c r="BZ89" s="108">
        <f t="shared" si="9"/>
        <v>61.152801400944327</v>
      </c>
      <c r="CA89" s="66"/>
      <c r="CB89" s="66"/>
    </row>
    <row r="90" spans="1:80" ht="20.100000000000001" customHeight="1" thickBot="1" x14ac:dyDescent="0.3">
      <c r="A90" s="169"/>
      <c r="B90" s="22" t="s">
        <v>38</v>
      </c>
      <c r="C90" s="54"/>
      <c r="D90" s="70">
        <v>3366</v>
      </c>
      <c r="E90" s="71">
        <v>2760</v>
      </c>
      <c r="F90" s="71">
        <v>3445</v>
      </c>
      <c r="G90" s="71">
        <v>3054</v>
      </c>
      <c r="H90" s="71">
        <v>3125</v>
      </c>
      <c r="I90" s="71">
        <v>3562</v>
      </c>
      <c r="J90" s="71">
        <v>3306</v>
      </c>
      <c r="K90" s="71">
        <v>3470</v>
      </c>
      <c r="L90" s="71">
        <v>3956</v>
      </c>
      <c r="M90" s="71">
        <v>3540</v>
      </c>
      <c r="N90" s="71">
        <v>3842</v>
      </c>
      <c r="O90" s="71">
        <v>3120</v>
      </c>
      <c r="P90" s="121">
        <v>40546</v>
      </c>
      <c r="Q90" s="71">
        <v>3579</v>
      </c>
      <c r="R90" s="71">
        <v>3206</v>
      </c>
      <c r="S90" s="71">
        <v>3498</v>
      </c>
      <c r="T90" s="71">
        <v>3309</v>
      </c>
      <c r="U90" s="71">
        <v>3427</v>
      </c>
      <c r="V90" s="71">
        <v>3712</v>
      </c>
      <c r="W90" s="71">
        <v>3431</v>
      </c>
      <c r="X90" s="71">
        <v>3485</v>
      </c>
      <c r="Y90" s="71">
        <v>3825</v>
      </c>
      <c r="Z90" s="71">
        <v>3486</v>
      </c>
      <c r="AA90" s="71">
        <v>3716</v>
      </c>
      <c r="AB90" s="71">
        <v>3248</v>
      </c>
      <c r="AC90" s="121">
        <v>41922</v>
      </c>
      <c r="AD90" s="71">
        <v>3873</v>
      </c>
      <c r="AE90" s="71">
        <v>3167</v>
      </c>
      <c r="AF90" s="71">
        <v>3856</v>
      </c>
      <c r="AG90" s="71">
        <v>3782</v>
      </c>
      <c r="AH90" s="71">
        <v>4165</v>
      </c>
      <c r="AI90" s="71">
        <v>4169</v>
      </c>
      <c r="AJ90" s="71">
        <v>4069</v>
      </c>
      <c r="AK90" s="71">
        <v>4278</v>
      </c>
      <c r="AL90" s="71">
        <v>4309</v>
      </c>
      <c r="AM90" s="71">
        <v>4276</v>
      </c>
      <c r="AN90" s="71">
        <v>4588</v>
      </c>
      <c r="AO90" s="71">
        <v>4029</v>
      </c>
      <c r="AP90" s="121">
        <v>48561</v>
      </c>
      <c r="AQ90" s="71">
        <v>4816</v>
      </c>
      <c r="AR90" s="71">
        <v>3971</v>
      </c>
      <c r="AS90" s="71">
        <v>3378</v>
      </c>
      <c r="AT90" s="71">
        <v>3173</v>
      </c>
      <c r="AU90" s="71">
        <v>3352</v>
      </c>
      <c r="AV90" s="71">
        <v>3267</v>
      </c>
      <c r="AW90" s="71">
        <v>3411</v>
      </c>
      <c r="AX90" s="71">
        <v>3977</v>
      </c>
      <c r="AY90" s="71">
        <v>3941</v>
      </c>
      <c r="AZ90" s="71">
        <v>3402</v>
      </c>
      <c r="BA90" s="71">
        <v>3726</v>
      </c>
      <c r="BB90" s="71">
        <v>3213</v>
      </c>
      <c r="BC90" s="121">
        <v>43627</v>
      </c>
      <c r="BD90" s="70">
        <v>3451</v>
      </c>
      <c r="BE90" s="71">
        <v>2998</v>
      </c>
      <c r="BF90" s="71">
        <v>3404</v>
      </c>
      <c r="BG90" s="71">
        <v>3576</v>
      </c>
      <c r="BH90" s="71">
        <v>3752</v>
      </c>
      <c r="BI90" s="71">
        <v>3340</v>
      </c>
      <c r="BJ90" s="71">
        <v>3628</v>
      </c>
      <c r="BK90" s="71">
        <v>3411</v>
      </c>
      <c r="BL90" s="71">
        <v>3191</v>
      </c>
      <c r="BM90" s="71">
        <v>3117</v>
      </c>
      <c r="BN90" s="71">
        <v>2980</v>
      </c>
      <c r="BO90" s="71">
        <v>3208</v>
      </c>
      <c r="BP90" s="121">
        <v>40056</v>
      </c>
      <c r="BQ90" s="71">
        <v>3371</v>
      </c>
      <c r="BR90" s="71">
        <v>3149</v>
      </c>
      <c r="BS90" s="71">
        <v>3192</v>
      </c>
      <c r="BT90" s="71">
        <v>2248</v>
      </c>
      <c r="BU90" s="71">
        <v>3249</v>
      </c>
      <c r="BV90" s="71">
        <v>4236</v>
      </c>
      <c r="BW90" s="70">
        <f t="shared" si="12"/>
        <v>21957</v>
      </c>
      <c r="BX90" s="149">
        <f t="shared" si="13"/>
        <v>20521</v>
      </c>
      <c r="BY90" s="220">
        <f t="shared" si="14"/>
        <v>19445</v>
      </c>
      <c r="BZ90" s="110">
        <f t="shared" si="9"/>
        <v>-5.2434091905852576</v>
      </c>
      <c r="CA90" s="66"/>
      <c r="CB90" s="66"/>
    </row>
    <row r="91" spans="1:80" ht="20.100000000000001" customHeight="1" x14ac:dyDescent="0.25">
      <c r="A91" s="169"/>
      <c r="B91" s="297" t="s">
        <v>101</v>
      </c>
      <c r="C91" s="299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0"/>
      <c r="BY91" s="144"/>
      <c r="BZ91" s="166"/>
      <c r="CA91" s="66"/>
      <c r="CB91" s="66"/>
    </row>
    <row r="92" spans="1:80" ht="20.100000000000001" customHeight="1" x14ac:dyDescent="0.25">
      <c r="A92" s="169"/>
      <c r="B92" s="329"/>
      <c r="C92" s="296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0"/>
      <c r="BY92" s="20"/>
      <c r="BZ92" s="293"/>
      <c r="CA92" s="66"/>
      <c r="CB92" s="66"/>
    </row>
    <row r="93" spans="1:80" s="214" customFormat="1" ht="20.100000000000001" customHeight="1" thickBot="1" x14ac:dyDescent="0.3">
      <c r="A93" s="169"/>
      <c r="B93" s="98" t="s">
        <v>47</v>
      </c>
      <c r="C93" s="82"/>
      <c r="D93" s="351"/>
      <c r="E93" s="351"/>
      <c r="F93" s="80"/>
      <c r="G93" s="80"/>
      <c r="H93" s="80"/>
      <c r="I93" s="80"/>
      <c r="J93" s="80"/>
      <c r="K93" s="80"/>
      <c r="L93" s="80"/>
      <c r="M93" s="80"/>
      <c r="N93" s="351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24"/>
      <c r="BX93" s="147"/>
      <c r="BY93" s="156"/>
      <c r="BZ93" s="24"/>
      <c r="CA93" s="66"/>
      <c r="CB93" s="66"/>
    </row>
    <row r="94" spans="1:80" s="214" customFormat="1" ht="20.100000000000001" customHeight="1" thickBot="1" x14ac:dyDescent="0.35">
      <c r="A94" s="169"/>
      <c r="B94" s="91"/>
      <c r="C94" s="90" t="s">
        <v>71</v>
      </c>
      <c r="D94" s="96">
        <v>7716.369539061001</v>
      </c>
      <c r="E94" s="97">
        <v>6138.5304445011998</v>
      </c>
      <c r="F94" s="97">
        <v>7697.5132325352006</v>
      </c>
      <c r="G94" s="97">
        <v>8833.8120219911998</v>
      </c>
      <c r="H94" s="97">
        <v>7755.9302820874</v>
      </c>
      <c r="I94" s="97">
        <v>8070.6604925987995</v>
      </c>
      <c r="J94" s="97">
        <v>7440.9820989026002</v>
      </c>
      <c r="K94" s="97">
        <v>6944.8230265124002</v>
      </c>
      <c r="L94" s="97">
        <v>7259.7404354620003</v>
      </c>
      <c r="M94" s="97">
        <v>8073.8267754926001</v>
      </c>
      <c r="N94" s="97">
        <v>7182.9155399548008</v>
      </c>
      <c r="O94" s="97">
        <v>10684.7354228028</v>
      </c>
      <c r="P94" s="129">
        <v>93799.839311901989</v>
      </c>
      <c r="Q94" s="97">
        <v>6986.3160900546</v>
      </c>
      <c r="R94" s="97">
        <v>6284.8711499102001</v>
      </c>
      <c r="S94" s="97">
        <v>7359.0115466900006</v>
      </c>
      <c r="T94" s="97">
        <v>7662.2827787677998</v>
      </c>
      <c r="U94" s="97">
        <v>7472.1243663828</v>
      </c>
      <c r="V94" s="97">
        <v>7479.0635628206001</v>
      </c>
      <c r="W94" s="97">
        <v>6736.8815804114001</v>
      </c>
      <c r="X94" s="97">
        <v>7236.0082641319996</v>
      </c>
      <c r="Y94" s="97">
        <v>6885.5180575761997</v>
      </c>
      <c r="Z94" s="97">
        <v>6719.719280716</v>
      </c>
      <c r="AA94" s="97">
        <v>6907.1747503614015</v>
      </c>
      <c r="AB94" s="97">
        <v>8592.7434320960001</v>
      </c>
      <c r="AC94" s="129">
        <v>86321.714859919011</v>
      </c>
      <c r="AD94" s="96">
        <v>6238.0576723486001</v>
      </c>
      <c r="AE94" s="97">
        <v>5311.1436857200006</v>
      </c>
      <c r="AF94" s="97">
        <v>7367.3982938946001</v>
      </c>
      <c r="AG94" s="97">
        <v>6688.9698657073995</v>
      </c>
      <c r="AH94" s="97">
        <v>7888.8491891642007</v>
      </c>
      <c r="AI94" s="97">
        <v>7242.5202188754001</v>
      </c>
      <c r="AJ94" s="97">
        <v>6783.5632090827994</v>
      </c>
      <c r="AK94" s="97">
        <v>6939.312601353</v>
      </c>
      <c r="AL94" s="97">
        <v>6579.3384021768015</v>
      </c>
      <c r="AM94" s="97">
        <v>7234.1347202218003</v>
      </c>
      <c r="AN94" s="97">
        <v>6747.8678569726007</v>
      </c>
      <c r="AO94" s="97">
        <v>8229.4301813540005</v>
      </c>
      <c r="AP94" s="129">
        <v>83250.585896871198</v>
      </c>
      <c r="AQ94" s="97">
        <v>6008.9771493673998</v>
      </c>
      <c r="AR94" s="97">
        <v>5184.3637264658009</v>
      </c>
      <c r="AS94" s="97">
        <v>6486.1228227814008</v>
      </c>
      <c r="AT94" s="97">
        <v>7964.0370098186004</v>
      </c>
      <c r="AU94" s="97">
        <v>6758.5539813394007</v>
      </c>
      <c r="AV94" s="97">
        <v>6756.8866622617998</v>
      </c>
      <c r="AW94" s="97">
        <v>6183.0343577098001</v>
      </c>
      <c r="AX94" s="97">
        <v>6715.2610008315996</v>
      </c>
      <c r="AY94" s="97">
        <v>5557.4018096326008</v>
      </c>
      <c r="AZ94" s="97">
        <v>6934.2205408753998</v>
      </c>
      <c r="BA94" s="97">
        <v>6208.5392697669995</v>
      </c>
      <c r="BB94" s="97">
        <v>7384.9567391778</v>
      </c>
      <c r="BC94" s="129">
        <v>78142.355070028614</v>
      </c>
      <c r="BD94" s="96">
        <v>6156.6423901143999</v>
      </c>
      <c r="BE94" s="97">
        <v>5535</v>
      </c>
      <c r="BF94" s="97">
        <v>5416.9728175532</v>
      </c>
      <c r="BG94" s="97">
        <v>6704.9807098434003</v>
      </c>
      <c r="BH94" s="97">
        <v>6444.1820140953996</v>
      </c>
      <c r="BI94" s="97">
        <v>5594.9683749631995</v>
      </c>
      <c r="BJ94" s="97">
        <v>7060.4723708736001</v>
      </c>
      <c r="BK94" s="97">
        <v>6349.4531224443999</v>
      </c>
      <c r="BL94" s="97">
        <v>5650.6453716261994</v>
      </c>
      <c r="BM94" s="97">
        <v>5438.1798847341997</v>
      </c>
      <c r="BN94" s="97">
        <v>4508.1472810837995</v>
      </c>
      <c r="BO94" s="97">
        <v>6709.7643201527999</v>
      </c>
      <c r="BP94" s="129">
        <v>71569.408657484601</v>
      </c>
      <c r="BQ94" s="97">
        <v>5174.6396543720002</v>
      </c>
      <c r="BR94" s="97">
        <v>4239.5109648051994</v>
      </c>
      <c r="BS94" s="97">
        <v>4118.3172009997998</v>
      </c>
      <c r="BT94" s="97">
        <v>1425.022980127</v>
      </c>
      <c r="BU94" s="97">
        <v>1858.6061476489999</v>
      </c>
      <c r="BV94" s="97">
        <v>3113.1091273594002</v>
      </c>
      <c r="BW94" s="96">
        <f>SUM($AQ94:$AV94)</f>
        <v>39158.941352034402</v>
      </c>
      <c r="BX94" s="118">
        <f>SUM($BD94:$BI94)</f>
        <v>35852.746306569599</v>
      </c>
      <c r="BY94" s="119">
        <f>SUM($BQ94:$BV94)</f>
        <v>19929.206075312399</v>
      </c>
      <c r="BZ94" s="173">
        <f t="shared" ref="BZ94:BZ96" si="16">((BY94/BX94)-1)*100</f>
        <v>-44.413725227903669</v>
      </c>
      <c r="CA94" s="66"/>
      <c r="CB94" s="66"/>
    </row>
    <row r="95" spans="1:80" ht="20.100000000000001" customHeight="1" x14ac:dyDescent="0.2">
      <c r="A95" s="169"/>
      <c r="B95" s="13" t="s">
        <v>72</v>
      </c>
      <c r="C95" s="14"/>
      <c r="D95" s="200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1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201"/>
      <c r="AD95" s="200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201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201"/>
      <c r="BD95" s="200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201"/>
      <c r="BQ95" s="199"/>
      <c r="BR95" s="199"/>
      <c r="BS95" s="199"/>
      <c r="BT95" s="199"/>
      <c r="BU95" s="199"/>
      <c r="BV95" s="199"/>
      <c r="BW95" s="228"/>
      <c r="BX95" s="144"/>
      <c r="BY95" s="223"/>
      <c r="BZ95" s="103"/>
      <c r="CA95" s="66"/>
      <c r="CB95" s="66"/>
    </row>
    <row r="96" spans="1:80" s="213" customFormat="1" ht="20.100000000000001" customHeight="1" x14ac:dyDescent="0.25">
      <c r="A96" s="169"/>
      <c r="B96" s="375" t="s">
        <v>12</v>
      </c>
      <c r="C96" s="374"/>
      <c r="D96" s="42">
        <v>6596.3446734300005</v>
      </c>
      <c r="E96" s="28">
        <v>5228.4228063299997</v>
      </c>
      <c r="F96" s="28">
        <v>6614.9200531500001</v>
      </c>
      <c r="G96" s="28">
        <v>7492.6957562599991</v>
      </c>
      <c r="H96" s="28">
        <v>6402.8919354399995</v>
      </c>
      <c r="I96" s="28">
        <v>6645.3449047599997</v>
      </c>
      <c r="J96" s="28">
        <v>6334.9233422200004</v>
      </c>
      <c r="K96" s="28">
        <v>5926.3813839499999</v>
      </c>
      <c r="L96" s="28">
        <v>6234.2657743700001</v>
      </c>
      <c r="M96" s="28">
        <v>6819.5506255699993</v>
      </c>
      <c r="N96" s="28">
        <v>6144.8676103200005</v>
      </c>
      <c r="O96" s="28">
        <v>9281.2980494900003</v>
      </c>
      <c r="P96" s="128">
        <v>79721.90691528999</v>
      </c>
      <c r="Q96" s="28">
        <v>6062.9676833200001</v>
      </c>
      <c r="R96" s="28">
        <v>5509.9389737900001</v>
      </c>
      <c r="S96" s="28">
        <v>6408.7930660800002</v>
      </c>
      <c r="T96" s="28">
        <v>6801.4414083900001</v>
      </c>
      <c r="U96" s="28">
        <v>6410.4396427000001</v>
      </c>
      <c r="V96" s="28">
        <v>6476.0578746900001</v>
      </c>
      <c r="W96" s="28">
        <v>5928.2949617100003</v>
      </c>
      <c r="X96" s="28">
        <v>6382.4153620399993</v>
      </c>
      <c r="Y96" s="28">
        <v>6149.5885171</v>
      </c>
      <c r="Z96" s="28">
        <v>5990.0971402799996</v>
      </c>
      <c r="AA96" s="28">
        <v>6205.1945416400013</v>
      </c>
      <c r="AB96" s="28">
        <v>7743.5521639399994</v>
      </c>
      <c r="AC96" s="128">
        <v>76068.781335680003</v>
      </c>
      <c r="AD96" s="42">
        <v>5635.8658635299998</v>
      </c>
      <c r="AE96" s="28">
        <v>4649.1060121500004</v>
      </c>
      <c r="AF96" s="28">
        <v>6459.7538471799999</v>
      </c>
      <c r="AG96" s="28">
        <v>5964.9687681799996</v>
      </c>
      <c r="AH96" s="28">
        <v>6208.8138170400007</v>
      </c>
      <c r="AI96" s="28">
        <v>6275.6686914700003</v>
      </c>
      <c r="AJ96" s="28">
        <v>5991.4860550999992</v>
      </c>
      <c r="AK96" s="28">
        <v>6137.2970939199995</v>
      </c>
      <c r="AL96" s="28">
        <v>5867.183531390001</v>
      </c>
      <c r="AM96" s="28">
        <v>6265.11154498</v>
      </c>
      <c r="AN96" s="28">
        <v>5984.9182771900005</v>
      </c>
      <c r="AO96" s="28">
        <v>7292.79657658</v>
      </c>
      <c r="AP96" s="128">
        <v>72732.970078710001</v>
      </c>
      <c r="AQ96" s="28">
        <v>5325.97562045</v>
      </c>
      <c r="AR96" s="28">
        <v>4643.7459878300006</v>
      </c>
      <c r="AS96" s="28">
        <v>5761.3858914700004</v>
      </c>
      <c r="AT96" s="28">
        <v>7159.5847826400004</v>
      </c>
      <c r="AU96" s="28">
        <v>5982.0077348900004</v>
      </c>
      <c r="AV96" s="28">
        <v>5958.2740504200001</v>
      </c>
      <c r="AW96" s="28">
        <v>5594.71140801</v>
      </c>
      <c r="AX96" s="28">
        <v>6048.5772717999998</v>
      </c>
      <c r="AY96" s="28">
        <v>4976.2899308600008</v>
      </c>
      <c r="AZ96" s="28">
        <v>6232.1602937899997</v>
      </c>
      <c r="BA96" s="28">
        <v>5629.5137773999995</v>
      </c>
      <c r="BB96" s="28">
        <v>6668.3216274300003</v>
      </c>
      <c r="BC96" s="128">
        <v>69980.548376990017</v>
      </c>
      <c r="BD96" s="42">
        <v>5591.9842135899999</v>
      </c>
      <c r="BE96" s="28">
        <v>5010</v>
      </c>
      <c r="BF96" s="28">
        <v>4868.81167138</v>
      </c>
      <c r="BG96" s="28">
        <v>6171.9376757800001</v>
      </c>
      <c r="BH96" s="28">
        <v>5842.7834244699998</v>
      </c>
      <c r="BI96" s="28">
        <v>5056.8058571499996</v>
      </c>
      <c r="BJ96" s="28">
        <v>6447.0912589299996</v>
      </c>
      <c r="BK96" s="28">
        <v>5847.3973199499997</v>
      </c>
      <c r="BL96" s="28">
        <v>5210.2247097099998</v>
      </c>
      <c r="BM96" s="28">
        <v>4893.9657572099995</v>
      </c>
      <c r="BN96" s="28">
        <v>4089.0333150199999</v>
      </c>
      <c r="BO96" s="28">
        <v>6127.2730732600003</v>
      </c>
      <c r="BP96" s="128">
        <v>65157.308276449992</v>
      </c>
      <c r="BQ96" s="28">
        <v>4766.6596681400006</v>
      </c>
      <c r="BR96" s="28">
        <v>3868.3763464499998</v>
      </c>
      <c r="BS96" s="28">
        <v>3767.4978270499996</v>
      </c>
      <c r="BT96" s="28">
        <v>1351.46294665</v>
      </c>
      <c r="BU96" s="28">
        <v>1730.61700002</v>
      </c>
      <c r="BV96" s="28">
        <v>2896.4705105900002</v>
      </c>
      <c r="BW96" s="42">
        <f>SUM($AQ96:$AV96)</f>
        <v>34830.974067700001</v>
      </c>
      <c r="BX96" s="20">
        <f>SUM($BD96:$BI96)</f>
        <v>32542.322842369998</v>
      </c>
      <c r="BY96" s="52">
        <f>SUM($BQ96:$BV96)</f>
        <v>18381.084298900001</v>
      </c>
      <c r="BZ96" s="108">
        <f t="shared" si="16"/>
        <v>-43.516372854097895</v>
      </c>
      <c r="CA96" s="66"/>
      <c r="CB96" s="66"/>
    </row>
    <row r="97" spans="1:80" ht="20.100000000000001" customHeight="1" x14ac:dyDescent="0.2">
      <c r="A97" s="169"/>
      <c r="B97" s="18" t="s">
        <v>73</v>
      </c>
      <c r="C97" s="23"/>
      <c r="D97" s="42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1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128"/>
      <c r="AD97" s="42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1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128"/>
      <c r="BD97" s="42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128"/>
      <c r="BQ97" s="28"/>
      <c r="BR97" s="28"/>
      <c r="BS97" s="28"/>
      <c r="BT97" s="28"/>
      <c r="BU97" s="28"/>
      <c r="BV97" s="28"/>
      <c r="BW97" s="42"/>
      <c r="BX97" s="20"/>
      <c r="BY97" s="52"/>
      <c r="BZ97" s="109"/>
      <c r="CA97" s="66"/>
      <c r="CB97" s="76"/>
    </row>
    <row r="98" spans="1:80" ht="20.100000000000001" customHeight="1" thickBot="1" x14ac:dyDescent="0.3">
      <c r="A98" s="169"/>
      <c r="B98" s="375" t="s">
        <v>12</v>
      </c>
      <c r="C98" s="374"/>
      <c r="D98" s="42">
        <v>1120.024865631</v>
      </c>
      <c r="E98" s="28">
        <v>910.10763817120005</v>
      </c>
      <c r="F98" s="28">
        <v>1082.5931793852001</v>
      </c>
      <c r="G98" s="28">
        <v>1341.1162657312</v>
      </c>
      <c r="H98" s="28">
        <v>1353.0383466474002</v>
      </c>
      <c r="I98" s="28">
        <v>1425.3155878388</v>
      </c>
      <c r="J98" s="28">
        <v>1106.0587566826</v>
      </c>
      <c r="K98" s="28">
        <v>1018.4416425624001</v>
      </c>
      <c r="L98" s="28">
        <v>1025.4746610919999</v>
      </c>
      <c r="M98" s="28">
        <v>1254.2761499226003</v>
      </c>
      <c r="N98" s="28">
        <v>1038.0479296348001</v>
      </c>
      <c r="O98" s="28">
        <v>1403.4373733128</v>
      </c>
      <c r="P98" s="128">
        <v>14077.932396611999</v>
      </c>
      <c r="Q98" s="28">
        <v>923.34840673460008</v>
      </c>
      <c r="R98" s="28">
        <v>774.93217612019998</v>
      </c>
      <c r="S98" s="28">
        <v>950.21848061000014</v>
      </c>
      <c r="T98" s="28">
        <v>860.84137037779999</v>
      </c>
      <c r="U98" s="28">
        <v>1061.6847236828</v>
      </c>
      <c r="V98" s="28">
        <v>1003.0056881305999</v>
      </c>
      <c r="W98" s="28">
        <v>808.58661870139997</v>
      </c>
      <c r="X98" s="28">
        <v>853.59290209200014</v>
      </c>
      <c r="Y98" s="28">
        <v>735.92954047620003</v>
      </c>
      <c r="Z98" s="28">
        <v>729.622140436</v>
      </c>
      <c r="AA98" s="28">
        <v>701.9802087214</v>
      </c>
      <c r="AB98" s="28">
        <v>849.19126815600009</v>
      </c>
      <c r="AC98" s="128">
        <v>10252.933524239001</v>
      </c>
      <c r="AD98" s="42">
        <v>602.19180881860007</v>
      </c>
      <c r="AE98" s="28">
        <v>662.03767356999992</v>
      </c>
      <c r="AF98" s="28">
        <v>907.64444671460001</v>
      </c>
      <c r="AG98" s="28">
        <v>724.00109752740013</v>
      </c>
      <c r="AH98" s="28">
        <v>1680.0353721242002</v>
      </c>
      <c r="AI98" s="28">
        <v>966.85152740540013</v>
      </c>
      <c r="AJ98" s="28">
        <v>792.07715398280004</v>
      </c>
      <c r="AK98" s="28">
        <v>802.01550743300004</v>
      </c>
      <c r="AL98" s="28">
        <v>712.15487078680007</v>
      </c>
      <c r="AM98" s="28">
        <v>969.0231752418</v>
      </c>
      <c r="AN98" s="28">
        <v>762.94957978260004</v>
      </c>
      <c r="AO98" s="28">
        <v>936.6336047740001</v>
      </c>
      <c r="AP98" s="128">
        <v>10517.615818161201</v>
      </c>
      <c r="AQ98" s="28">
        <v>683.00152891739992</v>
      </c>
      <c r="AR98" s="28">
        <v>540.61773863580004</v>
      </c>
      <c r="AS98" s="28">
        <v>724.73693131139999</v>
      </c>
      <c r="AT98" s="28">
        <v>804.45222717859997</v>
      </c>
      <c r="AU98" s="28">
        <v>776.54624644939997</v>
      </c>
      <c r="AV98" s="28">
        <v>798.6126118418</v>
      </c>
      <c r="AW98" s="28">
        <v>588.32294969980012</v>
      </c>
      <c r="AX98" s="28">
        <v>666.68372903160014</v>
      </c>
      <c r="AY98" s="28">
        <v>581.11187877260011</v>
      </c>
      <c r="AZ98" s="28">
        <v>702.06024708540008</v>
      </c>
      <c r="BA98" s="28">
        <v>579.02549236700008</v>
      </c>
      <c r="BB98" s="28">
        <v>716.63511174780001</v>
      </c>
      <c r="BC98" s="128">
        <v>8161.8066930385994</v>
      </c>
      <c r="BD98" s="42">
        <v>564.65817652440001</v>
      </c>
      <c r="BE98" s="28">
        <v>525</v>
      </c>
      <c r="BF98" s="28">
        <v>548.1611461732</v>
      </c>
      <c r="BG98" s="28">
        <v>533.0430340634</v>
      </c>
      <c r="BH98" s="28">
        <v>601.39858962540006</v>
      </c>
      <c r="BI98" s="28">
        <v>538.1625178132</v>
      </c>
      <c r="BJ98" s="28">
        <v>613.3811119436001</v>
      </c>
      <c r="BK98" s="28">
        <v>502.05580249440004</v>
      </c>
      <c r="BL98" s="28">
        <v>440.4206619162</v>
      </c>
      <c r="BM98" s="28">
        <v>544.21412752419997</v>
      </c>
      <c r="BN98" s="28">
        <v>419.11396606379998</v>
      </c>
      <c r="BO98" s="28">
        <v>582.49124689279995</v>
      </c>
      <c r="BP98" s="128">
        <v>6412.1003810345992</v>
      </c>
      <c r="BQ98" s="28">
        <v>407.97998623200004</v>
      </c>
      <c r="BR98" s="28">
        <v>371.13461835519996</v>
      </c>
      <c r="BS98" s="28">
        <v>350.81937394980002</v>
      </c>
      <c r="BT98" s="28">
        <v>73.560033477000005</v>
      </c>
      <c r="BU98" s="28">
        <v>127.989147629</v>
      </c>
      <c r="BV98" s="28">
        <v>216.63861676940002</v>
      </c>
      <c r="BW98" s="42">
        <f>SUM($AQ98:$AV98)</f>
        <v>4327.9672843343997</v>
      </c>
      <c r="BX98" s="20">
        <f>SUM($BD98:$BI98)</f>
        <v>3310.4234641995999</v>
      </c>
      <c r="BY98" s="52">
        <f>SUM($BQ98:$BV98)</f>
        <v>1548.1217764123999</v>
      </c>
      <c r="BZ98" s="108">
        <f t="shared" ref="BZ98:BZ106" si="17">((BY98/BX98)-1)*100</f>
        <v>-53.234932232855357</v>
      </c>
      <c r="CA98" s="66"/>
      <c r="CB98" s="66"/>
    </row>
    <row r="99" spans="1:80" s="214" customFormat="1" ht="20.100000000000001" customHeight="1" thickBot="1" x14ac:dyDescent="0.35">
      <c r="A99" s="169"/>
      <c r="B99" s="91"/>
      <c r="C99" s="90" t="s">
        <v>117</v>
      </c>
      <c r="D99" s="96">
        <v>10451.720425029402</v>
      </c>
      <c r="E99" s="97">
        <v>8714.7033388664022</v>
      </c>
      <c r="F99" s="97">
        <v>11004.482087016973</v>
      </c>
      <c r="G99" s="97">
        <v>11116.109880410018</v>
      </c>
      <c r="H99" s="97">
        <v>11710.30497297199</v>
      </c>
      <c r="I99" s="97">
        <v>10990.161223948413</v>
      </c>
      <c r="J99" s="97">
        <v>10385.021806246807</v>
      </c>
      <c r="K99" s="97">
        <v>10787.260528856592</v>
      </c>
      <c r="L99" s="97">
        <v>10969.835685481572</v>
      </c>
      <c r="M99" s="97">
        <v>13439.643139325803</v>
      </c>
      <c r="N99" s="97">
        <v>10170.329130825196</v>
      </c>
      <c r="O99" s="97">
        <v>17848.535660517377</v>
      </c>
      <c r="P99" s="129">
        <v>137588.10787949653</v>
      </c>
      <c r="Q99" s="97">
        <v>9716.0368210186152</v>
      </c>
      <c r="R99" s="97">
        <v>8899.9407124214031</v>
      </c>
      <c r="S99" s="97">
        <v>10555.106403488422</v>
      </c>
      <c r="T99" s="97">
        <v>10335.466972295395</v>
      </c>
      <c r="U99" s="97">
        <v>13863.61741924259</v>
      </c>
      <c r="V99" s="97">
        <v>11090.002409574199</v>
      </c>
      <c r="W99" s="97">
        <v>10478.247962841609</v>
      </c>
      <c r="X99" s="97">
        <v>10759.493924914203</v>
      </c>
      <c r="Y99" s="97">
        <v>10970.740118961003</v>
      </c>
      <c r="Z99" s="97">
        <v>11756.4680518352</v>
      </c>
      <c r="AA99" s="97">
        <v>10219.605892714608</v>
      </c>
      <c r="AB99" s="97">
        <v>15104.231412085779</v>
      </c>
      <c r="AC99" s="129">
        <v>133748.95810139301</v>
      </c>
      <c r="AD99" s="96">
        <v>9173.9689177701839</v>
      </c>
      <c r="AE99" s="97">
        <v>7917.3736645589961</v>
      </c>
      <c r="AF99" s="97">
        <v>33674.276735287378</v>
      </c>
      <c r="AG99" s="97">
        <v>9295.2931485258032</v>
      </c>
      <c r="AH99" s="97">
        <v>10087.391557404622</v>
      </c>
      <c r="AI99" s="97">
        <v>11927.9020796854</v>
      </c>
      <c r="AJ99" s="97">
        <v>10558.199813353614</v>
      </c>
      <c r="AK99" s="97">
        <v>10490.946200102408</v>
      </c>
      <c r="AL99" s="97">
        <v>11512.029827096001</v>
      </c>
      <c r="AM99" s="97">
        <v>12137.945785541015</v>
      </c>
      <c r="AN99" s="97">
        <v>10610.451500241001</v>
      </c>
      <c r="AO99" s="97">
        <v>14613.418855895996</v>
      </c>
      <c r="AP99" s="129">
        <v>151999.19808546241</v>
      </c>
      <c r="AQ99" s="97">
        <v>9417.0889801806061</v>
      </c>
      <c r="AR99" s="97">
        <v>7610.4735910328091</v>
      </c>
      <c r="AS99" s="97">
        <v>9465.3314052374117</v>
      </c>
      <c r="AT99" s="97">
        <v>15538.952206707612</v>
      </c>
      <c r="AU99" s="97">
        <v>9714.4866701248138</v>
      </c>
      <c r="AV99" s="97">
        <v>9428.3175196508018</v>
      </c>
      <c r="AW99" s="97">
        <v>9539.0432288644006</v>
      </c>
      <c r="AX99" s="97">
        <v>10661.028586658211</v>
      </c>
      <c r="AY99" s="97">
        <v>9255.0157621444068</v>
      </c>
      <c r="AZ99" s="97">
        <v>11546.015403319785</v>
      </c>
      <c r="BA99" s="97">
        <v>11089.649358870625</v>
      </c>
      <c r="BB99" s="97">
        <v>15303.829595279814</v>
      </c>
      <c r="BC99" s="129">
        <v>128569.23230807128</v>
      </c>
      <c r="BD99" s="96">
        <v>11664.21408546261</v>
      </c>
      <c r="BE99" s="97">
        <v>10642.538389240004</v>
      </c>
      <c r="BF99" s="97">
        <v>9907.3335183642121</v>
      </c>
      <c r="BG99" s="97">
        <v>10676.066115487794</v>
      </c>
      <c r="BH99" s="97">
        <v>11534.240772732403</v>
      </c>
      <c r="BI99" s="97">
        <v>13175.135454234211</v>
      </c>
      <c r="BJ99" s="97">
        <v>15727.691418040376</v>
      </c>
      <c r="BK99" s="97">
        <v>14165.094185156011</v>
      </c>
      <c r="BL99" s="97">
        <v>12426.126337268402</v>
      </c>
      <c r="BM99" s="97">
        <v>12247.457996747584</v>
      </c>
      <c r="BN99" s="97">
        <v>9072.4301985685797</v>
      </c>
      <c r="BO99" s="97">
        <v>14033.711120001586</v>
      </c>
      <c r="BP99" s="129">
        <v>145272.03959130376</v>
      </c>
      <c r="BQ99" s="97">
        <v>10848.424107984629</v>
      </c>
      <c r="BR99" s="97">
        <v>10480.319978302186</v>
      </c>
      <c r="BS99" s="97">
        <v>8543.7638983826018</v>
      </c>
      <c r="BT99" s="97">
        <v>3196.6697254474029</v>
      </c>
      <c r="BU99" s="97">
        <v>3663.2725490400035</v>
      </c>
      <c r="BV99" s="97">
        <v>5085.1131963597936</v>
      </c>
      <c r="BW99" s="96">
        <f>SUM($AQ99:$AV99)</f>
        <v>61174.650372934055</v>
      </c>
      <c r="BX99" s="118">
        <f>SUM($BD99:$BI99)</f>
        <v>67599.52833552123</v>
      </c>
      <c r="BY99" s="119">
        <f>SUM($BQ99:$BV99)</f>
        <v>41817.563455516625</v>
      </c>
      <c r="BZ99" s="173">
        <f t="shared" si="17"/>
        <v>-38.139267410327584</v>
      </c>
      <c r="CA99" s="66"/>
      <c r="CB99" s="66"/>
    </row>
    <row r="100" spans="1:80" ht="20.100000000000001" customHeight="1" x14ac:dyDescent="0.2">
      <c r="A100" s="169"/>
      <c r="B100" s="18" t="s">
        <v>79</v>
      </c>
      <c r="C100" s="23"/>
      <c r="D100" s="12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176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176"/>
      <c r="AD100" s="12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176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176"/>
      <c r="BD100" s="12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176"/>
      <c r="BQ100" s="83"/>
      <c r="BR100" s="83"/>
      <c r="BS100" s="83"/>
      <c r="BT100" s="83"/>
      <c r="BU100" s="83"/>
      <c r="BV100" s="83"/>
      <c r="BW100" s="225"/>
      <c r="BX100" s="20"/>
      <c r="BY100" s="52"/>
      <c r="BZ100" s="109"/>
      <c r="CA100" s="66"/>
      <c r="CB100" s="66"/>
    </row>
    <row r="101" spans="1:80" s="213" customFormat="1" ht="20.100000000000001" customHeight="1" x14ac:dyDescent="0.25">
      <c r="A101" s="169"/>
      <c r="B101" s="375" t="s">
        <v>12</v>
      </c>
      <c r="C101" s="374"/>
      <c r="D101" s="42">
        <v>8695.20356584</v>
      </c>
      <c r="E101" s="28">
        <v>7209.0484000000024</v>
      </c>
      <c r="F101" s="28">
        <v>9121.2537482699736</v>
      </c>
      <c r="G101" s="28">
        <v>8903.5470420500224</v>
      </c>
      <c r="H101" s="28">
        <v>9967.4538758099916</v>
      </c>
      <c r="I101" s="28">
        <v>9003.3316903700143</v>
      </c>
      <c r="J101" s="28">
        <v>8708.1227375600083</v>
      </c>
      <c r="K101" s="28">
        <v>8968.009411999994</v>
      </c>
      <c r="L101" s="28">
        <v>9241.6473625099734</v>
      </c>
      <c r="M101" s="28">
        <v>10372.877755270001</v>
      </c>
      <c r="N101" s="28">
        <v>8860.7687354399968</v>
      </c>
      <c r="O101" s="28">
        <v>16020.163578349975</v>
      </c>
      <c r="P101" s="128">
        <v>115071.42790346996</v>
      </c>
      <c r="Q101" s="28">
        <v>8285.4380972700164</v>
      </c>
      <c r="R101" s="28">
        <v>7459.397358940003</v>
      </c>
      <c r="S101" s="28">
        <v>9220.8380777400216</v>
      </c>
      <c r="T101" s="28">
        <v>8745.5365859699978</v>
      </c>
      <c r="U101" s="28">
        <v>12222.55712723999</v>
      </c>
      <c r="V101" s="28">
        <v>9419.8190195900024</v>
      </c>
      <c r="W101" s="28">
        <v>9327.3204353100118</v>
      </c>
      <c r="X101" s="28">
        <v>9622.2667818300033</v>
      </c>
      <c r="Y101" s="28">
        <v>9791.8753697800021</v>
      </c>
      <c r="Z101" s="28">
        <v>10621.290420529998</v>
      </c>
      <c r="AA101" s="28">
        <v>9216.7796457200075</v>
      </c>
      <c r="AB101" s="28">
        <v>13908.65082077998</v>
      </c>
      <c r="AC101" s="128">
        <v>117841.76974070002</v>
      </c>
      <c r="AD101" s="42">
        <v>8290.6296536999853</v>
      </c>
      <c r="AE101" s="28">
        <v>7147.1418878599961</v>
      </c>
      <c r="AF101" s="28">
        <v>27948.931100129972</v>
      </c>
      <c r="AG101" s="28">
        <v>8473.9422716100034</v>
      </c>
      <c r="AH101" s="28">
        <v>9155.4144883200242</v>
      </c>
      <c r="AI101" s="28">
        <v>10990.511559730001</v>
      </c>
      <c r="AJ101" s="28">
        <v>9712.096398170017</v>
      </c>
      <c r="AK101" s="28">
        <v>9659.2241192400088</v>
      </c>
      <c r="AL101" s="28">
        <v>10689.003425570001</v>
      </c>
      <c r="AM101" s="28">
        <v>11292.359610310015</v>
      </c>
      <c r="AN101" s="28">
        <v>9812.5424039000009</v>
      </c>
      <c r="AO101" s="28">
        <v>13726.337478769996</v>
      </c>
      <c r="AP101" s="128">
        <v>136898.13439731003</v>
      </c>
      <c r="AQ101" s="28">
        <v>8730.9717241900053</v>
      </c>
      <c r="AR101" s="28">
        <v>7037.1099205700084</v>
      </c>
      <c r="AS101" s="28">
        <v>8745.8731403400125</v>
      </c>
      <c r="AT101" s="28">
        <v>14673.918313510014</v>
      </c>
      <c r="AU101" s="28">
        <v>8947.8322357300131</v>
      </c>
      <c r="AV101" s="28">
        <v>8649.9861366300011</v>
      </c>
      <c r="AW101" s="28">
        <v>8857.2948885200021</v>
      </c>
      <c r="AX101" s="28">
        <v>9988.1916413000126</v>
      </c>
      <c r="AY101" s="28">
        <v>8635.1403034300074</v>
      </c>
      <c r="AZ101" s="28">
        <v>10803.930911279986</v>
      </c>
      <c r="BA101" s="28">
        <v>10428.127621030024</v>
      </c>
      <c r="BB101" s="28">
        <v>14514.243681510014</v>
      </c>
      <c r="BC101" s="128">
        <v>120012.62051804009</v>
      </c>
      <c r="BD101" s="42">
        <v>11119.899905250009</v>
      </c>
      <c r="BE101" s="28">
        <v>9975.3526492500041</v>
      </c>
      <c r="BF101" s="28">
        <v>9289.5150174100127</v>
      </c>
      <c r="BG101" s="28">
        <v>10067.376979639994</v>
      </c>
      <c r="BH101" s="28">
        <v>10866.342482210002</v>
      </c>
      <c r="BI101" s="28">
        <v>12576.303135180011</v>
      </c>
      <c r="BJ101" s="28">
        <v>15135.509895259976</v>
      </c>
      <c r="BK101" s="28">
        <v>13605.809573130011</v>
      </c>
      <c r="BL101" s="28">
        <v>11886.713294140003</v>
      </c>
      <c r="BM101" s="28">
        <v>11638.355721309983</v>
      </c>
      <c r="BN101" s="28">
        <v>8617.9911483299802</v>
      </c>
      <c r="BO101" s="28">
        <v>12861.106534409986</v>
      </c>
      <c r="BP101" s="128">
        <v>137640.27633551997</v>
      </c>
      <c r="BQ101" s="28">
        <v>10187.058120270029</v>
      </c>
      <c r="BR101" s="28">
        <v>10013.978215739986</v>
      </c>
      <c r="BS101" s="28">
        <v>8164.2272337300019</v>
      </c>
      <c r="BT101" s="28">
        <v>3119.2561580400029</v>
      </c>
      <c r="BU101" s="28">
        <v>3517.4967121200034</v>
      </c>
      <c r="BV101" s="28">
        <v>4848.6901156799941</v>
      </c>
      <c r="BW101" s="42">
        <f>SUM($AQ101:$AV101)</f>
        <v>56785.691470970058</v>
      </c>
      <c r="BX101" s="20">
        <f>SUM($BD101:$BI101)</f>
        <v>63894.790168940039</v>
      </c>
      <c r="BY101" s="52">
        <f>SUM($BQ101:$BV101)</f>
        <v>39850.706555580022</v>
      </c>
      <c r="BZ101" s="108">
        <f t="shared" ref="BZ101" si="18">((BY101/BX101)-1)*100</f>
        <v>-37.630741958439216</v>
      </c>
      <c r="CA101" s="66"/>
      <c r="CB101" s="66"/>
    </row>
    <row r="102" spans="1:80" ht="20.100000000000001" customHeight="1" x14ac:dyDescent="0.2">
      <c r="A102" s="169"/>
      <c r="B102" s="18" t="s">
        <v>80</v>
      </c>
      <c r="C102" s="23"/>
      <c r="D102" s="42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1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128"/>
      <c r="AD102" s="42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1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128"/>
      <c r="BD102" s="42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128"/>
      <c r="BQ102" s="28"/>
      <c r="BR102" s="28"/>
      <c r="BS102" s="28"/>
      <c r="BT102" s="28"/>
      <c r="BU102" s="28"/>
      <c r="BV102" s="28"/>
      <c r="BW102" s="42"/>
      <c r="BX102" s="20"/>
      <c r="BY102" s="52"/>
      <c r="BZ102" s="109"/>
      <c r="CA102" s="66"/>
      <c r="CB102" s="76"/>
    </row>
    <row r="103" spans="1:80" ht="20.100000000000001" customHeight="1" thickBot="1" x14ac:dyDescent="0.3">
      <c r="A103" s="169"/>
      <c r="B103" s="372" t="s">
        <v>12</v>
      </c>
      <c r="C103" s="373"/>
      <c r="D103" s="70">
        <v>1756.5168591894019</v>
      </c>
      <c r="E103" s="71">
        <v>1505.6549388663989</v>
      </c>
      <c r="F103" s="71">
        <v>1883.2283387469993</v>
      </c>
      <c r="G103" s="71">
        <v>2212.5628383599965</v>
      </c>
      <c r="H103" s="71">
        <v>1742.8510971619978</v>
      </c>
      <c r="I103" s="71">
        <v>1986.8295335783996</v>
      </c>
      <c r="J103" s="71">
        <v>1676.8990686867976</v>
      </c>
      <c r="K103" s="71">
        <v>1819.2511168565984</v>
      </c>
      <c r="L103" s="71">
        <v>1728.1883229715977</v>
      </c>
      <c r="M103" s="71">
        <v>3066.765384055801</v>
      </c>
      <c r="N103" s="71">
        <v>1309.5603953851983</v>
      </c>
      <c r="O103" s="71">
        <v>1828.3720821674015</v>
      </c>
      <c r="P103" s="121">
        <v>22516.679976026586</v>
      </c>
      <c r="Q103" s="71">
        <v>1430.5987237485981</v>
      </c>
      <c r="R103" s="71">
        <v>1440.5433534814001</v>
      </c>
      <c r="S103" s="71">
        <v>1334.2683257484002</v>
      </c>
      <c r="T103" s="71">
        <v>1589.9303863253974</v>
      </c>
      <c r="U103" s="71">
        <v>1641.0602920026001</v>
      </c>
      <c r="V103" s="71">
        <v>1670.1833899841974</v>
      </c>
      <c r="W103" s="71">
        <v>1150.9275275315983</v>
      </c>
      <c r="X103" s="71">
        <v>1137.2271430841997</v>
      </c>
      <c r="Y103" s="71">
        <v>1178.8647491810002</v>
      </c>
      <c r="Z103" s="71">
        <v>1135.1776313052005</v>
      </c>
      <c r="AA103" s="71">
        <v>1002.8262469946</v>
      </c>
      <c r="AB103" s="71">
        <v>1195.5805913057993</v>
      </c>
      <c r="AC103" s="121">
        <v>15907.18836069299</v>
      </c>
      <c r="AD103" s="70">
        <v>883.33926407019931</v>
      </c>
      <c r="AE103" s="71">
        <v>770.23177669899962</v>
      </c>
      <c r="AF103" s="71">
        <v>5725.3456351574023</v>
      </c>
      <c r="AG103" s="71">
        <v>821.35087691580054</v>
      </c>
      <c r="AH103" s="71">
        <v>931.97706908459793</v>
      </c>
      <c r="AI103" s="71">
        <v>937.39051995539921</v>
      </c>
      <c r="AJ103" s="71">
        <v>846.10341518359769</v>
      </c>
      <c r="AK103" s="71">
        <v>831.72208086239971</v>
      </c>
      <c r="AL103" s="71">
        <v>823.02640152599906</v>
      </c>
      <c r="AM103" s="71">
        <v>845.58617523099974</v>
      </c>
      <c r="AN103" s="71">
        <v>797.90909634099933</v>
      </c>
      <c r="AO103" s="71">
        <v>887.08137712599921</v>
      </c>
      <c r="AP103" s="121">
        <v>15101.063688152393</v>
      </c>
      <c r="AQ103" s="71">
        <v>686.11725599060003</v>
      </c>
      <c r="AR103" s="71">
        <v>573.36367046280031</v>
      </c>
      <c r="AS103" s="71">
        <v>719.45826489739966</v>
      </c>
      <c r="AT103" s="71">
        <v>865.03389319759879</v>
      </c>
      <c r="AU103" s="71">
        <v>766.65443439479998</v>
      </c>
      <c r="AV103" s="71">
        <v>778.3313830208009</v>
      </c>
      <c r="AW103" s="71">
        <v>681.74834034439903</v>
      </c>
      <c r="AX103" s="71">
        <v>672.83694535819814</v>
      </c>
      <c r="AY103" s="71">
        <v>619.87545871439897</v>
      </c>
      <c r="AZ103" s="71">
        <v>742.08449203979956</v>
      </c>
      <c r="BA103" s="71">
        <v>661.52173784060176</v>
      </c>
      <c r="BB103" s="71">
        <v>789.58591376979996</v>
      </c>
      <c r="BC103" s="121">
        <v>8556.6117900311983</v>
      </c>
      <c r="BD103" s="70">
        <v>544.31418021260038</v>
      </c>
      <c r="BE103" s="71">
        <v>667.18573999000046</v>
      </c>
      <c r="BF103" s="71">
        <v>617.81850095419998</v>
      </c>
      <c r="BG103" s="71">
        <v>608.68913584780057</v>
      </c>
      <c r="BH103" s="71">
        <v>667.89829052239975</v>
      </c>
      <c r="BI103" s="71">
        <v>598.83231905420007</v>
      </c>
      <c r="BJ103" s="71">
        <v>592.18152278040031</v>
      </c>
      <c r="BK103" s="71">
        <v>559.28461202599976</v>
      </c>
      <c r="BL103" s="71">
        <v>539.41304312839929</v>
      </c>
      <c r="BM103" s="71">
        <v>609.10227543760004</v>
      </c>
      <c r="BN103" s="71">
        <v>454.43905023860015</v>
      </c>
      <c r="BO103" s="71">
        <v>1172.6045855916002</v>
      </c>
      <c r="BP103" s="121">
        <v>7631.7632557838015</v>
      </c>
      <c r="BQ103" s="71">
        <v>661.36598771459956</v>
      </c>
      <c r="BR103" s="71">
        <v>466.34176256219968</v>
      </c>
      <c r="BS103" s="71">
        <v>379.53666465260011</v>
      </c>
      <c r="BT103" s="71">
        <v>77.413567407400038</v>
      </c>
      <c r="BU103" s="71">
        <v>145.77583691999999</v>
      </c>
      <c r="BV103" s="71">
        <v>236.4230806797998</v>
      </c>
      <c r="BW103" s="70">
        <f t="shared" ref="BW103:BW109" si="19">SUM($AQ103:$AV103)</f>
        <v>4388.9589019639998</v>
      </c>
      <c r="BX103" s="149">
        <f t="shared" ref="BX103:BX109" si="20">SUM($BD103:$BI103)</f>
        <v>3704.7381665812013</v>
      </c>
      <c r="BY103" s="220">
        <f t="shared" ref="BY103:BY109" si="21">SUM($BQ103:$BV103)</f>
        <v>1966.8568999365993</v>
      </c>
      <c r="BZ103" s="110">
        <f t="shared" ref="BZ103" si="22">((BY103/BX103)-1)*100</f>
        <v>-46.909692088937824</v>
      </c>
      <c r="CA103" s="66"/>
      <c r="CB103" s="66"/>
    </row>
    <row r="104" spans="1:80" ht="20.100000000000001" customHeight="1" thickBot="1" x14ac:dyDescent="0.3">
      <c r="A104" s="169"/>
      <c r="B104" s="92"/>
      <c r="C104" s="90" t="s">
        <v>74</v>
      </c>
      <c r="D104" s="87">
        <v>151271</v>
      </c>
      <c r="E104" s="88">
        <v>144557</v>
      </c>
      <c r="F104" s="88">
        <v>179014</v>
      </c>
      <c r="G104" s="88">
        <v>166654</v>
      </c>
      <c r="H104" s="88">
        <v>160733</v>
      </c>
      <c r="I104" s="88">
        <v>174771</v>
      </c>
      <c r="J104" s="88">
        <v>170182</v>
      </c>
      <c r="K104" s="88">
        <v>164895</v>
      </c>
      <c r="L104" s="88">
        <v>172088</v>
      </c>
      <c r="M104" s="88">
        <v>181836</v>
      </c>
      <c r="N104" s="88">
        <v>169466</v>
      </c>
      <c r="O104" s="88">
        <v>199173</v>
      </c>
      <c r="P104" s="127">
        <v>2034640</v>
      </c>
      <c r="Q104" s="88">
        <v>141639</v>
      </c>
      <c r="R104" s="88">
        <v>144167</v>
      </c>
      <c r="S104" s="88">
        <v>167426</v>
      </c>
      <c r="T104" s="88">
        <v>159970</v>
      </c>
      <c r="U104" s="88">
        <v>158825</v>
      </c>
      <c r="V104" s="88">
        <v>168744</v>
      </c>
      <c r="W104" s="88">
        <v>159753</v>
      </c>
      <c r="X104" s="88">
        <v>171891</v>
      </c>
      <c r="Y104" s="88">
        <v>162882</v>
      </c>
      <c r="Z104" s="88">
        <v>161065</v>
      </c>
      <c r="AA104" s="88">
        <v>163261</v>
      </c>
      <c r="AB104" s="88">
        <v>181790</v>
      </c>
      <c r="AC104" s="127">
        <v>1941413</v>
      </c>
      <c r="AD104" s="87">
        <v>140733</v>
      </c>
      <c r="AE104" s="88">
        <v>127746</v>
      </c>
      <c r="AF104" s="88">
        <v>176766</v>
      </c>
      <c r="AG104" s="88">
        <v>139353</v>
      </c>
      <c r="AH104" s="88">
        <v>164826</v>
      </c>
      <c r="AI104" s="88">
        <v>156446</v>
      </c>
      <c r="AJ104" s="88">
        <v>155356</v>
      </c>
      <c r="AK104" s="88">
        <v>162598</v>
      </c>
      <c r="AL104" s="88">
        <v>149533</v>
      </c>
      <c r="AM104" s="88">
        <v>164008</v>
      </c>
      <c r="AN104" s="88">
        <v>156880</v>
      </c>
      <c r="AO104" s="88">
        <v>163198</v>
      </c>
      <c r="AP104" s="127">
        <v>1857443</v>
      </c>
      <c r="AQ104" s="88">
        <v>134939</v>
      </c>
      <c r="AR104" s="88">
        <v>120348</v>
      </c>
      <c r="AS104" s="88">
        <v>146733</v>
      </c>
      <c r="AT104" s="88">
        <v>149748</v>
      </c>
      <c r="AU104" s="88">
        <v>149633</v>
      </c>
      <c r="AV104" s="88">
        <v>148583</v>
      </c>
      <c r="AW104" s="88">
        <v>151572</v>
      </c>
      <c r="AX104" s="88">
        <v>152024</v>
      </c>
      <c r="AY104" s="88">
        <v>134406</v>
      </c>
      <c r="AZ104" s="88">
        <v>160037</v>
      </c>
      <c r="BA104" s="88">
        <v>146252</v>
      </c>
      <c r="BB104" s="88">
        <v>149764</v>
      </c>
      <c r="BC104" s="127">
        <v>1744039</v>
      </c>
      <c r="BD104" s="87">
        <v>133028</v>
      </c>
      <c r="BE104" s="88">
        <v>129382</v>
      </c>
      <c r="BF104" s="88">
        <v>128108</v>
      </c>
      <c r="BG104" s="88">
        <v>138947</v>
      </c>
      <c r="BH104" s="88">
        <v>142935</v>
      </c>
      <c r="BI104" s="88">
        <v>124459</v>
      </c>
      <c r="BJ104" s="88">
        <v>149533</v>
      </c>
      <c r="BK104" s="88">
        <v>139396</v>
      </c>
      <c r="BL104" s="88">
        <v>136433</v>
      </c>
      <c r="BM104" s="88">
        <v>121631</v>
      </c>
      <c r="BN104" s="88">
        <v>100644</v>
      </c>
      <c r="BO104" s="88">
        <v>144585</v>
      </c>
      <c r="BP104" s="127">
        <v>1589081</v>
      </c>
      <c r="BQ104" s="88">
        <v>120994</v>
      </c>
      <c r="BR104" s="88">
        <v>105304</v>
      </c>
      <c r="BS104" s="88">
        <v>92246</v>
      </c>
      <c r="BT104" s="88">
        <v>18663</v>
      </c>
      <c r="BU104" s="88">
        <v>26250</v>
      </c>
      <c r="BV104" s="88">
        <v>48972</v>
      </c>
      <c r="BW104" s="87">
        <f t="shared" si="19"/>
        <v>849984</v>
      </c>
      <c r="BX104" s="118">
        <f t="shared" si="20"/>
        <v>796859</v>
      </c>
      <c r="BY104" s="119">
        <f t="shared" si="21"/>
        <v>412429</v>
      </c>
      <c r="BZ104" s="173">
        <f t="shared" si="17"/>
        <v>-48.243164725503505</v>
      </c>
      <c r="CA104" s="66"/>
      <c r="CB104" s="66"/>
    </row>
    <row r="105" spans="1:80" s="213" customFormat="1" ht="20.100000000000001" customHeight="1" x14ac:dyDescent="0.25">
      <c r="A105" s="169"/>
      <c r="B105" s="13" t="s">
        <v>76</v>
      </c>
      <c r="C105" s="280"/>
      <c r="D105" s="36">
        <v>132608</v>
      </c>
      <c r="E105" s="17">
        <v>126610</v>
      </c>
      <c r="F105" s="17">
        <v>157286</v>
      </c>
      <c r="G105" s="17">
        <v>146642</v>
      </c>
      <c r="H105" s="17">
        <v>141581</v>
      </c>
      <c r="I105" s="17">
        <v>154489</v>
      </c>
      <c r="J105" s="17">
        <v>150729</v>
      </c>
      <c r="K105" s="17">
        <v>146170</v>
      </c>
      <c r="L105" s="17">
        <v>153002</v>
      </c>
      <c r="M105" s="17">
        <v>161733</v>
      </c>
      <c r="N105" s="17">
        <v>150610</v>
      </c>
      <c r="O105" s="17">
        <v>178264</v>
      </c>
      <c r="P105" s="177">
        <v>1799724</v>
      </c>
      <c r="Q105" s="17">
        <v>126562</v>
      </c>
      <c r="R105" s="17">
        <v>128491</v>
      </c>
      <c r="S105" s="17">
        <v>149183</v>
      </c>
      <c r="T105" s="17">
        <v>142964</v>
      </c>
      <c r="U105" s="17">
        <v>141928</v>
      </c>
      <c r="V105" s="17">
        <v>151083</v>
      </c>
      <c r="W105" s="17">
        <v>143667</v>
      </c>
      <c r="X105" s="17">
        <v>154872</v>
      </c>
      <c r="Y105" s="17">
        <v>147019</v>
      </c>
      <c r="Z105" s="17">
        <v>145613</v>
      </c>
      <c r="AA105" s="17">
        <v>147924</v>
      </c>
      <c r="AB105" s="17">
        <v>165916</v>
      </c>
      <c r="AC105" s="177">
        <v>1745222</v>
      </c>
      <c r="AD105" s="36">
        <v>128132</v>
      </c>
      <c r="AE105" s="17">
        <v>115791</v>
      </c>
      <c r="AF105" s="17">
        <v>160667</v>
      </c>
      <c r="AG105" s="17">
        <v>126663</v>
      </c>
      <c r="AH105" s="17">
        <v>149836</v>
      </c>
      <c r="AI105" s="17">
        <v>142429</v>
      </c>
      <c r="AJ105" s="17">
        <v>141826</v>
      </c>
      <c r="AK105" s="17">
        <v>148882</v>
      </c>
      <c r="AL105" s="17">
        <v>136904</v>
      </c>
      <c r="AM105" s="17">
        <v>150498</v>
      </c>
      <c r="AN105" s="17">
        <v>144210</v>
      </c>
      <c r="AO105" s="17">
        <v>150725</v>
      </c>
      <c r="AP105" s="177">
        <v>1696563</v>
      </c>
      <c r="AQ105" s="17">
        <v>124442</v>
      </c>
      <c r="AR105" s="17">
        <v>110262</v>
      </c>
      <c r="AS105" s="17">
        <v>134893</v>
      </c>
      <c r="AT105" s="17">
        <v>137909</v>
      </c>
      <c r="AU105" s="17">
        <v>137808</v>
      </c>
      <c r="AV105" s="17">
        <v>137515</v>
      </c>
      <c r="AW105" s="17">
        <v>140414</v>
      </c>
      <c r="AX105" s="17">
        <v>141040</v>
      </c>
      <c r="AY105" s="17">
        <v>124611</v>
      </c>
      <c r="AZ105" s="17">
        <v>148336</v>
      </c>
      <c r="BA105" s="17">
        <v>136268</v>
      </c>
      <c r="BB105" s="17">
        <v>140034</v>
      </c>
      <c r="BC105" s="177">
        <v>1613532</v>
      </c>
      <c r="BD105" s="36">
        <v>124101</v>
      </c>
      <c r="BE105" s="17">
        <v>120320</v>
      </c>
      <c r="BF105" s="17">
        <v>119206</v>
      </c>
      <c r="BG105" s="17">
        <v>129387</v>
      </c>
      <c r="BH105" s="17">
        <v>133489</v>
      </c>
      <c r="BI105" s="17">
        <v>116241</v>
      </c>
      <c r="BJ105" s="17">
        <v>139918</v>
      </c>
      <c r="BK105" s="17">
        <v>130675</v>
      </c>
      <c r="BL105" s="17">
        <v>128233</v>
      </c>
      <c r="BM105" s="17">
        <v>114197</v>
      </c>
      <c r="BN105" s="17">
        <v>94257</v>
      </c>
      <c r="BO105" s="17">
        <v>135937</v>
      </c>
      <c r="BP105" s="177">
        <v>1485961</v>
      </c>
      <c r="BQ105" s="17">
        <v>113604</v>
      </c>
      <c r="BR105" s="17">
        <v>98844</v>
      </c>
      <c r="BS105" s="17">
        <v>86767</v>
      </c>
      <c r="BT105" s="17">
        <v>18084</v>
      </c>
      <c r="BU105" s="17">
        <v>25085</v>
      </c>
      <c r="BV105" s="17">
        <v>46885</v>
      </c>
      <c r="BW105" s="36">
        <f t="shared" si="19"/>
        <v>782829</v>
      </c>
      <c r="BX105" s="144">
        <f t="shared" si="20"/>
        <v>742744</v>
      </c>
      <c r="BY105" s="223">
        <f t="shared" si="21"/>
        <v>389269</v>
      </c>
      <c r="BZ105" s="234">
        <f t="shared" si="17"/>
        <v>-47.590421464192232</v>
      </c>
      <c r="CA105" s="66"/>
      <c r="CB105" s="74"/>
    </row>
    <row r="106" spans="1:80" s="213" customFormat="1" ht="20.100000000000001" customHeight="1" thickBot="1" x14ac:dyDescent="0.3">
      <c r="A106" s="169"/>
      <c r="B106" s="18" t="s">
        <v>75</v>
      </c>
      <c r="C106" s="281"/>
      <c r="D106" s="42">
        <v>18663</v>
      </c>
      <c r="E106" s="28">
        <v>17947</v>
      </c>
      <c r="F106" s="28">
        <v>21728</v>
      </c>
      <c r="G106" s="28">
        <v>20012</v>
      </c>
      <c r="H106" s="28">
        <v>19152</v>
      </c>
      <c r="I106" s="28">
        <v>20282</v>
      </c>
      <c r="J106" s="28">
        <v>19453</v>
      </c>
      <c r="K106" s="28">
        <v>18725</v>
      </c>
      <c r="L106" s="28">
        <v>19086</v>
      </c>
      <c r="M106" s="28">
        <v>20103</v>
      </c>
      <c r="N106" s="28">
        <v>18856</v>
      </c>
      <c r="O106" s="28">
        <v>20909</v>
      </c>
      <c r="P106" s="128">
        <v>234916</v>
      </c>
      <c r="Q106" s="28">
        <v>15077</v>
      </c>
      <c r="R106" s="28">
        <v>15676</v>
      </c>
      <c r="S106" s="28">
        <v>18243</v>
      </c>
      <c r="T106" s="28">
        <v>17006</v>
      </c>
      <c r="U106" s="28">
        <v>16897</v>
      </c>
      <c r="V106" s="28">
        <v>17661</v>
      </c>
      <c r="W106" s="28">
        <v>16086</v>
      </c>
      <c r="X106" s="28">
        <v>17019</v>
      </c>
      <c r="Y106" s="28">
        <v>15863</v>
      </c>
      <c r="Z106" s="28">
        <v>15452</v>
      </c>
      <c r="AA106" s="28">
        <v>15337</v>
      </c>
      <c r="AB106" s="28">
        <v>15874</v>
      </c>
      <c r="AC106" s="128">
        <v>196191</v>
      </c>
      <c r="AD106" s="42">
        <v>12601</v>
      </c>
      <c r="AE106" s="28">
        <v>11955</v>
      </c>
      <c r="AF106" s="28">
        <v>16099</v>
      </c>
      <c r="AG106" s="28">
        <v>12690</v>
      </c>
      <c r="AH106" s="28">
        <v>14990</v>
      </c>
      <c r="AI106" s="28">
        <v>14017</v>
      </c>
      <c r="AJ106" s="28">
        <v>13530</v>
      </c>
      <c r="AK106" s="28">
        <v>13716</v>
      </c>
      <c r="AL106" s="28">
        <v>12629</v>
      </c>
      <c r="AM106" s="28">
        <v>13510</v>
      </c>
      <c r="AN106" s="28">
        <v>12670</v>
      </c>
      <c r="AO106" s="28">
        <v>12473</v>
      </c>
      <c r="AP106" s="128">
        <v>160880</v>
      </c>
      <c r="AQ106" s="28">
        <v>10497</v>
      </c>
      <c r="AR106" s="28">
        <v>10086</v>
      </c>
      <c r="AS106" s="28">
        <v>11840</v>
      </c>
      <c r="AT106" s="28">
        <v>11839</v>
      </c>
      <c r="AU106" s="28">
        <v>11825</v>
      </c>
      <c r="AV106" s="28">
        <v>11068</v>
      </c>
      <c r="AW106" s="28">
        <v>11158</v>
      </c>
      <c r="AX106" s="28">
        <v>10984</v>
      </c>
      <c r="AY106" s="28">
        <v>9795</v>
      </c>
      <c r="AZ106" s="28">
        <v>11701</v>
      </c>
      <c r="BA106" s="28">
        <v>9984</v>
      </c>
      <c r="BB106" s="28">
        <v>9730</v>
      </c>
      <c r="BC106" s="128">
        <v>130507</v>
      </c>
      <c r="BD106" s="42">
        <v>8927</v>
      </c>
      <c r="BE106" s="28">
        <v>9062</v>
      </c>
      <c r="BF106" s="28">
        <v>8902</v>
      </c>
      <c r="BG106" s="28">
        <v>9560</v>
      </c>
      <c r="BH106" s="28">
        <v>9446</v>
      </c>
      <c r="BI106" s="28">
        <v>8218</v>
      </c>
      <c r="BJ106" s="28">
        <v>9615</v>
      </c>
      <c r="BK106" s="28">
        <v>8721</v>
      </c>
      <c r="BL106" s="28">
        <v>8200</v>
      </c>
      <c r="BM106" s="28">
        <v>7434</v>
      </c>
      <c r="BN106" s="28">
        <v>6387</v>
      </c>
      <c r="BO106" s="28">
        <v>8648</v>
      </c>
      <c r="BP106" s="128">
        <v>103120</v>
      </c>
      <c r="BQ106" s="28">
        <v>7390</v>
      </c>
      <c r="BR106" s="28">
        <v>6460</v>
      </c>
      <c r="BS106" s="28">
        <v>5479</v>
      </c>
      <c r="BT106" s="28">
        <v>579</v>
      </c>
      <c r="BU106" s="28">
        <v>1165</v>
      </c>
      <c r="BV106" s="28">
        <v>2087</v>
      </c>
      <c r="BW106" s="42">
        <f t="shared" si="19"/>
        <v>67155</v>
      </c>
      <c r="BX106" s="20">
        <f t="shared" si="20"/>
        <v>54115</v>
      </c>
      <c r="BY106" s="52">
        <f t="shared" si="21"/>
        <v>23160</v>
      </c>
      <c r="BZ106" s="110">
        <f t="shared" si="17"/>
        <v>-57.202254458098501</v>
      </c>
      <c r="CA106" s="66"/>
      <c r="CB106" s="76"/>
    </row>
    <row r="107" spans="1:80" ht="20.100000000000001" customHeight="1" thickBot="1" x14ac:dyDescent="0.3">
      <c r="A107" s="169"/>
      <c r="B107" s="92"/>
      <c r="C107" s="90" t="s">
        <v>116</v>
      </c>
      <c r="D107" s="87">
        <v>310884</v>
      </c>
      <c r="E107" s="88">
        <v>281290</v>
      </c>
      <c r="F107" s="88">
        <v>350632</v>
      </c>
      <c r="G107" s="88">
        <v>346902</v>
      </c>
      <c r="H107" s="88">
        <v>364045</v>
      </c>
      <c r="I107" s="88">
        <v>329026</v>
      </c>
      <c r="J107" s="88">
        <v>342674</v>
      </c>
      <c r="K107" s="88">
        <v>343995</v>
      </c>
      <c r="L107" s="88">
        <v>370728</v>
      </c>
      <c r="M107" s="88">
        <v>400981</v>
      </c>
      <c r="N107" s="88">
        <v>355404</v>
      </c>
      <c r="O107" s="88">
        <v>490200</v>
      </c>
      <c r="P107" s="127">
        <v>4286761</v>
      </c>
      <c r="Q107" s="88">
        <v>289382</v>
      </c>
      <c r="R107" s="88">
        <v>263930</v>
      </c>
      <c r="S107" s="88">
        <v>332848</v>
      </c>
      <c r="T107" s="88">
        <v>329949</v>
      </c>
      <c r="U107" s="88">
        <v>335402</v>
      </c>
      <c r="V107" s="88">
        <v>353228</v>
      </c>
      <c r="W107" s="88">
        <v>357843</v>
      </c>
      <c r="X107" s="88">
        <v>364210</v>
      </c>
      <c r="Y107" s="88">
        <v>359006</v>
      </c>
      <c r="Z107" s="88">
        <v>351681</v>
      </c>
      <c r="AA107" s="88">
        <v>354528</v>
      </c>
      <c r="AB107" s="88">
        <v>443685</v>
      </c>
      <c r="AC107" s="127">
        <v>4135692</v>
      </c>
      <c r="AD107" s="87">
        <v>284324</v>
      </c>
      <c r="AE107" s="88">
        <v>266768</v>
      </c>
      <c r="AF107" s="88">
        <v>334701</v>
      </c>
      <c r="AG107" s="88">
        <v>308348</v>
      </c>
      <c r="AH107" s="88">
        <v>344564</v>
      </c>
      <c r="AI107" s="88">
        <v>334680</v>
      </c>
      <c r="AJ107" s="88">
        <v>339190</v>
      </c>
      <c r="AK107" s="88">
        <v>348946</v>
      </c>
      <c r="AL107" s="88">
        <v>337561</v>
      </c>
      <c r="AM107" s="88">
        <v>349998</v>
      </c>
      <c r="AN107" s="88">
        <v>343839</v>
      </c>
      <c r="AO107" s="88">
        <v>410749</v>
      </c>
      <c r="AP107" s="127">
        <v>4003668</v>
      </c>
      <c r="AQ107" s="88">
        <v>279125</v>
      </c>
      <c r="AR107" s="88">
        <v>247055</v>
      </c>
      <c r="AS107" s="88">
        <v>319589</v>
      </c>
      <c r="AT107" s="88">
        <v>316721</v>
      </c>
      <c r="AU107" s="88">
        <v>323604</v>
      </c>
      <c r="AV107" s="88">
        <v>327535</v>
      </c>
      <c r="AW107" s="88">
        <v>328879</v>
      </c>
      <c r="AX107" s="88">
        <v>339185</v>
      </c>
      <c r="AY107" s="88">
        <v>307509</v>
      </c>
      <c r="AZ107" s="88">
        <v>352772</v>
      </c>
      <c r="BA107" s="88">
        <v>333396</v>
      </c>
      <c r="BB107" s="88">
        <v>381956</v>
      </c>
      <c r="BC107" s="127">
        <v>3857326</v>
      </c>
      <c r="BD107" s="87">
        <v>283981</v>
      </c>
      <c r="BE107" s="88">
        <v>270543</v>
      </c>
      <c r="BF107" s="88">
        <v>286197</v>
      </c>
      <c r="BG107" s="88">
        <v>306411</v>
      </c>
      <c r="BH107" s="88">
        <v>321265</v>
      </c>
      <c r="BI107" s="88">
        <v>297657</v>
      </c>
      <c r="BJ107" s="88">
        <v>329372</v>
      </c>
      <c r="BK107" s="88">
        <v>323262</v>
      </c>
      <c r="BL107" s="88">
        <v>308552</v>
      </c>
      <c r="BM107" s="88">
        <v>293652</v>
      </c>
      <c r="BN107" s="88">
        <v>241592</v>
      </c>
      <c r="BO107" s="88">
        <v>362348</v>
      </c>
      <c r="BP107" s="127">
        <v>3624832</v>
      </c>
      <c r="BQ107" s="88">
        <v>269163</v>
      </c>
      <c r="BR107" s="88">
        <v>238824</v>
      </c>
      <c r="BS107" s="88">
        <v>199923</v>
      </c>
      <c r="BT107" s="88">
        <v>57409</v>
      </c>
      <c r="BU107" s="88">
        <v>73938</v>
      </c>
      <c r="BV107" s="88">
        <v>120360</v>
      </c>
      <c r="BW107" s="87">
        <f t="shared" si="19"/>
        <v>1813629</v>
      </c>
      <c r="BX107" s="118">
        <f t="shared" si="20"/>
        <v>1766054</v>
      </c>
      <c r="BY107" s="119">
        <f t="shared" si="21"/>
        <v>959617</v>
      </c>
      <c r="BZ107" s="173">
        <f t="shared" ref="BZ107" si="23">((BY107/BX107)-1)*100</f>
        <v>-45.663213016136538</v>
      </c>
      <c r="CA107" s="66"/>
      <c r="CB107" s="66"/>
    </row>
    <row r="108" spans="1:80" s="213" customFormat="1" ht="20.100000000000001" customHeight="1" x14ac:dyDescent="0.25">
      <c r="A108" s="169"/>
      <c r="B108" s="18" t="s">
        <v>77</v>
      </c>
      <c r="C108" s="281"/>
      <c r="D108" s="42">
        <v>279098</v>
      </c>
      <c r="E108" s="28">
        <v>251389</v>
      </c>
      <c r="F108" s="28">
        <v>315953</v>
      </c>
      <c r="G108" s="28">
        <v>311554</v>
      </c>
      <c r="H108" s="28">
        <v>330633</v>
      </c>
      <c r="I108" s="28">
        <v>294143</v>
      </c>
      <c r="J108" s="28">
        <v>308461</v>
      </c>
      <c r="K108" s="28">
        <v>311089</v>
      </c>
      <c r="L108" s="28">
        <v>336979</v>
      </c>
      <c r="M108" s="28">
        <v>366401</v>
      </c>
      <c r="N108" s="28">
        <v>324684</v>
      </c>
      <c r="O108" s="28">
        <v>454882</v>
      </c>
      <c r="P108" s="128">
        <v>3885266</v>
      </c>
      <c r="Q108" s="28">
        <v>262772</v>
      </c>
      <c r="R108" s="28">
        <v>239897</v>
      </c>
      <c r="S108" s="28">
        <v>305315</v>
      </c>
      <c r="T108" s="28">
        <v>301001</v>
      </c>
      <c r="U108" s="28">
        <v>306044</v>
      </c>
      <c r="V108" s="28">
        <v>324942</v>
      </c>
      <c r="W108" s="28">
        <v>330282</v>
      </c>
      <c r="X108" s="28">
        <v>335975</v>
      </c>
      <c r="Y108" s="28">
        <v>331416</v>
      </c>
      <c r="Z108" s="28">
        <v>325223</v>
      </c>
      <c r="AA108" s="28">
        <v>328674</v>
      </c>
      <c r="AB108" s="28">
        <v>415068</v>
      </c>
      <c r="AC108" s="128">
        <v>3806609</v>
      </c>
      <c r="AD108" s="42">
        <v>262209</v>
      </c>
      <c r="AE108" s="28">
        <v>245941</v>
      </c>
      <c r="AF108" s="28">
        <v>308865</v>
      </c>
      <c r="AG108" s="28">
        <v>285829</v>
      </c>
      <c r="AH108" s="28">
        <v>319908</v>
      </c>
      <c r="AI108" s="28">
        <v>310939</v>
      </c>
      <c r="AJ108" s="28">
        <v>315957</v>
      </c>
      <c r="AK108" s="28">
        <v>326226</v>
      </c>
      <c r="AL108" s="28">
        <v>315693</v>
      </c>
      <c r="AM108" s="28">
        <v>327885</v>
      </c>
      <c r="AN108" s="28">
        <v>322648</v>
      </c>
      <c r="AO108" s="28">
        <v>387881</v>
      </c>
      <c r="AP108" s="128">
        <v>3729981</v>
      </c>
      <c r="AQ108" s="28">
        <v>260823</v>
      </c>
      <c r="AR108" s="28">
        <v>229435</v>
      </c>
      <c r="AS108" s="28">
        <v>298677</v>
      </c>
      <c r="AT108" s="28">
        <v>296433</v>
      </c>
      <c r="AU108" s="28">
        <v>303523</v>
      </c>
      <c r="AV108" s="28">
        <v>308409</v>
      </c>
      <c r="AW108" s="28">
        <v>309920</v>
      </c>
      <c r="AX108" s="28">
        <v>319927</v>
      </c>
      <c r="AY108" s="28">
        <v>291042</v>
      </c>
      <c r="AZ108" s="28">
        <v>333060</v>
      </c>
      <c r="BA108" s="28">
        <v>315477</v>
      </c>
      <c r="BB108" s="28">
        <v>364150</v>
      </c>
      <c r="BC108" s="128">
        <v>3630876</v>
      </c>
      <c r="BD108" s="42">
        <v>268238</v>
      </c>
      <c r="BE108" s="28">
        <v>254302</v>
      </c>
      <c r="BF108" s="28">
        <v>269845</v>
      </c>
      <c r="BG108" s="28">
        <v>289860</v>
      </c>
      <c r="BH108" s="28">
        <v>303832</v>
      </c>
      <c r="BI108" s="28">
        <v>282507</v>
      </c>
      <c r="BJ108" s="28">
        <v>312698</v>
      </c>
      <c r="BK108" s="28">
        <v>307023</v>
      </c>
      <c r="BL108" s="28">
        <v>293836</v>
      </c>
      <c r="BM108" s="28">
        <v>279924</v>
      </c>
      <c r="BN108" s="28">
        <v>230994</v>
      </c>
      <c r="BO108" s="28">
        <v>346106</v>
      </c>
      <c r="BP108" s="128">
        <v>3439165</v>
      </c>
      <c r="BQ108" s="28">
        <v>254906</v>
      </c>
      <c r="BR108" s="28">
        <v>225336</v>
      </c>
      <c r="BS108" s="28">
        <v>189517</v>
      </c>
      <c r="BT108" s="28">
        <v>55508</v>
      </c>
      <c r="BU108" s="28">
        <v>70028</v>
      </c>
      <c r="BV108" s="28">
        <v>114695</v>
      </c>
      <c r="BW108" s="42">
        <f t="shared" si="19"/>
        <v>1697300</v>
      </c>
      <c r="BX108" s="20">
        <f t="shared" si="20"/>
        <v>1668584</v>
      </c>
      <c r="BY108" s="52">
        <f t="shared" si="21"/>
        <v>909990</v>
      </c>
      <c r="BZ108" s="234">
        <f t="shared" ref="BZ108:BZ109" si="24">((BY108/BX108)-1)*100</f>
        <v>-45.463338974843339</v>
      </c>
      <c r="CA108" s="66"/>
      <c r="CB108" s="74"/>
    </row>
    <row r="109" spans="1:80" s="213" customFormat="1" ht="20.100000000000001" customHeight="1" thickBot="1" x14ac:dyDescent="0.3">
      <c r="A109" s="169"/>
      <c r="B109" s="282" t="s">
        <v>78</v>
      </c>
      <c r="C109" s="283"/>
      <c r="D109" s="70">
        <v>31786</v>
      </c>
      <c r="E109" s="71">
        <v>29901</v>
      </c>
      <c r="F109" s="71">
        <v>34679</v>
      </c>
      <c r="G109" s="71">
        <v>35348</v>
      </c>
      <c r="H109" s="71">
        <v>33412</v>
      </c>
      <c r="I109" s="71">
        <v>34883</v>
      </c>
      <c r="J109" s="71">
        <v>34213</v>
      </c>
      <c r="K109" s="71">
        <v>32906</v>
      </c>
      <c r="L109" s="71">
        <v>33749</v>
      </c>
      <c r="M109" s="71">
        <v>34580</v>
      </c>
      <c r="N109" s="71">
        <v>30720</v>
      </c>
      <c r="O109" s="71">
        <v>35318</v>
      </c>
      <c r="P109" s="121">
        <v>401495</v>
      </c>
      <c r="Q109" s="71">
        <v>26610</v>
      </c>
      <c r="R109" s="71">
        <v>24033</v>
      </c>
      <c r="S109" s="71">
        <v>27533</v>
      </c>
      <c r="T109" s="71">
        <v>28948</v>
      </c>
      <c r="U109" s="71">
        <v>29358</v>
      </c>
      <c r="V109" s="71">
        <v>28286</v>
      </c>
      <c r="W109" s="71">
        <v>27561</v>
      </c>
      <c r="X109" s="71">
        <v>28235</v>
      </c>
      <c r="Y109" s="71">
        <v>27590</v>
      </c>
      <c r="Z109" s="71">
        <v>26458</v>
      </c>
      <c r="AA109" s="71">
        <v>25854</v>
      </c>
      <c r="AB109" s="71">
        <v>28617</v>
      </c>
      <c r="AC109" s="121">
        <v>329083</v>
      </c>
      <c r="AD109" s="70">
        <v>22115</v>
      </c>
      <c r="AE109" s="71">
        <v>20827</v>
      </c>
      <c r="AF109" s="71">
        <v>25836</v>
      </c>
      <c r="AG109" s="71">
        <v>22519</v>
      </c>
      <c r="AH109" s="71">
        <v>24656</v>
      </c>
      <c r="AI109" s="71">
        <v>23741</v>
      </c>
      <c r="AJ109" s="71">
        <v>23233</v>
      </c>
      <c r="AK109" s="71">
        <v>22720</v>
      </c>
      <c r="AL109" s="71">
        <v>21868</v>
      </c>
      <c r="AM109" s="71">
        <v>22113</v>
      </c>
      <c r="AN109" s="71">
        <v>21191</v>
      </c>
      <c r="AO109" s="71">
        <v>22868</v>
      </c>
      <c r="AP109" s="121">
        <v>273687</v>
      </c>
      <c r="AQ109" s="71">
        <v>18302</v>
      </c>
      <c r="AR109" s="71">
        <v>17620</v>
      </c>
      <c r="AS109" s="71">
        <v>20912</v>
      </c>
      <c r="AT109" s="71">
        <v>20288</v>
      </c>
      <c r="AU109" s="71">
        <v>20081</v>
      </c>
      <c r="AV109" s="71">
        <v>19126</v>
      </c>
      <c r="AW109" s="71">
        <v>18959</v>
      </c>
      <c r="AX109" s="71">
        <v>19258</v>
      </c>
      <c r="AY109" s="71">
        <v>16467</v>
      </c>
      <c r="AZ109" s="71">
        <v>19712</v>
      </c>
      <c r="BA109" s="71">
        <v>17919</v>
      </c>
      <c r="BB109" s="71">
        <v>17806</v>
      </c>
      <c r="BC109" s="121">
        <v>226450</v>
      </c>
      <c r="BD109" s="70">
        <v>15743</v>
      </c>
      <c r="BE109" s="71">
        <v>16241</v>
      </c>
      <c r="BF109" s="71">
        <v>16352</v>
      </c>
      <c r="BG109" s="71">
        <v>16551</v>
      </c>
      <c r="BH109" s="71">
        <v>17433</v>
      </c>
      <c r="BI109" s="71">
        <v>15150</v>
      </c>
      <c r="BJ109" s="71">
        <v>16674</v>
      </c>
      <c r="BK109" s="71">
        <v>16239</v>
      </c>
      <c r="BL109" s="71">
        <v>14716</v>
      </c>
      <c r="BM109" s="71">
        <v>13728</v>
      </c>
      <c r="BN109" s="71">
        <v>10598</v>
      </c>
      <c r="BO109" s="71">
        <v>16242</v>
      </c>
      <c r="BP109" s="121">
        <v>185667</v>
      </c>
      <c r="BQ109" s="71">
        <v>14257</v>
      </c>
      <c r="BR109" s="71">
        <v>13488</v>
      </c>
      <c r="BS109" s="71">
        <v>10406</v>
      </c>
      <c r="BT109" s="71">
        <v>1901</v>
      </c>
      <c r="BU109" s="71">
        <v>3910</v>
      </c>
      <c r="BV109" s="71">
        <v>5665</v>
      </c>
      <c r="BW109" s="70">
        <f t="shared" si="19"/>
        <v>116329</v>
      </c>
      <c r="BX109" s="149">
        <f t="shared" si="20"/>
        <v>97470</v>
      </c>
      <c r="BY109" s="220">
        <f t="shared" si="21"/>
        <v>49627</v>
      </c>
      <c r="BZ109" s="110">
        <f t="shared" si="24"/>
        <v>-49.084846619472657</v>
      </c>
      <c r="CA109" s="66"/>
      <c r="CB109" s="76"/>
    </row>
    <row r="110" spans="1:80" s="213" customFormat="1" ht="20.100000000000001" customHeight="1" x14ac:dyDescent="0.25">
      <c r="A110" s="169"/>
      <c r="B110" s="327"/>
      <c r="C110" s="3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0"/>
      <c r="BY110" s="20"/>
      <c r="BZ110" s="293"/>
      <c r="CA110" s="66"/>
      <c r="CB110" s="76"/>
    </row>
    <row r="111" spans="1:80" ht="20.100000000000001" customHeight="1" thickBot="1" x14ac:dyDescent="0.3">
      <c r="A111" s="169"/>
      <c r="B111" s="82" t="s">
        <v>103</v>
      </c>
      <c r="C111" s="82"/>
      <c r="D111" s="120"/>
      <c r="E111" s="24"/>
      <c r="F111" s="24"/>
      <c r="G111" s="24"/>
      <c r="H111" s="24"/>
      <c r="I111" s="24"/>
      <c r="J111" s="24"/>
      <c r="K111" s="24"/>
      <c r="L111" s="24"/>
      <c r="M111" s="24"/>
      <c r="N111" s="120"/>
      <c r="O111" s="120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120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147"/>
      <c r="BY111" s="156"/>
      <c r="BZ111" s="24"/>
      <c r="CA111" s="75"/>
      <c r="CB111" s="74"/>
    </row>
    <row r="112" spans="1:80" ht="20.100000000000001" customHeight="1" thickBot="1" x14ac:dyDescent="0.35">
      <c r="A112" s="169"/>
      <c r="B112" s="91"/>
      <c r="C112" s="90" t="s">
        <v>109</v>
      </c>
      <c r="D112" s="88">
        <v>337.20560385771023</v>
      </c>
      <c r="E112" s="88">
        <v>292.38932454667344</v>
      </c>
      <c r="F112" s="88">
        <v>319.81234525753337</v>
      </c>
      <c r="G112" s="88">
        <v>300.36501561772531</v>
      </c>
      <c r="H112" s="88">
        <v>311.59078544539722</v>
      </c>
      <c r="I112" s="88">
        <v>319.27452589988104</v>
      </c>
      <c r="J112" s="88">
        <v>324.81239882474682</v>
      </c>
      <c r="K112" s="88">
        <v>322.2948492703581</v>
      </c>
      <c r="L112" s="88">
        <v>325.03113643953202</v>
      </c>
      <c r="M112" s="88">
        <v>324.00315779129846</v>
      </c>
      <c r="N112" s="88">
        <v>344.51908899976922</v>
      </c>
      <c r="O112" s="89">
        <v>437.20456550596646</v>
      </c>
      <c r="P112" s="129">
        <v>3958.5027974565919</v>
      </c>
      <c r="Q112" s="88">
        <v>378.31008849038483</v>
      </c>
      <c r="R112" s="88">
        <v>323.2148210221518</v>
      </c>
      <c r="S112" s="88">
        <v>307.62229415622028</v>
      </c>
      <c r="T112" s="88">
        <v>298.43273526680002</v>
      </c>
      <c r="U112" s="88">
        <v>335.21975106159994</v>
      </c>
      <c r="V112" s="88">
        <v>348.26843291399996</v>
      </c>
      <c r="W112" s="88">
        <v>344.27367102720007</v>
      </c>
      <c r="X112" s="88">
        <v>358.55941899700019</v>
      </c>
      <c r="Y112" s="88">
        <v>350.07638896799995</v>
      </c>
      <c r="Z112" s="88">
        <v>359.62104202039956</v>
      </c>
      <c r="AA112" s="88">
        <v>380.23131332700035</v>
      </c>
      <c r="AB112" s="88">
        <v>459.23625583719996</v>
      </c>
      <c r="AC112" s="87">
        <v>4243.0662130879573</v>
      </c>
      <c r="AD112" s="87">
        <v>433.74220418120012</v>
      </c>
      <c r="AE112" s="88">
        <v>353.270547212</v>
      </c>
      <c r="AF112" s="88">
        <v>427.11940710980025</v>
      </c>
      <c r="AG112" s="88">
        <v>383.38381139799992</v>
      </c>
      <c r="AH112" s="88">
        <v>416.21825755999993</v>
      </c>
      <c r="AI112" s="88">
        <v>414.67376629460011</v>
      </c>
      <c r="AJ112" s="88">
        <v>425.24378657980026</v>
      </c>
      <c r="AK112" s="88">
        <v>439.17032738920011</v>
      </c>
      <c r="AL112" s="88">
        <v>424.14647588152479</v>
      </c>
      <c r="AM112" s="88">
        <v>451.41478501390543</v>
      </c>
      <c r="AN112" s="88">
        <v>478.32189381885428</v>
      </c>
      <c r="AO112" s="88">
        <v>534.09040246820041</v>
      </c>
      <c r="AP112" s="127">
        <v>5180.7956649070857</v>
      </c>
      <c r="AQ112" s="88">
        <v>547.2276254364001</v>
      </c>
      <c r="AR112" s="88">
        <v>416.19385095619987</v>
      </c>
      <c r="AS112" s="88">
        <v>487.24086295879994</v>
      </c>
      <c r="AT112" s="88">
        <v>466.33097639018592</v>
      </c>
      <c r="AU112" s="88">
        <v>483.86576635825611</v>
      </c>
      <c r="AV112" s="88">
        <v>506.81930938859978</v>
      </c>
      <c r="AW112" s="88">
        <v>531.59070050326272</v>
      </c>
      <c r="AX112" s="88">
        <v>558.38362492289048</v>
      </c>
      <c r="AY112" s="88">
        <v>543.07888585056548</v>
      </c>
      <c r="AZ112" s="88">
        <v>571.71050879900804</v>
      </c>
      <c r="BA112" s="88">
        <v>603.79724386197995</v>
      </c>
      <c r="BB112" s="88">
        <v>732.01613766809191</v>
      </c>
      <c r="BC112" s="127">
        <v>6448.2554930942406</v>
      </c>
      <c r="BD112" s="87">
        <v>668.47457143033034</v>
      </c>
      <c r="BE112" s="88">
        <v>587.90632725900059</v>
      </c>
      <c r="BF112" s="88">
        <v>590.24967441880062</v>
      </c>
      <c r="BG112" s="88">
        <v>598.32654976540084</v>
      </c>
      <c r="BH112" s="88">
        <v>657.11618351900165</v>
      </c>
      <c r="BI112" s="88">
        <v>663.70667746253662</v>
      </c>
      <c r="BJ112" s="88">
        <v>720.3259819940007</v>
      </c>
      <c r="BK112" s="88">
        <v>713.16898079780117</v>
      </c>
      <c r="BL112" s="88">
        <v>725.8750947689141</v>
      </c>
      <c r="BM112" s="88">
        <v>657.77489329300124</v>
      </c>
      <c r="BN112" s="88">
        <v>565.62698273340152</v>
      </c>
      <c r="BO112" s="88">
        <v>1003.1411276832</v>
      </c>
      <c r="BP112" s="127">
        <v>8151.6930451253884</v>
      </c>
      <c r="BQ112" s="88">
        <v>809.17600599599109</v>
      </c>
      <c r="BR112" s="88">
        <v>720.93363372123565</v>
      </c>
      <c r="BS112" s="88">
        <v>647.09302902629247</v>
      </c>
      <c r="BT112" s="88">
        <v>291.899513985439</v>
      </c>
      <c r="BU112" s="88">
        <v>337.19314036224375</v>
      </c>
      <c r="BV112" s="88">
        <v>471.16515795624224</v>
      </c>
      <c r="BW112" s="87">
        <f>SUM($AQ112:$AV112)</f>
        <v>2907.6783914884418</v>
      </c>
      <c r="BX112" s="118">
        <f>SUM($BD112:$BI112)</f>
        <v>3765.77998385507</v>
      </c>
      <c r="BY112" s="119">
        <f>SUM($BQ112:$BV112)</f>
        <v>3277.4604810474443</v>
      </c>
      <c r="BZ112" s="173">
        <f t="shared" ref="BZ112" si="25">((BY112/BX112)-1)*100</f>
        <v>-12.967287119831351</v>
      </c>
      <c r="CA112" s="75"/>
      <c r="CB112" s="74"/>
    </row>
    <row r="113" spans="1:80" ht="20.100000000000001" customHeight="1" x14ac:dyDescent="0.25">
      <c r="A113" s="169"/>
      <c r="B113" s="18" t="s">
        <v>60</v>
      </c>
      <c r="C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84"/>
      <c r="P113" s="25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43"/>
      <c r="AD113" s="43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5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5"/>
      <c r="BD113" s="43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5"/>
      <c r="BQ113" s="24"/>
      <c r="BR113" s="24"/>
      <c r="BS113" s="24"/>
      <c r="BT113" s="24"/>
      <c r="BU113" s="24"/>
      <c r="BV113" s="24"/>
      <c r="BW113" s="43"/>
      <c r="BX113" s="147"/>
      <c r="BY113" s="140"/>
      <c r="BZ113" s="25"/>
      <c r="CA113" s="75"/>
      <c r="CB113" s="74"/>
    </row>
    <row r="114" spans="1:80" ht="20.100000000000001" customHeight="1" thickBot="1" x14ac:dyDescent="0.3">
      <c r="A114" s="169"/>
      <c r="B114" s="372" t="s">
        <v>12</v>
      </c>
      <c r="C114" s="373"/>
      <c r="D114" s="12">
        <v>149.16254800227117</v>
      </c>
      <c r="E114" s="12">
        <v>128.15006103016458</v>
      </c>
      <c r="F114" s="12">
        <v>135.87764669581605</v>
      </c>
      <c r="G114" s="12">
        <v>123.20887143119995</v>
      </c>
      <c r="H114" s="12">
        <v>133.32032281587453</v>
      </c>
      <c r="I114" s="12">
        <v>133.06343070700407</v>
      </c>
      <c r="J114" s="12">
        <v>136.07585042399978</v>
      </c>
      <c r="K114" s="12">
        <v>135.06836941684313</v>
      </c>
      <c r="L114" s="12">
        <v>131.12477606142551</v>
      </c>
      <c r="M114" s="12">
        <v>133.07474679147106</v>
      </c>
      <c r="N114" s="12">
        <v>138.66793938880016</v>
      </c>
      <c r="O114" s="26">
        <v>214.0528913862</v>
      </c>
      <c r="P114" s="128">
        <v>1690.84745415107</v>
      </c>
      <c r="Q114" s="12">
        <v>181.73076884242522</v>
      </c>
      <c r="R114" s="12">
        <v>147.29065417130118</v>
      </c>
      <c r="S114" s="12">
        <v>112.92970481162038</v>
      </c>
      <c r="T114" s="12">
        <v>111.50809443860021</v>
      </c>
      <c r="U114" s="12">
        <v>148.98812251820007</v>
      </c>
      <c r="V114" s="12">
        <v>156.33592476440012</v>
      </c>
      <c r="W114" s="12">
        <v>149.33050000800006</v>
      </c>
      <c r="X114" s="12">
        <v>157.7793334622001</v>
      </c>
      <c r="Y114" s="12">
        <v>159.19882383320021</v>
      </c>
      <c r="Z114" s="12">
        <v>162.75587261879986</v>
      </c>
      <c r="AA114" s="12">
        <v>179.5247405696002</v>
      </c>
      <c r="AB114" s="12">
        <v>240.45837162200004</v>
      </c>
      <c r="AC114" s="19">
        <v>1907.8309116603475</v>
      </c>
      <c r="AD114" s="19">
        <v>222.44594196300017</v>
      </c>
      <c r="AE114" s="12">
        <v>186.07802414480005</v>
      </c>
      <c r="AF114" s="12">
        <v>204.85907610820013</v>
      </c>
      <c r="AG114" s="12">
        <v>193.47490213979995</v>
      </c>
      <c r="AH114" s="12">
        <v>199.05837596380019</v>
      </c>
      <c r="AI114" s="12">
        <v>213.76560513000032</v>
      </c>
      <c r="AJ114" s="12">
        <v>208.07631137720011</v>
      </c>
      <c r="AK114" s="12">
        <v>218.9260241118001</v>
      </c>
      <c r="AL114" s="12">
        <v>215.71070315140039</v>
      </c>
      <c r="AM114" s="28">
        <v>218.95893594499992</v>
      </c>
      <c r="AN114" s="28">
        <v>238.88493666600013</v>
      </c>
      <c r="AO114" s="28">
        <v>276.84932834840004</v>
      </c>
      <c r="AP114" s="128">
        <v>2597.0881650494016</v>
      </c>
      <c r="AQ114" s="28">
        <v>293.22126891480025</v>
      </c>
      <c r="AR114" s="28">
        <v>212.33058479019988</v>
      </c>
      <c r="AS114" s="28">
        <v>258.81827696559992</v>
      </c>
      <c r="AT114" s="28">
        <v>242.29566737039983</v>
      </c>
      <c r="AU114" s="28">
        <v>250.89720449799992</v>
      </c>
      <c r="AV114" s="28">
        <v>273.28043969339979</v>
      </c>
      <c r="AW114" s="28">
        <v>270.29025659119952</v>
      </c>
      <c r="AX114" s="28">
        <v>287.64428973059972</v>
      </c>
      <c r="AY114" s="28">
        <v>274.99795594919999</v>
      </c>
      <c r="AZ114" s="28">
        <v>292.40902469639997</v>
      </c>
      <c r="BA114" s="28">
        <v>310.73258737880064</v>
      </c>
      <c r="BB114" s="28">
        <v>390.34765499160108</v>
      </c>
      <c r="BC114" s="128">
        <v>3357.2652115702003</v>
      </c>
      <c r="BD114" s="42">
        <v>356.58427444380129</v>
      </c>
      <c r="BE114" s="28">
        <v>314.36411214260062</v>
      </c>
      <c r="BF114" s="28">
        <v>301.8222201586006</v>
      </c>
      <c r="BG114" s="28">
        <v>292.71113176080098</v>
      </c>
      <c r="BH114" s="28">
        <v>336.14292149280152</v>
      </c>
      <c r="BI114" s="28">
        <v>356.41394486080111</v>
      </c>
      <c r="BJ114" s="28">
        <v>364.46752617980081</v>
      </c>
      <c r="BK114" s="28">
        <v>379.48914476480161</v>
      </c>
      <c r="BL114" s="28">
        <v>378.19510652760169</v>
      </c>
      <c r="BM114" s="28">
        <v>356.89928370540184</v>
      </c>
      <c r="BN114" s="28">
        <v>263.25957474940168</v>
      </c>
      <c r="BO114" s="28">
        <v>484.81534707920036</v>
      </c>
      <c r="BP114" s="128">
        <v>4185.1645878656145</v>
      </c>
      <c r="BQ114" s="28">
        <v>457.29627227479995</v>
      </c>
      <c r="BR114" s="28">
        <v>405.41494887399995</v>
      </c>
      <c r="BS114" s="28">
        <v>367.55215724280055</v>
      </c>
      <c r="BT114" s="28">
        <v>183.47869058299921</v>
      </c>
      <c r="BU114" s="28">
        <v>215.86856592999817</v>
      </c>
      <c r="BV114" s="28">
        <v>302.35252274859801</v>
      </c>
      <c r="BW114" s="146">
        <f>SUM($AQ114:$AV114)</f>
        <v>1530.8434422323994</v>
      </c>
      <c r="BX114" s="20">
        <f>SUM($BD114:$BI114)</f>
        <v>1958.0386048594064</v>
      </c>
      <c r="BY114" s="52">
        <f>SUM($BQ114:$BV114)</f>
        <v>1931.9631576531958</v>
      </c>
      <c r="BZ114" s="110">
        <f t="shared" ref="BZ114" si="26">((BY114/BX114)-1)*100</f>
        <v>-1.3317126200421803</v>
      </c>
      <c r="CA114" s="75"/>
      <c r="CB114" s="74"/>
    </row>
    <row r="115" spans="1:80" ht="20.100000000000001" customHeight="1" x14ac:dyDescent="0.25">
      <c r="A115" s="169"/>
      <c r="B115" s="13" t="s">
        <v>61</v>
      </c>
      <c r="C115" s="14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26"/>
      <c r="P115" s="175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24">
        <v>0</v>
      </c>
      <c r="AD115" s="124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75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75"/>
      <c r="BD115" s="124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75"/>
      <c r="BQ115" s="117"/>
      <c r="BR115" s="117"/>
      <c r="BS115" s="117"/>
      <c r="BT115" s="117"/>
      <c r="BU115" s="117"/>
      <c r="BV115" s="117"/>
      <c r="BW115" s="145"/>
      <c r="BX115" s="144"/>
      <c r="BY115" s="223"/>
      <c r="BZ115" s="104"/>
      <c r="CA115" s="75"/>
      <c r="CB115" s="74"/>
    </row>
    <row r="116" spans="1:80" ht="20.100000000000001" customHeight="1" thickBot="1" x14ac:dyDescent="0.3">
      <c r="A116" s="169"/>
      <c r="B116" s="372" t="s">
        <v>12</v>
      </c>
      <c r="C116" s="374"/>
      <c r="D116" s="12">
        <v>188.04305585543904</v>
      </c>
      <c r="E116" s="131">
        <v>164.23926351650886</v>
      </c>
      <c r="F116" s="131">
        <v>183.93469856171734</v>
      </c>
      <c r="G116" s="131">
        <v>177.15614418652535</v>
      </c>
      <c r="H116" s="131">
        <v>178.27046262952268</v>
      </c>
      <c r="I116" s="12">
        <v>186.21109519287694</v>
      </c>
      <c r="J116" s="12">
        <v>188.73654840074704</v>
      </c>
      <c r="K116" s="12">
        <v>187.22647985351497</v>
      </c>
      <c r="L116" s="12">
        <v>193.90636037810654</v>
      </c>
      <c r="M116" s="12">
        <v>190.92841099982741</v>
      </c>
      <c r="N116" s="12">
        <v>205.85114961096903</v>
      </c>
      <c r="O116" s="26">
        <v>223.15167411976648</v>
      </c>
      <c r="P116" s="128">
        <v>2267.6553433055219</v>
      </c>
      <c r="Q116" s="12">
        <v>196.57931964795958</v>
      </c>
      <c r="R116" s="12">
        <v>175.92416685085064</v>
      </c>
      <c r="S116" s="12">
        <v>194.6925893445999</v>
      </c>
      <c r="T116" s="12">
        <v>186.92464082819984</v>
      </c>
      <c r="U116" s="12">
        <v>186.23162854339986</v>
      </c>
      <c r="V116" s="12">
        <v>191.93250814959984</v>
      </c>
      <c r="W116" s="12">
        <v>194.94317101919998</v>
      </c>
      <c r="X116" s="12">
        <v>200.78008553480012</v>
      </c>
      <c r="Y116" s="12">
        <v>190.87756513479977</v>
      </c>
      <c r="Z116" s="12">
        <v>196.8651694015997</v>
      </c>
      <c r="AA116" s="12">
        <v>200.70657275740015</v>
      </c>
      <c r="AB116" s="12">
        <v>218.77788421519992</v>
      </c>
      <c r="AC116" s="19">
        <v>2335.2353014276091</v>
      </c>
      <c r="AD116" s="19">
        <v>211.29626221819993</v>
      </c>
      <c r="AE116" s="12">
        <v>167.19252306719991</v>
      </c>
      <c r="AF116" s="12">
        <v>222.26033100160015</v>
      </c>
      <c r="AG116" s="12">
        <v>189.90890925819997</v>
      </c>
      <c r="AH116" s="12">
        <v>217.15988159619974</v>
      </c>
      <c r="AI116" s="12">
        <v>200.90816116459979</v>
      </c>
      <c r="AJ116" s="12">
        <v>217.16747520260017</v>
      </c>
      <c r="AK116" s="12">
        <v>220.24430327739998</v>
      </c>
      <c r="AL116" s="12">
        <v>208.4357727301244</v>
      </c>
      <c r="AM116" s="28">
        <v>232.45584906890554</v>
      </c>
      <c r="AN116" s="28">
        <v>239.43695715285415</v>
      </c>
      <c r="AO116" s="28">
        <v>257.24107411980032</v>
      </c>
      <c r="AP116" s="128">
        <v>2583.7074998576841</v>
      </c>
      <c r="AQ116" s="28">
        <v>254.00635652159988</v>
      </c>
      <c r="AR116" s="28">
        <v>203.86326616599999</v>
      </c>
      <c r="AS116" s="28">
        <v>228.42258599320002</v>
      </c>
      <c r="AT116" s="28">
        <v>224.03530901978607</v>
      </c>
      <c r="AU116" s="28">
        <v>232.96856186025619</v>
      </c>
      <c r="AV116" s="28">
        <v>233.53886969520002</v>
      </c>
      <c r="AW116" s="28">
        <v>261.3004439120632</v>
      </c>
      <c r="AX116" s="28">
        <v>270.73933519229081</v>
      </c>
      <c r="AY116" s="28">
        <v>268.08092990136555</v>
      </c>
      <c r="AZ116" s="28">
        <v>279.30148410260807</v>
      </c>
      <c r="BA116" s="28">
        <v>293.06465648317931</v>
      </c>
      <c r="BB116" s="28">
        <v>341.6684826764909</v>
      </c>
      <c r="BC116" s="128">
        <v>3090.9902815240398</v>
      </c>
      <c r="BD116" s="42">
        <v>311.89029698652899</v>
      </c>
      <c r="BE116" s="28">
        <v>273.54221511640003</v>
      </c>
      <c r="BF116" s="28">
        <v>288.42745426020002</v>
      </c>
      <c r="BG116" s="28">
        <v>305.6154180045998</v>
      </c>
      <c r="BH116" s="28">
        <v>320.97326202620008</v>
      </c>
      <c r="BI116" s="28">
        <v>307.29273260173557</v>
      </c>
      <c r="BJ116" s="28">
        <v>355.85845581419989</v>
      </c>
      <c r="BK116" s="28">
        <v>333.67983603299962</v>
      </c>
      <c r="BL116" s="28">
        <v>347.6799882413124</v>
      </c>
      <c r="BM116" s="28">
        <v>300.8756095875994</v>
      </c>
      <c r="BN116" s="28">
        <v>302.36740798399984</v>
      </c>
      <c r="BO116" s="28">
        <v>518.32578060399965</v>
      </c>
      <c r="BP116" s="128">
        <v>3966.5284572597748</v>
      </c>
      <c r="BQ116" s="28">
        <v>351.87973372119114</v>
      </c>
      <c r="BR116" s="28">
        <v>315.5186848472357</v>
      </c>
      <c r="BS116" s="28">
        <v>279.54087178349187</v>
      </c>
      <c r="BT116" s="28">
        <v>108.42082340243979</v>
      </c>
      <c r="BU116" s="28">
        <v>121.32457443224561</v>
      </c>
      <c r="BV116" s="28">
        <v>168.81263520764423</v>
      </c>
      <c r="BW116" s="221">
        <f>SUM($AQ116:$AV116)</f>
        <v>1376.8349492560421</v>
      </c>
      <c r="BX116" s="149">
        <f>SUM($BD116:$BI116)</f>
        <v>1807.7413789956645</v>
      </c>
      <c r="BY116" s="220">
        <f>SUM($BQ116:$BV116)</f>
        <v>1345.4973233942483</v>
      </c>
      <c r="BZ116" s="110">
        <f t="shared" ref="BZ116:BZ129" si="27">((BY116/BX116)-1)*100</f>
        <v>-25.57025363098273</v>
      </c>
      <c r="CA116" s="75"/>
      <c r="CB116" s="74"/>
    </row>
    <row r="117" spans="1:80" ht="20.100000000000001" customHeight="1" thickBot="1" x14ac:dyDescent="0.35">
      <c r="A117" s="169"/>
      <c r="B117" s="91"/>
      <c r="C117" s="90" t="s">
        <v>124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8">
        <v>0</v>
      </c>
      <c r="N117" s="88">
        <v>0</v>
      </c>
      <c r="O117" s="88">
        <v>0</v>
      </c>
      <c r="P117" s="129">
        <v>0</v>
      </c>
      <c r="Q117" s="88">
        <v>438.06812401014059</v>
      </c>
      <c r="R117" s="88">
        <v>336.7821558721605</v>
      </c>
      <c r="S117" s="88">
        <v>449.07484254067958</v>
      </c>
      <c r="T117" s="88">
        <v>378.58520317120019</v>
      </c>
      <c r="U117" s="88">
        <v>361.44554599874016</v>
      </c>
      <c r="V117" s="88">
        <v>370.41778450684109</v>
      </c>
      <c r="W117" s="88">
        <v>384.92218177634072</v>
      </c>
      <c r="X117" s="88">
        <v>424.95782567492029</v>
      </c>
      <c r="Y117" s="88">
        <v>383.44053577556042</v>
      </c>
      <c r="Z117" s="88">
        <v>386.17231290922007</v>
      </c>
      <c r="AA117" s="88">
        <v>409.64951612930065</v>
      </c>
      <c r="AB117" s="88">
        <v>417.63480462208156</v>
      </c>
      <c r="AC117" s="87">
        <v>4741.1508329871867</v>
      </c>
      <c r="AD117" s="87">
        <v>451.70561874896174</v>
      </c>
      <c r="AE117" s="88">
        <v>338.46063836506102</v>
      </c>
      <c r="AF117" s="88">
        <v>419.63042425384043</v>
      </c>
      <c r="AG117" s="88">
        <v>414.35235113788042</v>
      </c>
      <c r="AH117" s="88">
        <v>444.00436435196104</v>
      </c>
      <c r="AI117" s="88">
        <v>452.80252099528002</v>
      </c>
      <c r="AJ117" s="88">
        <v>472.24390181920228</v>
      </c>
      <c r="AK117" s="88">
        <v>470.55089453936057</v>
      </c>
      <c r="AL117" s="88">
        <v>457.32840876888019</v>
      </c>
      <c r="AM117" s="88">
        <v>485.04840961256099</v>
      </c>
      <c r="AN117" s="88">
        <v>520.23358542948029</v>
      </c>
      <c r="AO117" s="89">
        <v>507.43658304948099</v>
      </c>
      <c r="AP117" s="127">
        <v>5433.7977010719496</v>
      </c>
      <c r="AQ117" s="88">
        <v>579.27017830286036</v>
      </c>
      <c r="AR117" s="88">
        <v>440.34908203084035</v>
      </c>
      <c r="AS117" s="88">
        <v>482.26155113408117</v>
      </c>
      <c r="AT117" s="88">
        <v>304.2475313648398</v>
      </c>
      <c r="AU117" s="88">
        <v>325.83430637800132</v>
      </c>
      <c r="AV117" s="88">
        <v>337.69297345336088</v>
      </c>
      <c r="AW117" s="88">
        <v>352.82043238181257</v>
      </c>
      <c r="AX117" s="88">
        <v>318.10673862662588</v>
      </c>
      <c r="AY117" s="88">
        <v>328.379186732736</v>
      </c>
      <c r="AZ117" s="88">
        <v>359.67038805812467</v>
      </c>
      <c r="BA117" s="88">
        <v>381.45330941655482</v>
      </c>
      <c r="BB117" s="88">
        <v>378.69132772986666</v>
      </c>
      <c r="BC117" s="127">
        <v>4588.7770056097033</v>
      </c>
      <c r="BD117" s="87">
        <v>415.47147221519253</v>
      </c>
      <c r="BE117" s="88">
        <v>310.87090679516052</v>
      </c>
      <c r="BF117" s="88">
        <v>348.66601659861709</v>
      </c>
      <c r="BG117" s="88">
        <v>334.49017668776025</v>
      </c>
      <c r="BH117" s="88">
        <v>345.99925265972519</v>
      </c>
      <c r="BI117" s="88">
        <v>356.19580104814122</v>
      </c>
      <c r="BJ117" s="88">
        <v>371.07012523021984</v>
      </c>
      <c r="BK117" s="88">
        <v>358.42602909323739</v>
      </c>
      <c r="BL117" s="88">
        <v>348.75751741865645</v>
      </c>
      <c r="BM117" s="88">
        <v>347.75783058147596</v>
      </c>
      <c r="BN117" s="88">
        <v>292.8042703082665</v>
      </c>
      <c r="BO117" s="88">
        <v>380.52268690360103</v>
      </c>
      <c r="BP117" s="127">
        <v>4211.0320855400541</v>
      </c>
      <c r="BQ117" s="88">
        <v>401.73921039865161</v>
      </c>
      <c r="BR117" s="88">
        <v>315.35679609367037</v>
      </c>
      <c r="BS117" s="88">
        <v>247.65716705060728</v>
      </c>
      <c r="BT117" s="88">
        <v>136.79054433388964</v>
      </c>
      <c r="BU117" s="88">
        <v>193.54466024950759</v>
      </c>
      <c r="BV117" s="88">
        <v>237.67027574650587</v>
      </c>
      <c r="BW117" s="87">
        <f>SUM($AQ117:$AV117)</f>
        <v>2469.6556226639836</v>
      </c>
      <c r="BX117" s="118">
        <f>SUM($BD117:$BI117)</f>
        <v>2111.6936260045968</v>
      </c>
      <c r="BY117" s="119">
        <f>SUM($BQ117:$BV117)</f>
        <v>1532.7586538728324</v>
      </c>
      <c r="BZ117" s="173">
        <f t="shared" si="27"/>
        <v>-27.41567076788175</v>
      </c>
      <c r="CA117" s="75"/>
      <c r="CB117" s="74"/>
    </row>
    <row r="118" spans="1:80" ht="20.100000000000001" customHeight="1" x14ac:dyDescent="0.25">
      <c r="A118" s="169"/>
      <c r="B118" s="18" t="s">
        <v>125</v>
      </c>
      <c r="C118" s="23"/>
      <c r="D118" s="20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204"/>
      <c r="P118" s="104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203"/>
      <c r="AD118" s="20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104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104"/>
      <c r="BD118" s="20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104"/>
      <c r="BQ118" s="33"/>
      <c r="BR118" s="33"/>
      <c r="BS118" s="33"/>
      <c r="BT118" s="33"/>
      <c r="BU118" s="33"/>
      <c r="BV118" s="204"/>
      <c r="BW118" s="203"/>
      <c r="BX118" s="153"/>
      <c r="BY118" s="155"/>
      <c r="BZ118" s="104"/>
      <c r="CA118" s="75"/>
      <c r="CB118" s="74"/>
    </row>
    <row r="119" spans="1:80" ht="20.100000000000001" customHeight="1" thickBot="1" x14ac:dyDescent="0.3">
      <c r="A119" s="169"/>
      <c r="B119" s="372" t="s">
        <v>12</v>
      </c>
      <c r="C119" s="373"/>
      <c r="D119" s="333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121">
        <v>0</v>
      </c>
      <c r="Q119" s="332">
        <v>266.73970373020029</v>
      </c>
      <c r="R119" s="332">
        <v>200.79315423780048</v>
      </c>
      <c r="S119" s="332">
        <v>231.01817844660042</v>
      </c>
      <c r="T119" s="332">
        <v>223.72489833560016</v>
      </c>
      <c r="U119" s="332">
        <v>228.19587192919982</v>
      </c>
      <c r="V119" s="332">
        <v>240.54540317080045</v>
      </c>
      <c r="W119" s="332">
        <v>241.50882212160025</v>
      </c>
      <c r="X119" s="332">
        <v>239.96285773979989</v>
      </c>
      <c r="Y119" s="332">
        <v>259.39488249800019</v>
      </c>
      <c r="Z119" s="332">
        <v>256.96965338999973</v>
      </c>
      <c r="AA119" s="332">
        <v>275.98141542680025</v>
      </c>
      <c r="AB119" s="332">
        <v>291.1300994040011</v>
      </c>
      <c r="AC119" s="333">
        <v>2955.9649404304027</v>
      </c>
      <c r="AD119" s="333">
        <v>310.64545280380122</v>
      </c>
      <c r="AE119" s="332">
        <v>226.22778390560035</v>
      </c>
      <c r="AF119" s="332">
        <v>295.25414807640033</v>
      </c>
      <c r="AG119" s="332">
        <v>284.80422482440014</v>
      </c>
      <c r="AH119" s="332">
        <v>306.54524640140045</v>
      </c>
      <c r="AI119" s="332">
        <v>313.17485666920038</v>
      </c>
      <c r="AJ119" s="332">
        <v>320.27574506340119</v>
      </c>
      <c r="AK119" s="332">
        <v>329.83368126020036</v>
      </c>
      <c r="AL119" s="332">
        <v>322.56887443119984</v>
      </c>
      <c r="AM119" s="71">
        <v>342.83043646580035</v>
      </c>
      <c r="AN119" s="71">
        <v>366.48369892919982</v>
      </c>
      <c r="AO119" s="71">
        <v>356.09461533940072</v>
      </c>
      <c r="AP119" s="121">
        <v>3774.7387641700043</v>
      </c>
      <c r="AQ119" s="71">
        <v>416.73353421499962</v>
      </c>
      <c r="AR119" s="71">
        <v>311.24644915260001</v>
      </c>
      <c r="AS119" s="71">
        <v>316.99137858240101</v>
      </c>
      <c r="AT119" s="71">
        <v>140.16010399439978</v>
      </c>
      <c r="AU119" s="71">
        <v>146.85363299180008</v>
      </c>
      <c r="AV119" s="71">
        <v>154.98702339960008</v>
      </c>
      <c r="AW119" s="71">
        <v>162.45351796240016</v>
      </c>
      <c r="AX119" s="71">
        <v>155.90023206100065</v>
      </c>
      <c r="AY119" s="71">
        <v>157.15057167600003</v>
      </c>
      <c r="AZ119" s="71">
        <v>168.18468966459989</v>
      </c>
      <c r="BA119" s="71">
        <v>175.80450525399993</v>
      </c>
      <c r="BB119" s="71">
        <v>184.70053507499992</v>
      </c>
      <c r="BC119" s="121">
        <v>2491.1661740288018</v>
      </c>
      <c r="BD119" s="70">
        <v>201.52700478399993</v>
      </c>
      <c r="BE119" s="71">
        <v>155.42179659020033</v>
      </c>
      <c r="BF119" s="71">
        <v>171.25680860959997</v>
      </c>
      <c r="BG119" s="71">
        <v>161.75703992980027</v>
      </c>
      <c r="BH119" s="71">
        <v>152.03802770800019</v>
      </c>
      <c r="BI119" s="71">
        <v>155.95178454939975</v>
      </c>
      <c r="BJ119" s="71">
        <v>162.27775975460059</v>
      </c>
      <c r="BK119" s="71">
        <v>159.37595691080088</v>
      </c>
      <c r="BL119" s="71">
        <v>155.82596508360038</v>
      </c>
      <c r="BM119" s="71">
        <v>161.97775542200066</v>
      </c>
      <c r="BN119" s="71">
        <v>143.39856346480056</v>
      </c>
      <c r="BO119" s="71">
        <v>181.98311853540073</v>
      </c>
      <c r="BP119" s="121">
        <v>1962.7915813422042</v>
      </c>
      <c r="BQ119" s="71">
        <v>183.87682572000111</v>
      </c>
      <c r="BR119" s="71">
        <v>148.79494741020019</v>
      </c>
      <c r="BS119" s="71">
        <v>128.53324578500002</v>
      </c>
      <c r="BT119" s="71">
        <v>88.748096595200607</v>
      </c>
      <c r="BU119" s="71">
        <v>128.42721618440362</v>
      </c>
      <c r="BV119" s="72">
        <v>160.40279841180413</v>
      </c>
      <c r="BW119" s="221">
        <f>SUM($AQ119:$AV119)</f>
        <v>1486.9721223358008</v>
      </c>
      <c r="BX119" s="149">
        <f>SUM($BD119:$BI119)</f>
        <v>997.95246217100043</v>
      </c>
      <c r="BY119" s="220">
        <f>SUM($BQ119:$BV119)</f>
        <v>838.78313010660975</v>
      </c>
      <c r="BZ119" s="110">
        <f t="shared" ref="BZ119:BZ121" si="28">((BY119/BX119)-1)*100</f>
        <v>-15.94959059654254</v>
      </c>
      <c r="CA119" s="75"/>
      <c r="CB119" s="74"/>
    </row>
    <row r="120" spans="1:80" ht="20.100000000000001" customHeight="1" x14ac:dyDescent="0.25">
      <c r="A120" s="169"/>
      <c r="B120" s="18" t="s">
        <v>123</v>
      </c>
      <c r="C120" s="2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26"/>
      <c r="P120" s="128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9"/>
      <c r="AD120" s="19"/>
      <c r="AE120" s="12"/>
      <c r="AF120" s="12"/>
      <c r="AG120" s="12"/>
      <c r="AH120" s="12"/>
      <c r="AI120" s="12"/>
      <c r="AJ120" s="12"/>
      <c r="AK120" s="12"/>
      <c r="AL120" s="12"/>
      <c r="AM120" s="28"/>
      <c r="AN120" s="28"/>
      <c r="AO120" s="28"/>
      <c r="AP120" s="1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128"/>
      <c r="BD120" s="42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128"/>
      <c r="BQ120" s="28"/>
      <c r="BR120" s="28"/>
      <c r="BS120" s="28"/>
      <c r="BT120" s="28"/>
      <c r="BU120" s="28"/>
      <c r="BV120" s="28"/>
      <c r="BW120" s="146"/>
      <c r="BX120" s="20"/>
      <c r="BY120" s="52"/>
      <c r="BZ120" s="234"/>
      <c r="CA120" s="75"/>
      <c r="CB120" s="74"/>
    </row>
    <row r="121" spans="1:80" ht="20.100000000000001" customHeight="1" thickBot="1" x14ac:dyDescent="0.3">
      <c r="A121" s="169"/>
      <c r="B121" s="372" t="s">
        <v>12</v>
      </c>
      <c r="C121" s="373"/>
      <c r="D121" s="33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26"/>
      <c r="P121" s="121">
        <v>0</v>
      </c>
      <c r="Q121" s="12">
        <v>171.3284202799403</v>
      </c>
      <c r="R121" s="12">
        <v>135.98900163436005</v>
      </c>
      <c r="S121" s="12">
        <v>218.0566640940792</v>
      </c>
      <c r="T121" s="12">
        <v>154.8603048356</v>
      </c>
      <c r="U121" s="12">
        <v>133.24967406954036</v>
      </c>
      <c r="V121" s="12">
        <v>129.87238133604063</v>
      </c>
      <c r="W121" s="12">
        <v>143.41335965474045</v>
      </c>
      <c r="X121" s="12">
        <v>184.99496793512043</v>
      </c>
      <c r="Y121" s="12">
        <v>124.04565327756026</v>
      </c>
      <c r="Z121" s="12">
        <v>129.20265951922033</v>
      </c>
      <c r="AA121" s="12">
        <v>133.66810070250042</v>
      </c>
      <c r="AB121" s="12">
        <v>126.50470521808046</v>
      </c>
      <c r="AC121" s="333">
        <v>1785.1858925567828</v>
      </c>
      <c r="AD121" s="19">
        <v>141.06016594516052</v>
      </c>
      <c r="AE121" s="12">
        <v>112.23285445946068</v>
      </c>
      <c r="AF121" s="12">
        <v>124.3762761774401</v>
      </c>
      <c r="AG121" s="12">
        <v>129.54812631348031</v>
      </c>
      <c r="AH121" s="12">
        <v>137.45911795056062</v>
      </c>
      <c r="AI121" s="12">
        <v>139.62766432607961</v>
      </c>
      <c r="AJ121" s="12">
        <v>151.96815675580109</v>
      </c>
      <c r="AK121" s="12">
        <v>140.71721327916021</v>
      </c>
      <c r="AL121" s="12">
        <v>134.75953433768035</v>
      </c>
      <c r="AM121" s="28">
        <v>142.21797314676064</v>
      </c>
      <c r="AN121" s="28">
        <v>153.74988650028044</v>
      </c>
      <c r="AO121" s="28">
        <v>151.3419677100803</v>
      </c>
      <c r="AP121" s="121">
        <v>1659.0589369019449</v>
      </c>
      <c r="AQ121" s="28">
        <v>162.53664408786071</v>
      </c>
      <c r="AR121" s="28">
        <v>129.10263287824037</v>
      </c>
      <c r="AS121" s="28">
        <v>165.27017255168016</v>
      </c>
      <c r="AT121" s="28">
        <v>164.08742737044</v>
      </c>
      <c r="AU121" s="28">
        <v>178.98067338620126</v>
      </c>
      <c r="AV121" s="28">
        <v>182.70595005376083</v>
      </c>
      <c r="AW121" s="28">
        <v>190.36691441941241</v>
      </c>
      <c r="AX121" s="28">
        <v>162.2065065656252</v>
      </c>
      <c r="AY121" s="28">
        <v>171.228615056736</v>
      </c>
      <c r="AZ121" s="28">
        <v>191.48569839352476</v>
      </c>
      <c r="BA121" s="28">
        <v>205.64880416255491</v>
      </c>
      <c r="BB121" s="28">
        <v>193.99079265486677</v>
      </c>
      <c r="BC121" s="121">
        <v>2097.6108315809033</v>
      </c>
      <c r="BD121" s="42">
        <v>213.94446743119258</v>
      </c>
      <c r="BE121" s="28">
        <v>155.44911020496016</v>
      </c>
      <c r="BF121" s="28">
        <v>177.40920798901712</v>
      </c>
      <c r="BG121" s="28">
        <v>172.73313675795995</v>
      </c>
      <c r="BH121" s="28">
        <v>193.961224951725</v>
      </c>
      <c r="BI121" s="28">
        <v>200.24401649874147</v>
      </c>
      <c r="BJ121" s="28">
        <v>208.79236547561925</v>
      </c>
      <c r="BK121" s="28">
        <v>199.05007218243648</v>
      </c>
      <c r="BL121" s="28">
        <v>192.93155233505604</v>
      </c>
      <c r="BM121" s="28">
        <v>185.7800751594753</v>
      </c>
      <c r="BN121" s="28">
        <v>149.40570684346596</v>
      </c>
      <c r="BO121" s="28">
        <v>198.53956836820029</v>
      </c>
      <c r="BP121" s="121">
        <v>2248.24050419785</v>
      </c>
      <c r="BQ121" s="28">
        <v>217.8623846786505</v>
      </c>
      <c r="BR121" s="28">
        <v>166.5618486834702</v>
      </c>
      <c r="BS121" s="28">
        <v>119.12392126560727</v>
      </c>
      <c r="BT121" s="28">
        <v>48.042447738689042</v>
      </c>
      <c r="BU121" s="28">
        <v>65.117444065103967</v>
      </c>
      <c r="BV121" s="28">
        <v>77.267477334701724</v>
      </c>
      <c r="BW121" s="221">
        <f>SUM($AQ121:$AV121)</f>
        <v>982.6835003281833</v>
      </c>
      <c r="BX121" s="149">
        <f>SUM($BD121:$BI121)</f>
        <v>1113.7411638335964</v>
      </c>
      <c r="BY121" s="220">
        <f>SUM($BQ121:$BV121)</f>
        <v>693.97552376622275</v>
      </c>
      <c r="BZ121" s="110">
        <f t="shared" si="28"/>
        <v>-37.68969431124399</v>
      </c>
      <c r="CA121" s="75"/>
      <c r="CB121" s="74"/>
    </row>
    <row r="122" spans="1:80" ht="20.100000000000001" customHeight="1" thickBot="1" x14ac:dyDescent="0.35">
      <c r="A122" s="169"/>
      <c r="B122" s="91"/>
      <c r="C122" s="90" t="s">
        <v>67</v>
      </c>
      <c r="D122" s="88">
        <v>1773.0359676339738</v>
      </c>
      <c r="E122" s="88">
        <v>1414.686633929206</v>
      </c>
      <c r="F122" s="88">
        <v>1723.6147985208002</v>
      </c>
      <c r="G122" s="88">
        <v>1673.0297496051944</v>
      </c>
      <c r="H122" s="88">
        <v>1722.6825552664448</v>
      </c>
      <c r="I122" s="88">
        <v>1719.2534861473127</v>
      </c>
      <c r="J122" s="88">
        <v>1712.1309545140484</v>
      </c>
      <c r="K122" s="88">
        <v>1743.9732904875232</v>
      </c>
      <c r="L122" s="88">
        <v>1679.2380295766209</v>
      </c>
      <c r="M122" s="88">
        <v>1758.7908747832496</v>
      </c>
      <c r="N122" s="88">
        <v>1682.2369361585945</v>
      </c>
      <c r="O122" s="89">
        <v>2343.0596897903683</v>
      </c>
      <c r="P122" s="129">
        <v>20945.732966413336</v>
      </c>
      <c r="Q122" s="88">
        <v>1957.1572313418449</v>
      </c>
      <c r="R122" s="88">
        <v>1657.4872412795426</v>
      </c>
      <c r="S122" s="88">
        <v>1783.7241535275243</v>
      </c>
      <c r="T122" s="88">
        <v>1767.1553712815357</v>
      </c>
      <c r="U122" s="88">
        <v>1756.7064021940414</v>
      </c>
      <c r="V122" s="88">
        <v>1809.2543046562989</v>
      </c>
      <c r="W122" s="88">
        <v>1861.785509405561</v>
      </c>
      <c r="X122" s="88">
        <v>1812.520081243779</v>
      </c>
      <c r="Y122" s="88">
        <v>1815.7320280207175</v>
      </c>
      <c r="Z122" s="88">
        <v>1837.4005581572321</v>
      </c>
      <c r="AA122" s="88">
        <v>1839.3399205402507</v>
      </c>
      <c r="AB122" s="88">
        <v>2356.2097251623959</v>
      </c>
      <c r="AC122" s="87">
        <v>22254.472526810721</v>
      </c>
      <c r="AD122" s="87">
        <v>1949.4039642310415</v>
      </c>
      <c r="AE122" s="88">
        <v>1770.6474735738946</v>
      </c>
      <c r="AF122" s="88">
        <v>1955.7768344260689</v>
      </c>
      <c r="AG122" s="88">
        <v>1920.1153670100166</v>
      </c>
      <c r="AH122" s="88">
        <v>1939.8904155324506</v>
      </c>
      <c r="AI122" s="88">
        <v>1985.891046797055</v>
      </c>
      <c r="AJ122" s="88">
        <v>2026.1919893914576</v>
      </c>
      <c r="AK122" s="88">
        <v>2037.3577167119265</v>
      </c>
      <c r="AL122" s="88">
        <v>2005.6196928728784</v>
      </c>
      <c r="AM122" s="88">
        <v>2044.5814850601507</v>
      </c>
      <c r="AN122" s="88">
        <v>2062.4719308699655</v>
      </c>
      <c r="AO122" s="88">
        <v>2659.5621367687309</v>
      </c>
      <c r="AP122" s="127">
        <v>24357.510053245634</v>
      </c>
      <c r="AQ122" s="88">
        <v>2221.1095666539518</v>
      </c>
      <c r="AR122" s="88">
        <v>1972.8045845545221</v>
      </c>
      <c r="AS122" s="88">
        <v>2209.3788232637521</v>
      </c>
      <c r="AT122" s="88">
        <v>2126.3674048128569</v>
      </c>
      <c r="AU122" s="88">
        <v>2180.6139164667147</v>
      </c>
      <c r="AV122" s="88">
        <v>2153.2214547191452</v>
      </c>
      <c r="AW122" s="88">
        <v>2186.3019425893508</v>
      </c>
      <c r="AX122" s="88">
        <v>2239.1245595239234</v>
      </c>
      <c r="AY122" s="88">
        <v>2197.8364332764736</v>
      </c>
      <c r="AZ122" s="88">
        <v>2248.4378919974806</v>
      </c>
      <c r="BA122" s="88">
        <v>2270.7855177945185</v>
      </c>
      <c r="BB122" s="88">
        <v>3079.8380150866114</v>
      </c>
      <c r="BC122" s="127">
        <v>27085.820110739303</v>
      </c>
      <c r="BD122" s="87">
        <v>2445.4770645311764</v>
      </c>
      <c r="BE122" s="88">
        <v>2294.4394372841703</v>
      </c>
      <c r="BF122" s="88">
        <v>2347.7174430147611</v>
      </c>
      <c r="BG122" s="88">
        <v>2320.2357226666413</v>
      </c>
      <c r="BH122" s="88">
        <v>2328.5989798181058</v>
      </c>
      <c r="BI122" s="88">
        <v>2392.2447831877207</v>
      </c>
      <c r="BJ122" s="88">
        <v>2341.7416275519863</v>
      </c>
      <c r="BK122" s="88">
        <v>2426.7119601433333</v>
      </c>
      <c r="BL122" s="88">
        <v>2344.0099659098996</v>
      </c>
      <c r="BM122" s="88">
        <v>2308.4358717312002</v>
      </c>
      <c r="BN122" s="88">
        <v>2113.3896937210002</v>
      </c>
      <c r="BO122" s="88">
        <v>3007.2988880115995</v>
      </c>
      <c r="BP122" s="127">
        <v>28670.301437571594</v>
      </c>
      <c r="BQ122" s="88">
        <v>2558.1450010367066</v>
      </c>
      <c r="BR122" s="88">
        <v>2518.6387907878257</v>
      </c>
      <c r="BS122" s="88">
        <v>2125.8140511947863</v>
      </c>
      <c r="BT122" s="88">
        <v>1040.5044580402691</v>
      </c>
      <c r="BU122" s="88">
        <v>1338.5820987359139</v>
      </c>
      <c r="BV122" s="88">
        <v>1927.3942733320239</v>
      </c>
      <c r="BW122" s="87">
        <f>SUM($AQ122:$AV122)</f>
        <v>12863.495750470944</v>
      </c>
      <c r="BX122" s="118">
        <f>SUM($BD122:$BI122)</f>
        <v>14128.713430502576</v>
      </c>
      <c r="BY122" s="119">
        <f>SUM($BQ122:$BV122)</f>
        <v>11509.078673127528</v>
      </c>
      <c r="BZ122" s="173">
        <f t="shared" si="27"/>
        <v>-18.541212335155024</v>
      </c>
      <c r="CA122" s="75"/>
      <c r="CB122" s="74"/>
    </row>
    <row r="123" spans="1:80" ht="20.100000000000001" customHeight="1" x14ac:dyDescent="0.25">
      <c r="A123" s="169"/>
      <c r="B123" s="18" t="s">
        <v>65</v>
      </c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84"/>
      <c r="P123" s="25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43"/>
      <c r="AD123" s="43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5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5"/>
      <c r="BD123" s="43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5"/>
      <c r="BQ123" s="24"/>
      <c r="BR123" s="24"/>
      <c r="BS123" s="24"/>
      <c r="BT123" s="24"/>
      <c r="BU123" s="24"/>
      <c r="BV123" s="24"/>
      <c r="BW123" s="219"/>
      <c r="BX123" s="20"/>
      <c r="BY123" s="52"/>
      <c r="BZ123" s="25"/>
      <c r="CA123" s="75"/>
      <c r="CB123" s="74"/>
    </row>
    <row r="124" spans="1:80" ht="20.100000000000001" customHeight="1" thickBot="1" x14ac:dyDescent="0.3">
      <c r="A124" s="169"/>
      <c r="B124" s="372" t="s">
        <v>12</v>
      </c>
      <c r="C124" s="373"/>
      <c r="D124" s="12">
        <v>19.15198050394828</v>
      </c>
      <c r="E124" s="12">
        <v>18.993334973012644</v>
      </c>
      <c r="F124" s="12">
        <v>22.153801235091954</v>
      </c>
      <c r="G124" s="12">
        <v>21.722361684964365</v>
      </c>
      <c r="H124" s="12">
        <v>22.263119731860922</v>
      </c>
      <c r="I124" s="12">
        <v>22.039222241220685</v>
      </c>
      <c r="J124" s="12">
        <v>23.445197190328731</v>
      </c>
      <c r="K124" s="12">
        <v>24.145655038093103</v>
      </c>
      <c r="L124" s="12">
        <v>24.948699898459978</v>
      </c>
      <c r="M124" s="12">
        <v>25.22564673945632</v>
      </c>
      <c r="N124" s="12">
        <v>26.830491721352875</v>
      </c>
      <c r="O124" s="26">
        <v>25.649255112321839</v>
      </c>
      <c r="P124" s="128">
        <v>276.56876607011168</v>
      </c>
      <c r="Q124" s="12">
        <v>24.002024352764369</v>
      </c>
      <c r="R124" s="12">
        <v>24.256745791013792</v>
      </c>
      <c r="S124" s="12">
        <v>28.971994911400007</v>
      </c>
      <c r="T124" s="12">
        <v>28.345092662799974</v>
      </c>
      <c r="U124" s="12">
        <v>28.008849436399998</v>
      </c>
      <c r="V124" s="12">
        <v>28.2732128042</v>
      </c>
      <c r="W124" s="12">
        <v>30.897482405400002</v>
      </c>
      <c r="X124" s="12">
        <v>34.845400087600005</v>
      </c>
      <c r="Y124" s="12">
        <v>34.875080899400004</v>
      </c>
      <c r="Z124" s="12">
        <v>36.504764407800003</v>
      </c>
      <c r="AA124" s="12">
        <v>40.078187828800004</v>
      </c>
      <c r="AB124" s="12">
        <v>37.146729783199994</v>
      </c>
      <c r="AC124" s="19">
        <v>376.20556537077817</v>
      </c>
      <c r="AD124" s="19">
        <v>32.093743764599999</v>
      </c>
      <c r="AE124" s="12">
        <v>33.616387578800001</v>
      </c>
      <c r="AF124" s="12">
        <v>42.563365797599999</v>
      </c>
      <c r="AG124" s="12">
        <v>38.216346142199995</v>
      </c>
      <c r="AH124" s="12">
        <v>42.27738212420001</v>
      </c>
      <c r="AI124" s="12">
        <v>38.464776941599993</v>
      </c>
      <c r="AJ124" s="12">
        <v>46.197477585600005</v>
      </c>
      <c r="AK124" s="12">
        <v>48.410334984800002</v>
      </c>
      <c r="AL124" s="12">
        <v>44.874509093211493</v>
      </c>
      <c r="AM124" s="28">
        <v>54.174996991497693</v>
      </c>
      <c r="AN124" s="28">
        <v>54.096679396393107</v>
      </c>
      <c r="AO124" s="28">
        <v>48.695523390800005</v>
      </c>
      <c r="AP124" s="128">
        <v>523.68152379130231</v>
      </c>
      <c r="AQ124" s="28">
        <v>48.430555087199998</v>
      </c>
      <c r="AR124" s="28">
        <v>42.366582778199998</v>
      </c>
      <c r="AS124" s="28">
        <v>43.26038862699999</v>
      </c>
      <c r="AT124" s="28">
        <v>43.514283858280002</v>
      </c>
      <c r="AU124" s="28">
        <v>45.336333119999992</v>
      </c>
      <c r="AV124" s="28">
        <v>44.680339875800009</v>
      </c>
      <c r="AW124" s="28">
        <v>54.556692194716099</v>
      </c>
      <c r="AX124" s="28">
        <v>55.38722367058736</v>
      </c>
      <c r="AY124" s="28">
        <v>57.5495641517793</v>
      </c>
      <c r="AZ124" s="28">
        <v>61.781124313112663</v>
      </c>
      <c r="BA124" s="28">
        <v>67.027245602449426</v>
      </c>
      <c r="BB124" s="28">
        <v>161.44099184281845</v>
      </c>
      <c r="BC124" s="128">
        <v>725.33132512194334</v>
      </c>
      <c r="BD124" s="42">
        <v>54.095289113464482</v>
      </c>
      <c r="BE124" s="28">
        <v>61.749570163800001</v>
      </c>
      <c r="BF124" s="28">
        <v>60.4534750276</v>
      </c>
      <c r="BG124" s="28">
        <v>54.969455299400003</v>
      </c>
      <c r="BH124" s="28">
        <v>53.71006880680001</v>
      </c>
      <c r="BI124" s="28">
        <v>151.55123453852516</v>
      </c>
      <c r="BJ124" s="28">
        <v>73.823209560999985</v>
      </c>
      <c r="BK124" s="28">
        <v>78.423291355399996</v>
      </c>
      <c r="BL124" s="28">
        <v>74.268570593347164</v>
      </c>
      <c r="BM124" s="28">
        <v>65.577945731200003</v>
      </c>
      <c r="BN124" s="28">
        <v>86.803060520999992</v>
      </c>
      <c r="BO124" s="28">
        <v>113.22205763160001</v>
      </c>
      <c r="BP124" s="128">
        <v>928.64722834313682</v>
      </c>
      <c r="BQ124" s="28">
        <v>73.674804436706907</v>
      </c>
      <c r="BR124" s="28">
        <v>68.086976087825278</v>
      </c>
      <c r="BS124" s="28">
        <v>92.378246394786217</v>
      </c>
      <c r="BT124" s="28">
        <v>25.759053080268966</v>
      </c>
      <c r="BU124" s="28">
        <v>18.778240815913794</v>
      </c>
      <c r="BV124" s="28">
        <v>62.795214592024138</v>
      </c>
      <c r="BW124" s="146">
        <f>SUM($AQ124:$AV124)</f>
        <v>267.58848334648002</v>
      </c>
      <c r="BX124" s="20">
        <f>SUM($BD124:$BI124)</f>
        <v>436.52909294958965</v>
      </c>
      <c r="BY124" s="52">
        <f>SUM($BQ124:$BV124)</f>
        <v>341.47253540752536</v>
      </c>
      <c r="BZ124" s="110">
        <f t="shared" ref="BZ124" si="29">((BY124/BX124)-1)*100</f>
        <v>-21.775537776823828</v>
      </c>
      <c r="CA124" s="75"/>
      <c r="CB124" s="74"/>
    </row>
    <row r="125" spans="1:80" ht="20.100000000000001" customHeight="1" x14ac:dyDescent="0.25">
      <c r="A125" s="169"/>
      <c r="B125" s="13" t="s">
        <v>66</v>
      </c>
      <c r="C125" s="14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26"/>
      <c r="P125" s="175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24"/>
      <c r="AD125" s="124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75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75"/>
      <c r="BD125" s="124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75"/>
      <c r="BQ125" s="117"/>
      <c r="BR125" s="117"/>
      <c r="BS125" s="117"/>
      <c r="BT125" s="117"/>
      <c r="BU125" s="117"/>
      <c r="BV125" s="117"/>
      <c r="BW125" s="145"/>
      <c r="BX125" s="144"/>
      <c r="BY125" s="223"/>
      <c r="BZ125" s="104"/>
      <c r="CA125" s="75"/>
      <c r="CB125" s="74"/>
    </row>
    <row r="126" spans="1:80" ht="20.100000000000001" customHeight="1" thickBot="1" x14ac:dyDescent="0.3">
      <c r="A126" s="169"/>
      <c r="B126" s="372" t="s">
        <v>12</v>
      </c>
      <c r="C126" s="374"/>
      <c r="D126" s="12">
        <v>1753.8839871300254</v>
      </c>
      <c r="E126" s="131">
        <v>1395.6932989561933</v>
      </c>
      <c r="F126" s="131">
        <v>1701.4609972857081</v>
      </c>
      <c r="G126" s="131">
        <v>1651.30738792023</v>
      </c>
      <c r="H126" s="131">
        <v>1700.4194355345837</v>
      </c>
      <c r="I126" s="12">
        <v>1697.2142639060921</v>
      </c>
      <c r="J126" s="12">
        <v>1688.6857573237196</v>
      </c>
      <c r="K126" s="12">
        <v>1719.8276354494301</v>
      </c>
      <c r="L126" s="12">
        <v>1654.2893296781608</v>
      </c>
      <c r="M126" s="12">
        <v>1733.5652280437932</v>
      </c>
      <c r="N126" s="12">
        <v>1655.4064444372416</v>
      </c>
      <c r="O126" s="26">
        <v>2317.4104346780464</v>
      </c>
      <c r="P126" s="128">
        <v>20669.164200343224</v>
      </c>
      <c r="Q126" s="12">
        <v>1933.1552069890804</v>
      </c>
      <c r="R126" s="12">
        <v>1633.2304954885287</v>
      </c>
      <c r="S126" s="12">
        <v>1754.7521586161242</v>
      </c>
      <c r="T126" s="12">
        <v>1738.8102786187358</v>
      </c>
      <c r="U126" s="12">
        <v>1728.6975527576415</v>
      </c>
      <c r="V126" s="12">
        <v>1780.9810918520989</v>
      </c>
      <c r="W126" s="12">
        <v>1830.8880270001609</v>
      </c>
      <c r="X126" s="12">
        <v>1777.6746811561791</v>
      </c>
      <c r="Y126" s="12">
        <v>1780.8569471213175</v>
      </c>
      <c r="Z126" s="12">
        <v>1800.8957937494322</v>
      </c>
      <c r="AA126" s="12">
        <v>1799.2617327114506</v>
      </c>
      <c r="AB126" s="12">
        <v>2319.0629953791959</v>
      </c>
      <c r="AC126" s="19">
        <v>21878.266961439942</v>
      </c>
      <c r="AD126" s="19">
        <v>1917.3102204664415</v>
      </c>
      <c r="AE126" s="12">
        <v>1737.0310859950946</v>
      </c>
      <c r="AF126" s="12">
        <v>1913.2134686284689</v>
      </c>
      <c r="AG126" s="12">
        <v>1881.8990208678165</v>
      </c>
      <c r="AH126" s="12">
        <v>1897.6130334082507</v>
      </c>
      <c r="AI126" s="12">
        <v>1947.4262698554551</v>
      </c>
      <c r="AJ126" s="12">
        <v>1979.9945118058577</v>
      </c>
      <c r="AK126" s="12">
        <v>1988.9473817271264</v>
      </c>
      <c r="AL126" s="12">
        <v>1960.7451837796668</v>
      </c>
      <c r="AM126" s="28">
        <v>1990.4064880686531</v>
      </c>
      <c r="AN126" s="28">
        <v>2008.3752514735725</v>
      </c>
      <c r="AO126" s="28">
        <v>2610.8666133779307</v>
      </c>
      <c r="AP126" s="128">
        <v>23833.828529454331</v>
      </c>
      <c r="AQ126" s="28">
        <v>2172.6790115667518</v>
      </c>
      <c r="AR126" s="28">
        <v>1930.4380017763222</v>
      </c>
      <c r="AS126" s="28">
        <v>2166.1184346367522</v>
      </c>
      <c r="AT126" s="28">
        <v>2082.8531209545768</v>
      </c>
      <c r="AU126" s="28">
        <v>2135.2775833467149</v>
      </c>
      <c r="AV126" s="28">
        <v>2108.541114843345</v>
      </c>
      <c r="AW126" s="28">
        <v>2131.7452503946347</v>
      </c>
      <c r="AX126" s="28">
        <v>2183.7373358533359</v>
      </c>
      <c r="AY126" s="28">
        <v>2140.2868691246945</v>
      </c>
      <c r="AZ126" s="28">
        <v>2186.6567676843679</v>
      </c>
      <c r="BA126" s="28">
        <v>2203.7582721920689</v>
      </c>
      <c r="BB126" s="28">
        <v>2918.3970232437932</v>
      </c>
      <c r="BC126" s="128">
        <v>26360.488785617359</v>
      </c>
      <c r="BD126" s="42">
        <v>2391.3817754177121</v>
      </c>
      <c r="BE126" s="28">
        <v>2232.6898671203703</v>
      </c>
      <c r="BF126" s="28">
        <v>2287.2639679871613</v>
      </c>
      <c r="BG126" s="28">
        <v>2265.2662673672412</v>
      </c>
      <c r="BH126" s="28">
        <v>2274.8889110113059</v>
      </c>
      <c r="BI126" s="28">
        <v>2240.6935486491957</v>
      </c>
      <c r="BJ126" s="28">
        <v>2267.9184179909862</v>
      </c>
      <c r="BK126" s="28">
        <v>2348.2886687879331</v>
      </c>
      <c r="BL126" s="28">
        <v>2269.7413953165524</v>
      </c>
      <c r="BM126" s="28">
        <v>2242.8579260000001</v>
      </c>
      <c r="BN126" s="28">
        <v>2026.5866332000001</v>
      </c>
      <c r="BO126" s="28">
        <v>2894.0768303799996</v>
      </c>
      <c r="BP126" s="128">
        <v>27741.654209228458</v>
      </c>
      <c r="BQ126" s="28">
        <v>2484.4701965999998</v>
      </c>
      <c r="BR126" s="28">
        <v>2450.5518147000003</v>
      </c>
      <c r="BS126" s="28">
        <v>2033.4358047999999</v>
      </c>
      <c r="BT126" s="28">
        <v>1014.7454049600001</v>
      </c>
      <c r="BU126" s="28">
        <v>1319.8038579200002</v>
      </c>
      <c r="BV126" s="28">
        <v>1864.5990587399997</v>
      </c>
      <c r="BW126" s="221">
        <f t="shared" ref="BW126:BW135" si="30">SUM($AQ126:$AV126)</f>
        <v>12595.907267124463</v>
      </c>
      <c r="BX126" s="149">
        <f t="shared" ref="BX126:BX135" si="31">SUM($BD126:$BI126)</f>
        <v>13692.184337552986</v>
      </c>
      <c r="BY126" s="220">
        <f t="shared" ref="BY126:BY135" si="32">SUM($BQ126:$BV126)</f>
        <v>11167.606137719999</v>
      </c>
      <c r="BZ126" s="110">
        <f t="shared" ref="BZ126" si="33">((BY126/BX126)-1)*100</f>
        <v>-18.438096782767754</v>
      </c>
      <c r="CA126" s="75"/>
      <c r="CB126" s="74"/>
    </row>
    <row r="127" spans="1:80" ht="20.100000000000001" customHeight="1" thickBot="1" x14ac:dyDescent="0.3">
      <c r="A127" s="169"/>
      <c r="B127" s="92"/>
      <c r="C127" s="90" t="s">
        <v>110</v>
      </c>
      <c r="D127" s="88">
        <v>879413</v>
      </c>
      <c r="E127" s="88">
        <v>796009</v>
      </c>
      <c r="F127" s="88">
        <v>880914</v>
      </c>
      <c r="G127" s="88">
        <v>818833</v>
      </c>
      <c r="H127" s="88">
        <v>860927</v>
      </c>
      <c r="I127" s="88">
        <v>886768</v>
      </c>
      <c r="J127" s="88">
        <v>886845</v>
      </c>
      <c r="K127" s="88">
        <v>905179</v>
      </c>
      <c r="L127" s="88">
        <v>886452.61820076301</v>
      </c>
      <c r="M127" s="88">
        <v>898378</v>
      </c>
      <c r="N127" s="88">
        <v>930063</v>
      </c>
      <c r="O127" s="89">
        <v>1102542</v>
      </c>
      <c r="P127" s="129">
        <v>10732323.618200764</v>
      </c>
      <c r="Q127" s="88">
        <v>1031927</v>
      </c>
      <c r="R127" s="88">
        <v>930341</v>
      </c>
      <c r="S127" s="88">
        <v>846826</v>
      </c>
      <c r="T127" s="88">
        <v>829196</v>
      </c>
      <c r="U127" s="88">
        <v>969452</v>
      </c>
      <c r="V127" s="88">
        <v>1020330</v>
      </c>
      <c r="W127" s="88">
        <v>993408</v>
      </c>
      <c r="X127" s="88">
        <v>1054911</v>
      </c>
      <c r="Y127" s="88">
        <v>1056696</v>
      </c>
      <c r="Z127" s="88">
        <v>1066532</v>
      </c>
      <c r="AA127" s="88">
        <v>1125017</v>
      </c>
      <c r="AB127" s="88">
        <v>1232941</v>
      </c>
      <c r="AC127" s="87">
        <v>12157577</v>
      </c>
      <c r="AD127" s="87">
        <v>1262897</v>
      </c>
      <c r="AE127" s="88">
        <v>1076760</v>
      </c>
      <c r="AF127" s="88">
        <v>1303217</v>
      </c>
      <c r="AG127" s="88">
        <v>1206627</v>
      </c>
      <c r="AH127" s="88">
        <v>1284496</v>
      </c>
      <c r="AI127" s="88">
        <v>1358353</v>
      </c>
      <c r="AJ127" s="88">
        <v>1347750</v>
      </c>
      <c r="AK127" s="88">
        <v>1391642</v>
      </c>
      <c r="AL127" s="88">
        <v>1414175</v>
      </c>
      <c r="AM127" s="88">
        <v>1451938</v>
      </c>
      <c r="AN127" s="88">
        <v>1538165</v>
      </c>
      <c r="AO127" s="88">
        <v>1603745</v>
      </c>
      <c r="AP127" s="127">
        <v>16239765</v>
      </c>
      <c r="AQ127" s="88">
        <v>1943182</v>
      </c>
      <c r="AR127" s="88">
        <v>1378334</v>
      </c>
      <c r="AS127" s="88">
        <v>1609409</v>
      </c>
      <c r="AT127" s="88">
        <v>1604831.21</v>
      </c>
      <c r="AU127" s="88">
        <v>1675725</v>
      </c>
      <c r="AV127" s="88">
        <v>1808208</v>
      </c>
      <c r="AW127" s="88">
        <v>1856244</v>
      </c>
      <c r="AX127" s="88">
        <v>1953207</v>
      </c>
      <c r="AY127" s="88">
        <v>1960016</v>
      </c>
      <c r="AZ127" s="88">
        <v>2057417</v>
      </c>
      <c r="BA127" s="88">
        <v>2143272</v>
      </c>
      <c r="BB127" s="88">
        <v>2447646</v>
      </c>
      <c r="BC127" s="127">
        <v>22437491.210000001</v>
      </c>
      <c r="BD127" s="87">
        <v>2415788</v>
      </c>
      <c r="BE127" s="88">
        <v>2218405</v>
      </c>
      <c r="BF127" s="88">
        <v>2273105</v>
      </c>
      <c r="BG127" s="88">
        <v>2334964</v>
      </c>
      <c r="BH127" s="88">
        <v>2603944</v>
      </c>
      <c r="BI127" s="88">
        <v>2695122</v>
      </c>
      <c r="BJ127" s="88">
        <v>2898150</v>
      </c>
      <c r="BK127" s="88">
        <v>2919194</v>
      </c>
      <c r="BL127" s="88">
        <v>3003778</v>
      </c>
      <c r="BM127" s="88">
        <v>2812025</v>
      </c>
      <c r="BN127" s="88">
        <v>2417297</v>
      </c>
      <c r="BO127" s="88">
        <v>3772341</v>
      </c>
      <c r="BP127" s="127">
        <v>32364113</v>
      </c>
      <c r="BQ127" s="88">
        <v>3339800</v>
      </c>
      <c r="BR127" s="88">
        <v>3092261</v>
      </c>
      <c r="BS127" s="88">
        <v>2779199</v>
      </c>
      <c r="BT127" s="88">
        <v>1297896</v>
      </c>
      <c r="BU127" s="88">
        <v>1548122</v>
      </c>
      <c r="BV127" s="88">
        <v>2041753</v>
      </c>
      <c r="BW127" s="87">
        <f t="shared" si="30"/>
        <v>10019689.210000001</v>
      </c>
      <c r="BX127" s="88">
        <f t="shared" si="31"/>
        <v>14541328</v>
      </c>
      <c r="BY127" s="89">
        <f t="shared" si="32"/>
        <v>14099031</v>
      </c>
      <c r="BZ127" s="173">
        <f t="shared" si="27"/>
        <v>-3.0416547924646209</v>
      </c>
      <c r="CA127" s="75"/>
      <c r="CB127" s="74"/>
    </row>
    <row r="128" spans="1:80" ht="20.100000000000001" customHeight="1" thickBot="1" x14ac:dyDescent="0.3">
      <c r="A128" s="169"/>
      <c r="B128" s="370" t="s">
        <v>62</v>
      </c>
      <c r="C128" s="371"/>
      <c r="D128" s="16">
        <v>531265</v>
      </c>
      <c r="E128" s="16">
        <v>482028</v>
      </c>
      <c r="F128" s="16">
        <v>529874</v>
      </c>
      <c r="G128" s="16">
        <v>475607.00000000006</v>
      </c>
      <c r="H128" s="16">
        <v>513571</v>
      </c>
      <c r="I128" s="16">
        <v>523853.99999999994</v>
      </c>
      <c r="J128" s="16">
        <v>524272</v>
      </c>
      <c r="K128" s="16">
        <v>535071</v>
      </c>
      <c r="L128" s="16">
        <v>517765</v>
      </c>
      <c r="M128" s="16">
        <v>532878</v>
      </c>
      <c r="N128" s="16">
        <v>539438</v>
      </c>
      <c r="O128" s="50">
        <v>696487</v>
      </c>
      <c r="P128" s="111">
        <v>6402110</v>
      </c>
      <c r="Q128" s="16">
        <v>653908</v>
      </c>
      <c r="R128" s="16">
        <v>578317</v>
      </c>
      <c r="S128" s="16">
        <v>459054</v>
      </c>
      <c r="T128" s="16">
        <v>459206</v>
      </c>
      <c r="U128" s="16">
        <v>584965</v>
      </c>
      <c r="V128" s="16">
        <v>625829</v>
      </c>
      <c r="W128" s="16">
        <v>598466</v>
      </c>
      <c r="X128" s="16">
        <v>626911</v>
      </c>
      <c r="Y128" s="16">
        <v>644702</v>
      </c>
      <c r="Z128" s="16">
        <v>646380</v>
      </c>
      <c r="AA128" s="16">
        <v>701255</v>
      </c>
      <c r="AB128" s="16">
        <v>778797</v>
      </c>
      <c r="AC128" s="49">
        <v>7357790</v>
      </c>
      <c r="AD128" s="49">
        <v>812463</v>
      </c>
      <c r="AE128" s="16">
        <v>721031</v>
      </c>
      <c r="AF128" s="16">
        <v>812999</v>
      </c>
      <c r="AG128" s="16">
        <v>781432</v>
      </c>
      <c r="AH128" s="16">
        <v>802366</v>
      </c>
      <c r="AI128" s="16">
        <v>887903</v>
      </c>
      <c r="AJ128" s="16">
        <v>848931</v>
      </c>
      <c r="AK128" s="16">
        <v>889538</v>
      </c>
      <c r="AL128" s="16">
        <v>919976</v>
      </c>
      <c r="AM128" s="38">
        <v>904065</v>
      </c>
      <c r="AN128" s="38">
        <v>985885</v>
      </c>
      <c r="AO128" s="38">
        <v>1034902</v>
      </c>
      <c r="AP128" s="111">
        <v>10401491</v>
      </c>
      <c r="AQ128" s="38">
        <v>1347166</v>
      </c>
      <c r="AR128" s="38">
        <v>881299</v>
      </c>
      <c r="AS128" s="38">
        <v>1074846</v>
      </c>
      <c r="AT128" s="38">
        <v>1039883</v>
      </c>
      <c r="AU128" s="38">
        <v>1094650</v>
      </c>
      <c r="AV128" s="38">
        <v>1204611</v>
      </c>
      <c r="AW128" s="38">
        <v>1191452</v>
      </c>
      <c r="AX128" s="38">
        <v>1244317</v>
      </c>
      <c r="AY128" s="38">
        <v>1256030</v>
      </c>
      <c r="AZ128" s="38">
        <v>1319281</v>
      </c>
      <c r="BA128" s="38">
        <v>1382856</v>
      </c>
      <c r="BB128" s="38">
        <v>1575440</v>
      </c>
      <c r="BC128" s="111">
        <v>14611831</v>
      </c>
      <c r="BD128" s="37">
        <v>1587708</v>
      </c>
      <c r="BE128" s="38">
        <v>1466220</v>
      </c>
      <c r="BF128" s="38">
        <v>1450403</v>
      </c>
      <c r="BG128" s="38">
        <v>1439264</v>
      </c>
      <c r="BH128" s="38">
        <v>1679740</v>
      </c>
      <c r="BI128" s="38">
        <v>1794019</v>
      </c>
      <c r="BJ128" s="38">
        <v>1836845</v>
      </c>
      <c r="BK128" s="38">
        <v>1936434</v>
      </c>
      <c r="BL128" s="38">
        <v>1959193</v>
      </c>
      <c r="BM128" s="38">
        <v>1896848</v>
      </c>
      <c r="BN128" s="38">
        <v>1456481</v>
      </c>
      <c r="BO128" s="38">
        <v>2197143</v>
      </c>
      <c r="BP128" s="111">
        <v>20700298</v>
      </c>
      <c r="BQ128" s="38">
        <v>2264849</v>
      </c>
      <c r="BR128" s="38">
        <v>2103261</v>
      </c>
      <c r="BS128" s="38">
        <v>1908299</v>
      </c>
      <c r="BT128" s="38">
        <v>978155</v>
      </c>
      <c r="BU128" s="38">
        <v>1195576</v>
      </c>
      <c r="BV128" s="38">
        <v>1595738</v>
      </c>
      <c r="BW128" s="161">
        <f t="shared" si="30"/>
        <v>6642455</v>
      </c>
      <c r="BX128" s="162">
        <f t="shared" si="31"/>
        <v>9417354</v>
      </c>
      <c r="BY128" s="163">
        <f t="shared" si="32"/>
        <v>10045878</v>
      </c>
      <c r="BZ128" s="115">
        <f t="shared" si="27"/>
        <v>6.67410399991335</v>
      </c>
      <c r="CA128" s="75"/>
      <c r="CB128" s="74"/>
    </row>
    <row r="129" spans="1:80" ht="20.100000000000001" customHeight="1" thickBot="1" x14ac:dyDescent="0.3">
      <c r="A129" s="169"/>
      <c r="B129" s="99" t="s">
        <v>63</v>
      </c>
      <c r="C129" s="284"/>
      <c r="D129" s="16">
        <v>348148</v>
      </c>
      <c r="E129" s="16">
        <v>313981</v>
      </c>
      <c r="F129" s="16">
        <v>351040</v>
      </c>
      <c r="G129" s="16">
        <v>343226</v>
      </c>
      <c r="H129" s="16">
        <v>347356</v>
      </c>
      <c r="I129" s="16">
        <v>362914</v>
      </c>
      <c r="J129" s="16">
        <v>362573</v>
      </c>
      <c r="K129" s="16">
        <v>370108</v>
      </c>
      <c r="L129" s="16">
        <v>368687.61820076301</v>
      </c>
      <c r="M129" s="16">
        <v>365500</v>
      </c>
      <c r="N129" s="16">
        <v>390625</v>
      </c>
      <c r="O129" s="50">
        <v>406055</v>
      </c>
      <c r="P129" s="121">
        <v>4330213.6182007631</v>
      </c>
      <c r="Q129" s="16">
        <v>378019</v>
      </c>
      <c r="R129" s="16">
        <v>352024</v>
      </c>
      <c r="S129" s="16">
        <v>387772</v>
      </c>
      <c r="T129" s="16">
        <v>369990</v>
      </c>
      <c r="U129" s="16">
        <v>384487</v>
      </c>
      <c r="V129" s="16">
        <v>394501</v>
      </c>
      <c r="W129" s="16">
        <v>394942</v>
      </c>
      <c r="X129" s="16">
        <v>428000</v>
      </c>
      <c r="Y129" s="16">
        <v>411994</v>
      </c>
      <c r="Z129" s="16">
        <v>420152</v>
      </c>
      <c r="AA129" s="16">
        <v>423762</v>
      </c>
      <c r="AB129" s="16">
        <v>454144</v>
      </c>
      <c r="AC129" s="49">
        <v>4799787</v>
      </c>
      <c r="AD129" s="49">
        <v>450434</v>
      </c>
      <c r="AE129" s="16">
        <v>355729</v>
      </c>
      <c r="AF129" s="16">
        <v>490218</v>
      </c>
      <c r="AG129" s="16">
        <v>425195</v>
      </c>
      <c r="AH129" s="16">
        <v>482130</v>
      </c>
      <c r="AI129" s="16">
        <v>470450</v>
      </c>
      <c r="AJ129" s="16">
        <v>498819</v>
      </c>
      <c r="AK129" s="16">
        <v>502104</v>
      </c>
      <c r="AL129" s="16">
        <v>494199</v>
      </c>
      <c r="AM129" s="38">
        <v>547873</v>
      </c>
      <c r="AN129" s="38">
        <v>552280</v>
      </c>
      <c r="AO129" s="38">
        <v>568843</v>
      </c>
      <c r="AP129" s="111">
        <v>5838274</v>
      </c>
      <c r="AQ129" s="38">
        <v>596016</v>
      </c>
      <c r="AR129" s="38">
        <v>497035</v>
      </c>
      <c r="AS129" s="38">
        <v>534563</v>
      </c>
      <c r="AT129" s="38">
        <v>564948.21</v>
      </c>
      <c r="AU129" s="38">
        <v>581075</v>
      </c>
      <c r="AV129" s="38">
        <v>603597</v>
      </c>
      <c r="AW129" s="38">
        <v>664792</v>
      </c>
      <c r="AX129" s="38">
        <v>708890</v>
      </c>
      <c r="AY129" s="38">
        <v>703986</v>
      </c>
      <c r="AZ129" s="38">
        <v>738136</v>
      </c>
      <c r="BA129" s="38">
        <v>760416</v>
      </c>
      <c r="BB129" s="38">
        <v>872206</v>
      </c>
      <c r="BC129" s="111">
        <v>7825660.21</v>
      </c>
      <c r="BD129" s="37">
        <v>828080</v>
      </c>
      <c r="BE129" s="38">
        <v>752185</v>
      </c>
      <c r="BF129" s="38">
        <v>822702</v>
      </c>
      <c r="BG129" s="38">
        <v>895700</v>
      </c>
      <c r="BH129" s="38">
        <v>924204</v>
      </c>
      <c r="BI129" s="38">
        <v>901103</v>
      </c>
      <c r="BJ129" s="38">
        <v>1061305</v>
      </c>
      <c r="BK129" s="38">
        <v>982760</v>
      </c>
      <c r="BL129" s="38">
        <v>1044585</v>
      </c>
      <c r="BM129" s="38">
        <v>915177</v>
      </c>
      <c r="BN129" s="38">
        <v>960816</v>
      </c>
      <c r="BO129" s="38">
        <v>1575198</v>
      </c>
      <c r="BP129" s="111">
        <v>11663815</v>
      </c>
      <c r="BQ129" s="38">
        <v>1074951</v>
      </c>
      <c r="BR129" s="38">
        <v>989000</v>
      </c>
      <c r="BS129" s="38">
        <v>870900</v>
      </c>
      <c r="BT129" s="38">
        <v>319741</v>
      </c>
      <c r="BU129" s="38">
        <v>352546</v>
      </c>
      <c r="BV129" s="38">
        <v>446015</v>
      </c>
      <c r="BW129" s="161">
        <f t="shared" si="30"/>
        <v>3377234.21</v>
      </c>
      <c r="BX129" s="162">
        <f t="shared" si="31"/>
        <v>5123974</v>
      </c>
      <c r="BY129" s="163">
        <f t="shared" si="32"/>
        <v>4053153</v>
      </c>
      <c r="BZ129" s="110">
        <f t="shared" si="27"/>
        <v>-20.898252020794793</v>
      </c>
      <c r="CA129" s="75"/>
      <c r="CB129" s="74"/>
    </row>
    <row r="130" spans="1:80" ht="35.25" customHeight="1" thickBot="1" x14ac:dyDescent="0.35">
      <c r="A130" s="169"/>
      <c r="B130" s="91"/>
      <c r="C130" s="285" t="s">
        <v>126</v>
      </c>
      <c r="D130" s="88">
        <v>0</v>
      </c>
      <c r="E130" s="88">
        <v>0</v>
      </c>
      <c r="F130" s="88">
        <v>0</v>
      </c>
      <c r="G130" s="88">
        <v>0</v>
      </c>
      <c r="H130" s="88">
        <v>0</v>
      </c>
      <c r="I130" s="88">
        <v>0</v>
      </c>
      <c r="J130" s="88">
        <v>0</v>
      </c>
      <c r="K130" s="88">
        <v>0</v>
      </c>
      <c r="L130" s="88">
        <v>0</v>
      </c>
      <c r="M130" s="88">
        <v>0</v>
      </c>
      <c r="N130" s="88">
        <v>0</v>
      </c>
      <c r="O130" s="88">
        <v>0</v>
      </c>
      <c r="P130" s="129">
        <v>0</v>
      </c>
      <c r="Q130" s="88">
        <v>609525</v>
      </c>
      <c r="R130" s="88">
        <v>461061</v>
      </c>
      <c r="S130" s="88">
        <v>612845</v>
      </c>
      <c r="T130" s="88">
        <v>529363</v>
      </c>
      <c r="U130" s="88">
        <v>548428</v>
      </c>
      <c r="V130" s="88">
        <v>601142</v>
      </c>
      <c r="W130" s="88">
        <v>623383</v>
      </c>
      <c r="X130" s="88">
        <v>677802</v>
      </c>
      <c r="Y130" s="88">
        <v>635021</v>
      </c>
      <c r="Z130" s="88">
        <v>641907</v>
      </c>
      <c r="AA130" s="88">
        <v>690037</v>
      </c>
      <c r="AB130" s="88">
        <v>684192</v>
      </c>
      <c r="AC130" s="87">
        <v>7314706</v>
      </c>
      <c r="AD130" s="87">
        <v>791419</v>
      </c>
      <c r="AE130" s="88">
        <v>598267</v>
      </c>
      <c r="AF130" s="88">
        <v>739344</v>
      </c>
      <c r="AG130" s="88">
        <v>750792</v>
      </c>
      <c r="AH130" s="88">
        <v>813083</v>
      </c>
      <c r="AI130" s="88">
        <v>842212</v>
      </c>
      <c r="AJ130" s="88">
        <v>863856</v>
      </c>
      <c r="AK130" s="88">
        <v>854039</v>
      </c>
      <c r="AL130" s="88">
        <v>1189852</v>
      </c>
      <c r="AM130" s="88">
        <v>934918</v>
      </c>
      <c r="AN130" s="88">
        <v>1031817</v>
      </c>
      <c r="AO130" s="89">
        <v>1867153</v>
      </c>
      <c r="AP130" s="127">
        <v>11276752</v>
      </c>
      <c r="AQ130" s="88">
        <v>1373775</v>
      </c>
      <c r="AR130" s="88">
        <v>884054</v>
      </c>
      <c r="AS130" s="88">
        <v>968107</v>
      </c>
      <c r="AT130" s="88">
        <v>676591</v>
      </c>
      <c r="AU130" s="88">
        <v>748597</v>
      </c>
      <c r="AV130" s="88">
        <v>799952</v>
      </c>
      <c r="AW130" s="88">
        <v>594945</v>
      </c>
      <c r="AX130" s="88">
        <v>552830</v>
      </c>
      <c r="AY130" s="88">
        <v>576751</v>
      </c>
      <c r="AZ130" s="88">
        <v>613271</v>
      </c>
      <c r="BA130" s="88">
        <v>678408</v>
      </c>
      <c r="BB130" s="88">
        <v>715679</v>
      </c>
      <c r="BC130" s="127">
        <v>9182960</v>
      </c>
      <c r="BD130" s="87">
        <v>841052</v>
      </c>
      <c r="BE130" s="88">
        <v>674833</v>
      </c>
      <c r="BF130" s="88">
        <v>801120</v>
      </c>
      <c r="BG130" s="88">
        <v>785936</v>
      </c>
      <c r="BH130" s="88">
        <v>870975</v>
      </c>
      <c r="BI130" s="88">
        <v>905707</v>
      </c>
      <c r="BJ130" s="88">
        <v>946959</v>
      </c>
      <c r="BK130" s="88">
        <v>971217</v>
      </c>
      <c r="BL130" s="88">
        <v>935064</v>
      </c>
      <c r="BM130" s="88">
        <v>1043477</v>
      </c>
      <c r="BN130" s="88">
        <v>836240</v>
      </c>
      <c r="BO130" s="89">
        <v>1066145</v>
      </c>
      <c r="BP130" s="127">
        <v>10678725</v>
      </c>
      <c r="BQ130" s="88">
        <v>1139924</v>
      </c>
      <c r="BR130" s="88">
        <v>937108</v>
      </c>
      <c r="BS130" s="88">
        <v>889987</v>
      </c>
      <c r="BT130" s="88">
        <v>767063</v>
      </c>
      <c r="BU130" s="88">
        <v>1057907</v>
      </c>
      <c r="BV130" s="88">
        <v>1289097</v>
      </c>
      <c r="BW130" s="87">
        <f t="shared" si="30"/>
        <v>5451076</v>
      </c>
      <c r="BX130" s="118">
        <f t="shared" si="31"/>
        <v>4879623</v>
      </c>
      <c r="BY130" s="119">
        <f t="shared" si="32"/>
        <v>6081086</v>
      </c>
      <c r="BZ130" s="173">
        <f t="shared" ref="BZ130:BZ132" si="34">((BY130/BX130)-1)*100</f>
        <v>24.622045596555296</v>
      </c>
      <c r="CA130" s="75"/>
      <c r="CB130" s="74"/>
    </row>
    <row r="131" spans="1:80" ht="20.100000000000001" customHeight="1" thickBot="1" x14ac:dyDescent="0.25">
      <c r="A131" s="169"/>
      <c r="B131" s="13" t="s">
        <v>127</v>
      </c>
      <c r="C131" s="14"/>
      <c r="D131" s="347"/>
      <c r="E131" s="348"/>
      <c r="F131" s="348"/>
      <c r="G131" s="348"/>
      <c r="H131" s="348"/>
      <c r="I131" s="348"/>
      <c r="J131" s="348"/>
      <c r="K131" s="348"/>
      <c r="L131" s="348"/>
      <c r="M131" s="348"/>
      <c r="N131" s="348"/>
      <c r="O131" s="349"/>
      <c r="P131" s="350">
        <v>0</v>
      </c>
      <c r="Q131" s="348">
        <v>456571</v>
      </c>
      <c r="R131" s="348">
        <v>339767</v>
      </c>
      <c r="S131" s="348">
        <v>397176</v>
      </c>
      <c r="T131" s="348">
        <v>392049</v>
      </c>
      <c r="U131" s="348">
        <v>399798</v>
      </c>
      <c r="V131" s="348">
        <v>442927</v>
      </c>
      <c r="W131" s="348">
        <v>450040</v>
      </c>
      <c r="X131" s="348">
        <v>441104</v>
      </c>
      <c r="Y131" s="348">
        <v>481612</v>
      </c>
      <c r="Z131" s="348">
        <v>487073</v>
      </c>
      <c r="AA131" s="348">
        <v>528530</v>
      </c>
      <c r="AB131" s="348">
        <v>528533</v>
      </c>
      <c r="AC131" s="347">
        <v>5345180</v>
      </c>
      <c r="AD131" s="347">
        <v>618655</v>
      </c>
      <c r="AE131" s="348">
        <v>464962</v>
      </c>
      <c r="AF131" s="348">
        <v>591892</v>
      </c>
      <c r="AG131" s="348">
        <v>591622</v>
      </c>
      <c r="AH131" s="348">
        <v>643403</v>
      </c>
      <c r="AI131" s="348">
        <v>666678</v>
      </c>
      <c r="AJ131" s="348">
        <v>671277</v>
      </c>
      <c r="AK131" s="348">
        <v>679979</v>
      </c>
      <c r="AL131" s="348">
        <v>1017668</v>
      </c>
      <c r="AM131" s="348">
        <v>750906</v>
      </c>
      <c r="AN131" s="348">
        <v>841908</v>
      </c>
      <c r="AO131" s="348">
        <v>1678508</v>
      </c>
      <c r="AP131" s="350">
        <v>9217458</v>
      </c>
      <c r="AQ131" s="348">
        <v>1169431</v>
      </c>
      <c r="AR131" s="348">
        <v>719615</v>
      </c>
      <c r="AS131" s="348">
        <v>766789</v>
      </c>
      <c r="AT131" s="348">
        <v>451781</v>
      </c>
      <c r="AU131" s="348">
        <v>502684</v>
      </c>
      <c r="AV131" s="348">
        <v>548089</v>
      </c>
      <c r="AW131" s="348">
        <v>340768</v>
      </c>
      <c r="AX131" s="348">
        <v>338908</v>
      </c>
      <c r="AY131" s="348">
        <v>351897</v>
      </c>
      <c r="AZ131" s="348">
        <v>379110</v>
      </c>
      <c r="BA131" s="348">
        <v>429065</v>
      </c>
      <c r="BB131" s="348">
        <v>471624</v>
      </c>
      <c r="BC131" s="350">
        <v>6469761</v>
      </c>
      <c r="BD131" s="347">
        <v>558534</v>
      </c>
      <c r="BE131" s="348">
        <v>469123</v>
      </c>
      <c r="BF131" s="348">
        <v>548420</v>
      </c>
      <c r="BG131" s="348">
        <v>543813</v>
      </c>
      <c r="BH131" s="348">
        <v>606466</v>
      </c>
      <c r="BI131" s="348">
        <v>630696</v>
      </c>
      <c r="BJ131" s="348">
        <v>651014</v>
      </c>
      <c r="BK131" s="348">
        <v>707885</v>
      </c>
      <c r="BL131" s="348">
        <v>662578</v>
      </c>
      <c r="BM131" s="348">
        <v>772802</v>
      </c>
      <c r="BN131" s="348">
        <v>606580</v>
      </c>
      <c r="BO131" s="348">
        <v>777898</v>
      </c>
      <c r="BP131" s="350">
        <v>7535809</v>
      </c>
      <c r="BQ131" s="348">
        <v>821976</v>
      </c>
      <c r="BR131" s="348">
        <v>685621</v>
      </c>
      <c r="BS131" s="348">
        <v>690018</v>
      </c>
      <c r="BT131" s="348">
        <v>647608</v>
      </c>
      <c r="BU131" s="348">
        <v>919898</v>
      </c>
      <c r="BV131" s="348">
        <v>1150027</v>
      </c>
      <c r="BW131" s="347">
        <f t="shared" si="30"/>
        <v>4158389</v>
      </c>
      <c r="BX131" s="335">
        <f t="shared" si="31"/>
        <v>3357052</v>
      </c>
      <c r="BY131" s="336">
        <f t="shared" si="32"/>
        <v>4915148</v>
      </c>
      <c r="BZ131" s="350">
        <f t="shared" si="34"/>
        <v>46.412626316184543</v>
      </c>
      <c r="CA131" s="75"/>
      <c r="CB131" s="74"/>
    </row>
    <row r="132" spans="1:80" ht="20.100000000000001" customHeight="1" thickBot="1" x14ac:dyDescent="0.25">
      <c r="A132" s="169"/>
      <c r="B132" s="13" t="s">
        <v>128</v>
      </c>
      <c r="C132" s="14"/>
      <c r="D132" s="337"/>
      <c r="E132" s="337"/>
      <c r="F132" s="337"/>
      <c r="G132" s="337"/>
      <c r="H132" s="337"/>
      <c r="I132" s="337"/>
      <c r="J132" s="337"/>
      <c r="K132" s="337"/>
      <c r="L132" s="337"/>
      <c r="M132" s="337"/>
      <c r="N132" s="337"/>
      <c r="O132" s="338"/>
      <c r="P132" s="339">
        <v>0</v>
      </c>
      <c r="Q132" s="337">
        <v>152954</v>
      </c>
      <c r="R132" s="337">
        <v>121294</v>
      </c>
      <c r="S132" s="337">
        <v>215669</v>
      </c>
      <c r="T132" s="337">
        <v>137314</v>
      </c>
      <c r="U132" s="337">
        <v>148630</v>
      </c>
      <c r="V132" s="337">
        <v>158215</v>
      </c>
      <c r="W132" s="337">
        <v>173343</v>
      </c>
      <c r="X132" s="337">
        <v>236698</v>
      </c>
      <c r="Y132" s="337">
        <v>153409</v>
      </c>
      <c r="Z132" s="337">
        <v>154834</v>
      </c>
      <c r="AA132" s="337">
        <v>161507</v>
      </c>
      <c r="AB132" s="337">
        <v>155659</v>
      </c>
      <c r="AC132" s="340">
        <v>1969526</v>
      </c>
      <c r="AD132" s="340">
        <v>172764</v>
      </c>
      <c r="AE132" s="337">
        <v>133305</v>
      </c>
      <c r="AF132" s="337">
        <v>147452</v>
      </c>
      <c r="AG132" s="337">
        <v>159170</v>
      </c>
      <c r="AH132" s="337">
        <v>169680</v>
      </c>
      <c r="AI132" s="337">
        <v>175534</v>
      </c>
      <c r="AJ132" s="337">
        <v>192579</v>
      </c>
      <c r="AK132" s="337">
        <v>174060</v>
      </c>
      <c r="AL132" s="337">
        <v>172184</v>
      </c>
      <c r="AM132" s="341">
        <v>184012</v>
      </c>
      <c r="AN132" s="341">
        <v>189909</v>
      </c>
      <c r="AO132" s="341">
        <v>188645</v>
      </c>
      <c r="AP132" s="339">
        <v>2059294</v>
      </c>
      <c r="AQ132" s="341">
        <v>204344</v>
      </c>
      <c r="AR132" s="341">
        <v>164439</v>
      </c>
      <c r="AS132" s="341">
        <v>201318</v>
      </c>
      <c r="AT132" s="341">
        <v>224810</v>
      </c>
      <c r="AU132" s="341">
        <v>245913</v>
      </c>
      <c r="AV132" s="341">
        <v>251863</v>
      </c>
      <c r="AW132" s="341">
        <v>254177</v>
      </c>
      <c r="AX132" s="341">
        <v>213922</v>
      </c>
      <c r="AY132" s="341">
        <v>224854</v>
      </c>
      <c r="AZ132" s="341">
        <v>234161</v>
      </c>
      <c r="BA132" s="341">
        <v>249343</v>
      </c>
      <c r="BB132" s="341">
        <v>244055</v>
      </c>
      <c r="BC132" s="339">
        <v>2713199</v>
      </c>
      <c r="BD132" s="342">
        <v>282518</v>
      </c>
      <c r="BE132" s="341">
        <v>205710</v>
      </c>
      <c r="BF132" s="341">
        <v>252700</v>
      </c>
      <c r="BG132" s="341">
        <v>242123</v>
      </c>
      <c r="BH132" s="341">
        <v>264509</v>
      </c>
      <c r="BI132" s="341">
        <v>275011</v>
      </c>
      <c r="BJ132" s="341">
        <v>295945</v>
      </c>
      <c r="BK132" s="341">
        <v>263332</v>
      </c>
      <c r="BL132" s="341">
        <v>272486</v>
      </c>
      <c r="BM132" s="341">
        <v>270675</v>
      </c>
      <c r="BN132" s="341">
        <v>229660</v>
      </c>
      <c r="BO132" s="341">
        <v>288247</v>
      </c>
      <c r="BP132" s="339">
        <v>3142916</v>
      </c>
      <c r="BQ132" s="341">
        <v>317948</v>
      </c>
      <c r="BR132" s="341">
        <v>251487</v>
      </c>
      <c r="BS132" s="341">
        <v>199969</v>
      </c>
      <c r="BT132" s="341">
        <v>119455</v>
      </c>
      <c r="BU132" s="341">
        <v>138009</v>
      </c>
      <c r="BV132" s="341">
        <v>139070</v>
      </c>
      <c r="BW132" s="343">
        <f t="shared" si="30"/>
        <v>1292687</v>
      </c>
      <c r="BX132" s="344">
        <f t="shared" si="31"/>
        <v>1522571</v>
      </c>
      <c r="BY132" s="345">
        <f t="shared" si="32"/>
        <v>1165938</v>
      </c>
      <c r="BZ132" s="346">
        <f t="shared" si="34"/>
        <v>-23.423078463992809</v>
      </c>
      <c r="CA132" s="75"/>
      <c r="CB132" s="74"/>
    </row>
    <row r="133" spans="1:80" ht="38.25" customHeight="1" thickBot="1" x14ac:dyDescent="0.25">
      <c r="A133" s="169"/>
      <c r="B133" s="92"/>
      <c r="C133" s="285" t="s">
        <v>68</v>
      </c>
      <c r="D133" s="269">
        <v>3500595</v>
      </c>
      <c r="E133" s="269">
        <v>2896382</v>
      </c>
      <c r="F133" s="269">
        <v>7270482</v>
      </c>
      <c r="G133" s="269">
        <v>3722039</v>
      </c>
      <c r="H133" s="269">
        <v>3810452</v>
      </c>
      <c r="I133" s="269">
        <v>3843492</v>
      </c>
      <c r="J133" s="269">
        <v>3771715</v>
      </c>
      <c r="K133" s="269">
        <v>3859976</v>
      </c>
      <c r="L133" s="269">
        <v>3768079.3817992369</v>
      </c>
      <c r="M133" s="269">
        <v>3900492</v>
      </c>
      <c r="N133" s="269">
        <v>3709520</v>
      </c>
      <c r="O133" s="270">
        <v>4425987</v>
      </c>
      <c r="P133" s="271">
        <v>48479211.381799236</v>
      </c>
      <c r="Q133" s="269">
        <v>3988513</v>
      </c>
      <c r="R133" s="269">
        <v>3516710</v>
      </c>
      <c r="S133" s="269">
        <v>3663916</v>
      </c>
      <c r="T133" s="269">
        <v>3822361</v>
      </c>
      <c r="U133" s="269">
        <v>3878271</v>
      </c>
      <c r="V133" s="269">
        <v>3972883</v>
      </c>
      <c r="W133" s="269">
        <v>3993813</v>
      </c>
      <c r="X133" s="269">
        <v>3978080</v>
      </c>
      <c r="Y133" s="269">
        <v>3974207</v>
      </c>
      <c r="Z133" s="269">
        <v>4026652</v>
      </c>
      <c r="AA133" s="269">
        <v>3994059</v>
      </c>
      <c r="AB133" s="269">
        <v>5120507.7699999996</v>
      </c>
      <c r="AC133" s="268">
        <v>47929972.769999996</v>
      </c>
      <c r="AD133" s="268">
        <v>3987729</v>
      </c>
      <c r="AE133" s="269">
        <v>3656379</v>
      </c>
      <c r="AF133" s="269">
        <v>4165592</v>
      </c>
      <c r="AG133" s="269">
        <v>4095145</v>
      </c>
      <c r="AH133" s="269">
        <v>4167586</v>
      </c>
      <c r="AI133" s="269">
        <v>4230483</v>
      </c>
      <c r="AJ133" s="269">
        <v>4209899</v>
      </c>
      <c r="AK133" s="269">
        <v>4067763</v>
      </c>
      <c r="AL133" s="269">
        <v>5167032</v>
      </c>
      <c r="AM133" s="269">
        <v>4154805</v>
      </c>
      <c r="AN133" s="269">
        <v>4322252</v>
      </c>
      <c r="AO133" s="269">
        <v>4832923</v>
      </c>
      <c r="AP133" s="272">
        <v>51057588</v>
      </c>
      <c r="AQ133" s="269">
        <v>4341818</v>
      </c>
      <c r="AR133" s="269">
        <v>3929673</v>
      </c>
      <c r="AS133" s="269">
        <v>3469468</v>
      </c>
      <c r="AT133" s="269">
        <v>4448822.5999999996</v>
      </c>
      <c r="AU133" s="269">
        <v>4635233</v>
      </c>
      <c r="AV133" s="269">
        <v>4533573</v>
      </c>
      <c r="AW133" s="269">
        <v>4533401</v>
      </c>
      <c r="AX133" s="269">
        <v>4682187</v>
      </c>
      <c r="AY133" s="269">
        <v>4631129</v>
      </c>
      <c r="AZ133" s="269">
        <v>4751759</v>
      </c>
      <c r="BA133" s="269">
        <v>4722624</v>
      </c>
      <c r="BB133" s="269">
        <v>5424811</v>
      </c>
      <c r="BC133" s="272">
        <v>54104498.600000001</v>
      </c>
      <c r="BD133" s="268">
        <v>4745869</v>
      </c>
      <c r="BE133" s="269">
        <v>4597736</v>
      </c>
      <c r="BF133" s="269">
        <v>4774310</v>
      </c>
      <c r="BG133" s="269">
        <v>4796257</v>
      </c>
      <c r="BH133" s="269">
        <v>4931521</v>
      </c>
      <c r="BI133" s="269">
        <v>4820351</v>
      </c>
      <c r="BJ133" s="269">
        <v>4818310</v>
      </c>
      <c r="BK133" s="269">
        <v>5114506</v>
      </c>
      <c r="BL133" s="269">
        <v>5063866</v>
      </c>
      <c r="BM133" s="269">
        <v>4901596</v>
      </c>
      <c r="BN133" s="269">
        <v>4094901</v>
      </c>
      <c r="BO133" s="269">
        <v>5518797</v>
      </c>
      <c r="BP133" s="272">
        <v>58178020</v>
      </c>
      <c r="BQ133" s="269">
        <v>5117619</v>
      </c>
      <c r="BR133" s="269">
        <v>5032011</v>
      </c>
      <c r="BS133" s="269">
        <v>4035336</v>
      </c>
      <c r="BT133" s="269">
        <v>1649918</v>
      </c>
      <c r="BU133" s="269">
        <v>2074302</v>
      </c>
      <c r="BV133" s="269">
        <v>2868589</v>
      </c>
      <c r="BW133" s="268">
        <f t="shared" si="30"/>
        <v>25358587.600000001</v>
      </c>
      <c r="BX133" s="269">
        <f t="shared" si="31"/>
        <v>28666044</v>
      </c>
      <c r="BY133" s="270">
        <f t="shared" si="32"/>
        <v>20777775</v>
      </c>
      <c r="BZ133" s="273">
        <f t="shared" ref="BZ133:BZ135" si="35">((BY133/BX133)-1)*100</f>
        <v>-27.517815154403593</v>
      </c>
      <c r="CA133" s="75"/>
      <c r="CB133" s="74"/>
    </row>
    <row r="134" spans="1:80" ht="20.100000000000001" customHeight="1" thickBot="1" x14ac:dyDescent="0.3">
      <c r="A134" s="169"/>
      <c r="B134" s="370" t="s">
        <v>69</v>
      </c>
      <c r="C134" s="371"/>
      <c r="D134" s="16">
        <v>25536</v>
      </c>
      <c r="E134" s="16">
        <v>26874</v>
      </c>
      <c r="F134" s="16">
        <v>32350</v>
      </c>
      <c r="G134" s="16">
        <v>30684</v>
      </c>
      <c r="H134" s="16">
        <v>31759</v>
      </c>
      <c r="I134" s="16">
        <v>30600</v>
      </c>
      <c r="J134" s="16">
        <v>32575</v>
      </c>
      <c r="K134" s="16">
        <v>34118</v>
      </c>
      <c r="L134" s="16">
        <v>35580.381799236973</v>
      </c>
      <c r="M134" s="16">
        <v>35721</v>
      </c>
      <c r="N134" s="16">
        <v>37544</v>
      </c>
      <c r="O134" s="50">
        <v>30899</v>
      </c>
      <c r="P134" s="111">
        <v>384240.38179923699</v>
      </c>
      <c r="Q134" s="16">
        <v>31475</v>
      </c>
      <c r="R134" s="16">
        <v>32599</v>
      </c>
      <c r="S134" s="16">
        <v>39217</v>
      </c>
      <c r="T134" s="16">
        <v>38178</v>
      </c>
      <c r="U134" s="16">
        <v>38591</v>
      </c>
      <c r="V134" s="16">
        <v>37725</v>
      </c>
      <c r="W134" s="16">
        <v>39435</v>
      </c>
      <c r="X134" s="16">
        <v>43614</v>
      </c>
      <c r="Y134" s="16">
        <v>43281</v>
      </c>
      <c r="Z134" s="16">
        <v>45364</v>
      </c>
      <c r="AA134" s="16">
        <v>46200</v>
      </c>
      <c r="AB134" s="16">
        <v>36862</v>
      </c>
      <c r="AC134" s="49">
        <v>472541</v>
      </c>
      <c r="AD134" s="49">
        <v>39405</v>
      </c>
      <c r="AE134" s="16">
        <v>38006</v>
      </c>
      <c r="AF134" s="16">
        <v>50231</v>
      </c>
      <c r="AG134" s="16">
        <v>43004</v>
      </c>
      <c r="AH134" s="16">
        <v>46793</v>
      </c>
      <c r="AI134" s="16">
        <v>42931</v>
      </c>
      <c r="AJ134" s="16">
        <v>49408</v>
      </c>
      <c r="AK134" s="16">
        <v>52320</v>
      </c>
      <c r="AL134" s="16">
        <v>49987</v>
      </c>
      <c r="AM134" s="38">
        <v>57296</v>
      </c>
      <c r="AN134" s="38">
        <v>57168</v>
      </c>
      <c r="AO134" s="38">
        <v>44146</v>
      </c>
      <c r="AP134" s="111">
        <v>570695</v>
      </c>
      <c r="AQ134" s="38">
        <v>48355</v>
      </c>
      <c r="AR134" s="38">
        <v>45620</v>
      </c>
      <c r="AS134" s="38">
        <v>46587</v>
      </c>
      <c r="AT134" s="38">
        <v>46898.600000000006</v>
      </c>
      <c r="AU134" s="38">
        <v>46642</v>
      </c>
      <c r="AV134" s="38">
        <v>44425</v>
      </c>
      <c r="AW134" s="38">
        <v>56110</v>
      </c>
      <c r="AX134" s="38">
        <v>59382</v>
      </c>
      <c r="AY134" s="38">
        <v>59322</v>
      </c>
      <c r="AZ134" s="38">
        <v>62974</v>
      </c>
      <c r="BA134" s="38">
        <v>64435</v>
      </c>
      <c r="BB134" s="38">
        <v>55774</v>
      </c>
      <c r="BC134" s="111">
        <v>636524.6</v>
      </c>
      <c r="BD134" s="37">
        <v>52076</v>
      </c>
      <c r="BE134" s="38">
        <v>56706</v>
      </c>
      <c r="BF134" s="38">
        <v>57825</v>
      </c>
      <c r="BG134" s="38">
        <v>54626</v>
      </c>
      <c r="BH134" s="38">
        <v>58675</v>
      </c>
      <c r="BI134" s="38">
        <v>54170</v>
      </c>
      <c r="BJ134" s="38">
        <v>68727</v>
      </c>
      <c r="BK134" s="38">
        <v>70495</v>
      </c>
      <c r="BL134" s="38">
        <v>70607</v>
      </c>
      <c r="BM134" s="38">
        <v>67581</v>
      </c>
      <c r="BN134" s="38">
        <v>56670</v>
      </c>
      <c r="BO134" s="38">
        <v>61749</v>
      </c>
      <c r="BP134" s="111">
        <v>729907</v>
      </c>
      <c r="BQ134" s="38">
        <v>65492</v>
      </c>
      <c r="BR134" s="38">
        <v>68182</v>
      </c>
      <c r="BS134" s="38">
        <v>54852</v>
      </c>
      <c r="BT134" s="38">
        <v>11380</v>
      </c>
      <c r="BU134" s="38">
        <v>10807</v>
      </c>
      <c r="BV134" s="38">
        <v>13980</v>
      </c>
      <c r="BW134" s="161">
        <f t="shared" si="30"/>
        <v>278527.59999999998</v>
      </c>
      <c r="BX134" s="162">
        <f t="shared" si="31"/>
        <v>334078</v>
      </c>
      <c r="BY134" s="163">
        <f t="shared" si="32"/>
        <v>224693</v>
      </c>
      <c r="BZ134" s="115">
        <f t="shared" si="35"/>
        <v>-32.742353582097593</v>
      </c>
      <c r="CA134" s="75"/>
      <c r="CB134" s="74"/>
    </row>
    <row r="135" spans="1:80" ht="20.100000000000001" customHeight="1" thickBot="1" x14ac:dyDescent="0.3">
      <c r="A135" s="169"/>
      <c r="B135" s="99" t="s">
        <v>70</v>
      </c>
      <c r="C135" s="286"/>
      <c r="D135" s="16">
        <v>3475059</v>
      </c>
      <c r="E135" s="16">
        <v>2869508</v>
      </c>
      <c r="F135" s="16">
        <v>7238132</v>
      </c>
      <c r="G135" s="16">
        <v>3691355</v>
      </c>
      <c r="H135" s="16">
        <v>3778693</v>
      </c>
      <c r="I135" s="16">
        <v>3812892</v>
      </c>
      <c r="J135" s="16">
        <v>3739140</v>
      </c>
      <c r="K135" s="16">
        <v>3825858</v>
      </c>
      <c r="L135" s="16">
        <v>3732499</v>
      </c>
      <c r="M135" s="16">
        <v>3864771</v>
      </c>
      <c r="N135" s="16">
        <v>3671976</v>
      </c>
      <c r="O135" s="50">
        <v>4395088</v>
      </c>
      <c r="P135" s="121">
        <v>48094971</v>
      </c>
      <c r="Q135" s="16">
        <v>3957038</v>
      </c>
      <c r="R135" s="16">
        <v>3484111</v>
      </c>
      <c r="S135" s="16">
        <v>3624699</v>
      </c>
      <c r="T135" s="16">
        <v>3784183</v>
      </c>
      <c r="U135" s="16">
        <v>3839680</v>
      </c>
      <c r="V135" s="16">
        <v>3935158</v>
      </c>
      <c r="W135" s="16">
        <v>3954378</v>
      </c>
      <c r="X135" s="16">
        <v>3934466</v>
      </c>
      <c r="Y135" s="16">
        <v>3930926</v>
      </c>
      <c r="Z135" s="16">
        <v>3981288</v>
      </c>
      <c r="AA135" s="16">
        <v>3947859</v>
      </c>
      <c r="AB135" s="16">
        <v>5083645.7699999996</v>
      </c>
      <c r="AC135" s="49">
        <v>47457431.769999996</v>
      </c>
      <c r="AD135" s="49">
        <v>3948324</v>
      </c>
      <c r="AE135" s="16">
        <v>3618373</v>
      </c>
      <c r="AF135" s="16">
        <v>4115361</v>
      </c>
      <c r="AG135" s="16">
        <v>4052141</v>
      </c>
      <c r="AH135" s="16">
        <v>4120793</v>
      </c>
      <c r="AI135" s="16">
        <v>4187552</v>
      </c>
      <c r="AJ135" s="16">
        <v>4160491</v>
      </c>
      <c r="AK135" s="16">
        <v>4015443</v>
      </c>
      <c r="AL135" s="16">
        <v>5117045</v>
      </c>
      <c r="AM135" s="38">
        <v>4097509</v>
      </c>
      <c r="AN135" s="38">
        <v>4265084</v>
      </c>
      <c r="AO135" s="38">
        <v>4788777</v>
      </c>
      <c r="AP135" s="111">
        <v>50486893</v>
      </c>
      <c r="AQ135" s="38">
        <v>4293463</v>
      </c>
      <c r="AR135" s="38">
        <v>3884053</v>
      </c>
      <c r="AS135" s="38">
        <v>3422881</v>
      </c>
      <c r="AT135" s="38">
        <v>4401924</v>
      </c>
      <c r="AU135" s="38">
        <v>4588591</v>
      </c>
      <c r="AV135" s="38">
        <v>4489148</v>
      </c>
      <c r="AW135" s="38">
        <v>4477291</v>
      </c>
      <c r="AX135" s="38">
        <v>4622805</v>
      </c>
      <c r="AY135" s="38">
        <v>4571807</v>
      </c>
      <c r="AZ135" s="38">
        <v>4688785</v>
      </c>
      <c r="BA135" s="38">
        <v>4658189</v>
      </c>
      <c r="BB135" s="38">
        <v>5369037</v>
      </c>
      <c r="BC135" s="111">
        <v>53467974</v>
      </c>
      <c r="BD135" s="37">
        <v>4693793</v>
      </c>
      <c r="BE135" s="38">
        <v>4541030</v>
      </c>
      <c r="BF135" s="38">
        <v>4716485</v>
      </c>
      <c r="BG135" s="38">
        <v>4741631</v>
      </c>
      <c r="BH135" s="38">
        <v>4872846</v>
      </c>
      <c r="BI135" s="38">
        <v>4766181</v>
      </c>
      <c r="BJ135" s="38">
        <v>4749583</v>
      </c>
      <c r="BK135" s="38">
        <v>5044011</v>
      </c>
      <c r="BL135" s="38">
        <v>4993259</v>
      </c>
      <c r="BM135" s="38">
        <v>4834015</v>
      </c>
      <c r="BN135" s="38">
        <v>4038231</v>
      </c>
      <c r="BO135" s="38">
        <v>5457048</v>
      </c>
      <c r="BP135" s="111">
        <v>57448113</v>
      </c>
      <c r="BQ135" s="38">
        <v>5052127</v>
      </c>
      <c r="BR135" s="38">
        <v>4963829</v>
      </c>
      <c r="BS135" s="38">
        <v>3980484</v>
      </c>
      <c r="BT135" s="38">
        <v>1638538</v>
      </c>
      <c r="BU135" s="38">
        <v>2063495</v>
      </c>
      <c r="BV135" s="38">
        <v>2854609</v>
      </c>
      <c r="BW135" s="161">
        <f t="shared" si="30"/>
        <v>25080060</v>
      </c>
      <c r="BX135" s="162">
        <f t="shared" si="31"/>
        <v>28331966</v>
      </c>
      <c r="BY135" s="163">
        <f t="shared" si="32"/>
        <v>20553082</v>
      </c>
      <c r="BZ135" s="110">
        <f t="shared" si="35"/>
        <v>-27.456209710261547</v>
      </c>
      <c r="CA135" s="75"/>
      <c r="CB135" s="74"/>
    </row>
    <row r="136" spans="1:80" ht="20.100000000000001" customHeight="1" thickBot="1" x14ac:dyDescent="0.3">
      <c r="A136" s="169"/>
      <c r="B136" s="13"/>
      <c r="C136" s="288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7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274"/>
      <c r="AE136" s="15"/>
      <c r="AF136" s="15"/>
      <c r="AG136" s="15"/>
      <c r="AH136" s="15"/>
      <c r="AI136" s="15"/>
      <c r="AJ136" s="15"/>
      <c r="AK136" s="15"/>
      <c r="AL136" s="15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38"/>
      <c r="BD136" s="38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95"/>
      <c r="BX136" s="153"/>
      <c r="BY136" s="153"/>
      <c r="BZ136" s="166"/>
      <c r="CA136" s="75"/>
      <c r="CB136" s="74"/>
    </row>
    <row r="137" spans="1:80" ht="20.100000000000001" customHeight="1" thickBot="1" x14ac:dyDescent="0.3">
      <c r="A137" s="169"/>
      <c r="B137" s="202" t="s">
        <v>111</v>
      </c>
      <c r="C137" s="286"/>
      <c r="D137" s="16">
        <v>2365296</v>
      </c>
      <c r="E137" s="16">
        <v>2381846</v>
      </c>
      <c r="F137" s="16">
        <v>2373682</v>
      </c>
      <c r="G137" s="16">
        <v>2403101</v>
      </c>
      <c r="H137" s="16">
        <v>2440017</v>
      </c>
      <c r="I137" s="16">
        <v>2423800</v>
      </c>
      <c r="J137" s="16">
        <v>2474084</v>
      </c>
      <c r="K137" s="16">
        <v>2524866</v>
      </c>
      <c r="L137" s="16">
        <v>2584127</v>
      </c>
      <c r="M137" s="16">
        <v>2618910</v>
      </c>
      <c r="N137" s="16">
        <v>2656989</v>
      </c>
      <c r="O137" s="50">
        <v>2691452</v>
      </c>
      <c r="P137" s="111">
        <v>2691452</v>
      </c>
      <c r="Q137" s="16">
        <v>2545029</v>
      </c>
      <c r="R137" s="16">
        <v>2754517</v>
      </c>
      <c r="S137" s="16">
        <v>2752855</v>
      </c>
      <c r="T137" s="16">
        <v>2778192</v>
      </c>
      <c r="U137" s="16">
        <v>2788037</v>
      </c>
      <c r="V137" s="16">
        <v>2847248</v>
      </c>
      <c r="W137" s="16">
        <v>2894875</v>
      </c>
      <c r="X137" s="16">
        <v>2939278</v>
      </c>
      <c r="Y137" s="16">
        <v>2972011</v>
      </c>
      <c r="Z137" s="16">
        <v>3023342</v>
      </c>
      <c r="AA137" s="16">
        <v>3070115</v>
      </c>
      <c r="AB137" s="16">
        <v>3074779</v>
      </c>
      <c r="AC137" s="49">
        <v>3074779</v>
      </c>
      <c r="AD137" s="49">
        <v>3112484</v>
      </c>
      <c r="AE137" s="16">
        <v>3159182</v>
      </c>
      <c r="AF137" s="16">
        <v>3197011</v>
      </c>
      <c r="AG137" s="16">
        <v>3203348</v>
      </c>
      <c r="AH137" s="16">
        <v>3273438</v>
      </c>
      <c r="AI137" s="16">
        <v>3312012</v>
      </c>
      <c r="AJ137" s="16">
        <v>3371999</v>
      </c>
      <c r="AK137" s="16">
        <v>3442049</v>
      </c>
      <c r="AL137" s="16">
        <v>3538076</v>
      </c>
      <c r="AM137" s="38">
        <v>3569109</v>
      </c>
      <c r="AN137" s="38">
        <v>3656661</v>
      </c>
      <c r="AO137" s="38">
        <v>3632836</v>
      </c>
      <c r="AP137" s="111">
        <v>3632836</v>
      </c>
      <c r="AQ137" s="38">
        <v>3839327</v>
      </c>
      <c r="AR137" s="38">
        <v>3727221</v>
      </c>
      <c r="AS137" s="38">
        <v>3894712</v>
      </c>
      <c r="AT137" s="38">
        <v>3973056</v>
      </c>
      <c r="AU137" s="38">
        <v>4011820</v>
      </c>
      <c r="AV137" s="38">
        <v>4064542</v>
      </c>
      <c r="AW137" s="38">
        <v>4109654</v>
      </c>
      <c r="AX137" s="38">
        <v>4130421</v>
      </c>
      <c r="AY137" s="38">
        <v>4136098</v>
      </c>
      <c r="AZ137" s="38">
        <v>4173915</v>
      </c>
      <c r="BA137" s="38">
        <v>4224976</v>
      </c>
      <c r="BB137" s="38">
        <v>4278515</v>
      </c>
      <c r="BC137" s="111">
        <v>4278515</v>
      </c>
      <c r="BD137" s="37">
        <v>4224976</v>
      </c>
      <c r="BE137" s="38">
        <v>4439947</v>
      </c>
      <c r="BF137" s="38">
        <v>4544332</v>
      </c>
      <c r="BG137" s="38">
        <v>4614542</v>
      </c>
      <c r="BH137" s="38">
        <v>4668647</v>
      </c>
      <c r="BI137" s="38">
        <v>4732319</v>
      </c>
      <c r="BJ137" s="38">
        <v>4755608</v>
      </c>
      <c r="BK137" s="38">
        <v>4794841</v>
      </c>
      <c r="BL137" s="38">
        <v>4878041</v>
      </c>
      <c r="BM137" s="38">
        <v>4659630</v>
      </c>
      <c r="BN137" s="38">
        <v>4695416</v>
      </c>
      <c r="BO137" s="38">
        <v>4259876</v>
      </c>
      <c r="BP137" s="111">
        <v>4259876</v>
      </c>
      <c r="BQ137" s="38">
        <v>4752756</v>
      </c>
      <c r="BR137" s="38">
        <v>4732633</v>
      </c>
      <c r="BS137" s="38">
        <v>4763603</v>
      </c>
      <c r="BT137" s="38">
        <v>4765769</v>
      </c>
      <c r="BU137" s="38">
        <v>4810420</v>
      </c>
      <c r="BV137" s="38">
        <v>4854297</v>
      </c>
      <c r="BW137" s="161">
        <f>SUM($AV137:$AV137)</f>
        <v>4064542</v>
      </c>
      <c r="BX137" s="162">
        <f>SUM($BI137:$BI137)</f>
        <v>4732319</v>
      </c>
      <c r="BY137" s="163">
        <f>SUM($BV137:$BV137)</f>
        <v>4854297</v>
      </c>
      <c r="BZ137" s="115">
        <f t="shared" ref="BZ137" si="36">((BY137/BX137)-1)*100</f>
        <v>2.5775523585793714</v>
      </c>
      <c r="CA137" s="75"/>
      <c r="CB137" s="74"/>
    </row>
    <row r="138" spans="1:80" ht="20.100000000000001" customHeight="1" thickBot="1" x14ac:dyDescent="0.3">
      <c r="A138" s="169"/>
      <c r="B138" s="202" t="s">
        <v>64</v>
      </c>
      <c r="C138" s="286"/>
      <c r="D138" s="16">
        <v>108002</v>
      </c>
      <c r="E138" s="16">
        <v>107465</v>
      </c>
      <c r="F138" s="16">
        <v>107614</v>
      </c>
      <c r="G138" s="16">
        <v>108750</v>
      </c>
      <c r="H138" s="16">
        <v>109539</v>
      </c>
      <c r="I138" s="16">
        <v>111082</v>
      </c>
      <c r="J138" s="16">
        <v>112716</v>
      </c>
      <c r="K138" s="16">
        <v>113760</v>
      </c>
      <c r="L138" s="16">
        <v>114632</v>
      </c>
      <c r="M138" s="16">
        <v>116108</v>
      </c>
      <c r="N138" s="16">
        <v>119960</v>
      </c>
      <c r="O138" s="50">
        <v>120501</v>
      </c>
      <c r="P138" s="111">
        <v>120501</v>
      </c>
      <c r="Q138" s="16">
        <v>120969</v>
      </c>
      <c r="R138" s="16">
        <v>121239</v>
      </c>
      <c r="S138" s="16">
        <v>123646</v>
      </c>
      <c r="T138" s="16">
        <v>124696</v>
      </c>
      <c r="U138" s="16">
        <v>126004</v>
      </c>
      <c r="V138" s="16">
        <v>129021</v>
      </c>
      <c r="W138" s="16">
        <v>131207</v>
      </c>
      <c r="X138" s="16">
        <v>132171</v>
      </c>
      <c r="Y138" s="16">
        <v>133404</v>
      </c>
      <c r="Z138" s="16">
        <v>131946</v>
      </c>
      <c r="AA138" s="16">
        <v>133727</v>
      </c>
      <c r="AB138" s="16">
        <v>136942</v>
      </c>
      <c r="AC138" s="49">
        <v>136942</v>
      </c>
      <c r="AD138" s="49">
        <v>137165</v>
      </c>
      <c r="AE138" s="16">
        <v>136581</v>
      </c>
      <c r="AF138" s="16">
        <v>138917</v>
      </c>
      <c r="AG138" s="16">
        <v>139935</v>
      </c>
      <c r="AH138" s="16">
        <v>143029</v>
      </c>
      <c r="AI138" s="16">
        <v>146699</v>
      </c>
      <c r="AJ138" s="16">
        <v>147076</v>
      </c>
      <c r="AK138" s="16">
        <v>152226</v>
      </c>
      <c r="AL138" s="16">
        <v>150429</v>
      </c>
      <c r="AM138" s="38">
        <v>161384</v>
      </c>
      <c r="AN138" s="38">
        <v>164255</v>
      </c>
      <c r="AO138" s="38">
        <v>177057</v>
      </c>
      <c r="AP138" s="111">
        <v>177057</v>
      </c>
      <c r="AQ138" s="38">
        <v>178674</v>
      </c>
      <c r="AR138" s="38">
        <v>177386</v>
      </c>
      <c r="AS138" s="38">
        <v>181412</v>
      </c>
      <c r="AT138" s="38">
        <v>183606</v>
      </c>
      <c r="AU138" s="38">
        <v>185754</v>
      </c>
      <c r="AV138" s="38">
        <v>190176</v>
      </c>
      <c r="AW138" s="38">
        <v>193355</v>
      </c>
      <c r="AX138" s="38">
        <v>194182</v>
      </c>
      <c r="AY138" s="38">
        <v>196957</v>
      </c>
      <c r="AZ138" s="38">
        <v>201174</v>
      </c>
      <c r="BA138" s="38">
        <v>208274</v>
      </c>
      <c r="BB138" s="38">
        <v>209925</v>
      </c>
      <c r="BC138" s="111">
        <v>209925</v>
      </c>
      <c r="BD138" s="37">
        <v>208274</v>
      </c>
      <c r="BE138" s="38">
        <v>216416</v>
      </c>
      <c r="BF138" s="38">
        <v>218934</v>
      </c>
      <c r="BG138" s="38">
        <v>220262</v>
      </c>
      <c r="BH138" s="38">
        <v>222200</v>
      </c>
      <c r="BI138" s="38">
        <v>228168</v>
      </c>
      <c r="BJ138" s="38">
        <v>230411</v>
      </c>
      <c r="BK138" s="38">
        <v>233011</v>
      </c>
      <c r="BL138" s="38">
        <v>235171</v>
      </c>
      <c r="BM138" s="38">
        <v>238642</v>
      </c>
      <c r="BN138" s="38">
        <v>239365</v>
      </c>
      <c r="BO138" s="38">
        <v>245201</v>
      </c>
      <c r="BP138" s="111">
        <v>245201</v>
      </c>
      <c r="BQ138" s="38">
        <v>247910</v>
      </c>
      <c r="BR138" s="38">
        <v>250611</v>
      </c>
      <c r="BS138" s="38">
        <v>254110</v>
      </c>
      <c r="BT138" s="38">
        <v>252110</v>
      </c>
      <c r="BU138" s="38">
        <v>250631</v>
      </c>
      <c r="BV138" s="38">
        <v>250527</v>
      </c>
      <c r="BW138" s="161">
        <f>SUM($AV138:$AV138)</f>
        <v>190176</v>
      </c>
      <c r="BX138" s="162">
        <f>SUM($BI138:$BI138)</f>
        <v>228168</v>
      </c>
      <c r="BY138" s="163">
        <f>SUM($BV138:$BV138)</f>
        <v>250527</v>
      </c>
      <c r="BZ138" s="115">
        <f t="shared" ref="BZ138:BZ139" si="37">((BY138/BX138)-1)*100</f>
        <v>9.7993583675186624</v>
      </c>
      <c r="CA138" s="75"/>
      <c r="CB138" s="74"/>
    </row>
    <row r="139" spans="1:80" ht="20.100000000000001" customHeight="1" thickBot="1" x14ac:dyDescent="0.3">
      <c r="A139" s="169"/>
      <c r="B139" s="202" t="s">
        <v>48</v>
      </c>
      <c r="C139" s="286"/>
      <c r="D139" s="16">
        <v>9846</v>
      </c>
      <c r="E139" s="16">
        <v>9900</v>
      </c>
      <c r="F139" s="16">
        <v>9985</v>
      </c>
      <c r="G139" s="16">
        <v>10074</v>
      </c>
      <c r="H139" s="16">
        <v>10149</v>
      </c>
      <c r="I139" s="16">
        <v>10147</v>
      </c>
      <c r="J139" s="16">
        <v>10231</v>
      </c>
      <c r="K139" s="16">
        <v>10322</v>
      </c>
      <c r="L139" s="16">
        <v>10446</v>
      </c>
      <c r="M139" s="16">
        <v>10544</v>
      </c>
      <c r="N139" s="16">
        <v>10644</v>
      </c>
      <c r="O139" s="50">
        <v>10846</v>
      </c>
      <c r="P139" s="111">
        <v>10846</v>
      </c>
      <c r="Q139" s="16">
        <v>10796</v>
      </c>
      <c r="R139" s="16">
        <v>10805</v>
      </c>
      <c r="S139" s="16">
        <v>10867</v>
      </c>
      <c r="T139" s="16">
        <v>10824</v>
      </c>
      <c r="U139" s="16">
        <v>10953</v>
      </c>
      <c r="V139" s="16">
        <v>11026</v>
      </c>
      <c r="W139" s="16">
        <v>11040</v>
      </c>
      <c r="X139" s="16">
        <v>11246</v>
      </c>
      <c r="Y139" s="16">
        <v>11299</v>
      </c>
      <c r="Z139" s="16">
        <v>8792</v>
      </c>
      <c r="AA139" s="16">
        <v>8868</v>
      </c>
      <c r="AB139" s="16">
        <v>9512</v>
      </c>
      <c r="AC139" s="49">
        <v>9512</v>
      </c>
      <c r="AD139" s="49">
        <v>9243</v>
      </c>
      <c r="AE139" s="16">
        <v>9357</v>
      </c>
      <c r="AF139" s="16">
        <v>9444</v>
      </c>
      <c r="AG139" s="16">
        <v>9628</v>
      </c>
      <c r="AH139" s="16">
        <v>9840</v>
      </c>
      <c r="AI139" s="16">
        <v>9788</v>
      </c>
      <c r="AJ139" s="16">
        <v>10240</v>
      </c>
      <c r="AK139" s="16">
        <v>10670</v>
      </c>
      <c r="AL139" s="16">
        <v>11050</v>
      </c>
      <c r="AM139" s="38">
        <v>10297</v>
      </c>
      <c r="AN139" s="38">
        <v>10680</v>
      </c>
      <c r="AO139" s="38">
        <v>11076</v>
      </c>
      <c r="AP139" s="111">
        <v>11076</v>
      </c>
      <c r="AQ139" s="38">
        <v>11562</v>
      </c>
      <c r="AR139" s="38">
        <v>11766</v>
      </c>
      <c r="AS139" s="38">
        <v>12370</v>
      </c>
      <c r="AT139" s="38">
        <v>12849</v>
      </c>
      <c r="AU139" s="38">
        <v>13445</v>
      </c>
      <c r="AV139" s="38">
        <v>13868</v>
      </c>
      <c r="AW139" s="38">
        <v>14394</v>
      </c>
      <c r="AX139" s="38">
        <v>14850</v>
      </c>
      <c r="AY139" s="38">
        <v>15314</v>
      </c>
      <c r="AZ139" s="38">
        <v>15926</v>
      </c>
      <c r="BA139" s="38">
        <v>16778</v>
      </c>
      <c r="BB139" s="38">
        <v>17443</v>
      </c>
      <c r="BC139" s="111">
        <v>17443</v>
      </c>
      <c r="BD139" s="37">
        <v>16778</v>
      </c>
      <c r="BE139" s="38">
        <v>18880</v>
      </c>
      <c r="BF139" s="38">
        <v>19494</v>
      </c>
      <c r="BG139" s="38">
        <v>20503</v>
      </c>
      <c r="BH139" s="38">
        <v>21406</v>
      </c>
      <c r="BI139" s="38">
        <v>22151</v>
      </c>
      <c r="BJ139" s="38">
        <v>23301</v>
      </c>
      <c r="BK139" s="38">
        <v>24479</v>
      </c>
      <c r="BL139" s="38">
        <v>25860</v>
      </c>
      <c r="BM139" s="38">
        <v>26759</v>
      </c>
      <c r="BN139" s="38">
        <v>27292</v>
      </c>
      <c r="BO139" s="38">
        <v>28400</v>
      </c>
      <c r="BP139" s="111">
        <v>28400</v>
      </c>
      <c r="BQ139" s="38">
        <v>29545</v>
      </c>
      <c r="BR139" s="38">
        <v>30308</v>
      </c>
      <c r="BS139" s="38">
        <v>30773</v>
      </c>
      <c r="BT139" s="38">
        <v>31370</v>
      </c>
      <c r="BU139" s="38">
        <v>31820</v>
      </c>
      <c r="BV139" s="38">
        <v>32304</v>
      </c>
      <c r="BW139" s="161">
        <f>SUM($AV139:$AV139)</f>
        <v>13868</v>
      </c>
      <c r="BX139" s="162">
        <f>SUM($BI139:$BI139)</f>
        <v>22151</v>
      </c>
      <c r="BY139" s="163">
        <f>SUM($BV139:$BV139)</f>
        <v>32304</v>
      </c>
      <c r="BZ139" s="115">
        <f t="shared" si="37"/>
        <v>45.835402464900014</v>
      </c>
      <c r="CA139" s="75"/>
      <c r="CB139" s="74"/>
    </row>
    <row r="140" spans="1:80" ht="20.100000000000001" customHeight="1" thickBot="1" x14ac:dyDescent="0.3">
      <c r="A140" s="169"/>
      <c r="B140" s="202" t="s">
        <v>49</v>
      </c>
      <c r="C140" s="286"/>
      <c r="D140" s="16">
        <v>2169</v>
      </c>
      <c r="E140" s="16">
        <v>2233</v>
      </c>
      <c r="F140" s="16">
        <v>2207</v>
      </c>
      <c r="G140" s="16">
        <v>2216</v>
      </c>
      <c r="H140" s="16">
        <v>2256</v>
      </c>
      <c r="I140" s="16">
        <v>2265</v>
      </c>
      <c r="J140" s="16">
        <v>2528</v>
      </c>
      <c r="K140" s="16">
        <v>2320</v>
      </c>
      <c r="L140" s="16">
        <v>2335</v>
      </c>
      <c r="M140" s="16">
        <v>2356</v>
      </c>
      <c r="N140" s="16">
        <v>2178</v>
      </c>
      <c r="O140" s="50">
        <v>2196</v>
      </c>
      <c r="P140" s="111">
        <v>2196</v>
      </c>
      <c r="Q140" s="16">
        <v>2222</v>
      </c>
      <c r="R140" s="16">
        <v>2212</v>
      </c>
      <c r="S140" s="16">
        <v>2227</v>
      </c>
      <c r="T140" s="16">
        <v>2227</v>
      </c>
      <c r="U140" s="16">
        <v>2239</v>
      </c>
      <c r="V140" s="16">
        <v>2250</v>
      </c>
      <c r="W140" s="16">
        <v>2260</v>
      </c>
      <c r="X140" s="16">
        <v>2264</v>
      </c>
      <c r="Y140" s="16">
        <v>2288</v>
      </c>
      <c r="Z140" s="16">
        <v>2312</v>
      </c>
      <c r="AA140" s="16">
        <v>2327</v>
      </c>
      <c r="AB140" s="16">
        <v>2336</v>
      </c>
      <c r="AC140" s="49">
        <v>2336</v>
      </c>
      <c r="AD140" s="49">
        <v>2353</v>
      </c>
      <c r="AE140" s="16">
        <v>2363</v>
      </c>
      <c r="AF140" s="16">
        <v>2426</v>
      </c>
      <c r="AG140" s="16">
        <v>2521</v>
      </c>
      <c r="AH140" s="16">
        <v>2510</v>
      </c>
      <c r="AI140" s="16">
        <v>2499</v>
      </c>
      <c r="AJ140" s="16">
        <v>2510</v>
      </c>
      <c r="AK140" s="16">
        <v>2546</v>
      </c>
      <c r="AL140" s="16">
        <v>2551</v>
      </c>
      <c r="AM140" s="38">
        <v>2555</v>
      </c>
      <c r="AN140" s="38">
        <v>2569</v>
      </c>
      <c r="AO140" s="38">
        <v>2814</v>
      </c>
      <c r="AP140" s="111">
        <v>2814</v>
      </c>
      <c r="AQ140" s="38">
        <v>2828</v>
      </c>
      <c r="AR140" s="38">
        <v>2843</v>
      </c>
      <c r="AS140" s="38">
        <v>2880</v>
      </c>
      <c r="AT140" s="38">
        <v>2916</v>
      </c>
      <c r="AU140" s="38">
        <v>2957</v>
      </c>
      <c r="AV140" s="38">
        <v>2968</v>
      </c>
      <c r="AW140" s="38">
        <v>2962</v>
      </c>
      <c r="AX140" s="38">
        <v>2965</v>
      </c>
      <c r="AY140" s="38">
        <v>2969</v>
      </c>
      <c r="AZ140" s="38">
        <v>2992</v>
      </c>
      <c r="BA140" s="38">
        <v>3005</v>
      </c>
      <c r="BB140" s="38">
        <v>3025</v>
      </c>
      <c r="BC140" s="111">
        <v>3025</v>
      </c>
      <c r="BD140" s="37">
        <v>3005</v>
      </c>
      <c r="BE140" s="38">
        <v>3033</v>
      </c>
      <c r="BF140" s="38">
        <v>3074</v>
      </c>
      <c r="BG140" s="38">
        <v>3105</v>
      </c>
      <c r="BH140" s="38">
        <v>3111</v>
      </c>
      <c r="BI140" s="38">
        <v>3125</v>
      </c>
      <c r="BJ140" s="38">
        <v>3135</v>
      </c>
      <c r="BK140" s="38">
        <v>3133</v>
      </c>
      <c r="BL140" s="38">
        <v>3167</v>
      </c>
      <c r="BM140" s="38">
        <v>3179</v>
      </c>
      <c r="BN140" s="38">
        <v>3165</v>
      </c>
      <c r="BO140" s="38">
        <v>3207</v>
      </c>
      <c r="BP140" s="111">
        <v>3207</v>
      </c>
      <c r="BQ140" s="38">
        <v>3216</v>
      </c>
      <c r="BR140" s="38">
        <v>3261</v>
      </c>
      <c r="BS140" s="38">
        <v>3246</v>
      </c>
      <c r="BT140" s="38">
        <v>3168</v>
      </c>
      <c r="BU140" s="38">
        <v>3185</v>
      </c>
      <c r="BV140" s="38">
        <v>3245</v>
      </c>
      <c r="BW140" s="161">
        <f>SUM($AV140:$AV140)</f>
        <v>2968</v>
      </c>
      <c r="BX140" s="162">
        <f>SUM($BI140:$BI140)</f>
        <v>3125</v>
      </c>
      <c r="BY140" s="163">
        <f>SUM($BV140:$BV140)</f>
        <v>3245</v>
      </c>
      <c r="BZ140" s="115">
        <f t="shared" ref="BZ140" si="38">((BY140/BX140)-1)*100</f>
        <v>3.839999999999999</v>
      </c>
      <c r="CA140" s="75"/>
      <c r="CB140" s="74"/>
    </row>
    <row r="141" spans="1:80" ht="20.100000000000001" customHeight="1" x14ac:dyDescent="0.25">
      <c r="A141" s="169"/>
      <c r="B141" s="291"/>
      <c r="C141" s="292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7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44"/>
      <c r="BX141" s="144"/>
      <c r="BY141" s="144"/>
      <c r="BZ141" s="293"/>
      <c r="CA141" s="75"/>
      <c r="CB141" s="74"/>
    </row>
    <row r="142" spans="1:80" s="211" customFormat="1" ht="20.100000000000001" customHeight="1" thickBot="1" x14ac:dyDescent="0.3">
      <c r="A142" s="169"/>
      <c r="B142" s="82" t="s">
        <v>113</v>
      </c>
      <c r="C142" s="82"/>
      <c r="D142" s="120"/>
      <c r="E142" s="120"/>
      <c r="F142" s="24"/>
      <c r="G142" s="24"/>
      <c r="H142" s="24"/>
      <c r="I142" s="24"/>
      <c r="J142" s="24"/>
      <c r="K142" s="24"/>
      <c r="L142" s="24"/>
      <c r="M142" s="24"/>
      <c r="N142" s="120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147"/>
      <c r="BY142" s="156"/>
      <c r="BZ142" s="24"/>
      <c r="CA142" s="66"/>
      <c r="CB142" s="69"/>
    </row>
    <row r="143" spans="1:80" s="211" customFormat="1" ht="20.100000000000001" customHeight="1" thickBot="1" x14ac:dyDescent="0.3">
      <c r="A143" s="169"/>
      <c r="B143" s="93"/>
      <c r="C143" s="90" t="s">
        <v>23</v>
      </c>
      <c r="D143" s="87">
        <v>6.4228844100000035</v>
      </c>
      <c r="E143" s="88">
        <v>6.5206746399999993</v>
      </c>
      <c r="F143" s="88">
        <v>12.037412189999996</v>
      </c>
      <c r="G143" s="88">
        <v>19.751261770000006</v>
      </c>
      <c r="H143" s="88">
        <v>16.434032690099997</v>
      </c>
      <c r="I143" s="88">
        <v>17.029683250000001</v>
      </c>
      <c r="J143" s="88">
        <v>20.067343869999995</v>
      </c>
      <c r="K143" s="88">
        <v>23.263204680000005</v>
      </c>
      <c r="L143" s="88">
        <v>23.619538039999998</v>
      </c>
      <c r="M143" s="88">
        <v>29.556228300000029</v>
      </c>
      <c r="N143" s="88">
        <v>39.418695540000009</v>
      </c>
      <c r="O143" s="88">
        <v>45.601147679999983</v>
      </c>
      <c r="P143" s="127">
        <v>259.72210706010003</v>
      </c>
      <c r="Q143" s="88">
        <v>43.55488927399999</v>
      </c>
      <c r="R143" s="88">
        <v>39.326891390000043</v>
      </c>
      <c r="S143" s="88">
        <v>46.245261094000057</v>
      </c>
      <c r="T143" s="88">
        <v>47.539360272000081</v>
      </c>
      <c r="U143" s="88">
        <v>50.543363000000127</v>
      </c>
      <c r="V143" s="88">
        <v>50.862674470000002</v>
      </c>
      <c r="W143" s="88">
        <v>57.119669044900014</v>
      </c>
      <c r="X143" s="88">
        <v>57.693885074699956</v>
      </c>
      <c r="Y143" s="88">
        <v>57.18492074000001</v>
      </c>
      <c r="Z143" s="88">
        <v>60.385673589999769</v>
      </c>
      <c r="AA143" s="88">
        <v>61.248096899999723</v>
      </c>
      <c r="AB143" s="88">
        <v>66.892010889999654</v>
      </c>
      <c r="AC143" s="127">
        <v>638.59669573959945</v>
      </c>
      <c r="AD143" s="87">
        <v>62.106635689999692</v>
      </c>
      <c r="AE143" s="88">
        <v>62.037317760000185</v>
      </c>
      <c r="AF143" s="88">
        <v>69.94372117500032</v>
      </c>
      <c r="AG143" s="88">
        <v>66.840489710000043</v>
      </c>
      <c r="AH143" s="88">
        <v>74.66164156999983</v>
      </c>
      <c r="AI143" s="88">
        <v>76.235107779999908</v>
      </c>
      <c r="AJ143" s="88">
        <v>79.198706904599831</v>
      </c>
      <c r="AK143" s="88">
        <v>84.022032802915263</v>
      </c>
      <c r="AL143" s="88">
        <v>86.602878439999685</v>
      </c>
      <c r="AM143" s="88">
        <v>89.829086603599734</v>
      </c>
      <c r="AN143" s="88">
        <v>93.525201329999646</v>
      </c>
      <c r="AO143" s="89">
        <v>98.25269162999993</v>
      </c>
      <c r="AP143" s="127">
        <v>943.255511396114</v>
      </c>
      <c r="AQ143" s="88">
        <v>93.979210918400028</v>
      </c>
      <c r="AR143" s="88">
        <v>89.006094619999999</v>
      </c>
      <c r="AS143" s="88">
        <v>103.21203527369981</v>
      </c>
      <c r="AT143" s="88">
        <v>92.034575199999765</v>
      </c>
      <c r="AU143" s="88">
        <v>99.034672700899634</v>
      </c>
      <c r="AV143" s="88">
        <v>100.91974859860012</v>
      </c>
      <c r="AW143" s="88">
        <v>106.8035421200005</v>
      </c>
      <c r="AX143" s="88">
        <v>110.96456725000047</v>
      </c>
      <c r="AY143" s="88">
        <v>108.60116136400076</v>
      </c>
      <c r="AZ143" s="88">
        <v>115.10836877280062</v>
      </c>
      <c r="BA143" s="88">
        <v>113.46224429200051</v>
      </c>
      <c r="BB143" s="88">
        <v>124.36382390000031</v>
      </c>
      <c r="BC143" s="127">
        <v>1257.4900450104026</v>
      </c>
      <c r="BD143" s="87">
        <v>118.1106177172001</v>
      </c>
      <c r="BE143" s="88">
        <v>111.32222467470054</v>
      </c>
      <c r="BF143" s="88">
        <v>120.5743589104008</v>
      </c>
      <c r="BG143" s="88">
        <v>122.0771185344006</v>
      </c>
      <c r="BH143" s="88">
        <v>126.8782943306004</v>
      </c>
      <c r="BI143" s="88">
        <v>124.6757729776009</v>
      </c>
      <c r="BJ143" s="88">
        <v>130.76149762440062</v>
      </c>
      <c r="BK143" s="88">
        <v>130.52878057560051</v>
      </c>
      <c r="BL143" s="88">
        <v>125.7398194852006</v>
      </c>
      <c r="BM143" s="88">
        <v>126.54047718000068</v>
      </c>
      <c r="BN143" s="88">
        <v>123.93996403320091</v>
      </c>
      <c r="BO143" s="88">
        <v>141.77273611320052</v>
      </c>
      <c r="BP143" s="127">
        <v>1502.9216621565074</v>
      </c>
      <c r="BQ143" s="88">
        <v>128.54665946200055</v>
      </c>
      <c r="BR143" s="88">
        <v>129.3612701128009</v>
      </c>
      <c r="BS143" s="88">
        <v>123.29391813120057</v>
      </c>
      <c r="BT143" s="88">
        <v>110.09932248000069</v>
      </c>
      <c r="BU143" s="88">
        <v>139.91047506999996</v>
      </c>
      <c r="BV143" s="88">
        <v>186.06833734800028</v>
      </c>
      <c r="BW143" s="87">
        <f>SUM($AQ143:$AV143)</f>
        <v>578.18633731159946</v>
      </c>
      <c r="BX143" s="88">
        <f>SUM($BD143:$BI143)</f>
        <v>723.63838714490339</v>
      </c>
      <c r="BY143" s="89">
        <f>SUM($BQ143:$BV143)</f>
        <v>817.27998260400295</v>
      </c>
      <c r="BZ143" s="173">
        <f t="shared" ref="BZ143:BZ145" si="39">((BY143/BX143)-1)*100</f>
        <v>12.94038529776731</v>
      </c>
      <c r="CA143" s="66"/>
      <c r="CB143" s="69"/>
    </row>
    <row r="144" spans="1:80" s="211" customFormat="1" ht="20.100000000000001" customHeight="1" x14ac:dyDescent="0.25">
      <c r="A144" s="169"/>
      <c r="B144" s="18" t="s">
        <v>85</v>
      </c>
      <c r="C144" s="23"/>
      <c r="D144" s="43"/>
      <c r="E144" s="24"/>
      <c r="F144" s="24"/>
      <c r="G144" s="24"/>
      <c r="H144" s="33"/>
      <c r="I144" s="24"/>
      <c r="J144" s="24"/>
      <c r="K144" s="24"/>
      <c r="L144" s="24"/>
      <c r="M144" s="33"/>
      <c r="N144" s="24"/>
      <c r="O144" s="24"/>
      <c r="P144" s="25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43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84"/>
      <c r="AP144" s="25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5"/>
      <c r="BD144" s="43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5"/>
      <c r="BQ144" s="24"/>
      <c r="BR144" s="24"/>
      <c r="BS144" s="24"/>
      <c r="BT144" s="24"/>
      <c r="BU144" s="24"/>
      <c r="BV144" s="24"/>
      <c r="BW144" s="43"/>
      <c r="BX144" s="147"/>
      <c r="BY144" s="140"/>
      <c r="BZ144" s="25"/>
      <c r="CA144" s="75"/>
      <c r="CB144" s="74"/>
    </row>
    <row r="145" spans="1:80" s="213" customFormat="1" ht="20.100000000000001" customHeight="1" thickBot="1" x14ac:dyDescent="0.3">
      <c r="A145" s="169"/>
      <c r="B145" s="375" t="s">
        <v>12</v>
      </c>
      <c r="C145" s="374"/>
      <c r="D145" s="42">
        <v>0.82224118000000013</v>
      </c>
      <c r="E145" s="28">
        <v>1.3792049600000003</v>
      </c>
      <c r="F145" s="28">
        <v>2.0338671900000005</v>
      </c>
      <c r="G145" s="28">
        <v>1.8651848800000008</v>
      </c>
      <c r="H145" s="28">
        <v>1.4522873200999999</v>
      </c>
      <c r="I145" s="28">
        <v>1.4867302000000004</v>
      </c>
      <c r="J145" s="28">
        <v>1.49138927</v>
      </c>
      <c r="K145" s="28">
        <v>1.6700730100000005</v>
      </c>
      <c r="L145" s="28">
        <v>2.1676110100000003</v>
      </c>
      <c r="M145" s="28">
        <v>2.818882230000002</v>
      </c>
      <c r="N145" s="28">
        <v>3.3236225700000013</v>
      </c>
      <c r="O145" s="28">
        <v>4.0617407800000018</v>
      </c>
      <c r="P145" s="128">
        <v>24.572834600100009</v>
      </c>
      <c r="Q145" s="28">
        <v>3.9868519400000011</v>
      </c>
      <c r="R145" s="28">
        <v>3.7157319699999984</v>
      </c>
      <c r="S145" s="28">
        <v>4.6176751700000001</v>
      </c>
      <c r="T145" s="28">
        <v>5.0430883100000052</v>
      </c>
      <c r="U145" s="28">
        <v>6.0506855000000019</v>
      </c>
      <c r="V145" s="28">
        <v>6.21492076</v>
      </c>
      <c r="W145" s="28">
        <v>9.0447270648999982</v>
      </c>
      <c r="X145" s="28">
        <v>7.7297033146999974</v>
      </c>
      <c r="Y145" s="28">
        <v>8.1505475699999987</v>
      </c>
      <c r="Z145" s="28">
        <v>10.373724329999995</v>
      </c>
      <c r="AA145" s="28">
        <v>12.279411530000001</v>
      </c>
      <c r="AB145" s="28">
        <v>12.883610920000002</v>
      </c>
      <c r="AC145" s="128">
        <v>90.090678379600007</v>
      </c>
      <c r="AD145" s="42">
        <v>12.406332159999995</v>
      </c>
      <c r="AE145" s="28">
        <v>14.646289980000004</v>
      </c>
      <c r="AF145" s="28">
        <v>15.168840405000006</v>
      </c>
      <c r="AG145" s="28">
        <v>16.126294150000003</v>
      </c>
      <c r="AH145" s="28">
        <v>18.849258829999989</v>
      </c>
      <c r="AI145" s="28">
        <v>20.609385600000003</v>
      </c>
      <c r="AJ145" s="28">
        <v>21.803292619999997</v>
      </c>
      <c r="AK145" s="28">
        <v>25.286052802915449</v>
      </c>
      <c r="AL145" s="28">
        <v>26.600259649999991</v>
      </c>
      <c r="AM145" s="28">
        <v>27.769423493600016</v>
      </c>
      <c r="AN145" s="28">
        <v>28.334700539999975</v>
      </c>
      <c r="AO145" s="275">
        <v>32.218403680000002</v>
      </c>
      <c r="AP145" s="128">
        <v>259.81853391151543</v>
      </c>
      <c r="AQ145" s="28">
        <v>29.948320104000011</v>
      </c>
      <c r="AR145" s="28">
        <v>28.557372880000017</v>
      </c>
      <c r="AS145" s="28">
        <v>32.420362945699999</v>
      </c>
      <c r="AT145" s="28">
        <v>28.699570240000032</v>
      </c>
      <c r="AU145" s="28">
        <v>31.489671874499983</v>
      </c>
      <c r="AV145" s="28">
        <v>33.703033890000007</v>
      </c>
      <c r="AW145" s="28">
        <v>36.571423999999972</v>
      </c>
      <c r="AX145" s="28">
        <v>39.258121039999999</v>
      </c>
      <c r="AY145" s="28">
        <v>38.026392860000101</v>
      </c>
      <c r="AZ145" s="28">
        <v>41.013031309999988</v>
      </c>
      <c r="BA145" s="28">
        <v>42.083070157000122</v>
      </c>
      <c r="BB145" s="28">
        <v>48.565933990000111</v>
      </c>
      <c r="BC145" s="128">
        <v>430.33630529120035</v>
      </c>
      <c r="BD145" s="42">
        <v>44.979290870000007</v>
      </c>
      <c r="BE145" s="28">
        <v>44.169963277500223</v>
      </c>
      <c r="BF145" s="28">
        <v>48.214988100000191</v>
      </c>
      <c r="BG145" s="28">
        <v>50.693694390000104</v>
      </c>
      <c r="BH145" s="28">
        <v>53.849222675000114</v>
      </c>
      <c r="BI145" s="28">
        <v>54.624757850000307</v>
      </c>
      <c r="BJ145" s="28">
        <v>59.07633771000004</v>
      </c>
      <c r="BK145" s="28">
        <v>59.796943310000103</v>
      </c>
      <c r="BL145" s="28">
        <v>57.016558330000102</v>
      </c>
      <c r="BM145" s="28">
        <v>59.515215310000279</v>
      </c>
      <c r="BN145" s="28">
        <v>61.140426680000203</v>
      </c>
      <c r="BO145" s="28">
        <v>70.091386440000093</v>
      </c>
      <c r="BP145" s="128">
        <v>663.16878494250182</v>
      </c>
      <c r="BQ145" s="28">
        <v>61.978429590000125</v>
      </c>
      <c r="BR145" s="28">
        <v>66.552053330000092</v>
      </c>
      <c r="BS145" s="28">
        <v>62.232626010000104</v>
      </c>
      <c r="BT145" s="28">
        <v>60.233833850000103</v>
      </c>
      <c r="BU145" s="28">
        <v>73.763481859999956</v>
      </c>
      <c r="BV145" s="28">
        <v>99.270945570000166</v>
      </c>
      <c r="BW145" s="146">
        <f>SUM($AQ145:$AV145)</f>
        <v>184.81833193420005</v>
      </c>
      <c r="BX145" s="20">
        <f>SUM($BD145:$BI145)</f>
        <v>296.53191716250092</v>
      </c>
      <c r="BY145" s="52">
        <f>SUM($BQ145:$BV145)</f>
        <v>424.03137021000055</v>
      </c>
      <c r="BZ145" s="108">
        <f t="shared" si="39"/>
        <v>42.996873411650085</v>
      </c>
      <c r="CA145" s="66"/>
      <c r="CB145" s="74"/>
    </row>
    <row r="146" spans="1:80" s="213" customFormat="1" ht="20.100000000000001" customHeight="1" x14ac:dyDescent="0.25">
      <c r="A146" s="169"/>
      <c r="B146" s="13" t="s">
        <v>50</v>
      </c>
      <c r="C146" s="14"/>
      <c r="D146" s="124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75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75">
        <v>0</v>
      </c>
      <c r="AD146" s="124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26"/>
      <c r="AP146" s="175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75"/>
      <c r="BD146" s="124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117"/>
      <c r="BO146" s="117"/>
      <c r="BP146" s="175"/>
      <c r="BQ146" s="117"/>
      <c r="BR146" s="117"/>
      <c r="BS146" s="117"/>
      <c r="BT146" s="117"/>
      <c r="BU146" s="117"/>
      <c r="BV146" s="117"/>
      <c r="BW146" s="145"/>
      <c r="BX146" s="144"/>
      <c r="BY146" s="223"/>
      <c r="BZ146" s="104"/>
      <c r="CA146" s="66"/>
      <c r="CB146" s="76"/>
    </row>
    <row r="147" spans="1:80" ht="20.100000000000001" customHeight="1" thickBot="1" x14ac:dyDescent="0.3">
      <c r="A147" s="169"/>
      <c r="B147" s="372" t="s">
        <v>12</v>
      </c>
      <c r="C147" s="373"/>
      <c r="D147" s="70">
        <v>1.9564747200000001</v>
      </c>
      <c r="E147" s="71">
        <v>1.59505535</v>
      </c>
      <c r="F147" s="71">
        <v>5.2870052699999999</v>
      </c>
      <c r="G147" s="71">
        <v>12.128448610000001</v>
      </c>
      <c r="H147" s="71">
        <v>11.029848279999996</v>
      </c>
      <c r="I147" s="71">
        <v>10.907176369999998</v>
      </c>
      <c r="J147" s="71">
        <v>13.247936719999995</v>
      </c>
      <c r="K147" s="71">
        <v>16.230678840000003</v>
      </c>
      <c r="L147" s="71">
        <v>15.184408709999996</v>
      </c>
      <c r="M147" s="71">
        <v>17.540517450000028</v>
      </c>
      <c r="N147" s="71">
        <v>26.656375620000002</v>
      </c>
      <c r="O147" s="71">
        <v>30.47020453999998</v>
      </c>
      <c r="P147" s="121">
        <v>162.23413048</v>
      </c>
      <c r="Q147" s="71">
        <v>29.950138550000002</v>
      </c>
      <c r="R147" s="71">
        <v>25.383987040000054</v>
      </c>
      <c r="S147" s="71">
        <v>29.670253290000069</v>
      </c>
      <c r="T147" s="71">
        <v>30.438711940000086</v>
      </c>
      <c r="U147" s="71">
        <v>32.038409960000131</v>
      </c>
      <c r="V147" s="71">
        <v>31.215040520000016</v>
      </c>
      <c r="W147" s="71">
        <v>34.086115810000017</v>
      </c>
      <c r="X147" s="71">
        <v>35.979481329999963</v>
      </c>
      <c r="Y147" s="71">
        <v>35.412508189999997</v>
      </c>
      <c r="Z147" s="71">
        <v>37.592157699999781</v>
      </c>
      <c r="AA147" s="71">
        <v>37.046552139999726</v>
      </c>
      <c r="AB147" s="71">
        <v>41.214406969999651</v>
      </c>
      <c r="AC147" s="121">
        <v>400.02776343999955</v>
      </c>
      <c r="AD147" s="70">
        <v>37.495232969999698</v>
      </c>
      <c r="AE147" s="71">
        <v>35.672001910000183</v>
      </c>
      <c r="AF147" s="71">
        <v>39.321708990000317</v>
      </c>
      <c r="AG147" s="71">
        <v>37.065439140000038</v>
      </c>
      <c r="AH147" s="71">
        <v>39.928263539999847</v>
      </c>
      <c r="AI147" s="71">
        <v>39.490823189999908</v>
      </c>
      <c r="AJ147" s="71">
        <v>40.734056539999827</v>
      </c>
      <c r="AK147" s="71">
        <v>42.269469249999815</v>
      </c>
      <c r="AL147" s="71">
        <v>42.837963759999703</v>
      </c>
      <c r="AM147" s="71">
        <v>44.758402649999724</v>
      </c>
      <c r="AN147" s="71">
        <v>43.519780739999668</v>
      </c>
      <c r="AO147" s="72">
        <v>44.063509079999918</v>
      </c>
      <c r="AP147" s="121">
        <v>487.15665175999857</v>
      </c>
      <c r="AQ147" s="71">
        <v>40.419551569999996</v>
      </c>
      <c r="AR147" s="71">
        <v>37.642370579999977</v>
      </c>
      <c r="AS147" s="71">
        <v>44.134868249999798</v>
      </c>
      <c r="AT147" s="71">
        <v>40.078874369999738</v>
      </c>
      <c r="AU147" s="71">
        <v>43.791672159999656</v>
      </c>
      <c r="AV147" s="71">
        <v>42.32318759000011</v>
      </c>
      <c r="AW147" s="71">
        <v>44.366694550000425</v>
      </c>
      <c r="AX147" s="71">
        <v>45.806689940000382</v>
      </c>
      <c r="AY147" s="71">
        <v>44.610591510000674</v>
      </c>
      <c r="AZ147" s="71">
        <v>45.55967154000033</v>
      </c>
      <c r="BA147" s="71">
        <v>42.407911620000398</v>
      </c>
      <c r="BB147" s="71">
        <v>43.644624910000104</v>
      </c>
      <c r="BC147" s="121">
        <v>514.78670859000158</v>
      </c>
      <c r="BD147" s="70">
        <v>40.647741620000005</v>
      </c>
      <c r="BE147" s="71">
        <v>36.492670010000197</v>
      </c>
      <c r="BF147" s="71">
        <v>39.322275260000424</v>
      </c>
      <c r="BG147" s="71">
        <v>38.009670998000111</v>
      </c>
      <c r="BH147" s="71">
        <v>37.418640740000086</v>
      </c>
      <c r="BI147" s="71">
        <v>35.460665250000091</v>
      </c>
      <c r="BJ147" s="71">
        <v>35.917504430000008</v>
      </c>
      <c r="BK147" s="71">
        <v>36.273910920000098</v>
      </c>
      <c r="BL147" s="71">
        <v>34.779976060000202</v>
      </c>
      <c r="BM147" s="71">
        <v>34.288524160000108</v>
      </c>
      <c r="BN147" s="71">
        <v>33.143766750000196</v>
      </c>
      <c r="BO147" s="71">
        <v>36.306836104000119</v>
      </c>
      <c r="BP147" s="121">
        <v>438.0621823020017</v>
      </c>
      <c r="BQ147" s="71">
        <v>32.785068990000099</v>
      </c>
      <c r="BR147" s="71">
        <v>32.444584310000309</v>
      </c>
      <c r="BS147" s="71">
        <v>30.205524029999971</v>
      </c>
      <c r="BT147" s="71">
        <v>21.249839469999984</v>
      </c>
      <c r="BU147" s="71">
        <v>22.429094229999997</v>
      </c>
      <c r="BV147" s="71">
        <v>23.781220099999992</v>
      </c>
      <c r="BW147" s="221">
        <f>SUM($AQ147:$AV147)</f>
        <v>248.39052451999927</v>
      </c>
      <c r="BX147" s="149">
        <f>SUM($BD147:$BI147)</f>
        <v>227.35166387800092</v>
      </c>
      <c r="BY147" s="220">
        <f>SUM($BQ147:$BV147)</f>
        <v>162.89533113000036</v>
      </c>
      <c r="BZ147" s="110">
        <f t="shared" ref="BZ147:BZ156" si="40">((BY147/BX147)-1)*100</f>
        <v>-28.350939530659623</v>
      </c>
      <c r="CA147" s="66"/>
      <c r="CB147" s="66"/>
    </row>
    <row r="148" spans="1:80" s="211" customFormat="1" ht="20.100000000000001" customHeight="1" x14ac:dyDescent="0.25">
      <c r="A148" s="169"/>
      <c r="B148" s="18" t="s">
        <v>84</v>
      </c>
      <c r="C148" s="23"/>
      <c r="D148" s="43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5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0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204"/>
      <c r="AP148" s="104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25"/>
      <c r="BD148" s="43"/>
      <c r="BE148" s="24"/>
      <c r="BF148" s="24"/>
      <c r="BG148" s="24"/>
      <c r="BH148" s="24"/>
      <c r="BI148" s="24"/>
      <c r="BJ148" s="24"/>
      <c r="BK148" s="24"/>
      <c r="BL148" s="24"/>
      <c r="BM148" s="24"/>
      <c r="BN148" s="33"/>
      <c r="BO148" s="33"/>
      <c r="BP148" s="104"/>
      <c r="BQ148" s="33"/>
      <c r="BR148" s="33"/>
      <c r="BS148" s="33"/>
      <c r="BT148" s="33"/>
      <c r="BU148" s="33"/>
      <c r="BV148" s="33"/>
      <c r="BW148" s="224"/>
      <c r="BX148" s="20"/>
      <c r="BY148" s="52"/>
      <c r="BZ148" s="25"/>
      <c r="CA148" s="75"/>
      <c r="CB148" s="74"/>
    </row>
    <row r="149" spans="1:80" s="213" customFormat="1" ht="20.100000000000001" customHeight="1" thickBot="1" x14ac:dyDescent="0.3">
      <c r="A149" s="169"/>
      <c r="B149" s="372" t="s">
        <v>12</v>
      </c>
      <c r="C149" s="373"/>
      <c r="D149" s="70">
        <v>0</v>
      </c>
      <c r="E149" s="71">
        <v>0</v>
      </c>
      <c r="F149" s="71">
        <v>0</v>
      </c>
      <c r="G149" s="71">
        <v>0</v>
      </c>
      <c r="H149" s="71">
        <v>0</v>
      </c>
      <c r="I149" s="71">
        <v>0</v>
      </c>
      <c r="J149" s="71">
        <v>0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  <c r="P149" s="121">
        <v>0</v>
      </c>
      <c r="Q149" s="71">
        <v>0</v>
      </c>
      <c r="R149" s="71">
        <v>0</v>
      </c>
      <c r="S149" s="71">
        <v>0</v>
      </c>
      <c r="T149" s="71">
        <v>0</v>
      </c>
      <c r="U149" s="71">
        <v>0</v>
      </c>
      <c r="V149" s="71">
        <v>0</v>
      </c>
      <c r="W149" s="71">
        <v>0</v>
      </c>
      <c r="X149" s="71">
        <v>0</v>
      </c>
      <c r="Y149" s="71">
        <v>6.1238069999999999E-2</v>
      </c>
      <c r="Z149" s="71">
        <v>0.32011951999999994</v>
      </c>
      <c r="AA149" s="71">
        <v>0.48104998999999998</v>
      </c>
      <c r="AB149" s="71">
        <v>0.67113494000000029</v>
      </c>
      <c r="AC149" s="121">
        <v>1.5335425200000001</v>
      </c>
      <c r="AD149" s="70">
        <v>0.69554833000000016</v>
      </c>
      <c r="AE149" s="71">
        <v>0.70634618000000016</v>
      </c>
      <c r="AF149" s="71">
        <v>1.44744234</v>
      </c>
      <c r="AG149" s="71">
        <v>0.9361393800000003</v>
      </c>
      <c r="AH149" s="71">
        <v>1.3141053699999998</v>
      </c>
      <c r="AI149" s="71">
        <v>1.5240836200000005</v>
      </c>
      <c r="AJ149" s="71">
        <v>1.7568130009999996</v>
      </c>
      <c r="AK149" s="71">
        <v>1.5843378100000003</v>
      </c>
      <c r="AL149" s="71">
        <v>1.6159672900000002</v>
      </c>
      <c r="AM149" s="71">
        <v>1.7571668899999997</v>
      </c>
      <c r="AN149" s="71">
        <v>2.1827731799999994</v>
      </c>
      <c r="AO149" s="72">
        <v>2.6022623600000006</v>
      </c>
      <c r="AP149" s="121">
        <v>18.122985751000002</v>
      </c>
      <c r="AQ149" s="71">
        <v>2.7132892100000015</v>
      </c>
      <c r="AR149" s="71">
        <v>2.5510659399999986</v>
      </c>
      <c r="AS149" s="71">
        <v>3.1060991499999999</v>
      </c>
      <c r="AT149" s="71">
        <v>2.8643912500000011</v>
      </c>
      <c r="AU149" s="71">
        <v>3.1736136500000023</v>
      </c>
      <c r="AV149" s="71">
        <v>3.6678262290000005</v>
      </c>
      <c r="AW149" s="71">
        <v>4.2121843999999973</v>
      </c>
      <c r="AX149" s="71">
        <v>5.1766270400001018</v>
      </c>
      <c r="AY149" s="71">
        <v>5.6044107199999962</v>
      </c>
      <c r="AZ149" s="71">
        <v>6.6223690800002997</v>
      </c>
      <c r="BA149" s="71">
        <v>7.1092347449999993</v>
      </c>
      <c r="BB149" s="71">
        <v>8.3100402400000988</v>
      </c>
      <c r="BC149" s="121">
        <v>55.111151654000494</v>
      </c>
      <c r="BD149" s="70">
        <v>8.1727862299999998</v>
      </c>
      <c r="BE149" s="71">
        <v>8.5383212600000995</v>
      </c>
      <c r="BF149" s="71">
        <v>9.4961104200001003</v>
      </c>
      <c r="BG149" s="71">
        <v>8.9795889000001985</v>
      </c>
      <c r="BH149" s="71">
        <v>10.206833900000204</v>
      </c>
      <c r="BI149" s="71">
        <v>10.330954070000004</v>
      </c>
      <c r="BJ149" s="71">
        <v>10.736009490000304</v>
      </c>
      <c r="BK149" s="71">
        <v>11.2515444500002</v>
      </c>
      <c r="BL149" s="71">
        <v>10.777733310000199</v>
      </c>
      <c r="BM149" s="71">
        <v>9.7478973400002999</v>
      </c>
      <c r="BN149" s="71">
        <v>9.0712447500003002</v>
      </c>
      <c r="BO149" s="71">
        <v>10.7702741300002</v>
      </c>
      <c r="BP149" s="121">
        <v>118.07929825000213</v>
      </c>
      <c r="BQ149" s="71">
        <v>9.6919627899999998</v>
      </c>
      <c r="BR149" s="71">
        <v>9.8423235600002972</v>
      </c>
      <c r="BS149" s="71">
        <v>10.483427310000302</v>
      </c>
      <c r="BT149" s="71">
        <v>15.1544060300004</v>
      </c>
      <c r="BU149" s="71">
        <v>20.104374720000003</v>
      </c>
      <c r="BV149" s="71">
        <v>27.123010328000095</v>
      </c>
      <c r="BW149" s="221">
        <f>SUM($AQ149:$AV149)</f>
        <v>18.076285429000002</v>
      </c>
      <c r="BX149" s="20">
        <f>SUM($BD149:$BI149)</f>
        <v>55.724594780000608</v>
      </c>
      <c r="BY149" s="52">
        <f>SUM($BQ149:$BV149)</f>
        <v>92.399504738001085</v>
      </c>
      <c r="BZ149" s="110">
        <f t="shared" ref="BZ149" si="41">((BY149/BX149)-1)*100</f>
        <v>65.814583493683827</v>
      </c>
      <c r="CA149" s="66"/>
      <c r="CB149" s="74"/>
    </row>
    <row r="150" spans="1:80" s="213" customFormat="1" ht="20.100000000000001" customHeight="1" x14ac:dyDescent="0.25">
      <c r="A150" s="169"/>
      <c r="B150" s="13" t="s">
        <v>51</v>
      </c>
      <c r="C150" s="14"/>
      <c r="D150" s="124"/>
      <c r="E150" s="117"/>
      <c r="F150" s="117"/>
      <c r="G150" s="117"/>
      <c r="H150" s="117"/>
      <c r="I150" s="117"/>
      <c r="J150" s="117"/>
      <c r="K150" s="117"/>
      <c r="L150" s="117"/>
      <c r="M150" s="133"/>
      <c r="N150" s="133"/>
      <c r="O150" s="133"/>
      <c r="P150" s="181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81">
        <v>0</v>
      </c>
      <c r="AD150" s="184"/>
      <c r="AE150" s="133"/>
      <c r="AF150" s="133"/>
      <c r="AG150" s="133"/>
      <c r="AH150" s="133"/>
      <c r="AI150" s="133"/>
      <c r="AJ150" s="133"/>
      <c r="AK150" s="133"/>
      <c r="AL150" s="133"/>
      <c r="AM150" s="133"/>
      <c r="AN150" s="133"/>
      <c r="AO150" s="276"/>
      <c r="AP150" s="181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81"/>
      <c r="BD150" s="184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81"/>
      <c r="BQ150" s="133"/>
      <c r="BR150" s="133"/>
      <c r="BS150" s="133"/>
      <c r="BT150" s="133"/>
      <c r="BU150" s="133"/>
      <c r="BV150" s="133"/>
      <c r="BW150" s="146"/>
      <c r="BX150" s="144"/>
      <c r="BY150" s="223"/>
      <c r="BZ150" s="104"/>
      <c r="CA150" s="66"/>
      <c r="CB150" s="76"/>
    </row>
    <row r="151" spans="1:80" ht="20.100000000000001" customHeight="1" thickBot="1" x14ac:dyDescent="0.3">
      <c r="A151" s="169"/>
      <c r="B151" s="375" t="s">
        <v>12</v>
      </c>
      <c r="C151" s="374"/>
      <c r="D151" s="42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28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1.6669799999999999E-2</v>
      </c>
      <c r="X151" s="28">
        <v>4.8992700000000007E-3</v>
      </c>
      <c r="Y151" s="28">
        <v>1.3294570000000002E-2</v>
      </c>
      <c r="Z151" s="28">
        <v>1.6301259999999998E-2</v>
      </c>
      <c r="AA151" s="28">
        <v>3.5826090000000005E-2</v>
      </c>
      <c r="AB151" s="28">
        <v>5.2601849999999999E-2</v>
      </c>
      <c r="AC151" s="128">
        <v>0.13959284</v>
      </c>
      <c r="AD151" s="42">
        <v>3.386452999999999E-2</v>
      </c>
      <c r="AE151" s="28">
        <v>5.2704049999999988E-2</v>
      </c>
      <c r="AF151" s="28">
        <v>5.7196379999999998E-2</v>
      </c>
      <c r="AG151" s="28">
        <v>4.2823599999999989E-2</v>
      </c>
      <c r="AH151" s="28">
        <v>6.8663619999999995E-2</v>
      </c>
      <c r="AI151" s="28">
        <v>7.7425630000000009E-2</v>
      </c>
      <c r="AJ151" s="28">
        <v>7.3017099999999988E-2</v>
      </c>
      <c r="AK151" s="28">
        <v>7.4009289999999991E-2</v>
      </c>
      <c r="AL151" s="28">
        <v>0.11041076000000002</v>
      </c>
      <c r="AM151" s="28">
        <v>0.10315433000000002</v>
      </c>
      <c r="AN151" s="28">
        <v>8.7930020000000025E-2</v>
      </c>
      <c r="AO151" s="275">
        <v>0.1116552</v>
      </c>
      <c r="AP151" s="128">
        <v>0.89285450999999993</v>
      </c>
      <c r="AQ151" s="28">
        <v>8.9931140000000021E-2</v>
      </c>
      <c r="AR151" s="28">
        <v>0.11371510999999997</v>
      </c>
      <c r="AS151" s="28">
        <v>0.11137483000000001</v>
      </c>
      <c r="AT151" s="28">
        <v>0.12896558</v>
      </c>
      <c r="AU151" s="28">
        <v>6.9634910000000008E-2</v>
      </c>
      <c r="AV151" s="28">
        <v>7.8569800000000009E-2</v>
      </c>
      <c r="AW151" s="28">
        <v>9.6254819999999963E-2</v>
      </c>
      <c r="AX151" s="28">
        <v>0.12891724999999998</v>
      </c>
      <c r="AY151" s="28">
        <v>0.10408104999999995</v>
      </c>
      <c r="AZ151" s="28">
        <v>3.3104439999999992E-2</v>
      </c>
      <c r="BA151" s="28">
        <v>0</v>
      </c>
      <c r="BB151" s="28">
        <v>0</v>
      </c>
      <c r="BC151" s="128">
        <v>0.95454892999999985</v>
      </c>
      <c r="BD151" s="42">
        <v>0</v>
      </c>
      <c r="BE151" s="28">
        <v>0</v>
      </c>
      <c r="BF151" s="28">
        <v>0</v>
      </c>
      <c r="BG151" s="28">
        <v>0</v>
      </c>
      <c r="BH151" s="28">
        <v>0</v>
      </c>
      <c r="BI151" s="28">
        <v>0</v>
      </c>
      <c r="BJ151" s="28">
        <v>0</v>
      </c>
      <c r="BK151" s="28">
        <v>0</v>
      </c>
      <c r="BL151" s="28">
        <v>0</v>
      </c>
      <c r="BM151" s="28">
        <v>0</v>
      </c>
      <c r="BN151" s="28">
        <v>0</v>
      </c>
      <c r="BO151" s="28">
        <v>0</v>
      </c>
      <c r="BP151" s="128">
        <v>0</v>
      </c>
      <c r="BQ151" s="28">
        <v>0</v>
      </c>
      <c r="BR151" s="28">
        <v>0</v>
      </c>
      <c r="BS151" s="28">
        <v>0</v>
      </c>
      <c r="BT151" s="28">
        <v>0</v>
      </c>
      <c r="BU151" s="28">
        <v>0</v>
      </c>
      <c r="BV151" s="28">
        <v>0</v>
      </c>
      <c r="BW151" s="146">
        <f>SUM($AQ151:$AV151)</f>
        <v>0.59219136999999999</v>
      </c>
      <c r="BX151" s="20">
        <f>SUM($BD151:$BI151)</f>
        <v>0</v>
      </c>
      <c r="BY151" s="52">
        <f>SUM($BQ151:$BV151)</f>
        <v>0</v>
      </c>
      <c r="BZ151" s="108"/>
      <c r="CA151" s="66"/>
      <c r="CB151" s="66"/>
    </row>
    <row r="152" spans="1:80" s="211" customFormat="1" ht="20.100000000000001" customHeight="1" x14ac:dyDescent="0.25">
      <c r="A152" s="169"/>
      <c r="B152" s="13" t="s">
        <v>52</v>
      </c>
      <c r="C152" s="14"/>
      <c r="D152" s="20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104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104"/>
      <c r="AD152" s="20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204"/>
      <c r="AP152" s="104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104"/>
      <c r="BD152" s="20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104"/>
      <c r="BQ152" s="33"/>
      <c r="BR152" s="33"/>
      <c r="BS152" s="33"/>
      <c r="BT152" s="33"/>
      <c r="BU152" s="33"/>
      <c r="BV152" s="33"/>
      <c r="BW152" s="224"/>
      <c r="BX152" s="144"/>
      <c r="BY152" s="223"/>
      <c r="BZ152" s="104"/>
      <c r="CA152" s="75"/>
      <c r="CB152" s="74"/>
    </row>
    <row r="153" spans="1:80" s="213" customFormat="1" ht="20.100000000000001" customHeight="1" thickBot="1" x14ac:dyDescent="0.3">
      <c r="A153" s="169"/>
      <c r="B153" s="372" t="s">
        <v>12</v>
      </c>
      <c r="C153" s="373"/>
      <c r="D153" s="70">
        <v>3.6441685100000027</v>
      </c>
      <c r="E153" s="71">
        <v>3.5464143299999997</v>
      </c>
      <c r="F153" s="71">
        <v>4.7165397299999956</v>
      </c>
      <c r="G153" s="71">
        <v>5.757628280000004</v>
      </c>
      <c r="H153" s="71">
        <v>3.9518970900000014</v>
      </c>
      <c r="I153" s="71">
        <v>4.635776680000002</v>
      </c>
      <c r="J153" s="71">
        <v>5.3280178800000018</v>
      </c>
      <c r="K153" s="71">
        <v>5.3624528300000032</v>
      </c>
      <c r="L153" s="71">
        <v>6.2675183200000006</v>
      </c>
      <c r="M153" s="71">
        <v>9.196828619999998</v>
      </c>
      <c r="N153" s="71">
        <v>9.4386973500000035</v>
      </c>
      <c r="O153" s="71">
        <v>11.069202360000002</v>
      </c>
      <c r="P153" s="121">
        <v>72.915141980000016</v>
      </c>
      <c r="Q153" s="71">
        <v>9.6178987839999923</v>
      </c>
      <c r="R153" s="71">
        <v>10.227172379999994</v>
      </c>
      <c r="S153" s="71">
        <v>11.957332633999993</v>
      </c>
      <c r="T153" s="71">
        <v>12.057560021999988</v>
      </c>
      <c r="U153" s="71">
        <v>12.454267539999995</v>
      </c>
      <c r="V153" s="71">
        <v>13.432713189999985</v>
      </c>
      <c r="W153" s="71">
        <v>13.972156370000002</v>
      </c>
      <c r="X153" s="71">
        <v>13.979801159999992</v>
      </c>
      <c r="Y153" s="71">
        <v>13.547332340000009</v>
      </c>
      <c r="Z153" s="71">
        <v>12.083370779999997</v>
      </c>
      <c r="AA153" s="71">
        <v>11.405257149999995</v>
      </c>
      <c r="AB153" s="71">
        <v>12.070256209999997</v>
      </c>
      <c r="AC153" s="121">
        <v>146.80511855999995</v>
      </c>
      <c r="AD153" s="70">
        <v>11.475657699999996</v>
      </c>
      <c r="AE153" s="71">
        <v>10.959975639999996</v>
      </c>
      <c r="AF153" s="71">
        <v>13.948533059999995</v>
      </c>
      <c r="AG153" s="71">
        <v>12.669793440000007</v>
      </c>
      <c r="AH153" s="71">
        <v>14.501350209999995</v>
      </c>
      <c r="AI153" s="71">
        <v>14.533389740000004</v>
      </c>
      <c r="AJ153" s="71">
        <v>14.831527643600007</v>
      </c>
      <c r="AK153" s="71">
        <v>14.808163649999996</v>
      </c>
      <c r="AL153" s="71">
        <v>15.438276979999998</v>
      </c>
      <c r="AM153" s="71">
        <v>15.440939240000002</v>
      </c>
      <c r="AN153" s="71">
        <v>19.400016849999997</v>
      </c>
      <c r="AO153" s="72">
        <v>19.256861309999998</v>
      </c>
      <c r="AP153" s="121">
        <v>177.26448546359998</v>
      </c>
      <c r="AQ153" s="71">
        <v>20.808118894400007</v>
      </c>
      <c r="AR153" s="71">
        <v>20.14157011</v>
      </c>
      <c r="AS153" s="71">
        <v>23.439330098000003</v>
      </c>
      <c r="AT153" s="71">
        <v>20.262773759999998</v>
      </c>
      <c r="AU153" s="71">
        <v>20.510080106399982</v>
      </c>
      <c r="AV153" s="71">
        <v>21.147131089600006</v>
      </c>
      <c r="AW153" s="71">
        <v>21.556984350000111</v>
      </c>
      <c r="AX153" s="71">
        <v>20.594211979999997</v>
      </c>
      <c r="AY153" s="71">
        <v>20.255685223999993</v>
      </c>
      <c r="AZ153" s="71">
        <v>21.880192402799995</v>
      </c>
      <c r="BA153" s="71">
        <v>21.862027770000001</v>
      </c>
      <c r="BB153" s="71">
        <v>23.843224759999998</v>
      </c>
      <c r="BC153" s="121">
        <v>256.30133054520007</v>
      </c>
      <c r="BD153" s="70">
        <v>24.310798997200092</v>
      </c>
      <c r="BE153" s="71">
        <v>22.121270127200003</v>
      </c>
      <c r="BF153" s="71">
        <v>23.540985130400085</v>
      </c>
      <c r="BG153" s="71">
        <v>24.394164246400194</v>
      </c>
      <c r="BH153" s="71">
        <v>25.403597015600003</v>
      </c>
      <c r="BI153" s="71">
        <v>24.259395807600495</v>
      </c>
      <c r="BJ153" s="71">
        <v>25.031645994400275</v>
      </c>
      <c r="BK153" s="71">
        <v>23.206381895600099</v>
      </c>
      <c r="BL153" s="71">
        <v>23.165551785200101</v>
      </c>
      <c r="BM153" s="71">
        <v>22.988840370000009</v>
      </c>
      <c r="BN153" s="71">
        <v>20.584525853200205</v>
      </c>
      <c r="BO153" s="71">
        <v>24.6042394392001</v>
      </c>
      <c r="BP153" s="121">
        <v>283.61139666200165</v>
      </c>
      <c r="BQ153" s="71">
        <v>24.091198092000305</v>
      </c>
      <c r="BR153" s="71">
        <v>20.522308912800199</v>
      </c>
      <c r="BS153" s="71">
        <v>20.372340781200194</v>
      </c>
      <c r="BT153" s="71">
        <v>13.461243130000197</v>
      </c>
      <c r="BU153" s="71">
        <v>23.613524259999988</v>
      </c>
      <c r="BV153" s="71">
        <v>35.893161350000007</v>
      </c>
      <c r="BW153" s="221">
        <f t="shared" ref="BW153:BW159" si="42">SUM($AQ153:$AV153)</f>
        <v>126.30900405840001</v>
      </c>
      <c r="BX153" s="149">
        <f t="shared" ref="BX153:BX159" si="43">SUM($BD153:$BI153)</f>
        <v>144.03021132440085</v>
      </c>
      <c r="BY153" s="220">
        <f t="shared" ref="BY153:BY159" si="44">SUM($BQ153:$BV153)</f>
        <v>137.95377652600089</v>
      </c>
      <c r="BZ153" s="110">
        <f t="shared" ref="BZ153" si="45">((BY153/BX153)-1)*100</f>
        <v>-4.2188612670392756</v>
      </c>
      <c r="CA153" s="66"/>
      <c r="CB153" s="74"/>
    </row>
    <row r="154" spans="1:80" ht="20.100000000000001" customHeight="1" thickBot="1" x14ac:dyDescent="0.3">
      <c r="A154" s="169"/>
      <c r="B154" s="92"/>
      <c r="C154" s="90" t="s">
        <v>24</v>
      </c>
      <c r="D154" s="87">
        <v>258997</v>
      </c>
      <c r="E154" s="88">
        <v>209406</v>
      </c>
      <c r="F154" s="88">
        <v>683304</v>
      </c>
      <c r="G154" s="88">
        <v>1767071</v>
      </c>
      <c r="H154" s="88">
        <v>1658794</v>
      </c>
      <c r="I154" s="88">
        <v>1603651</v>
      </c>
      <c r="J154" s="88">
        <v>1866108</v>
      </c>
      <c r="K154" s="88">
        <v>2177083</v>
      </c>
      <c r="L154" s="88">
        <v>2138084</v>
      </c>
      <c r="M154" s="88">
        <v>2681313</v>
      </c>
      <c r="N154" s="88">
        <v>3686374</v>
      </c>
      <c r="O154" s="88">
        <v>4107290</v>
      </c>
      <c r="P154" s="127">
        <v>22837475</v>
      </c>
      <c r="Q154" s="88">
        <v>3729057</v>
      </c>
      <c r="R154" s="88">
        <v>3770510</v>
      </c>
      <c r="S154" s="88">
        <v>4600379</v>
      </c>
      <c r="T154" s="88">
        <v>4648491</v>
      </c>
      <c r="U154" s="88">
        <v>4721078</v>
      </c>
      <c r="V154" s="88">
        <v>4583906</v>
      </c>
      <c r="W154" s="88">
        <v>4808822</v>
      </c>
      <c r="X154" s="88">
        <v>5294213</v>
      </c>
      <c r="Y154" s="88">
        <v>5182542</v>
      </c>
      <c r="Z154" s="88">
        <v>5520288</v>
      </c>
      <c r="AA154" s="88">
        <v>5385293</v>
      </c>
      <c r="AB154" s="88">
        <v>5392699</v>
      </c>
      <c r="AC154" s="127">
        <v>57637278</v>
      </c>
      <c r="AD154" s="87">
        <v>5139263</v>
      </c>
      <c r="AE154" s="88">
        <v>4987091</v>
      </c>
      <c r="AF154" s="88">
        <v>5695814</v>
      </c>
      <c r="AG154" s="88">
        <v>5372405</v>
      </c>
      <c r="AH154" s="88">
        <v>5765818</v>
      </c>
      <c r="AI154" s="88">
        <v>5715085</v>
      </c>
      <c r="AJ154" s="88">
        <v>5650900</v>
      </c>
      <c r="AK154" s="88">
        <v>6004642</v>
      </c>
      <c r="AL154" s="88">
        <v>6136100</v>
      </c>
      <c r="AM154" s="88">
        <v>6495770</v>
      </c>
      <c r="AN154" s="88">
        <v>6360460</v>
      </c>
      <c r="AO154" s="89">
        <v>5863759</v>
      </c>
      <c r="AP154" s="127">
        <v>69187107</v>
      </c>
      <c r="AQ154" s="88">
        <v>5279884</v>
      </c>
      <c r="AR154" s="88">
        <v>5034539</v>
      </c>
      <c r="AS154" s="88">
        <v>6275368</v>
      </c>
      <c r="AT154" s="88">
        <v>5691624</v>
      </c>
      <c r="AU154" s="88">
        <v>6242935</v>
      </c>
      <c r="AV154" s="88">
        <v>6021612</v>
      </c>
      <c r="AW154" s="88">
        <v>6218068</v>
      </c>
      <c r="AX154" s="88">
        <v>6509795</v>
      </c>
      <c r="AY154" s="88">
        <v>6335104</v>
      </c>
      <c r="AZ154" s="88">
        <v>6515418</v>
      </c>
      <c r="BA154" s="88">
        <v>5973473</v>
      </c>
      <c r="BB154" s="88">
        <v>5667672</v>
      </c>
      <c r="BC154" s="87">
        <v>71765492</v>
      </c>
      <c r="BD154" s="87">
        <v>5340766</v>
      </c>
      <c r="BE154" s="88">
        <v>4898246</v>
      </c>
      <c r="BF154" s="88">
        <v>5392449</v>
      </c>
      <c r="BG154" s="88">
        <v>5254972</v>
      </c>
      <c r="BH154" s="88">
        <v>5218438</v>
      </c>
      <c r="BI154" s="88">
        <v>4935481</v>
      </c>
      <c r="BJ154" s="88">
        <v>4868897</v>
      </c>
      <c r="BK154" s="88">
        <v>5011914</v>
      </c>
      <c r="BL154" s="88">
        <v>4854370</v>
      </c>
      <c r="BM154" s="88">
        <v>4900320</v>
      </c>
      <c r="BN154" s="88">
        <v>4615842</v>
      </c>
      <c r="BO154" s="88">
        <v>4934493</v>
      </c>
      <c r="BP154" s="127">
        <v>60226188</v>
      </c>
      <c r="BQ154" s="88">
        <v>4525131</v>
      </c>
      <c r="BR154" s="88">
        <v>4611824</v>
      </c>
      <c r="BS154" s="88">
        <v>4186086</v>
      </c>
      <c r="BT154" s="88">
        <v>2602845</v>
      </c>
      <c r="BU154" s="88">
        <v>2842886</v>
      </c>
      <c r="BV154" s="88">
        <v>3216919</v>
      </c>
      <c r="BW154" s="87">
        <f t="shared" si="42"/>
        <v>34545962</v>
      </c>
      <c r="BX154" s="88">
        <f t="shared" si="43"/>
        <v>31040352</v>
      </c>
      <c r="BY154" s="89">
        <f t="shared" si="44"/>
        <v>21985691</v>
      </c>
      <c r="BZ154" s="173">
        <f t="shared" si="40"/>
        <v>-29.170613142531376</v>
      </c>
      <c r="CA154" s="66"/>
      <c r="CB154" s="74"/>
    </row>
    <row r="155" spans="1:80" ht="20.100000000000001" customHeight="1" thickBot="1" x14ac:dyDescent="0.3">
      <c r="A155" s="169"/>
      <c r="B155" s="370" t="s">
        <v>53</v>
      </c>
      <c r="C155" s="371"/>
      <c r="D155" s="37">
        <v>4722</v>
      </c>
      <c r="E155" s="38">
        <v>5059</v>
      </c>
      <c r="F155" s="38">
        <v>7670</v>
      </c>
      <c r="G155" s="38">
        <v>8196</v>
      </c>
      <c r="H155" s="38">
        <v>9828</v>
      </c>
      <c r="I155" s="38">
        <v>11000</v>
      </c>
      <c r="J155" s="38">
        <v>11647</v>
      </c>
      <c r="K155" s="38">
        <v>13112</v>
      </c>
      <c r="L155" s="38">
        <v>15270</v>
      </c>
      <c r="M155" s="38">
        <v>21106</v>
      </c>
      <c r="N155" s="38">
        <v>23684</v>
      </c>
      <c r="O155" s="38">
        <v>28067</v>
      </c>
      <c r="P155" s="121">
        <v>159361</v>
      </c>
      <c r="Q155" s="38">
        <v>28676</v>
      </c>
      <c r="R155" s="38">
        <v>28122</v>
      </c>
      <c r="S155" s="38">
        <v>36461</v>
      </c>
      <c r="T155" s="38">
        <v>40256</v>
      </c>
      <c r="U155" s="38">
        <v>43928</v>
      </c>
      <c r="V155" s="38">
        <v>44830</v>
      </c>
      <c r="W155" s="38">
        <v>53916</v>
      </c>
      <c r="X155" s="38">
        <v>56461</v>
      </c>
      <c r="Y155" s="38">
        <v>57428</v>
      </c>
      <c r="Z155" s="38">
        <v>66499</v>
      </c>
      <c r="AA155" s="38">
        <v>74012</v>
      </c>
      <c r="AB155" s="38">
        <v>84141</v>
      </c>
      <c r="AC155" s="111">
        <v>614730</v>
      </c>
      <c r="AD155" s="37">
        <v>86343</v>
      </c>
      <c r="AE155" s="38">
        <v>89463</v>
      </c>
      <c r="AF155" s="38">
        <v>102893</v>
      </c>
      <c r="AG155" s="38">
        <v>103829</v>
      </c>
      <c r="AH155" s="38">
        <v>114973</v>
      </c>
      <c r="AI155" s="38">
        <v>121619</v>
      </c>
      <c r="AJ155" s="38">
        <v>127828</v>
      </c>
      <c r="AK155" s="38">
        <v>139067</v>
      </c>
      <c r="AL155" s="38">
        <v>150084</v>
      </c>
      <c r="AM155" s="38">
        <v>165703</v>
      </c>
      <c r="AN155" s="38">
        <v>164569</v>
      </c>
      <c r="AO155" s="277">
        <v>159000</v>
      </c>
      <c r="AP155" s="111">
        <v>1525371</v>
      </c>
      <c r="AQ155" s="38">
        <v>144005</v>
      </c>
      <c r="AR155" s="38">
        <v>137998</v>
      </c>
      <c r="AS155" s="38">
        <v>175579</v>
      </c>
      <c r="AT155" s="38">
        <v>164204</v>
      </c>
      <c r="AU155" s="38">
        <v>178483</v>
      </c>
      <c r="AV155" s="38">
        <v>184573</v>
      </c>
      <c r="AW155" s="38">
        <v>203163</v>
      </c>
      <c r="AX155" s="38">
        <v>221096</v>
      </c>
      <c r="AY155" s="38">
        <v>224498</v>
      </c>
      <c r="AZ155" s="38">
        <v>241647</v>
      </c>
      <c r="BA155" s="38">
        <v>236631</v>
      </c>
      <c r="BB155" s="38">
        <v>235663</v>
      </c>
      <c r="BC155" s="111">
        <v>2347540</v>
      </c>
      <c r="BD155" s="37">
        <v>228319</v>
      </c>
      <c r="BE155" s="38">
        <v>223227</v>
      </c>
      <c r="BF155" s="38">
        <v>241272</v>
      </c>
      <c r="BG155" s="38">
        <v>258087</v>
      </c>
      <c r="BH155" s="38">
        <v>278136</v>
      </c>
      <c r="BI155" s="38">
        <v>293182</v>
      </c>
      <c r="BJ155" s="38">
        <v>305652</v>
      </c>
      <c r="BK155" s="38">
        <v>318048</v>
      </c>
      <c r="BL155" s="38">
        <v>317311</v>
      </c>
      <c r="BM155" s="38">
        <v>330263</v>
      </c>
      <c r="BN155" s="38">
        <v>330115</v>
      </c>
      <c r="BO155" s="38">
        <v>365444</v>
      </c>
      <c r="BP155" s="111">
        <v>3489056</v>
      </c>
      <c r="BQ155" s="38">
        <v>350412</v>
      </c>
      <c r="BR155" s="38">
        <v>371319</v>
      </c>
      <c r="BS155" s="38">
        <v>358127</v>
      </c>
      <c r="BT155" s="38">
        <v>338797</v>
      </c>
      <c r="BU155" s="38">
        <v>387911</v>
      </c>
      <c r="BV155" s="38">
        <v>492285</v>
      </c>
      <c r="BW155" s="161">
        <f t="shared" si="42"/>
        <v>984842</v>
      </c>
      <c r="BX155" s="162">
        <f t="shared" si="43"/>
        <v>1522223</v>
      </c>
      <c r="BY155" s="163">
        <f t="shared" si="44"/>
        <v>2298851</v>
      </c>
      <c r="BZ155" s="115">
        <f t="shared" si="40"/>
        <v>51.019331595961944</v>
      </c>
      <c r="CA155" s="66"/>
      <c r="CB155" s="69"/>
    </row>
    <row r="156" spans="1:80" ht="20.100000000000001" customHeight="1" thickBot="1" x14ac:dyDescent="0.3">
      <c r="A156" s="169"/>
      <c r="B156" s="99" t="s">
        <v>54</v>
      </c>
      <c r="C156" s="284"/>
      <c r="D156" s="70">
        <v>241215</v>
      </c>
      <c r="E156" s="71">
        <v>191784</v>
      </c>
      <c r="F156" s="71">
        <v>657876</v>
      </c>
      <c r="G156" s="71">
        <v>1740395</v>
      </c>
      <c r="H156" s="38">
        <v>1634390</v>
      </c>
      <c r="I156" s="38">
        <v>1574728</v>
      </c>
      <c r="J156" s="38">
        <v>1833898</v>
      </c>
      <c r="K156" s="38">
        <v>2142015</v>
      </c>
      <c r="L156" s="38">
        <v>2099419</v>
      </c>
      <c r="M156" s="71">
        <v>2629702</v>
      </c>
      <c r="N156" s="71">
        <v>3630257</v>
      </c>
      <c r="O156" s="71">
        <v>4048973</v>
      </c>
      <c r="P156" s="121">
        <v>22424652</v>
      </c>
      <c r="Q156" s="71">
        <v>3672194</v>
      </c>
      <c r="R156" s="71">
        <v>3714774</v>
      </c>
      <c r="S156" s="71">
        <v>4530521</v>
      </c>
      <c r="T156" s="71">
        <v>4576168</v>
      </c>
      <c r="U156" s="71">
        <v>4642842</v>
      </c>
      <c r="V156" s="71">
        <v>4501939</v>
      </c>
      <c r="W156" s="71">
        <v>4713475</v>
      </c>
      <c r="X156" s="71">
        <v>5195843</v>
      </c>
      <c r="Y156" s="71">
        <v>5084299</v>
      </c>
      <c r="Z156" s="71">
        <v>5409217</v>
      </c>
      <c r="AA156" s="71">
        <v>5269112</v>
      </c>
      <c r="AB156" s="71">
        <v>5261691</v>
      </c>
      <c r="AC156" s="121">
        <v>56572075</v>
      </c>
      <c r="AD156" s="70">
        <v>5004371</v>
      </c>
      <c r="AE156" s="71">
        <v>4851395</v>
      </c>
      <c r="AF156" s="71">
        <v>5532949</v>
      </c>
      <c r="AG156" s="71">
        <v>5208891</v>
      </c>
      <c r="AH156" s="71">
        <v>5584552</v>
      </c>
      <c r="AI156" s="71">
        <v>5525950</v>
      </c>
      <c r="AJ156" s="71">
        <v>5448233</v>
      </c>
      <c r="AK156" s="71">
        <v>5791064</v>
      </c>
      <c r="AL156" s="71">
        <v>5909216</v>
      </c>
      <c r="AM156" s="71">
        <v>6248273</v>
      </c>
      <c r="AN156" s="71">
        <v>6105436</v>
      </c>
      <c r="AO156" s="72">
        <v>5606025</v>
      </c>
      <c r="AP156" s="121">
        <v>66816355</v>
      </c>
      <c r="AQ156" s="71">
        <v>5023940</v>
      </c>
      <c r="AR156" s="71">
        <v>4793538</v>
      </c>
      <c r="AS156" s="71">
        <v>5979067</v>
      </c>
      <c r="AT156" s="71">
        <v>5414365</v>
      </c>
      <c r="AU156" s="71">
        <v>5941065</v>
      </c>
      <c r="AV156" s="71">
        <v>5714866</v>
      </c>
      <c r="AW156" s="71">
        <v>5885291</v>
      </c>
      <c r="AX156" s="71">
        <v>6159379</v>
      </c>
      <c r="AY156" s="71">
        <v>5988033</v>
      </c>
      <c r="AZ156" s="71">
        <v>6137301</v>
      </c>
      <c r="BA156" s="71">
        <v>5607243</v>
      </c>
      <c r="BB156" s="71">
        <v>5290072</v>
      </c>
      <c r="BC156" s="121">
        <v>67934160</v>
      </c>
      <c r="BD156" s="70">
        <v>4962706</v>
      </c>
      <c r="BE156" s="71">
        <v>4544898</v>
      </c>
      <c r="BF156" s="71">
        <v>5010322</v>
      </c>
      <c r="BG156" s="71">
        <v>4844971</v>
      </c>
      <c r="BH156" s="71">
        <v>4786239</v>
      </c>
      <c r="BI156" s="71">
        <v>4492477</v>
      </c>
      <c r="BJ156" s="71">
        <v>4402783</v>
      </c>
      <c r="BK156" s="71">
        <v>4542218</v>
      </c>
      <c r="BL156" s="71">
        <v>4384806</v>
      </c>
      <c r="BM156" s="71">
        <v>4369333</v>
      </c>
      <c r="BN156" s="71">
        <v>4141071</v>
      </c>
      <c r="BO156" s="71">
        <v>4398401</v>
      </c>
      <c r="BP156" s="121">
        <v>54880225</v>
      </c>
      <c r="BQ156" s="71">
        <v>4004631</v>
      </c>
      <c r="BR156" s="71">
        <v>4082976</v>
      </c>
      <c r="BS156" s="71">
        <v>3673641</v>
      </c>
      <c r="BT156" s="71">
        <v>2139019</v>
      </c>
      <c r="BU156" s="71">
        <v>2280719</v>
      </c>
      <c r="BV156" s="71">
        <v>2483204</v>
      </c>
      <c r="BW156" s="161">
        <f t="shared" si="42"/>
        <v>32866841</v>
      </c>
      <c r="BX156" s="162">
        <f t="shared" si="43"/>
        <v>28641613</v>
      </c>
      <c r="BY156" s="163">
        <f t="shared" si="44"/>
        <v>18664190</v>
      </c>
      <c r="BZ156" s="110">
        <f t="shared" si="40"/>
        <v>-34.835408885665764</v>
      </c>
      <c r="CA156" s="75"/>
      <c r="CB156" s="74"/>
    </row>
    <row r="157" spans="1:80" ht="20.100000000000001" customHeight="1" thickBot="1" x14ac:dyDescent="0.3">
      <c r="A157" s="169"/>
      <c r="B157" s="99" t="s">
        <v>55</v>
      </c>
      <c r="C157" s="284"/>
      <c r="D157" s="70">
        <v>0</v>
      </c>
      <c r="E157" s="71">
        <v>0</v>
      </c>
      <c r="F157" s="71">
        <v>0</v>
      </c>
      <c r="G157" s="71">
        <v>0</v>
      </c>
      <c r="H157" s="38">
        <v>0</v>
      </c>
      <c r="I157" s="38">
        <v>0</v>
      </c>
      <c r="J157" s="38">
        <v>0</v>
      </c>
      <c r="K157" s="38">
        <v>0</v>
      </c>
      <c r="L157" s="38">
        <v>0</v>
      </c>
      <c r="M157" s="71">
        <v>0</v>
      </c>
      <c r="N157" s="71">
        <v>0</v>
      </c>
      <c r="O157" s="71">
        <v>0</v>
      </c>
      <c r="P157" s="121">
        <v>0</v>
      </c>
      <c r="Q157" s="71">
        <v>0</v>
      </c>
      <c r="R157" s="71">
        <v>0</v>
      </c>
      <c r="S157" s="71">
        <v>0</v>
      </c>
      <c r="T157" s="71">
        <v>0</v>
      </c>
      <c r="U157" s="71">
        <v>0</v>
      </c>
      <c r="V157" s="71">
        <v>0</v>
      </c>
      <c r="W157" s="71">
        <v>0</v>
      </c>
      <c r="X157" s="71">
        <v>0</v>
      </c>
      <c r="Y157" s="71">
        <v>225</v>
      </c>
      <c r="Z157" s="71">
        <v>1010</v>
      </c>
      <c r="AA157" s="71">
        <v>1462</v>
      </c>
      <c r="AB157" s="71">
        <v>2000</v>
      </c>
      <c r="AC157" s="121">
        <v>4697</v>
      </c>
      <c r="AD157" s="70">
        <v>2544</v>
      </c>
      <c r="AE157" s="71">
        <v>2550</v>
      </c>
      <c r="AF157" s="71">
        <v>3493</v>
      </c>
      <c r="AG157" s="71">
        <v>3155</v>
      </c>
      <c r="AH157" s="71">
        <v>3995</v>
      </c>
      <c r="AI157" s="71">
        <v>4751</v>
      </c>
      <c r="AJ157" s="71">
        <v>6203</v>
      </c>
      <c r="AK157" s="71">
        <v>6148</v>
      </c>
      <c r="AL157" s="71">
        <v>6937</v>
      </c>
      <c r="AM157" s="71">
        <v>7393</v>
      </c>
      <c r="AN157" s="71">
        <v>7804</v>
      </c>
      <c r="AO157" s="72">
        <v>9491</v>
      </c>
      <c r="AP157" s="121">
        <v>64464</v>
      </c>
      <c r="AQ157" s="71">
        <v>15975</v>
      </c>
      <c r="AR157" s="71">
        <v>10086</v>
      </c>
      <c r="AS157" s="71">
        <v>15576</v>
      </c>
      <c r="AT157" s="71">
        <v>11658</v>
      </c>
      <c r="AU157" s="71">
        <v>14747</v>
      </c>
      <c r="AV157" s="71">
        <v>12407</v>
      </c>
      <c r="AW157" s="71">
        <v>12676</v>
      </c>
      <c r="AX157" s="71">
        <v>16090</v>
      </c>
      <c r="AY157" s="71">
        <v>13439</v>
      </c>
      <c r="AZ157" s="71">
        <v>14833</v>
      </c>
      <c r="BA157" s="71">
        <v>14332</v>
      </c>
      <c r="BB157" s="71">
        <v>16208</v>
      </c>
      <c r="BC157" s="121">
        <v>168027</v>
      </c>
      <c r="BD157" s="70">
        <v>17558</v>
      </c>
      <c r="BE157" s="71">
        <v>15594</v>
      </c>
      <c r="BF157" s="71">
        <v>17972</v>
      </c>
      <c r="BG157" s="71">
        <v>20297</v>
      </c>
      <c r="BH157" s="71">
        <v>21483</v>
      </c>
      <c r="BI157" s="71">
        <v>20509</v>
      </c>
      <c r="BJ157" s="71">
        <v>22495</v>
      </c>
      <c r="BK157" s="71">
        <v>22411</v>
      </c>
      <c r="BL157" s="71">
        <v>22751</v>
      </c>
      <c r="BM157" s="71">
        <v>63451</v>
      </c>
      <c r="BN157" s="71">
        <v>23838</v>
      </c>
      <c r="BO157" s="71">
        <v>27862</v>
      </c>
      <c r="BP157" s="121">
        <v>296221</v>
      </c>
      <c r="BQ157" s="71">
        <v>27440</v>
      </c>
      <c r="BR157" s="71">
        <v>27701</v>
      </c>
      <c r="BS157" s="71">
        <v>31296</v>
      </c>
      <c r="BT157" s="71">
        <v>44677</v>
      </c>
      <c r="BU157" s="71">
        <v>54457</v>
      </c>
      <c r="BV157" s="71">
        <v>67598</v>
      </c>
      <c r="BW157" s="161">
        <f t="shared" si="42"/>
        <v>80449</v>
      </c>
      <c r="BX157" s="162">
        <f t="shared" si="43"/>
        <v>113413</v>
      </c>
      <c r="BY157" s="163">
        <f t="shared" si="44"/>
        <v>253169</v>
      </c>
      <c r="BZ157" s="110">
        <f t="shared" ref="BZ157" si="46">((BY157/BX157)-1)*100</f>
        <v>123.2274959660709</v>
      </c>
      <c r="CA157" s="75"/>
      <c r="CB157" s="74"/>
    </row>
    <row r="158" spans="1:80" ht="20.100000000000001" customHeight="1" thickBot="1" x14ac:dyDescent="0.3">
      <c r="A158" s="169"/>
      <c r="B158" s="370" t="s">
        <v>56</v>
      </c>
      <c r="C158" s="371"/>
      <c r="D158" s="37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121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14</v>
      </c>
      <c r="X158" s="38">
        <v>9</v>
      </c>
      <c r="Y158" s="38">
        <v>21</v>
      </c>
      <c r="Z158" s="38">
        <v>35</v>
      </c>
      <c r="AA158" s="38">
        <v>62</v>
      </c>
      <c r="AB158" s="38">
        <v>72</v>
      </c>
      <c r="AC158" s="111">
        <v>213</v>
      </c>
      <c r="AD158" s="37">
        <v>48</v>
      </c>
      <c r="AE158" s="38">
        <v>75</v>
      </c>
      <c r="AF158" s="38">
        <v>75</v>
      </c>
      <c r="AG158" s="38">
        <v>74</v>
      </c>
      <c r="AH158" s="38">
        <v>113</v>
      </c>
      <c r="AI158" s="38">
        <v>132</v>
      </c>
      <c r="AJ158" s="38">
        <v>122</v>
      </c>
      <c r="AK158" s="38">
        <v>153</v>
      </c>
      <c r="AL158" s="38">
        <v>172</v>
      </c>
      <c r="AM158" s="38">
        <v>155</v>
      </c>
      <c r="AN158" s="38">
        <v>134</v>
      </c>
      <c r="AO158" s="277">
        <v>143</v>
      </c>
      <c r="AP158" s="111">
        <v>1396</v>
      </c>
      <c r="AQ158" s="38">
        <v>133</v>
      </c>
      <c r="AR158" s="38">
        <v>169</v>
      </c>
      <c r="AS158" s="38">
        <v>167</v>
      </c>
      <c r="AT158" s="38">
        <v>118</v>
      </c>
      <c r="AU158" s="38">
        <v>121</v>
      </c>
      <c r="AV158" s="38">
        <v>133</v>
      </c>
      <c r="AW158" s="38">
        <v>174</v>
      </c>
      <c r="AX158" s="38">
        <v>201</v>
      </c>
      <c r="AY158" s="38">
        <v>168</v>
      </c>
      <c r="AZ158" s="38">
        <v>51</v>
      </c>
      <c r="BA158" s="38">
        <v>0</v>
      </c>
      <c r="BB158" s="38">
        <v>0</v>
      </c>
      <c r="BC158" s="111">
        <v>1435</v>
      </c>
      <c r="BD158" s="37">
        <v>0</v>
      </c>
      <c r="BE158" s="38">
        <v>0</v>
      </c>
      <c r="BF158" s="38">
        <v>0</v>
      </c>
      <c r="BG158" s="38">
        <v>0</v>
      </c>
      <c r="BH158" s="38">
        <v>0</v>
      </c>
      <c r="BI158" s="38">
        <v>0</v>
      </c>
      <c r="BJ158" s="38">
        <v>0</v>
      </c>
      <c r="BK158" s="38">
        <v>0</v>
      </c>
      <c r="BL158" s="38">
        <v>0</v>
      </c>
      <c r="BM158" s="38">
        <v>0</v>
      </c>
      <c r="BN158" s="38">
        <v>0</v>
      </c>
      <c r="BO158" s="38">
        <v>0</v>
      </c>
      <c r="BP158" s="111">
        <v>0</v>
      </c>
      <c r="BQ158" s="38">
        <v>0</v>
      </c>
      <c r="BR158" s="38">
        <v>0</v>
      </c>
      <c r="BS158" s="38">
        <v>0</v>
      </c>
      <c r="BT158" s="38">
        <v>0</v>
      </c>
      <c r="BU158" s="38">
        <v>0</v>
      </c>
      <c r="BV158" s="38">
        <v>0</v>
      </c>
      <c r="BW158" s="161">
        <f t="shared" si="42"/>
        <v>841</v>
      </c>
      <c r="BX158" s="162">
        <f t="shared" si="43"/>
        <v>0</v>
      </c>
      <c r="BY158" s="163">
        <f t="shared" si="44"/>
        <v>0</v>
      </c>
      <c r="BZ158" s="115"/>
      <c r="CA158" s="66"/>
      <c r="CB158" s="69"/>
    </row>
    <row r="159" spans="1:80" ht="20.100000000000001" customHeight="1" thickBot="1" x14ac:dyDescent="0.3">
      <c r="A159" s="169"/>
      <c r="B159" s="99" t="s">
        <v>57</v>
      </c>
      <c r="C159" s="284"/>
      <c r="D159" s="70">
        <v>13060</v>
      </c>
      <c r="E159" s="71">
        <v>12563</v>
      </c>
      <c r="F159" s="71">
        <v>17758</v>
      </c>
      <c r="G159" s="71">
        <v>18480</v>
      </c>
      <c r="H159" s="38">
        <v>14576</v>
      </c>
      <c r="I159" s="38">
        <v>17923</v>
      </c>
      <c r="J159" s="38">
        <v>20563</v>
      </c>
      <c r="K159" s="38">
        <v>21956</v>
      </c>
      <c r="L159" s="38">
        <v>23395</v>
      </c>
      <c r="M159" s="71">
        <v>30505</v>
      </c>
      <c r="N159" s="71">
        <v>32433</v>
      </c>
      <c r="O159" s="71">
        <v>30250</v>
      </c>
      <c r="P159" s="121">
        <v>253462</v>
      </c>
      <c r="Q159" s="71">
        <v>28187</v>
      </c>
      <c r="R159" s="71">
        <v>27614</v>
      </c>
      <c r="S159" s="71">
        <v>33397</v>
      </c>
      <c r="T159" s="71">
        <v>32067</v>
      </c>
      <c r="U159" s="71">
        <v>34308</v>
      </c>
      <c r="V159" s="71">
        <v>37137</v>
      </c>
      <c r="W159" s="71">
        <v>41417</v>
      </c>
      <c r="X159" s="71">
        <v>41900</v>
      </c>
      <c r="Y159" s="71">
        <v>40569</v>
      </c>
      <c r="Z159" s="71">
        <v>43527</v>
      </c>
      <c r="AA159" s="71">
        <v>40645</v>
      </c>
      <c r="AB159" s="71">
        <v>44795</v>
      </c>
      <c r="AC159" s="121">
        <v>445563</v>
      </c>
      <c r="AD159" s="70">
        <v>45957</v>
      </c>
      <c r="AE159" s="71">
        <v>43608</v>
      </c>
      <c r="AF159" s="71">
        <v>56404</v>
      </c>
      <c r="AG159" s="71">
        <v>56456</v>
      </c>
      <c r="AH159" s="71">
        <v>62185</v>
      </c>
      <c r="AI159" s="71">
        <v>62633</v>
      </c>
      <c r="AJ159" s="71">
        <v>68514</v>
      </c>
      <c r="AK159" s="71">
        <v>68210</v>
      </c>
      <c r="AL159" s="71">
        <v>69691</v>
      </c>
      <c r="AM159" s="71">
        <v>74246</v>
      </c>
      <c r="AN159" s="71">
        <v>82517</v>
      </c>
      <c r="AO159" s="72">
        <v>89100</v>
      </c>
      <c r="AP159" s="121">
        <v>779521</v>
      </c>
      <c r="AQ159" s="71">
        <v>95831</v>
      </c>
      <c r="AR159" s="71">
        <v>92748</v>
      </c>
      <c r="AS159" s="71">
        <v>104979</v>
      </c>
      <c r="AT159" s="71">
        <v>101279</v>
      </c>
      <c r="AU159" s="71">
        <v>108519</v>
      </c>
      <c r="AV159" s="71">
        <v>109633</v>
      </c>
      <c r="AW159" s="71">
        <v>116764</v>
      </c>
      <c r="AX159" s="71">
        <v>113029</v>
      </c>
      <c r="AY159" s="71">
        <v>108966</v>
      </c>
      <c r="AZ159" s="71">
        <v>121586</v>
      </c>
      <c r="BA159" s="71">
        <v>115267</v>
      </c>
      <c r="BB159" s="71">
        <v>125729</v>
      </c>
      <c r="BC159" s="121">
        <v>1314330</v>
      </c>
      <c r="BD159" s="70">
        <v>132183</v>
      </c>
      <c r="BE159" s="71">
        <v>114527</v>
      </c>
      <c r="BF159" s="71">
        <v>122883</v>
      </c>
      <c r="BG159" s="71">
        <v>131617</v>
      </c>
      <c r="BH159" s="71">
        <v>132580</v>
      </c>
      <c r="BI159" s="71">
        <v>129313</v>
      </c>
      <c r="BJ159" s="71">
        <v>137967</v>
      </c>
      <c r="BK159" s="71">
        <v>129237</v>
      </c>
      <c r="BL159" s="71">
        <v>129502</v>
      </c>
      <c r="BM159" s="71">
        <v>137273</v>
      </c>
      <c r="BN159" s="71">
        <v>120818</v>
      </c>
      <c r="BO159" s="71">
        <v>142786</v>
      </c>
      <c r="BP159" s="121">
        <v>1560686</v>
      </c>
      <c r="BQ159" s="71">
        <v>142648</v>
      </c>
      <c r="BR159" s="71">
        <v>129828</v>
      </c>
      <c r="BS159" s="71">
        <v>123022</v>
      </c>
      <c r="BT159" s="71">
        <v>80352</v>
      </c>
      <c r="BU159" s="71">
        <v>119799</v>
      </c>
      <c r="BV159" s="71">
        <v>173832</v>
      </c>
      <c r="BW159" s="161">
        <f t="shared" si="42"/>
        <v>612989</v>
      </c>
      <c r="BX159" s="162">
        <f t="shared" si="43"/>
        <v>763103</v>
      </c>
      <c r="BY159" s="163">
        <f t="shared" si="44"/>
        <v>769481</v>
      </c>
      <c r="BZ159" s="110">
        <f t="shared" ref="BZ159" si="47">((BY159/BX159)-1)*100</f>
        <v>0.83579805085289838</v>
      </c>
      <c r="CA159" s="75"/>
      <c r="CB159" s="74"/>
    </row>
    <row r="160" spans="1:80" ht="20.100000000000001" customHeight="1" thickBot="1" x14ac:dyDescent="0.3">
      <c r="A160" s="169"/>
      <c r="B160" s="300"/>
      <c r="C160" s="299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0"/>
      <c r="BX160" s="20"/>
      <c r="BY160" s="144"/>
      <c r="BZ160" s="293"/>
      <c r="CA160" s="75"/>
      <c r="CB160" s="74"/>
    </row>
    <row r="161" spans="1:80" ht="20.100000000000001" customHeight="1" thickBot="1" x14ac:dyDescent="0.3">
      <c r="A161" s="169"/>
      <c r="B161" s="202" t="s">
        <v>122</v>
      </c>
      <c r="C161" s="286"/>
      <c r="D161" s="16">
        <v>505188</v>
      </c>
      <c r="E161" s="16">
        <v>558565</v>
      </c>
      <c r="F161" s="16">
        <v>615713</v>
      </c>
      <c r="G161" s="16">
        <v>672103</v>
      </c>
      <c r="H161" s="16">
        <v>679791</v>
      </c>
      <c r="I161" s="16">
        <v>637783</v>
      </c>
      <c r="J161" s="16">
        <v>390508</v>
      </c>
      <c r="K161" s="16">
        <v>366811</v>
      </c>
      <c r="L161" s="16">
        <v>406998</v>
      </c>
      <c r="M161" s="16">
        <v>469709</v>
      </c>
      <c r="N161" s="16">
        <v>501989</v>
      </c>
      <c r="O161" s="50">
        <v>567113</v>
      </c>
      <c r="P161" s="111">
        <v>567113</v>
      </c>
      <c r="Q161" s="16">
        <v>592847</v>
      </c>
      <c r="R161" s="16">
        <v>609192</v>
      </c>
      <c r="S161" s="16">
        <v>654448</v>
      </c>
      <c r="T161" s="16">
        <v>711288</v>
      </c>
      <c r="U161" s="16">
        <v>760148</v>
      </c>
      <c r="V161" s="16">
        <v>794952</v>
      </c>
      <c r="W161" s="16">
        <v>838764</v>
      </c>
      <c r="X161" s="16">
        <v>871095</v>
      </c>
      <c r="Y161" s="16">
        <v>901983</v>
      </c>
      <c r="Z161" s="16">
        <v>860567</v>
      </c>
      <c r="AA161" s="16">
        <v>799422</v>
      </c>
      <c r="AB161" s="16">
        <v>812924</v>
      </c>
      <c r="AC161" s="49">
        <v>812924</v>
      </c>
      <c r="AD161" s="49">
        <v>831007</v>
      </c>
      <c r="AE161" s="16">
        <v>848637</v>
      </c>
      <c r="AF161" s="16">
        <v>891409</v>
      </c>
      <c r="AG161" s="16">
        <v>897472</v>
      </c>
      <c r="AH161" s="16">
        <v>941455</v>
      </c>
      <c r="AI161" s="16">
        <v>963557</v>
      </c>
      <c r="AJ161" s="16">
        <v>983084</v>
      </c>
      <c r="AK161" s="16">
        <v>1035054</v>
      </c>
      <c r="AL161" s="16">
        <v>1080304</v>
      </c>
      <c r="AM161" s="38">
        <v>1133767</v>
      </c>
      <c r="AN161" s="38">
        <v>1162577</v>
      </c>
      <c r="AO161" s="38">
        <v>1181779</v>
      </c>
      <c r="AP161" s="111">
        <v>1181779</v>
      </c>
      <c r="AQ161" s="38">
        <v>1194503</v>
      </c>
      <c r="AR161" s="38">
        <v>1184262</v>
      </c>
      <c r="AS161" s="38">
        <v>1165377</v>
      </c>
      <c r="AT161" s="38">
        <v>1161201</v>
      </c>
      <c r="AU161" s="38">
        <v>1196910</v>
      </c>
      <c r="AV161" s="38">
        <v>1234896</v>
      </c>
      <c r="AW161" s="38">
        <v>1271627</v>
      </c>
      <c r="AX161" s="38">
        <v>1306230</v>
      </c>
      <c r="AY161" s="38">
        <v>1068056</v>
      </c>
      <c r="AZ161" s="38">
        <v>1098475</v>
      </c>
      <c r="BA161" s="38">
        <v>1103185</v>
      </c>
      <c r="BB161" s="38">
        <v>1032396</v>
      </c>
      <c r="BC161" s="111">
        <v>1032396</v>
      </c>
      <c r="BD161" s="37">
        <v>1044864</v>
      </c>
      <c r="BE161" s="38">
        <v>1047616</v>
      </c>
      <c r="BF161" s="38">
        <v>1046517</v>
      </c>
      <c r="BG161" s="38">
        <v>1062787</v>
      </c>
      <c r="BH161" s="38">
        <v>1085503</v>
      </c>
      <c r="BI161" s="38">
        <v>1102019</v>
      </c>
      <c r="BJ161" s="38">
        <v>1124248</v>
      </c>
      <c r="BK161" s="38">
        <v>1143362</v>
      </c>
      <c r="BL161" s="38">
        <v>1162953</v>
      </c>
      <c r="BM161" s="38">
        <v>1180169</v>
      </c>
      <c r="BN161" s="38">
        <v>1203827</v>
      </c>
      <c r="BO161" s="38">
        <v>1230102</v>
      </c>
      <c r="BP161" s="111">
        <v>1230102</v>
      </c>
      <c r="BQ161" s="38">
        <v>1258568</v>
      </c>
      <c r="BR161" s="38">
        <v>1278764</v>
      </c>
      <c r="BS161" s="38">
        <v>1325713</v>
      </c>
      <c r="BT161" s="38">
        <v>1387161</v>
      </c>
      <c r="BU161" s="38">
        <v>1437474</v>
      </c>
      <c r="BV161" s="38">
        <v>1498937</v>
      </c>
      <c r="BW161" s="161">
        <f>SUM($AV161:$AV161)</f>
        <v>1234896</v>
      </c>
      <c r="BX161" s="162">
        <f>SUM($BI161:$BI161)</f>
        <v>1102019</v>
      </c>
      <c r="BY161" s="163">
        <f>SUM($BV161:$BV161)</f>
        <v>1498937</v>
      </c>
      <c r="BZ161" s="115">
        <f t="shared" ref="BZ161" si="48">((BY161/BX161)-1)*100</f>
        <v>36.017346343393356</v>
      </c>
      <c r="CA161" s="75"/>
      <c r="CB161" s="74"/>
    </row>
    <row r="162" spans="1:80" ht="20.100000000000001" customHeight="1" x14ac:dyDescent="0.25">
      <c r="A162" s="169"/>
      <c r="B162" s="291"/>
      <c r="C162" s="296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0"/>
      <c r="BX162" s="20"/>
      <c r="BY162" s="20"/>
      <c r="BZ162" s="293"/>
      <c r="CA162" s="75"/>
      <c r="CB162" s="74"/>
    </row>
    <row r="163" spans="1:80" ht="20.100000000000001" customHeight="1" thickBot="1" x14ac:dyDescent="0.3">
      <c r="A163" s="169"/>
      <c r="B163" s="82" t="s">
        <v>96</v>
      </c>
      <c r="C163" s="82"/>
      <c r="D163" s="120"/>
      <c r="E163" s="24"/>
      <c r="F163" s="24"/>
      <c r="G163" s="24"/>
      <c r="H163" s="24"/>
      <c r="I163" s="24"/>
      <c r="J163" s="24"/>
      <c r="K163" s="24"/>
      <c r="L163" s="24"/>
      <c r="M163" s="24"/>
      <c r="N163" s="120"/>
      <c r="O163" s="120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120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147"/>
      <c r="BY163" s="156"/>
      <c r="BZ163" s="24"/>
      <c r="CA163" s="75"/>
      <c r="CB163" s="74"/>
    </row>
    <row r="164" spans="1:80" ht="20.100000000000001" customHeight="1" thickBot="1" x14ac:dyDescent="0.35">
      <c r="A164" s="169"/>
      <c r="B164" s="91"/>
      <c r="C164" s="90" t="s">
        <v>23</v>
      </c>
      <c r="D164" s="87">
        <v>4424.8975493047983</v>
      </c>
      <c r="E164" s="88">
        <v>4466.1600077976</v>
      </c>
      <c r="F164" s="88">
        <v>5916.9033128519986</v>
      </c>
      <c r="G164" s="88">
        <v>5322.3727806596007</v>
      </c>
      <c r="H164" s="88">
        <v>5196.4883984571989</v>
      </c>
      <c r="I164" s="88">
        <v>6411.1098343360009</v>
      </c>
      <c r="J164" s="88">
        <v>6259.0206265180004</v>
      </c>
      <c r="K164" s="88">
        <v>5648.4633926755996</v>
      </c>
      <c r="L164" s="88">
        <v>4585.5871353615994</v>
      </c>
      <c r="M164" s="88">
        <v>6262.3217462740013</v>
      </c>
      <c r="N164" s="88">
        <v>4542.7098989775986</v>
      </c>
      <c r="O164" s="88">
        <v>3732.7825270623998</v>
      </c>
      <c r="P164" s="127">
        <v>62768.817210276393</v>
      </c>
      <c r="Q164" s="88">
        <v>4276.6196938027997</v>
      </c>
      <c r="R164" s="88">
        <v>4696.2010803340008</v>
      </c>
      <c r="S164" s="88">
        <v>5785.2267552303983</v>
      </c>
      <c r="T164" s="88">
        <v>6284.6131106523999</v>
      </c>
      <c r="U164" s="88">
        <v>7554.4251434776006</v>
      </c>
      <c r="V164" s="88">
        <v>7032.7682432380007</v>
      </c>
      <c r="W164" s="88">
        <v>3656.7285783744001</v>
      </c>
      <c r="X164" s="88">
        <v>6943.4518914751989</v>
      </c>
      <c r="Y164" s="88">
        <v>6247.2289872639985</v>
      </c>
      <c r="Z164" s="88">
        <v>7363.0769674432022</v>
      </c>
      <c r="AA164" s="88">
        <v>5820.9777149439988</v>
      </c>
      <c r="AB164" s="88">
        <v>6052.7981250075991</v>
      </c>
      <c r="AC164" s="127">
        <v>71714.116291243598</v>
      </c>
      <c r="AD164" s="87">
        <v>5553.3540635411991</v>
      </c>
      <c r="AE164" s="88">
        <v>4537.9135508287991</v>
      </c>
      <c r="AF164" s="88">
        <v>5965.6490743684008</v>
      </c>
      <c r="AG164" s="88">
        <v>4065.7660689515997</v>
      </c>
      <c r="AH164" s="88">
        <v>5399.9438289104</v>
      </c>
      <c r="AI164" s="88">
        <v>4591.5548912928007</v>
      </c>
      <c r="AJ164" s="88">
        <v>5697.2290657600024</v>
      </c>
      <c r="AK164" s="88">
        <v>3776.9236765464007</v>
      </c>
      <c r="AL164" s="88">
        <v>5078.8383803684001</v>
      </c>
      <c r="AM164" s="88">
        <v>5130.9262571928002</v>
      </c>
      <c r="AN164" s="88">
        <v>5551.8273906207978</v>
      </c>
      <c r="AO164" s="89">
        <v>6383.7309613124016</v>
      </c>
      <c r="AP164" s="127">
        <v>61733.657209694007</v>
      </c>
      <c r="AQ164" s="88">
        <v>4001.9026017967985</v>
      </c>
      <c r="AR164" s="88">
        <v>4274.1808065952</v>
      </c>
      <c r="AS164" s="88">
        <v>8084.0431711651972</v>
      </c>
      <c r="AT164" s="88">
        <v>6902.5509025423999</v>
      </c>
      <c r="AU164" s="88">
        <v>7409.4432882211986</v>
      </c>
      <c r="AV164" s="88">
        <v>5377.3878776544007</v>
      </c>
      <c r="AW164" s="88">
        <v>6614.412973344798</v>
      </c>
      <c r="AX164" s="88">
        <v>7096.0746707500002</v>
      </c>
      <c r="AY164" s="88">
        <v>6056.3821230964013</v>
      </c>
      <c r="AZ164" s="88">
        <v>6489.2683689531996</v>
      </c>
      <c r="BA164" s="88">
        <v>6165.7237381580007</v>
      </c>
      <c r="BB164" s="88">
        <v>4884.3427346120006</v>
      </c>
      <c r="BC164" s="127">
        <v>73355.71325688959</v>
      </c>
      <c r="BD164" s="87">
        <v>4427.8326267615994</v>
      </c>
      <c r="BE164" s="88">
        <v>3013.8623350739999</v>
      </c>
      <c r="BF164" s="88">
        <v>5309.058860755199</v>
      </c>
      <c r="BG164" s="88">
        <v>6047.3264528675991</v>
      </c>
      <c r="BH164" s="88">
        <v>5534.8724623108001</v>
      </c>
      <c r="BI164" s="88">
        <v>3782.8289713220015</v>
      </c>
      <c r="BJ164" s="88">
        <v>5880.8136188888002</v>
      </c>
      <c r="BK164" s="88">
        <v>4419.6038562596004</v>
      </c>
      <c r="BL164" s="88">
        <v>4725.9697954188014</v>
      </c>
      <c r="BM164" s="88">
        <v>7100.0239568212</v>
      </c>
      <c r="BN164" s="88">
        <v>5045.606402815999</v>
      </c>
      <c r="BO164" s="88">
        <v>4654.9668258347992</v>
      </c>
      <c r="BP164" s="127">
        <v>59942.766165130393</v>
      </c>
      <c r="BQ164" s="88">
        <v>3959.5213645136</v>
      </c>
      <c r="BR164" s="88">
        <v>3514.1452250951997</v>
      </c>
      <c r="BS164" s="88">
        <v>10686.111941324001</v>
      </c>
      <c r="BT164" s="88">
        <v>4086.8510849976001</v>
      </c>
      <c r="BU164" s="88">
        <v>5242.6447721452023</v>
      </c>
      <c r="BV164" s="88">
        <v>4764.1052695595999</v>
      </c>
      <c r="BW164" s="87">
        <f>SUM($AQ164:$AV164)</f>
        <v>36049.508647975192</v>
      </c>
      <c r="BX164" s="88">
        <f>SUM($BD164:$BI164)</f>
        <v>28115.781709091199</v>
      </c>
      <c r="BY164" s="89">
        <f>SUM($BQ164:$BV164)</f>
        <v>32253.379657635207</v>
      </c>
      <c r="BZ164" s="173">
        <f t="shared" ref="BZ164:BZ171" si="49">((BY164/BX164)-1)*100</f>
        <v>14.716282802857727</v>
      </c>
      <c r="CA164" s="75"/>
      <c r="CB164" s="74"/>
    </row>
    <row r="165" spans="1:80" ht="20.100000000000001" customHeight="1" x14ac:dyDescent="0.25">
      <c r="A165" s="169"/>
      <c r="B165" s="18" t="s">
        <v>105</v>
      </c>
      <c r="C165" s="281"/>
      <c r="D165" s="174"/>
      <c r="E165" s="222"/>
      <c r="F165" s="222"/>
      <c r="G165" s="222"/>
      <c r="H165" s="222"/>
      <c r="I165" s="222"/>
      <c r="J165" s="222"/>
      <c r="K165" s="222"/>
      <c r="L165" s="222"/>
      <c r="M165" s="222"/>
      <c r="N165" s="222"/>
      <c r="O165" s="222"/>
      <c r="P165" s="231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31"/>
      <c r="AD165" s="229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32"/>
      <c r="AP165" s="231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31"/>
      <c r="BD165" s="229"/>
      <c r="BE165" s="222"/>
      <c r="BF165" s="222"/>
      <c r="BG165" s="222"/>
      <c r="BH165" s="222"/>
      <c r="BI165" s="222"/>
      <c r="BJ165" s="222"/>
      <c r="BK165" s="222"/>
      <c r="BL165" s="222"/>
      <c r="BM165" s="222"/>
      <c r="BN165" s="222"/>
      <c r="BO165" s="222"/>
      <c r="BP165" s="231"/>
      <c r="BQ165" s="222"/>
      <c r="BR165" s="222"/>
      <c r="BS165" s="222"/>
      <c r="BT165" s="222"/>
      <c r="BU165" s="222"/>
      <c r="BV165" s="222"/>
      <c r="BW165" s="229"/>
      <c r="BX165" s="222"/>
      <c r="BY165" s="230"/>
      <c r="BZ165" s="234"/>
      <c r="CA165" s="75"/>
      <c r="CB165" s="74"/>
    </row>
    <row r="166" spans="1:80" ht="20.100000000000001" customHeight="1" thickBot="1" x14ac:dyDescent="0.25">
      <c r="A166" s="169"/>
      <c r="B166" s="218" t="s">
        <v>12</v>
      </c>
      <c r="C166" s="41"/>
      <c r="D166" s="42">
        <v>4273.4575566399981</v>
      </c>
      <c r="E166" s="28">
        <v>4037.6448244999997</v>
      </c>
      <c r="F166" s="28">
        <v>5643.1710364399987</v>
      </c>
      <c r="G166" s="28">
        <v>4629.9345893000009</v>
      </c>
      <c r="H166" s="28">
        <v>5014.3673004199991</v>
      </c>
      <c r="I166" s="28">
        <v>5870.4497141400007</v>
      </c>
      <c r="J166" s="28">
        <v>5936.0811166600006</v>
      </c>
      <c r="K166" s="28">
        <v>5498.2831376199993</v>
      </c>
      <c r="L166" s="28">
        <v>4377.0849775199995</v>
      </c>
      <c r="M166" s="28">
        <v>5987.285756360001</v>
      </c>
      <c r="N166" s="28">
        <v>4373.8623717599985</v>
      </c>
      <c r="O166" s="28">
        <v>3189.4930220999995</v>
      </c>
      <c r="P166" s="128">
        <v>58831.115403459989</v>
      </c>
      <c r="Q166" s="28">
        <v>3752.5343874399996</v>
      </c>
      <c r="R166" s="28">
        <v>4553.1072159800005</v>
      </c>
      <c r="S166" s="28">
        <v>4578.6560418599984</v>
      </c>
      <c r="T166" s="28">
        <v>4274.2612551599996</v>
      </c>
      <c r="U166" s="28">
        <v>6696.1119922800008</v>
      </c>
      <c r="V166" s="28">
        <v>6416.5155556000009</v>
      </c>
      <c r="W166" s="28">
        <v>3382.32142312</v>
      </c>
      <c r="X166" s="28">
        <v>6705.9220843199992</v>
      </c>
      <c r="Y166" s="28">
        <v>6034.816266939999</v>
      </c>
      <c r="Z166" s="28">
        <v>7064.2723588400022</v>
      </c>
      <c r="AA166" s="28">
        <v>5184.2052574199988</v>
      </c>
      <c r="AB166" s="28">
        <v>5794.1231132599987</v>
      </c>
      <c r="AC166" s="128">
        <v>64436.846952220003</v>
      </c>
      <c r="AD166" s="42">
        <v>5188.5357689199991</v>
      </c>
      <c r="AE166" s="28">
        <v>4158.8697657199991</v>
      </c>
      <c r="AF166" s="28">
        <v>5324.2115181600002</v>
      </c>
      <c r="AG166" s="28">
        <v>3803.9056820599999</v>
      </c>
      <c r="AH166" s="28">
        <v>5019.5397568400003</v>
      </c>
      <c r="AI166" s="28">
        <v>4314.8724562400002</v>
      </c>
      <c r="AJ166" s="28">
        <v>5342.0425158600028</v>
      </c>
      <c r="AK166" s="28">
        <v>3543.7838857800007</v>
      </c>
      <c r="AL166" s="28">
        <v>4819.3121950499999</v>
      </c>
      <c r="AM166" s="28">
        <v>4897.8611221600004</v>
      </c>
      <c r="AN166" s="28">
        <v>5341.3260866399978</v>
      </c>
      <c r="AO166" s="275">
        <v>5771.5264897400011</v>
      </c>
      <c r="AP166" s="128">
        <v>57525.787243170009</v>
      </c>
      <c r="AQ166" s="28">
        <v>3740.2059266099986</v>
      </c>
      <c r="AR166" s="28">
        <v>4101.3613005500001</v>
      </c>
      <c r="AS166" s="28">
        <v>7981.1517199599975</v>
      </c>
      <c r="AT166" s="28">
        <v>6806.29631255</v>
      </c>
      <c r="AU166" s="28">
        <v>7201.7511704299986</v>
      </c>
      <c r="AV166" s="28">
        <v>5231.9355820700002</v>
      </c>
      <c r="AW166" s="28">
        <v>6399.3948505399976</v>
      </c>
      <c r="AX166" s="28">
        <v>6868.1289958000007</v>
      </c>
      <c r="AY166" s="28">
        <v>5899.3698103300012</v>
      </c>
      <c r="AZ166" s="28">
        <v>6162.2661933999998</v>
      </c>
      <c r="BA166" s="28">
        <v>6063.6244353000011</v>
      </c>
      <c r="BB166" s="28">
        <v>4753.5093620400003</v>
      </c>
      <c r="BC166" s="128">
        <v>71208.995659579989</v>
      </c>
      <c r="BD166" s="42">
        <v>4301.5678848099997</v>
      </c>
      <c r="BE166" s="28">
        <v>2596.1868796600002</v>
      </c>
      <c r="BF166" s="28">
        <v>5158.8786100899988</v>
      </c>
      <c r="BG166" s="28">
        <v>5906.6691523999989</v>
      </c>
      <c r="BH166" s="28">
        <v>5397.0651514500005</v>
      </c>
      <c r="BI166" s="28">
        <v>3691.2960482600015</v>
      </c>
      <c r="BJ166" s="28">
        <v>5762.69511994</v>
      </c>
      <c r="BK166" s="28">
        <v>3784.40074749</v>
      </c>
      <c r="BL166" s="28">
        <v>4264.3434643900009</v>
      </c>
      <c r="BM166" s="28">
        <v>6811.3211180500002</v>
      </c>
      <c r="BN166" s="28">
        <v>4558.568981819999</v>
      </c>
      <c r="BO166" s="28">
        <v>4193.2155632299991</v>
      </c>
      <c r="BP166" s="128">
        <v>56426.208721589996</v>
      </c>
      <c r="BQ166" s="28">
        <v>3807.4014629799999</v>
      </c>
      <c r="BR166" s="28">
        <v>3111.9849739199994</v>
      </c>
      <c r="BS166" s="28">
        <v>10431.461960900002</v>
      </c>
      <c r="BT166" s="28">
        <v>3726.9442228799999</v>
      </c>
      <c r="BU166" s="28">
        <v>5127.142191920002</v>
      </c>
      <c r="BV166" s="28">
        <v>4685.9402764799997</v>
      </c>
      <c r="BW166" s="146">
        <f>SUM($AQ166:$AV166)</f>
        <v>35062.70201216999</v>
      </c>
      <c r="BX166" s="20">
        <f>SUM($BD166:$BI166)</f>
        <v>27051.663726669998</v>
      </c>
      <c r="BY166" s="220">
        <f>SUM($BQ166:$BV166)</f>
        <v>30890.875089080004</v>
      </c>
      <c r="BZ166" s="128">
        <f t="shared" si="49"/>
        <v>14.192145079139662</v>
      </c>
      <c r="CA166" s="75"/>
      <c r="CB166" s="74"/>
    </row>
    <row r="167" spans="1:80" ht="20.100000000000001" customHeight="1" x14ac:dyDescent="0.25">
      <c r="A167" s="169"/>
      <c r="B167" s="18" t="s">
        <v>106</v>
      </c>
      <c r="C167" s="280"/>
      <c r="D167" s="236"/>
      <c r="E167" s="237"/>
      <c r="F167" s="237"/>
      <c r="G167" s="237"/>
      <c r="H167" s="237"/>
      <c r="I167" s="237"/>
      <c r="J167" s="237"/>
      <c r="K167" s="237"/>
      <c r="L167" s="237"/>
      <c r="M167" s="237"/>
      <c r="N167" s="237"/>
      <c r="O167" s="237"/>
      <c r="P167" s="231"/>
      <c r="Q167" s="237"/>
      <c r="R167" s="237"/>
      <c r="S167" s="237"/>
      <c r="T167" s="237"/>
      <c r="U167" s="237"/>
      <c r="V167" s="237"/>
      <c r="W167" s="237"/>
      <c r="X167" s="237"/>
      <c r="Y167" s="237"/>
      <c r="Z167" s="237"/>
      <c r="AA167" s="237"/>
      <c r="AB167" s="237"/>
      <c r="AC167" s="231"/>
      <c r="AD167" s="236"/>
      <c r="AE167" s="237"/>
      <c r="AF167" s="237"/>
      <c r="AG167" s="237"/>
      <c r="AH167" s="237"/>
      <c r="AI167" s="237"/>
      <c r="AJ167" s="237"/>
      <c r="AK167" s="237"/>
      <c r="AL167" s="237"/>
      <c r="AM167" s="237"/>
      <c r="AN167" s="237"/>
      <c r="AO167" s="278"/>
      <c r="AP167" s="241"/>
      <c r="AQ167" s="237"/>
      <c r="AR167" s="237"/>
      <c r="AS167" s="237"/>
      <c r="AT167" s="237"/>
      <c r="AU167" s="237"/>
      <c r="AV167" s="237"/>
      <c r="AW167" s="237"/>
      <c r="AX167" s="237"/>
      <c r="AY167" s="237"/>
      <c r="AZ167" s="237"/>
      <c r="BA167" s="237"/>
      <c r="BB167" s="237"/>
      <c r="BC167" s="241"/>
      <c r="BD167" s="236"/>
      <c r="BE167" s="237"/>
      <c r="BF167" s="237"/>
      <c r="BG167" s="237"/>
      <c r="BH167" s="237"/>
      <c r="BI167" s="237"/>
      <c r="BJ167" s="237"/>
      <c r="BK167" s="237"/>
      <c r="BL167" s="237"/>
      <c r="BM167" s="237"/>
      <c r="BN167" s="237"/>
      <c r="BO167" s="237"/>
      <c r="BP167" s="241"/>
      <c r="BQ167" s="237"/>
      <c r="BR167" s="237"/>
      <c r="BS167" s="237"/>
      <c r="BT167" s="237"/>
      <c r="BU167" s="237"/>
      <c r="BV167" s="237"/>
      <c r="BW167" s="229"/>
      <c r="BX167" s="222"/>
      <c r="BY167" s="230"/>
      <c r="BZ167" s="233"/>
      <c r="CA167" s="75"/>
      <c r="CB167" s="74"/>
    </row>
    <row r="168" spans="1:80" ht="20.100000000000001" customHeight="1" thickBot="1" x14ac:dyDescent="0.25">
      <c r="A168" s="169"/>
      <c r="B168" s="207" t="s">
        <v>12</v>
      </c>
      <c r="C168" s="41"/>
      <c r="D168" s="186">
        <v>151.4399926648</v>
      </c>
      <c r="E168" s="135">
        <v>428.51518329759995</v>
      </c>
      <c r="F168" s="135">
        <v>273.73227641199998</v>
      </c>
      <c r="G168" s="135">
        <v>692.43819135959984</v>
      </c>
      <c r="H168" s="135">
        <v>182.12109803719994</v>
      </c>
      <c r="I168" s="135">
        <v>540.66012019599998</v>
      </c>
      <c r="J168" s="135">
        <v>322.93950985799989</v>
      </c>
      <c r="K168" s="135">
        <v>150.18025505559999</v>
      </c>
      <c r="L168" s="135">
        <v>208.5021578416</v>
      </c>
      <c r="M168" s="135">
        <v>275.03598991399997</v>
      </c>
      <c r="N168" s="135">
        <v>168.84752721760003</v>
      </c>
      <c r="O168" s="135">
        <v>543.28950496240009</v>
      </c>
      <c r="P168" s="128">
        <v>3937.7018068163998</v>
      </c>
      <c r="Q168" s="135">
        <v>524.08530636280011</v>
      </c>
      <c r="R168" s="135">
        <v>143.09386435400003</v>
      </c>
      <c r="S168" s="135">
        <v>1206.5707133704002</v>
      </c>
      <c r="T168" s="135">
        <v>2010.3518554924003</v>
      </c>
      <c r="U168" s="135">
        <v>858.31315119759995</v>
      </c>
      <c r="V168" s="135">
        <v>616.252687638</v>
      </c>
      <c r="W168" s="135">
        <v>274.40715525439998</v>
      </c>
      <c r="X168" s="135">
        <v>237.52980715520002</v>
      </c>
      <c r="Y168" s="135">
        <v>212.41272032399996</v>
      </c>
      <c r="Z168" s="135">
        <v>298.80460860319999</v>
      </c>
      <c r="AA168" s="135">
        <v>636.77245752399995</v>
      </c>
      <c r="AB168" s="135">
        <v>258.67501174759991</v>
      </c>
      <c r="AC168" s="128">
        <v>7277.2693390236</v>
      </c>
      <c r="AD168" s="186">
        <v>364.81829462119993</v>
      </c>
      <c r="AE168" s="135">
        <v>379.04378510880008</v>
      </c>
      <c r="AF168" s="135">
        <v>641.43755620840011</v>
      </c>
      <c r="AG168" s="135">
        <v>261.8603868916</v>
      </c>
      <c r="AH168" s="135">
        <v>380.40407207039993</v>
      </c>
      <c r="AI168" s="135">
        <v>276.68243505280003</v>
      </c>
      <c r="AJ168" s="135">
        <v>355.18654990000005</v>
      </c>
      <c r="AK168" s="135">
        <v>233.13979076639998</v>
      </c>
      <c r="AL168" s="135">
        <v>259.52618531840005</v>
      </c>
      <c r="AM168" s="135">
        <v>233.06513503279996</v>
      </c>
      <c r="AN168" s="135">
        <v>210.5013039808</v>
      </c>
      <c r="AO168" s="279">
        <v>612.20447157240005</v>
      </c>
      <c r="AP168" s="192">
        <v>4207.8699665240001</v>
      </c>
      <c r="AQ168" s="135">
        <v>261.69667518680001</v>
      </c>
      <c r="AR168" s="135">
        <v>172.8195060452</v>
      </c>
      <c r="AS168" s="135">
        <v>102.8914512052</v>
      </c>
      <c r="AT168" s="135">
        <v>96.254589992400014</v>
      </c>
      <c r="AU168" s="135">
        <v>207.69211779120005</v>
      </c>
      <c r="AV168" s="135">
        <v>145.45229558440002</v>
      </c>
      <c r="AW168" s="135">
        <v>215.01812280480002</v>
      </c>
      <c r="AX168" s="135">
        <v>227.94567495000001</v>
      </c>
      <c r="AY168" s="135">
        <v>157.01231276640004</v>
      </c>
      <c r="AZ168" s="135">
        <v>327.0021755532</v>
      </c>
      <c r="BA168" s="135">
        <v>102.09930285800002</v>
      </c>
      <c r="BB168" s="135">
        <v>130.83337257200003</v>
      </c>
      <c r="BC168" s="192">
        <v>2146.7175973096005</v>
      </c>
      <c r="BD168" s="186">
        <v>126.26474195159999</v>
      </c>
      <c r="BE168" s="135">
        <v>417.675455414</v>
      </c>
      <c r="BF168" s="135">
        <v>150.18025066519999</v>
      </c>
      <c r="BG168" s="135">
        <v>140.65730046759995</v>
      </c>
      <c r="BH168" s="135">
        <v>137.80731086079999</v>
      </c>
      <c r="BI168" s="135">
        <v>91.532923062000023</v>
      </c>
      <c r="BJ168" s="135">
        <v>118.11849894880001</v>
      </c>
      <c r="BK168" s="135">
        <v>635.20310876960002</v>
      </c>
      <c r="BL168" s="135">
        <v>461.6263310288</v>
      </c>
      <c r="BM168" s="135">
        <v>288.70283877120005</v>
      </c>
      <c r="BN168" s="135">
        <v>487.03742099599992</v>
      </c>
      <c r="BO168" s="135">
        <v>461.75126260480005</v>
      </c>
      <c r="BP168" s="192">
        <v>3516.5574435403996</v>
      </c>
      <c r="BQ168" s="135">
        <v>152.11990153360006</v>
      </c>
      <c r="BR168" s="135">
        <v>402.16025117520007</v>
      </c>
      <c r="BS168" s="135">
        <v>254.64998042400001</v>
      </c>
      <c r="BT168" s="135">
        <v>359.90686211759999</v>
      </c>
      <c r="BU168" s="135">
        <v>115.50258022519999</v>
      </c>
      <c r="BV168" s="135">
        <v>78.164993079600023</v>
      </c>
      <c r="BW168" s="146">
        <f>SUM($AQ168:$AV168)</f>
        <v>986.80663580520013</v>
      </c>
      <c r="BX168" s="20">
        <f>SUM($BD168:$BI168)</f>
        <v>1064.1179824211999</v>
      </c>
      <c r="BY168" s="52">
        <f>SUM($BQ168:$BV168)</f>
        <v>1362.5045685552002</v>
      </c>
      <c r="BZ168" s="128">
        <f t="shared" si="49"/>
        <v>28.040742761914217</v>
      </c>
      <c r="CA168" s="75"/>
      <c r="CB168" s="74"/>
    </row>
    <row r="169" spans="1:80" ht="20.100000000000001" customHeight="1" thickBot="1" x14ac:dyDescent="0.3">
      <c r="A169" s="169"/>
      <c r="B169" s="92"/>
      <c r="C169" s="90" t="s">
        <v>24</v>
      </c>
      <c r="D169" s="87">
        <v>284</v>
      </c>
      <c r="E169" s="88">
        <v>259</v>
      </c>
      <c r="F169" s="88">
        <v>330</v>
      </c>
      <c r="G169" s="88">
        <v>324</v>
      </c>
      <c r="H169" s="88">
        <v>287</v>
      </c>
      <c r="I169" s="88">
        <v>345</v>
      </c>
      <c r="J169" s="88">
        <v>334</v>
      </c>
      <c r="K169" s="88">
        <v>311</v>
      </c>
      <c r="L169" s="88">
        <v>334</v>
      </c>
      <c r="M169" s="88">
        <v>380</v>
      </c>
      <c r="N169" s="88">
        <v>326</v>
      </c>
      <c r="O169" s="88">
        <v>327</v>
      </c>
      <c r="P169" s="127">
        <v>3841</v>
      </c>
      <c r="Q169" s="88">
        <v>313</v>
      </c>
      <c r="R169" s="88">
        <v>268</v>
      </c>
      <c r="S169" s="88">
        <v>369</v>
      </c>
      <c r="T169" s="88">
        <v>371</v>
      </c>
      <c r="U169" s="88">
        <v>354</v>
      </c>
      <c r="V169" s="88">
        <v>388</v>
      </c>
      <c r="W169" s="88">
        <v>341</v>
      </c>
      <c r="X169" s="88">
        <v>368</v>
      </c>
      <c r="Y169" s="88">
        <v>358</v>
      </c>
      <c r="Z169" s="88">
        <v>322</v>
      </c>
      <c r="AA169" s="88">
        <v>304</v>
      </c>
      <c r="AB169" s="88">
        <v>315</v>
      </c>
      <c r="AC169" s="127">
        <v>4071</v>
      </c>
      <c r="AD169" s="87">
        <v>337</v>
      </c>
      <c r="AE169" s="88">
        <v>283</v>
      </c>
      <c r="AF169" s="88">
        <v>353</v>
      </c>
      <c r="AG169" s="88">
        <v>293</v>
      </c>
      <c r="AH169" s="88">
        <v>354</v>
      </c>
      <c r="AI169" s="88">
        <v>295</v>
      </c>
      <c r="AJ169" s="88">
        <v>323</v>
      </c>
      <c r="AK169" s="88">
        <v>300</v>
      </c>
      <c r="AL169" s="88">
        <v>292</v>
      </c>
      <c r="AM169" s="88">
        <v>347</v>
      </c>
      <c r="AN169" s="88">
        <v>325</v>
      </c>
      <c r="AO169" s="89">
        <v>352</v>
      </c>
      <c r="AP169" s="127">
        <v>3854</v>
      </c>
      <c r="AQ169" s="88">
        <v>319</v>
      </c>
      <c r="AR169" s="88">
        <v>274</v>
      </c>
      <c r="AS169" s="88">
        <v>296</v>
      </c>
      <c r="AT169" s="88">
        <v>287</v>
      </c>
      <c r="AU169" s="88">
        <v>308</v>
      </c>
      <c r="AV169" s="88">
        <v>285</v>
      </c>
      <c r="AW169" s="88">
        <v>324</v>
      </c>
      <c r="AX169" s="88">
        <v>319</v>
      </c>
      <c r="AY169" s="88">
        <v>287</v>
      </c>
      <c r="AZ169" s="88">
        <v>381</v>
      </c>
      <c r="BA169" s="88">
        <v>328</v>
      </c>
      <c r="BB169" s="88">
        <v>340</v>
      </c>
      <c r="BC169" s="127">
        <v>3748</v>
      </c>
      <c r="BD169" s="87">
        <v>353</v>
      </c>
      <c r="BE169" s="88">
        <v>336</v>
      </c>
      <c r="BF169" s="88">
        <v>330</v>
      </c>
      <c r="BG169" s="88">
        <v>345</v>
      </c>
      <c r="BH169" s="88">
        <v>337</v>
      </c>
      <c r="BI169" s="88">
        <v>279</v>
      </c>
      <c r="BJ169" s="88">
        <v>340</v>
      </c>
      <c r="BK169" s="88">
        <v>341</v>
      </c>
      <c r="BL169" s="88">
        <v>355</v>
      </c>
      <c r="BM169" s="88">
        <v>390</v>
      </c>
      <c r="BN169" s="88">
        <v>341</v>
      </c>
      <c r="BO169" s="88">
        <v>366</v>
      </c>
      <c r="BP169" s="127">
        <v>4113</v>
      </c>
      <c r="BQ169" s="88">
        <v>327</v>
      </c>
      <c r="BR169" s="88">
        <v>265</v>
      </c>
      <c r="BS169" s="88">
        <v>341</v>
      </c>
      <c r="BT169" s="88">
        <v>316</v>
      </c>
      <c r="BU169" s="88">
        <v>272</v>
      </c>
      <c r="BV169" s="88">
        <v>273</v>
      </c>
      <c r="BW169" s="87">
        <f>SUM($AQ169:$AV169)</f>
        <v>1769</v>
      </c>
      <c r="BX169" s="88">
        <f>SUM($BD169:$BI169)</f>
        <v>1980</v>
      </c>
      <c r="BY169" s="89">
        <f>SUM($BQ169:$BV169)</f>
        <v>1794</v>
      </c>
      <c r="BZ169" s="173">
        <f t="shared" ref="BZ169" si="50">((BY169/BX169)-1)*100</f>
        <v>-9.393939393939398</v>
      </c>
      <c r="CA169" s="75"/>
      <c r="CB169" s="74"/>
    </row>
    <row r="170" spans="1:80" ht="20.100000000000001" customHeight="1" thickBot="1" x14ac:dyDescent="0.3">
      <c r="A170" s="169"/>
      <c r="B170" s="307" t="s">
        <v>59</v>
      </c>
      <c r="C170" s="287"/>
      <c r="D170" s="319">
        <v>183</v>
      </c>
      <c r="E170" s="316">
        <v>173</v>
      </c>
      <c r="F170" s="316">
        <v>217</v>
      </c>
      <c r="G170" s="316">
        <v>212</v>
      </c>
      <c r="H170" s="316">
        <v>199</v>
      </c>
      <c r="I170" s="316">
        <v>221</v>
      </c>
      <c r="J170" s="316">
        <v>215</v>
      </c>
      <c r="K170" s="316">
        <v>210</v>
      </c>
      <c r="L170" s="316">
        <v>221</v>
      </c>
      <c r="M170" s="316">
        <v>258</v>
      </c>
      <c r="N170" s="316">
        <v>219</v>
      </c>
      <c r="O170" s="316">
        <v>209</v>
      </c>
      <c r="P170" s="152">
        <v>2537</v>
      </c>
      <c r="Q170" s="316">
        <v>195</v>
      </c>
      <c r="R170" s="316">
        <v>197</v>
      </c>
      <c r="S170" s="316">
        <v>239</v>
      </c>
      <c r="T170" s="316">
        <v>228</v>
      </c>
      <c r="U170" s="316">
        <v>222</v>
      </c>
      <c r="V170" s="316">
        <v>255</v>
      </c>
      <c r="W170" s="316">
        <v>218</v>
      </c>
      <c r="X170" s="316">
        <v>247</v>
      </c>
      <c r="Y170" s="316">
        <v>236</v>
      </c>
      <c r="Z170" s="316">
        <v>221</v>
      </c>
      <c r="AA170" s="316">
        <v>204</v>
      </c>
      <c r="AB170" s="316">
        <v>227</v>
      </c>
      <c r="AC170" s="152">
        <v>2689</v>
      </c>
      <c r="AD170" s="315">
        <v>232</v>
      </c>
      <c r="AE170" s="316">
        <v>187</v>
      </c>
      <c r="AF170" s="316">
        <v>268</v>
      </c>
      <c r="AG170" s="316">
        <v>205</v>
      </c>
      <c r="AH170" s="316">
        <v>252</v>
      </c>
      <c r="AI170" s="316">
        <v>209</v>
      </c>
      <c r="AJ170" s="316">
        <v>226</v>
      </c>
      <c r="AK170" s="316">
        <v>228</v>
      </c>
      <c r="AL170" s="316">
        <v>215</v>
      </c>
      <c r="AM170" s="316">
        <v>261</v>
      </c>
      <c r="AN170" s="316">
        <v>253</v>
      </c>
      <c r="AO170" s="320">
        <v>255</v>
      </c>
      <c r="AP170" s="152">
        <v>2791</v>
      </c>
      <c r="AQ170" s="316">
        <v>234</v>
      </c>
      <c r="AR170" s="316">
        <v>197</v>
      </c>
      <c r="AS170" s="316">
        <v>235</v>
      </c>
      <c r="AT170" s="316">
        <v>236</v>
      </c>
      <c r="AU170" s="316">
        <v>244</v>
      </c>
      <c r="AV170" s="316">
        <v>240</v>
      </c>
      <c r="AW170" s="316">
        <v>245</v>
      </c>
      <c r="AX170" s="316">
        <v>265</v>
      </c>
      <c r="AY170" s="316">
        <v>239</v>
      </c>
      <c r="AZ170" s="316">
        <v>292</v>
      </c>
      <c r="BA170" s="316">
        <v>276</v>
      </c>
      <c r="BB170" s="316">
        <v>274</v>
      </c>
      <c r="BC170" s="152">
        <v>2977</v>
      </c>
      <c r="BD170" s="315">
        <v>278</v>
      </c>
      <c r="BE170" s="316">
        <v>268</v>
      </c>
      <c r="BF170" s="316">
        <v>263</v>
      </c>
      <c r="BG170" s="316">
        <v>282</v>
      </c>
      <c r="BH170" s="316">
        <v>274</v>
      </c>
      <c r="BI170" s="316">
        <v>223</v>
      </c>
      <c r="BJ170" s="316">
        <v>276</v>
      </c>
      <c r="BK170" s="316">
        <v>262</v>
      </c>
      <c r="BL170" s="316">
        <v>275</v>
      </c>
      <c r="BM170" s="316">
        <v>312</v>
      </c>
      <c r="BN170" s="316">
        <v>279</v>
      </c>
      <c r="BO170" s="316">
        <v>272</v>
      </c>
      <c r="BP170" s="325">
        <v>3264</v>
      </c>
      <c r="BQ170" s="316">
        <v>258</v>
      </c>
      <c r="BR170" s="316">
        <v>221</v>
      </c>
      <c r="BS170" s="316">
        <v>278</v>
      </c>
      <c r="BT170" s="316">
        <v>243</v>
      </c>
      <c r="BU170" s="316">
        <v>231</v>
      </c>
      <c r="BV170" s="316">
        <v>229</v>
      </c>
      <c r="BW170" s="229">
        <f>SUM($AQ170:$AV170)</f>
        <v>1386</v>
      </c>
      <c r="BX170" s="222">
        <f>SUM($BD170:$BI170)</f>
        <v>1588</v>
      </c>
      <c r="BY170" s="230">
        <f>SUM($BQ170:$BV170)</f>
        <v>1460</v>
      </c>
      <c r="BZ170" s="322">
        <f t="shared" si="49"/>
        <v>-8.0604534005037749</v>
      </c>
      <c r="CA170" s="75"/>
      <c r="CB170" s="74"/>
    </row>
    <row r="171" spans="1:80" ht="20.100000000000001" customHeight="1" thickBot="1" x14ac:dyDescent="0.3">
      <c r="A171" s="169"/>
      <c r="B171" s="301" t="s">
        <v>8</v>
      </c>
      <c r="C171" s="302"/>
      <c r="D171" s="317">
        <v>101</v>
      </c>
      <c r="E171" s="318">
        <v>86</v>
      </c>
      <c r="F171" s="318">
        <v>113</v>
      </c>
      <c r="G171" s="318">
        <v>112</v>
      </c>
      <c r="H171" s="318">
        <v>88</v>
      </c>
      <c r="I171" s="318">
        <v>124</v>
      </c>
      <c r="J171" s="318">
        <v>119</v>
      </c>
      <c r="K171" s="318">
        <v>101</v>
      </c>
      <c r="L171" s="318">
        <v>113</v>
      </c>
      <c r="M171" s="318">
        <v>122</v>
      </c>
      <c r="N171" s="318">
        <v>107</v>
      </c>
      <c r="O171" s="318">
        <v>118</v>
      </c>
      <c r="P171" s="165">
        <v>1304</v>
      </c>
      <c r="Q171" s="318">
        <v>118</v>
      </c>
      <c r="R171" s="318">
        <v>71</v>
      </c>
      <c r="S171" s="318">
        <v>130</v>
      </c>
      <c r="T171" s="318">
        <v>143</v>
      </c>
      <c r="U171" s="318">
        <v>132</v>
      </c>
      <c r="V171" s="318">
        <v>133</v>
      </c>
      <c r="W171" s="318">
        <v>123</v>
      </c>
      <c r="X171" s="318">
        <v>121</v>
      </c>
      <c r="Y171" s="318">
        <v>122</v>
      </c>
      <c r="Z171" s="318">
        <v>101</v>
      </c>
      <c r="AA171" s="318">
        <v>100</v>
      </c>
      <c r="AB171" s="318">
        <v>88</v>
      </c>
      <c r="AC171" s="165">
        <v>1382</v>
      </c>
      <c r="AD171" s="317">
        <v>105</v>
      </c>
      <c r="AE171" s="318">
        <v>96</v>
      </c>
      <c r="AF171" s="318">
        <v>85</v>
      </c>
      <c r="AG171" s="318">
        <v>88</v>
      </c>
      <c r="AH171" s="318">
        <v>102</v>
      </c>
      <c r="AI171" s="318">
        <v>86</v>
      </c>
      <c r="AJ171" s="318">
        <v>97</v>
      </c>
      <c r="AK171" s="318">
        <v>72</v>
      </c>
      <c r="AL171" s="318">
        <v>77</v>
      </c>
      <c r="AM171" s="318">
        <v>86</v>
      </c>
      <c r="AN171" s="318">
        <v>72</v>
      </c>
      <c r="AO171" s="321">
        <v>97</v>
      </c>
      <c r="AP171" s="165">
        <v>1063</v>
      </c>
      <c r="AQ171" s="318">
        <v>85</v>
      </c>
      <c r="AR171" s="318">
        <v>77</v>
      </c>
      <c r="AS171" s="318">
        <v>61</v>
      </c>
      <c r="AT171" s="318">
        <v>51</v>
      </c>
      <c r="AU171" s="318">
        <v>64</v>
      </c>
      <c r="AV171" s="318">
        <v>45</v>
      </c>
      <c r="AW171" s="318">
        <v>79</v>
      </c>
      <c r="AX171" s="318">
        <v>54</v>
      </c>
      <c r="AY171" s="318">
        <v>48</v>
      </c>
      <c r="AZ171" s="318">
        <v>89</v>
      </c>
      <c r="BA171" s="318">
        <v>52</v>
      </c>
      <c r="BB171" s="318">
        <v>66</v>
      </c>
      <c r="BC171" s="165">
        <v>771</v>
      </c>
      <c r="BD171" s="317">
        <v>75</v>
      </c>
      <c r="BE171" s="318">
        <v>68</v>
      </c>
      <c r="BF171" s="318">
        <v>67</v>
      </c>
      <c r="BG171" s="318">
        <v>63</v>
      </c>
      <c r="BH171" s="318">
        <v>63</v>
      </c>
      <c r="BI171" s="318">
        <v>56</v>
      </c>
      <c r="BJ171" s="318">
        <v>64</v>
      </c>
      <c r="BK171" s="318">
        <v>79</v>
      </c>
      <c r="BL171" s="318">
        <v>80</v>
      </c>
      <c r="BM171" s="318">
        <v>78</v>
      </c>
      <c r="BN171" s="318">
        <v>62</v>
      </c>
      <c r="BO171" s="318">
        <v>94</v>
      </c>
      <c r="BP171" s="326">
        <v>849</v>
      </c>
      <c r="BQ171" s="318">
        <v>69</v>
      </c>
      <c r="BR171" s="318">
        <v>44</v>
      </c>
      <c r="BS171" s="318">
        <v>63</v>
      </c>
      <c r="BT171" s="318">
        <v>73</v>
      </c>
      <c r="BU171" s="318">
        <v>41</v>
      </c>
      <c r="BV171" s="318">
        <v>44</v>
      </c>
      <c r="BW171" s="303">
        <f>SUM($AQ171:$AV171)</f>
        <v>383</v>
      </c>
      <c r="BX171" s="304">
        <f>SUM($BD171:$BI171)</f>
        <v>392</v>
      </c>
      <c r="BY171" s="305">
        <f>SUM($BQ171:$BV171)</f>
        <v>334</v>
      </c>
      <c r="BZ171" s="306">
        <f t="shared" si="49"/>
        <v>-14.795918367346939</v>
      </c>
      <c r="CA171" s="75"/>
      <c r="CB171" s="74"/>
    </row>
    <row r="172" spans="1:80" ht="20.100000000000001" customHeight="1" x14ac:dyDescent="0.25">
      <c r="A172" s="63"/>
      <c r="B172" s="290" t="s">
        <v>104</v>
      </c>
      <c r="CA172" s="66"/>
      <c r="CB172" s="66"/>
    </row>
    <row r="173" spans="1:80" ht="20.100000000000001" customHeight="1" x14ac:dyDescent="0.25">
      <c r="A173" s="63"/>
      <c r="B173" s="290"/>
      <c r="CA173" s="66"/>
      <c r="CB173" s="66"/>
    </row>
    <row r="174" spans="1:80" ht="20.100000000000001" customHeight="1" thickBot="1" x14ac:dyDescent="0.3">
      <c r="A174" s="63"/>
      <c r="B174" s="265" t="s">
        <v>107</v>
      </c>
      <c r="C174" s="243"/>
      <c r="CA174" s="66"/>
      <c r="CB174" s="66"/>
    </row>
    <row r="175" spans="1:80" ht="20.100000000000001" customHeight="1" x14ac:dyDescent="0.25">
      <c r="A175" s="63"/>
      <c r="B175" s="247" t="s">
        <v>35</v>
      </c>
      <c r="C175" s="248"/>
      <c r="D175" s="251">
        <f>+D176</f>
        <v>31764.140468770009</v>
      </c>
      <c r="E175" s="252">
        <f t="shared" ref="E175:BP175" si="51">+E176</f>
        <v>26842.672955824193</v>
      </c>
      <c r="F175" s="252">
        <f t="shared" si="51"/>
        <v>29176.372994707199</v>
      </c>
      <c r="G175" s="252">
        <f t="shared" si="51"/>
        <v>38203.017408263797</v>
      </c>
      <c r="H175" s="252">
        <f t="shared" si="51"/>
        <v>31096.188049034001</v>
      </c>
      <c r="I175" s="252">
        <f t="shared" si="51"/>
        <v>31573.039454036589</v>
      </c>
      <c r="J175" s="252">
        <f t="shared" si="51"/>
        <v>39192.682817067405</v>
      </c>
      <c r="K175" s="252">
        <f t="shared" si="51"/>
        <v>28615.942765541007</v>
      </c>
      <c r="L175" s="252">
        <f t="shared" si="51"/>
        <v>28628.852462442999</v>
      </c>
      <c r="M175" s="252">
        <f t="shared" si="51"/>
        <v>34172.952271334208</v>
      </c>
      <c r="N175" s="252">
        <f t="shared" si="51"/>
        <v>30471.661582771394</v>
      </c>
      <c r="O175" s="253">
        <f t="shared" si="51"/>
        <v>44209.348473593585</v>
      </c>
      <c r="P175" s="254">
        <f t="shared" si="51"/>
        <v>393946.87170338636</v>
      </c>
      <c r="Q175" s="251">
        <f t="shared" si="51"/>
        <v>33957.500745881</v>
      </c>
      <c r="R175" s="252">
        <f t="shared" si="51"/>
        <v>31703.216177567214</v>
      </c>
      <c r="S175" s="252">
        <f t="shared" si="51"/>
        <v>37488.426655732801</v>
      </c>
      <c r="T175" s="252">
        <f t="shared" si="51"/>
        <v>39939.83609459619</v>
      </c>
      <c r="U175" s="252">
        <f t="shared" si="51"/>
        <v>39454.295401134797</v>
      </c>
      <c r="V175" s="252">
        <f t="shared" si="51"/>
        <v>39588.979430113803</v>
      </c>
      <c r="W175" s="252">
        <f t="shared" si="51"/>
        <v>36352.326516994995</v>
      </c>
      <c r="X175" s="252">
        <f t="shared" si="51"/>
        <v>44096.016976613209</v>
      </c>
      <c r="Y175" s="252">
        <f t="shared" si="51"/>
        <v>44041.924498398213</v>
      </c>
      <c r="Z175" s="252">
        <f t="shared" si="51"/>
        <v>45536.133590862206</v>
      </c>
      <c r="AA175" s="252">
        <f t="shared" si="51"/>
        <v>42384.579446116382</v>
      </c>
      <c r="AB175" s="253">
        <f t="shared" si="51"/>
        <v>51372.131900530425</v>
      </c>
      <c r="AC175" s="254">
        <f t="shared" si="51"/>
        <v>485915.36743454129</v>
      </c>
      <c r="AD175" s="251">
        <f t="shared" si="51"/>
        <v>38536.136591489201</v>
      </c>
      <c r="AE175" s="252">
        <f t="shared" si="51"/>
        <v>33068.30658083719</v>
      </c>
      <c r="AF175" s="252">
        <f t="shared" si="51"/>
        <v>42239.711606536999</v>
      </c>
      <c r="AG175" s="252">
        <f t="shared" si="51"/>
        <v>48114.682266623422</v>
      </c>
      <c r="AH175" s="252">
        <f t="shared" si="51"/>
        <v>50992.553975988398</v>
      </c>
      <c r="AI175" s="252">
        <f t="shared" si="51"/>
        <v>41135.25999341601</v>
      </c>
      <c r="AJ175" s="252">
        <f t="shared" si="51"/>
        <v>41955.564999005393</v>
      </c>
      <c r="AK175" s="252">
        <f t="shared" si="51"/>
        <v>40440.829442751201</v>
      </c>
      <c r="AL175" s="252">
        <f t="shared" si="51"/>
        <v>40450.19234164997</v>
      </c>
      <c r="AM175" s="252">
        <f t="shared" si="51"/>
        <v>43906.130790737996</v>
      </c>
      <c r="AN175" s="252">
        <f t="shared" si="51"/>
        <v>42364.866960583196</v>
      </c>
      <c r="AO175" s="253">
        <f t="shared" si="51"/>
        <v>48280.431392315615</v>
      </c>
      <c r="AP175" s="254">
        <f t="shared" si="51"/>
        <v>511484.66694193456</v>
      </c>
      <c r="AQ175" s="251">
        <f t="shared" si="51"/>
        <v>46421.526959139395</v>
      </c>
      <c r="AR175" s="252">
        <f t="shared" si="51"/>
        <v>35464.653284831184</v>
      </c>
      <c r="AS175" s="252">
        <f t="shared" si="51"/>
        <v>43877.168489936383</v>
      </c>
      <c r="AT175" s="252">
        <f t="shared" si="51"/>
        <v>57930.575556850818</v>
      </c>
      <c r="AU175" s="252">
        <f t="shared" si="51"/>
        <v>48666.18423662956</v>
      </c>
      <c r="AV175" s="252">
        <f t="shared" si="51"/>
        <v>46086.77181245821</v>
      </c>
      <c r="AW175" s="252">
        <f t="shared" si="51"/>
        <v>48875.648385867789</v>
      </c>
      <c r="AX175" s="252">
        <f t="shared" si="51"/>
        <v>45050.447173391171</v>
      </c>
      <c r="AY175" s="252">
        <f t="shared" si="51"/>
        <v>41846.408988947602</v>
      </c>
      <c r="AZ175" s="252">
        <f t="shared" si="51"/>
        <v>54912.593601268731</v>
      </c>
      <c r="BA175" s="252">
        <f t="shared" si="51"/>
        <v>45433.773527182602</v>
      </c>
      <c r="BB175" s="252">
        <f t="shared" si="51"/>
        <v>46809.100464921547</v>
      </c>
      <c r="BC175" s="254">
        <f t="shared" si="51"/>
        <v>561374.85248142492</v>
      </c>
      <c r="BD175" s="251">
        <f t="shared" si="51"/>
        <v>48625.620245357197</v>
      </c>
      <c r="BE175" s="252">
        <f t="shared" si="51"/>
        <v>34320.374519196797</v>
      </c>
      <c r="BF175" s="252">
        <f t="shared" si="51"/>
        <v>42303.043221525411</v>
      </c>
      <c r="BG175" s="252">
        <f t="shared" si="51"/>
        <v>53558.881462333033</v>
      </c>
      <c r="BH175" s="252">
        <f t="shared" si="51"/>
        <v>47190.464246287294</v>
      </c>
      <c r="BI175" s="252">
        <f t="shared" si="51"/>
        <v>40379.310314176197</v>
      </c>
      <c r="BJ175" s="252">
        <f t="shared" si="51"/>
        <v>51868.676883172622</v>
      </c>
      <c r="BK175" s="252">
        <f t="shared" si="51"/>
        <v>44166.287043933182</v>
      </c>
      <c r="BL175" s="252">
        <f t="shared" si="51"/>
        <v>42443.434508559207</v>
      </c>
      <c r="BM175" s="252">
        <f t="shared" si="51"/>
        <v>45335.569855840207</v>
      </c>
      <c r="BN175" s="252">
        <f t="shared" si="51"/>
        <v>46590.998084434992</v>
      </c>
      <c r="BO175" s="252">
        <f t="shared" si="51"/>
        <v>49260.714999089992</v>
      </c>
      <c r="BP175" s="254">
        <f t="shared" si="51"/>
        <v>546043.37538390607</v>
      </c>
      <c r="BQ175" s="252">
        <f t="shared" ref="BQ175:BV175" si="52">+BQ176</f>
        <v>46621.211344807016</v>
      </c>
      <c r="BR175" s="252">
        <f t="shared" si="52"/>
        <v>38513.067054455198</v>
      </c>
      <c r="BS175" s="252">
        <f t="shared" si="52"/>
        <v>55483.528270268223</v>
      </c>
      <c r="BT175" s="252">
        <f t="shared" si="52"/>
        <v>32320.729269725558</v>
      </c>
      <c r="BU175" s="252">
        <f t="shared" si="52"/>
        <v>36083.941856378187</v>
      </c>
      <c r="BV175" s="252">
        <f t="shared" si="52"/>
        <v>38133.614921653221</v>
      </c>
      <c r="BW175" s="154">
        <f t="shared" ref="BW175:BW183" si="53">SUM($AQ175:$AV175)</f>
        <v>278446.88033984555</v>
      </c>
      <c r="BX175" s="153">
        <f t="shared" ref="BX175:BX183" si="54">SUM($BD175:$BI175)</f>
        <v>266377.69400887593</v>
      </c>
      <c r="BY175" s="155">
        <f t="shared" ref="BY175:BY183" si="55">SUM($BQ175:$BV175)</f>
        <v>247156.09271728742</v>
      </c>
      <c r="BZ175" s="177">
        <f t="shared" ref="BZ175:BZ183" si="56">((BY175/BX175)-1)*100</f>
        <v>-7.2159199977712918</v>
      </c>
      <c r="CA175" s="66"/>
      <c r="CB175" s="66"/>
    </row>
    <row r="176" spans="1:80" ht="20.100000000000001" customHeight="1" x14ac:dyDescent="0.2">
      <c r="A176" s="63"/>
      <c r="B176" s="249"/>
      <c r="C176" s="250" t="s">
        <v>86</v>
      </c>
      <c r="D176" s="255">
        <f t="shared" ref="D176:AI176" si="57">+D14</f>
        <v>31764.140468770009</v>
      </c>
      <c r="E176" s="245">
        <f t="shared" si="57"/>
        <v>26842.672955824193</v>
      </c>
      <c r="F176" s="245">
        <f t="shared" si="57"/>
        <v>29176.372994707199</v>
      </c>
      <c r="G176" s="245">
        <f t="shared" si="57"/>
        <v>38203.017408263797</v>
      </c>
      <c r="H176" s="245">
        <f t="shared" si="57"/>
        <v>31096.188049034001</v>
      </c>
      <c r="I176" s="245">
        <f t="shared" si="57"/>
        <v>31573.039454036589</v>
      </c>
      <c r="J176" s="245">
        <f t="shared" si="57"/>
        <v>39192.682817067405</v>
      </c>
      <c r="K176" s="245">
        <f t="shared" si="57"/>
        <v>28615.942765541007</v>
      </c>
      <c r="L176" s="245">
        <f t="shared" si="57"/>
        <v>28628.852462442999</v>
      </c>
      <c r="M176" s="245">
        <f t="shared" si="57"/>
        <v>34172.952271334208</v>
      </c>
      <c r="N176" s="245">
        <f t="shared" si="57"/>
        <v>30471.661582771394</v>
      </c>
      <c r="O176" s="256">
        <f t="shared" si="57"/>
        <v>44209.348473593585</v>
      </c>
      <c r="P176" s="257">
        <f t="shared" si="57"/>
        <v>393946.87170338636</v>
      </c>
      <c r="Q176" s="255">
        <f t="shared" si="57"/>
        <v>33957.500745881</v>
      </c>
      <c r="R176" s="245">
        <f t="shared" si="57"/>
        <v>31703.216177567214</v>
      </c>
      <c r="S176" s="245">
        <f t="shared" si="57"/>
        <v>37488.426655732801</v>
      </c>
      <c r="T176" s="245">
        <f t="shared" si="57"/>
        <v>39939.83609459619</v>
      </c>
      <c r="U176" s="245">
        <f t="shared" si="57"/>
        <v>39454.295401134797</v>
      </c>
      <c r="V176" s="245">
        <f t="shared" si="57"/>
        <v>39588.979430113803</v>
      </c>
      <c r="W176" s="245">
        <f t="shared" si="57"/>
        <v>36352.326516994995</v>
      </c>
      <c r="X176" s="245">
        <f t="shared" si="57"/>
        <v>44096.016976613209</v>
      </c>
      <c r="Y176" s="245">
        <f t="shared" si="57"/>
        <v>44041.924498398213</v>
      </c>
      <c r="Z176" s="245">
        <f t="shared" si="57"/>
        <v>45536.133590862206</v>
      </c>
      <c r="AA176" s="245">
        <f t="shared" si="57"/>
        <v>42384.579446116382</v>
      </c>
      <c r="AB176" s="256">
        <f t="shared" si="57"/>
        <v>51372.131900530425</v>
      </c>
      <c r="AC176" s="257">
        <f t="shared" si="57"/>
        <v>485915.36743454129</v>
      </c>
      <c r="AD176" s="255">
        <f t="shared" si="57"/>
        <v>38536.136591489201</v>
      </c>
      <c r="AE176" s="245">
        <f t="shared" si="57"/>
        <v>33068.30658083719</v>
      </c>
      <c r="AF176" s="245">
        <f t="shared" si="57"/>
        <v>42239.711606536999</v>
      </c>
      <c r="AG176" s="245">
        <f t="shared" si="57"/>
        <v>48114.682266623422</v>
      </c>
      <c r="AH176" s="245">
        <f t="shared" si="57"/>
        <v>50992.553975988398</v>
      </c>
      <c r="AI176" s="245">
        <f t="shared" si="57"/>
        <v>41135.25999341601</v>
      </c>
      <c r="AJ176" s="245">
        <f t="shared" ref="AJ176:BB176" si="58">+AJ14</f>
        <v>41955.564999005393</v>
      </c>
      <c r="AK176" s="245">
        <f t="shared" si="58"/>
        <v>40440.829442751201</v>
      </c>
      <c r="AL176" s="245">
        <f t="shared" si="58"/>
        <v>40450.19234164997</v>
      </c>
      <c r="AM176" s="245">
        <f t="shared" si="58"/>
        <v>43906.130790737996</v>
      </c>
      <c r="AN176" s="245">
        <f t="shared" si="58"/>
        <v>42364.866960583196</v>
      </c>
      <c r="AO176" s="256">
        <f t="shared" si="58"/>
        <v>48280.431392315615</v>
      </c>
      <c r="AP176" s="257">
        <f t="shared" si="58"/>
        <v>511484.66694193456</v>
      </c>
      <c r="AQ176" s="255">
        <f t="shared" si="58"/>
        <v>46421.526959139395</v>
      </c>
      <c r="AR176" s="245">
        <f t="shared" si="58"/>
        <v>35464.653284831184</v>
      </c>
      <c r="AS176" s="245">
        <f t="shared" si="58"/>
        <v>43877.168489936383</v>
      </c>
      <c r="AT176" s="245">
        <f t="shared" si="58"/>
        <v>57930.575556850818</v>
      </c>
      <c r="AU176" s="245">
        <f t="shared" si="58"/>
        <v>48666.18423662956</v>
      </c>
      <c r="AV176" s="245">
        <f t="shared" si="58"/>
        <v>46086.77181245821</v>
      </c>
      <c r="AW176" s="245">
        <f t="shared" si="58"/>
        <v>48875.648385867789</v>
      </c>
      <c r="AX176" s="245">
        <f t="shared" si="58"/>
        <v>45050.447173391171</v>
      </c>
      <c r="AY176" s="245">
        <f t="shared" si="58"/>
        <v>41846.408988947602</v>
      </c>
      <c r="AZ176" s="245">
        <f t="shared" si="58"/>
        <v>54912.593601268731</v>
      </c>
      <c r="BA176" s="245">
        <f t="shared" si="58"/>
        <v>45433.773527182602</v>
      </c>
      <c r="BB176" s="245">
        <f t="shared" si="58"/>
        <v>46809.100464921547</v>
      </c>
      <c r="BC176" s="257">
        <f>SUM(AQ176:BB176)</f>
        <v>561374.85248142492</v>
      </c>
      <c r="BD176" s="255">
        <f t="shared" ref="BD176:BU176" si="59">+BD14</f>
        <v>48625.620245357197</v>
      </c>
      <c r="BE176" s="245">
        <f t="shared" si="59"/>
        <v>34320.374519196797</v>
      </c>
      <c r="BF176" s="245">
        <f t="shared" si="59"/>
        <v>42303.043221525411</v>
      </c>
      <c r="BG176" s="245">
        <f t="shared" si="59"/>
        <v>53558.881462333033</v>
      </c>
      <c r="BH176" s="245">
        <f t="shared" si="59"/>
        <v>47190.464246287294</v>
      </c>
      <c r="BI176" s="245">
        <f t="shared" si="59"/>
        <v>40379.310314176197</v>
      </c>
      <c r="BJ176" s="245">
        <f t="shared" si="59"/>
        <v>51868.676883172622</v>
      </c>
      <c r="BK176" s="245">
        <f t="shared" si="59"/>
        <v>44166.287043933182</v>
      </c>
      <c r="BL176" s="245">
        <f t="shared" si="59"/>
        <v>42443.434508559207</v>
      </c>
      <c r="BM176" s="245">
        <f t="shared" si="59"/>
        <v>45335.569855840207</v>
      </c>
      <c r="BN176" s="245">
        <f t="shared" si="59"/>
        <v>46590.998084434992</v>
      </c>
      <c r="BO176" s="245">
        <f t="shared" si="59"/>
        <v>49260.714999089992</v>
      </c>
      <c r="BP176" s="257">
        <f t="shared" si="59"/>
        <v>546043.37538390607</v>
      </c>
      <c r="BQ176" s="245">
        <f t="shared" si="59"/>
        <v>46621.211344807016</v>
      </c>
      <c r="BR176" s="245">
        <f t="shared" si="59"/>
        <v>38513.067054455198</v>
      </c>
      <c r="BS176" s="245">
        <f t="shared" si="59"/>
        <v>55483.528270268223</v>
      </c>
      <c r="BT176" s="245">
        <f t="shared" si="59"/>
        <v>32320.729269725558</v>
      </c>
      <c r="BU176" s="245">
        <f t="shared" si="59"/>
        <v>36083.941856378187</v>
      </c>
      <c r="BV176" s="245">
        <f t="shared" ref="BV176" si="60">+BV14</f>
        <v>38133.614921653221</v>
      </c>
      <c r="BW176" s="146">
        <f t="shared" si="53"/>
        <v>278446.88033984555</v>
      </c>
      <c r="BX176" s="20">
        <f t="shared" si="54"/>
        <v>266377.69400887593</v>
      </c>
      <c r="BY176" s="52">
        <f t="shared" si="55"/>
        <v>247156.09271728742</v>
      </c>
      <c r="BZ176" s="128">
        <f t="shared" si="56"/>
        <v>-7.2159199977712918</v>
      </c>
      <c r="CA176" s="66"/>
      <c r="CB176" s="66"/>
    </row>
    <row r="177" spans="1:80" ht="20.100000000000001" customHeight="1" x14ac:dyDescent="0.25">
      <c r="A177" s="63"/>
      <c r="B177" s="249" t="s">
        <v>36</v>
      </c>
      <c r="C177" s="250"/>
      <c r="D177" s="258">
        <f>+D178+D179+D180+D181</f>
        <v>38205.753063634089</v>
      </c>
      <c r="E177" s="246">
        <f t="shared" ref="E177:AQ177" si="61">+E178+E179+E180+E181</f>
        <v>32602.053903614877</v>
      </c>
      <c r="F177" s="246">
        <f t="shared" si="61"/>
        <v>38361.729172020918</v>
      </c>
      <c r="G177" s="246">
        <f t="shared" si="61"/>
        <v>40379.096493687539</v>
      </c>
      <c r="H177" s="246">
        <f t="shared" si="61"/>
        <v>39175.695942492741</v>
      </c>
      <c r="I177" s="246">
        <f t="shared" si="61"/>
        <v>41567.233371915194</v>
      </c>
      <c r="J177" s="246">
        <f t="shared" si="61"/>
        <v>40746.216069925002</v>
      </c>
      <c r="K177" s="246">
        <f t="shared" si="61"/>
        <v>38261.980625176271</v>
      </c>
      <c r="L177" s="246">
        <f t="shared" si="61"/>
        <v>40406.330380164945</v>
      </c>
      <c r="M177" s="246">
        <f t="shared" si="61"/>
        <v>46226.103685508577</v>
      </c>
      <c r="N177" s="246">
        <f t="shared" si="61"/>
        <v>39603.812658089162</v>
      </c>
      <c r="O177" s="259">
        <f t="shared" si="61"/>
        <v>58242.740126660923</v>
      </c>
      <c r="P177" s="260">
        <f t="shared" si="61"/>
        <v>493778.74549289024</v>
      </c>
      <c r="Q177" s="258">
        <f t="shared" si="61"/>
        <v>39349.109100193389</v>
      </c>
      <c r="R177" s="246">
        <f t="shared" si="61"/>
        <v>36202.64446342866</v>
      </c>
      <c r="S177" s="246">
        <f t="shared" si="61"/>
        <v>42428.57431915505</v>
      </c>
      <c r="T177" s="246">
        <f t="shared" si="61"/>
        <v>43389.815695797733</v>
      </c>
      <c r="U177" s="246">
        <f t="shared" si="61"/>
        <v>45968.529931678371</v>
      </c>
      <c r="V177" s="246">
        <f t="shared" si="61"/>
        <v>43868.256283251547</v>
      </c>
      <c r="W177" s="246">
        <f t="shared" si="61"/>
        <v>41005.776544091423</v>
      </c>
      <c r="X177" s="246">
        <f t="shared" si="61"/>
        <v>43122.381805206795</v>
      </c>
      <c r="Y177" s="246">
        <f t="shared" si="61"/>
        <v>43830.988635895672</v>
      </c>
      <c r="Z177" s="246">
        <f t="shared" si="61"/>
        <v>42567.063439897043</v>
      </c>
      <c r="AA177" s="246">
        <f t="shared" si="61"/>
        <v>42700.521640069557</v>
      </c>
      <c r="AB177" s="259">
        <f t="shared" si="61"/>
        <v>54854.598239105268</v>
      </c>
      <c r="AC177" s="260">
        <f t="shared" si="61"/>
        <v>519288.26009777054</v>
      </c>
      <c r="AD177" s="258">
        <f t="shared" si="61"/>
        <v>39294.474819084826</v>
      </c>
      <c r="AE177" s="246">
        <f t="shared" si="61"/>
        <v>34738.102450464357</v>
      </c>
      <c r="AF177" s="246">
        <f t="shared" si="61"/>
        <v>73033.242013697542</v>
      </c>
      <c r="AG177" s="246">
        <f t="shared" si="61"/>
        <v>42259.591714534683</v>
      </c>
      <c r="AH177" s="246">
        <f t="shared" si="61"/>
        <v>45349.546971725031</v>
      </c>
      <c r="AI177" s="246">
        <f t="shared" si="61"/>
        <v>45742.797727258723</v>
      </c>
      <c r="AJ177" s="246">
        <f t="shared" si="61"/>
        <v>44222.427602116491</v>
      </c>
      <c r="AK177" s="246">
        <f t="shared" si="61"/>
        <v>44634.223684909433</v>
      </c>
      <c r="AL177" s="246">
        <f t="shared" si="61"/>
        <v>46022.524941007505</v>
      </c>
      <c r="AM177" s="246">
        <f t="shared" si="61"/>
        <v>48235.301966146835</v>
      </c>
      <c r="AN177" s="246">
        <f t="shared" si="61"/>
        <v>45919.873014832097</v>
      </c>
      <c r="AO177" s="259">
        <f t="shared" si="61"/>
        <v>57058.133422031387</v>
      </c>
      <c r="AP177" s="260">
        <f t="shared" si="61"/>
        <v>566510.24032780877</v>
      </c>
      <c r="AQ177" s="258">
        <f t="shared" si="61"/>
        <v>44600.653719155809</v>
      </c>
      <c r="AR177" s="246">
        <f t="shared" ref="AR177:AS177" si="62">+AR178+AR179+AR180+AR181</f>
        <v>37500.734475395991</v>
      </c>
      <c r="AS177" s="246">
        <f t="shared" si="62"/>
        <v>44925.715272089146</v>
      </c>
      <c r="AT177" s="246">
        <f t="shared" ref="AT177:AU177" si="63">+AT178+AT179+AT180+AT181</f>
        <v>59301.277017509492</v>
      </c>
      <c r="AU177" s="246">
        <f t="shared" si="63"/>
        <v>46928.7229428383</v>
      </c>
      <c r="AV177" s="246">
        <f t="shared" ref="AV177:AW177" si="64">+AV178+AV179+AV180+AV181</f>
        <v>46701.745914830353</v>
      </c>
      <c r="AW177" s="246">
        <f t="shared" si="64"/>
        <v>47241.913431393667</v>
      </c>
      <c r="AX177" s="246">
        <f t="shared" ref="AX177:AY177" si="65">+AX178+AX179+AX180+AX181</f>
        <v>48523.058800360654</v>
      </c>
      <c r="AY177" s="246">
        <f t="shared" si="65"/>
        <v>45012.86624968957</v>
      </c>
      <c r="AZ177" s="246">
        <f t="shared" ref="AZ177:BA177" si="66">+AZ178+AZ179+AZ180+AZ181</f>
        <v>52916.35103810679</v>
      </c>
      <c r="BA177" s="246">
        <f t="shared" si="66"/>
        <v>51065.465486396701</v>
      </c>
      <c r="BB177" s="246">
        <f t="shared" ref="BB177:BD177" si="67">+BB178+BB179+BB180+BB181</f>
        <v>61971.519682614387</v>
      </c>
      <c r="BC177" s="260">
        <f t="shared" si="67"/>
        <v>586690.02403038077</v>
      </c>
      <c r="BD177" s="258">
        <f t="shared" si="67"/>
        <v>52897.586674379731</v>
      </c>
      <c r="BE177" s="246">
        <f t="shared" ref="BE177:BG177" si="68">+BE178+BE179+BE180+BE181</f>
        <v>47429.168987799028</v>
      </c>
      <c r="BF177" s="246">
        <f t="shared" si="68"/>
        <v>48463.973539622188</v>
      </c>
      <c r="BG177" s="246">
        <f t="shared" si="68"/>
        <v>54891.035204194595</v>
      </c>
      <c r="BH177" s="246">
        <f t="shared" ref="BH177:BI177" si="69">+BH178+BH179+BH180+BH181</f>
        <v>53856.491748416825</v>
      </c>
      <c r="BI177" s="246">
        <f t="shared" si="69"/>
        <v>54054.196726450667</v>
      </c>
      <c r="BJ177" s="246">
        <f t="shared" ref="BJ177:BK177" si="70">+BJ178+BJ179+BJ180+BJ181</f>
        <v>61819.820168451799</v>
      </c>
      <c r="BK177" s="246">
        <f t="shared" si="70"/>
        <v>57651.625668032182</v>
      </c>
      <c r="BL177" s="246">
        <f t="shared" ref="BL177:BM177" si="71">+BL178+BL179+BL180+BL181</f>
        <v>54396.013713287473</v>
      </c>
      <c r="BM177" s="246">
        <f t="shared" si="71"/>
        <v>53488.476056126674</v>
      </c>
      <c r="BN177" s="246">
        <f t="shared" ref="BN177:BO177" si="72">+BN178+BN179+BN180+BN181</f>
        <v>46473.004786867656</v>
      </c>
      <c r="BO177" s="246">
        <f t="shared" si="72"/>
        <v>63536.991605711031</v>
      </c>
      <c r="BP177" s="260">
        <f t="shared" ref="BP177" si="73">+BP178+BP179+BP180+BP181</f>
        <v>648958.38487933984</v>
      </c>
      <c r="BQ177" s="246">
        <f t="shared" ref="BQ177:BR177" si="74">+BQ178+BQ179+BQ180+BQ181</f>
        <v>51802.609697051987</v>
      </c>
      <c r="BR177" s="246">
        <f t="shared" si="74"/>
        <v>46092.10343670474</v>
      </c>
      <c r="BS177" s="246">
        <f t="shared" ref="BS177:BT177" si="75">+BS178+BS179+BS180+BS181</f>
        <v>43815.262390718497</v>
      </c>
      <c r="BT177" s="246">
        <f t="shared" si="75"/>
        <v>27938.387651425615</v>
      </c>
      <c r="BU177" s="246">
        <f t="shared" ref="BU177:BV177" si="76">+BU178+BU179+BU180+BU181</f>
        <v>33973.775611049678</v>
      </c>
      <c r="BV177" s="246">
        <f t="shared" si="76"/>
        <v>41687.366531480773</v>
      </c>
      <c r="BW177" s="235">
        <f t="shared" si="53"/>
        <v>279958.84934181906</v>
      </c>
      <c r="BX177" s="147">
        <f t="shared" si="54"/>
        <v>311592.45288086304</v>
      </c>
      <c r="BY177" s="140">
        <f t="shared" si="55"/>
        <v>245309.50531843127</v>
      </c>
      <c r="BZ177" s="128">
        <f t="shared" si="56"/>
        <v>-21.272321248350313</v>
      </c>
      <c r="CA177" s="66"/>
      <c r="CB177" s="66"/>
    </row>
    <row r="178" spans="1:80" ht="20.100000000000001" customHeight="1" x14ac:dyDescent="0.2">
      <c r="A178" s="63"/>
      <c r="B178" s="249"/>
      <c r="C178" s="250" t="s">
        <v>87</v>
      </c>
      <c r="D178" s="255">
        <f t="shared" ref="D178:AI178" si="77">+D67+D72+D77</f>
        <v>17920.998643642</v>
      </c>
      <c r="E178" s="245">
        <f t="shared" si="77"/>
        <v>16035.223487131394</v>
      </c>
      <c r="F178" s="245">
        <f t="shared" si="77"/>
        <v>17604.26929650041</v>
      </c>
      <c r="G178" s="245">
        <f t="shared" si="77"/>
        <v>18436.028564293403</v>
      </c>
      <c r="H178" s="245">
        <f t="shared" si="77"/>
        <v>17658.753314031408</v>
      </c>
      <c r="I178" s="245">
        <f t="shared" si="77"/>
        <v>20450.853960070785</v>
      </c>
      <c r="J178" s="245">
        <f t="shared" si="77"/>
        <v>20863.2014675668</v>
      </c>
      <c r="K178" s="245">
        <f t="shared" si="77"/>
        <v>18440.3657253694</v>
      </c>
      <c r="L178" s="245">
        <f t="shared" si="77"/>
        <v>20148.865555165219</v>
      </c>
      <c r="M178" s="245">
        <f t="shared" si="77"/>
        <v>22600.283509815625</v>
      </c>
      <c r="N178" s="245">
        <f t="shared" si="77"/>
        <v>20184.393266610805</v>
      </c>
      <c r="O178" s="256">
        <f t="shared" si="77"/>
        <v>26883.60364036441</v>
      </c>
      <c r="P178" s="257">
        <f t="shared" si="77"/>
        <v>237226.84043056169</v>
      </c>
      <c r="Q178" s="255">
        <f t="shared" si="77"/>
        <v>19829.665856003812</v>
      </c>
      <c r="R178" s="245">
        <f t="shared" si="77"/>
        <v>18661.0214915332</v>
      </c>
      <c r="S178" s="245">
        <f t="shared" si="77"/>
        <v>21927.789817658202</v>
      </c>
      <c r="T178" s="245">
        <f t="shared" si="77"/>
        <v>22900.353274743004</v>
      </c>
      <c r="U178" s="245">
        <f t="shared" si="77"/>
        <v>22128.873083798608</v>
      </c>
      <c r="V178" s="245">
        <f t="shared" si="77"/>
        <v>22720.387114309611</v>
      </c>
      <c r="W178" s="245">
        <f t="shared" si="77"/>
        <v>21142.545969584415</v>
      </c>
      <c r="X178" s="245">
        <f t="shared" si="77"/>
        <v>22473.148405170195</v>
      </c>
      <c r="Y178" s="245">
        <f t="shared" si="77"/>
        <v>23368.296585854194</v>
      </c>
      <c r="Z178" s="245">
        <f t="shared" si="77"/>
        <v>21447.296520668999</v>
      </c>
      <c r="AA178" s="245">
        <f t="shared" si="77"/>
        <v>22883.272150096996</v>
      </c>
      <c r="AB178" s="256">
        <f t="shared" si="77"/>
        <v>27857.650598411812</v>
      </c>
      <c r="AC178" s="257">
        <f t="shared" si="77"/>
        <v>267340.30086783308</v>
      </c>
      <c r="AD178" s="255">
        <f t="shared" si="77"/>
        <v>20985.489806114841</v>
      </c>
      <c r="AE178" s="245">
        <f t="shared" si="77"/>
        <v>18985.169123274405</v>
      </c>
      <c r="AF178" s="245">
        <f t="shared" si="77"/>
        <v>29119.096597550841</v>
      </c>
      <c r="AG178" s="245">
        <f t="shared" si="77"/>
        <v>23490.636681045587</v>
      </c>
      <c r="AH178" s="245">
        <f t="shared" si="77"/>
        <v>24498.531546141796</v>
      </c>
      <c r="AI178" s="245">
        <f t="shared" si="77"/>
        <v>23642.772986830994</v>
      </c>
      <c r="AJ178" s="245">
        <f t="shared" ref="AJ178:BB178" si="78">+AJ67+AJ72+AJ77</f>
        <v>23877.786194985016</v>
      </c>
      <c r="AK178" s="245">
        <f t="shared" si="78"/>
        <v>24172.86391201062</v>
      </c>
      <c r="AL178" s="245">
        <f t="shared" si="78"/>
        <v>24957.459255771417</v>
      </c>
      <c r="AM178" s="245">
        <f t="shared" si="78"/>
        <v>25792.347694093805</v>
      </c>
      <c r="AN178" s="245">
        <f t="shared" si="78"/>
        <v>25407.001046170197</v>
      </c>
      <c r="AO178" s="256">
        <f t="shared" si="78"/>
        <v>30415.942570864987</v>
      </c>
      <c r="AP178" s="257">
        <f t="shared" si="78"/>
        <v>295345.09741485445</v>
      </c>
      <c r="AQ178" s="255">
        <f t="shared" si="78"/>
        <v>25733.001008296193</v>
      </c>
      <c r="AR178" s="245">
        <f t="shared" si="78"/>
        <v>21787.543545735818</v>
      </c>
      <c r="AS178" s="245">
        <f t="shared" si="78"/>
        <v>25692.167771440007</v>
      </c>
      <c r="AT178" s="245">
        <f t="shared" si="78"/>
        <v>32809.307313215395</v>
      </c>
      <c r="AU178" s="245">
        <f t="shared" si="78"/>
        <v>27366.333629470206</v>
      </c>
      <c r="AV178" s="245">
        <f t="shared" si="78"/>
        <v>27417.888246758037</v>
      </c>
      <c r="AW178" s="245">
        <f t="shared" si="78"/>
        <v>28342.319227225038</v>
      </c>
      <c r="AX178" s="245">
        <f t="shared" si="78"/>
        <v>27920.189722547406</v>
      </c>
      <c r="AY178" s="245">
        <f t="shared" si="78"/>
        <v>27022.553010688785</v>
      </c>
      <c r="AZ178" s="245">
        <f t="shared" si="78"/>
        <v>31141.187936284186</v>
      </c>
      <c r="BA178" s="245">
        <f t="shared" si="78"/>
        <v>30397.778542394022</v>
      </c>
      <c r="BB178" s="245">
        <f t="shared" si="78"/>
        <v>34967.824043772205</v>
      </c>
      <c r="BC178" s="257">
        <f t="shared" ref="BC178:BC182" si="79">SUM(AQ178:BB178)</f>
        <v>340598.09399782727</v>
      </c>
      <c r="BD178" s="255">
        <f t="shared" ref="BD178:BU178" si="80">+BD67+BD72+BD77</f>
        <v>31429.196472908825</v>
      </c>
      <c r="BE178" s="245">
        <f t="shared" si="80"/>
        <v>27947.091702545989</v>
      </c>
      <c r="BF178" s="245">
        <f t="shared" si="80"/>
        <v>29732.459710762192</v>
      </c>
      <c r="BG178" s="245">
        <f t="shared" si="80"/>
        <v>34134.858811209197</v>
      </c>
      <c r="BH178" s="245">
        <f t="shared" si="80"/>
        <v>32419.476251261593</v>
      </c>
      <c r="BI178" s="245">
        <f t="shared" si="80"/>
        <v>31747.269862577261</v>
      </c>
      <c r="BJ178" s="245">
        <f t="shared" si="80"/>
        <v>35467.757147137214</v>
      </c>
      <c r="BK178" s="245">
        <f t="shared" si="80"/>
        <v>33508.242609821798</v>
      </c>
      <c r="BL178" s="245">
        <f t="shared" si="80"/>
        <v>32774.859606810205</v>
      </c>
      <c r="BM178" s="245">
        <f t="shared" si="80"/>
        <v>32362.32910185921</v>
      </c>
      <c r="BN178" s="245">
        <f t="shared" si="80"/>
        <v>29796.666396419416</v>
      </c>
      <c r="BO178" s="245">
        <f t="shared" si="80"/>
        <v>38260.780726845049</v>
      </c>
      <c r="BP178" s="257">
        <f t="shared" si="80"/>
        <v>389580.98840015801</v>
      </c>
      <c r="BQ178" s="245">
        <f t="shared" si="80"/>
        <v>31881.93905780201</v>
      </c>
      <c r="BR178" s="245">
        <f t="shared" si="80"/>
        <v>27687.982002881821</v>
      </c>
      <c r="BS178" s="245">
        <f t="shared" si="80"/>
        <v>28009.323125933202</v>
      </c>
      <c r="BT178" s="245">
        <f t="shared" si="80"/>
        <v>21737.401107011614</v>
      </c>
      <c r="BU178" s="245">
        <f t="shared" si="80"/>
        <v>26442.666539943009</v>
      </c>
      <c r="BV178" s="245">
        <f t="shared" ref="BV178" si="81">+BV67+BV72+BV77</f>
        <v>30666.846163378807</v>
      </c>
      <c r="BW178" s="146">
        <f t="shared" si="53"/>
        <v>160806.24151491563</v>
      </c>
      <c r="BX178" s="20">
        <f t="shared" si="54"/>
        <v>187410.35281126507</v>
      </c>
      <c r="BY178" s="52">
        <f t="shared" si="55"/>
        <v>166426.15799695044</v>
      </c>
      <c r="BZ178" s="128">
        <f t="shared" si="56"/>
        <v>-11.196924022360244</v>
      </c>
      <c r="CA178" s="66"/>
      <c r="CB178" s="66"/>
    </row>
    <row r="179" spans="1:80" ht="20.100000000000001" customHeight="1" x14ac:dyDescent="0.2">
      <c r="A179" s="63"/>
      <c r="B179" s="249"/>
      <c r="C179" s="250" t="s">
        <v>88</v>
      </c>
      <c r="D179" s="255">
        <f t="shared" ref="D179:AI179" si="82">+D94+D99</f>
        <v>18168.089964090403</v>
      </c>
      <c r="E179" s="245">
        <f t="shared" si="82"/>
        <v>14853.233783367603</v>
      </c>
      <c r="F179" s="245">
        <f t="shared" si="82"/>
        <v>18701.995319552174</v>
      </c>
      <c r="G179" s="245">
        <f t="shared" si="82"/>
        <v>19949.92190240122</v>
      </c>
      <c r="H179" s="245">
        <f t="shared" si="82"/>
        <v>19466.23525505939</v>
      </c>
      <c r="I179" s="245">
        <f t="shared" si="82"/>
        <v>19060.821716547212</v>
      </c>
      <c r="J179" s="245">
        <f t="shared" si="82"/>
        <v>17826.003905149406</v>
      </c>
      <c r="K179" s="245">
        <f t="shared" si="82"/>
        <v>17732.08355536899</v>
      </c>
      <c r="L179" s="245">
        <f t="shared" si="82"/>
        <v>18229.576120943573</v>
      </c>
      <c r="M179" s="245">
        <f t="shared" si="82"/>
        <v>21513.469914818401</v>
      </c>
      <c r="N179" s="245">
        <f t="shared" si="82"/>
        <v>17353.244670779997</v>
      </c>
      <c r="O179" s="256">
        <f t="shared" si="82"/>
        <v>28533.271083320178</v>
      </c>
      <c r="P179" s="257">
        <f t="shared" si="82"/>
        <v>231387.94719139853</v>
      </c>
      <c r="Q179" s="255">
        <f t="shared" si="82"/>
        <v>16702.352911073216</v>
      </c>
      <c r="R179" s="245">
        <f t="shared" si="82"/>
        <v>15184.811862331604</v>
      </c>
      <c r="S179" s="245">
        <f t="shared" si="82"/>
        <v>17914.117950178421</v>
      </c>
      <c r="T179" s="245">
        <f t="shared" si="82"/>
        <v>17997.749751063195</v>
      </c>
      <c r="U179" s="245">
        <f t="shared" si="82"/>
        <v>21335.741785625389</v>
      </c>
      <c r="V179" s="245">
        <f t="shared" si="82"/>
        <v>18569.065972394797</v>
      </c>
      <c r="W179" s="245">
        <f t="shared" si="82"/>
        <v>17215.12954325301</v>
      </c>
      <c r="X179" s="245">
        <f t="shared" si="82"/>
        <v>17995.502189046201</v>
      </c>
      <c r="Y179" s="245">
        <f t="shared" si="82"/>
        <v>17856.258176537202</v>
      </c>
      <c r="Z179" s="245">
        <f t="shared" si="82"/>
        <v>18476.187332551199</v>
      </c>
      <c r="AA179" s="245">
        <f t="shared" si="82"/>
        <v>17126.78064307601</v>
      </c>
      <c r="AB179" s="256">
        <f t="shared" si="82"/>
        <v>23696.974844181779</v>
      </c>
      <c r="AC179" s="257">
        <f t="shared" si="82"/>
        <v>220070.67296131203</v>
      </c>
      <c r="AD179" s="255">
        <f t="shared" si="82"/>
        <v>15412.026590118785</v>
      </c>
      <c r="AE179" s="245">
        <f t="shared" si="82"/>
        <v>13228.517350278997</v>
      </c>
      <c r="AF179" s="245">
        <f t="shared" si="82"/>
        <v>41041.675029181977</v>
      </c>
      <c r="AG179" s="245">
        <f t="shared" si="82"/>
        <v>15984.263014233202</v>
      </c>
      <c r="AH179" s="245">
        <f t="shared" si="82"/>
        <v>17976.240746568823</v>
      </c>
      <c r="AI179" s="245">
        <f t="shared" si="82"/>
        <v>19170.422298560799</v>
      </c>
      <c r="AJ179" s="245">
        <f t="shared" ref="AJ179:BB179" si="83">+AJ94+AJ99</f>
        <v>17341.763022436415</v>
      </c>
      <c r="AK179" s="245">
        <f t="shared" si="83"/>
        <v>17430.258801455406</v>
      </c>
      <c r="AL179" s="245">
        <f t="shared" si="83"/>
        <v>18091.368229272804</v>
      </c>
      <c r="AM179" s="245">
        <f t="shared" si="83"/>
        <v>19372.080505762817</v>
      </c>
      <c r="AN179" s="245">
        <f t="shared" si="83"/>
        <v>17358.319357213601</v>
      </c>
      <c r="AO179" s="256">
        <f t="shared" si="83"/>
        <v>22842.849037249995</v>
      </c>
      <c r="AP179" s="257">
        <f t="shared" si="83"/>
        <v>235249.78398233361</v>
      </c>
      <c r="AQ179" s="255">
        <f t="shared" si="83"/>
        <v>15426.066129548006</v>
      </c>
      <c r="AR179" s="245">
        <f t="shared" si="83"/>
        <v>12794.83731749861</v>
      </c>
      <c r="AS179" s="245">
        <f t="shared" si="83"/>
        <v>15951.454228018813</v>
      </c>
      <c r="AT179" s="245">
        <f t="shared" si="83"/>
        <v>23502.989216526214</v>
      </c>
      <c r="AU179" s="245">
        <f t="shared" si="83"/>
        <v>16473.040651464216</v>
      </c>
      <c r="AV179" s="245">
        <f t="shared" si="83"/>
        <v>16185.204181912603</v>
      </c>
      <c r="AW179" s="245">
        <f t="shared" si="83"/>
        <v>15722.0775865742</v>
      </c>
      <c r="AX179" s="245">
        <f t="shared" si="83"/>
        <v>17376.289587489809</v>
      </c>
      <c r="AY179" s="245">
        <f t="shared" si="83"/>
        <v>14812.417571777009</v>
      </c>
      <c r="AZ179" s="245">
        <f t="shared" si="83"/>
        <v>18480.235944195185</v>
      </c>
      <c r="BA179" s="245">
        <f t="shared" si="83"/>
        <v>17298.188628637625</v>
      </c>
      <c r="BB179" s="245">
        <f t="shared" si="83"/>
        <v>22688.786334457614</v>
      </c>
      <c r="BC179" s="257">
        <f t="shared" si="79"/>
        <v>206711.58737809994</v>
      </c>
      <c r="BD179" s="255">
        <f t="shared" ref="BD179:BU179" si="84">+BD94+BD99</f>
        <v>17820.856475577009</v>
      </c>
      <c r="BE179" s="245">
        <f t="shared" si="84"/>
        <v>16177.538389240004</v>
      </c>
      <c r="BF179" s="245">
        <f t="shared" si="84"/>
        <v>15324.306335917412</v>
      </c>
      <c r="BG179" s="245">
        <f t="shared" si="84"/>
        <v>17381.046825331196</v>
      </c>
      <c r="BH179" s="245">
        <f t="shared" si="84"/>
        <v>17978.422786827803</v>
      </c>
      <c r="BI179" s="245">
        <f t="shared" si="84"/>
        <v>18770.103829197411</v>
      </c>
      <c r="BJ179" s="245">
        <f t="shared" si="84"/>
        <v>22788.163788913975</v>
      </c>
      <c r="BK179" s="245">
        <f t="shared" si="84"/>
        <v>20514.547307600413</v>
      </c>
      <c r="BL179" s="245">
        <f t="shared" si="84"/>
        <v>18076.771708894601</v>
      </c>
      <c r="BM179" s="245">
        <f t="shared" si="84"/>
        <v>17685.637881481784</v>
      </c>
      <c r="BN179" s="245">
        <f t="shared" si="84"/>
        <v>13580.57747965238</v>
      </c>
      <c r="BO179" s="245">
        <f t="shared" si="84"/>
        <v>20743.475440154387</v>
      </c>
      <c r="BP179" s="257">
        <f t="shared" si="84"/>
        <v>216841.44824878837</v>
      </c>
      <c r="BQ179" s="245">
        <f t="shared" si="84"/>
        <v>16023.063762356629</v>
      </c>
      <c r="BR179" s="245">
        <f t="shared" si="84"/>
        <v>14719.830943107387</v>
      </c>
      <c r="BS179" s="245">
        <f t="shared" si="84"/>
        <v>12662.081099382402</v>
      </c>
      <c r="BT179" s="245">
        <f t="shared" si="84"/>
        <v>4621.6927055744027</v>
      </c>
      <c r="BU179" s="245">
        <f t="shared" si="84"/>
        <v>5521.8786966890038</v>
      </c>
      <c r="BV179" s="245">
        <f t="shared" ref="BV179" si="85">+BV94+BV99</f>
        <v>8198.2223237191938</v>
      </c>
      <c r="BW179" s="146">
        <f t="shared" si="53"/>
        <v>100333.59172496847</v>
      </c>
      <c r="BX179" s="20">
        <f t="shared" si="54"/>
        <v>103452.27464209084</v>
      </c>
      <c r="BY179" s="52">
        <f t="shared" si="55"/>
        <v>61746.769530829013</v>
      </c>
      <c r="BZ179" s="128">
        <f t="shared" si="56"/>
        <v>-40.313763284131234</v>
      </c>
      <c r="CA179" s="66"/>
      <c r="CB179" s="66"/>
    </row>
    <row r="180" spans="1:80" ht="20.100000000000001" customHeight="1" x14ac:dyDescent="0.2">
      <c r="A180" s="63"/>
      <c r="B180" s="249"/>
      <c r="C180" s="250" t="s">
        <v>89</v>
      </c>
      <c r="D180" s="255">
        <f t="shared" ref="D180:AI180" si="86">+D112+D122+D117</f>
        <v>2110.2415714916842</v>
      </c>
      <c r="E180" s="245">
        <f t="shared" si="86"/>
        <v>1707.0759584758794</v>
      </c>
      <c r="F180" s="245">
        <f t="shared" si="86"/>
        <v>2043.4271437783336</v>
      </c>
      <c r="G180" s="245">
        <f t="shared" si="86"/>
        <v>1973.3947652229197</v>
      </c>
      <c r="H180" s="245">
        <f t="shared" si="86"/>
        <v>2034.2733407118419</v>
      </c>
      <c r="I180" s="245">
        <f t="shared" si="86"/>
        <v>2038.5280120471939</v>
      </c>
      <c r="J180" s="245">
        <f t="shared" si="86"/>
        <v>2036.9433533387953</v>
      </c>
      <c r="K180" s="245">
        <f t="shared" si="86"/>
        <v>2066.2681397578813</v>
      </c>
      <c r="L180" s="245">
        <f t="shared" si="86"/>
        <v>2004.2691660161529</v>
      </c>
      <c r="M180" s="245">
        <f t="shared" si="86"/>
        <v>2082.7940325745481</v>
      </c>
      <c r="N180" s="245">
        <f t="shared" si="86"/>
        <v>2026.7560251583636</v>
      </c>
      <c r="O180" s="256">
        <f t="shared" si="86"/>
        <v>2780.2642552963348</v>
      </c>
      <c r="P180" s="257">
        <f t="shared" si="86"/>
        <v>24904.235763869929</v>
      </c>
      <c r="Q180" s="255">
        <f t="shared" si="86"/>
        <v>2773.5354438423706</v>
      </c>
      <c r="R180" s="245">
        <f t="shared" si="86"/>
        <v>2317.484218173855</v>
      </c>
      <c r="S180" s="245">
        <f t="shared" si="86"/>
        <v>2540.421290224424</v>
      </c>
      <c r="T180" s="245">
        <f t="shared" si="86"/>
        <v>2444.1733097195361</v>
      </c>
      <c r="U180" s="245">
        <f t="shared" si="86"/>
        <v>2453.3716992543814</v>
      </c>
      <c r="V180" s="245">
        <f t="shared" si="86"/>
        <v>2527.94052207714</v>
      </c>
      <c r="W180" s="245">
        <f t="shared" si="86"/>
        <v>2590.9813622091015</v>
      </c>
      <c r="X180" s="245">
        <f t="shared" si="86"/>
        <v>2596.0373259156995</v>
      </c>
      <c r="Y180" s="245">
        <f t="shared" si="86"/>
        <v>2549.2489527642779</v>
      </c>
      <c r="Z180" s="245">
        <f t="shared" si="86"/>
        <v>2583.1939130868518</v>
      </c>
      <c r="AA180" s="245">
        <f t="shared" si="86"/>
        <v>2629.2207499965516</v>
      </c>
      <c r="AB180" s="256">
        <f t="shared" si="86"/>
        <v>3233.0807856216775</v>
      </c>
      <c r="AC180" s="257">
        <f t="shared" si="86"/>
        <v>31238.689572885865</v>
      </c>
      <c r="AD180" s="255">
        <f t="shared" si="86"/>
        <v>2834.851787161203</v>
      </c>
      <c r="AE180" s="245">
        <f t="shared" si="86"/>
        <v>2462.3786591509556</v>
      </c>
      <c r="AF180" s="245">
        <f t="shared" si="86"/>
        <v>2802.5266657897096</v>
      </c>
      <c r="AG180" s="245">
        <f t="shared" si="86"/>
        <v>2717.8515295458969</v>
      </c>
      <c r="AH180" s="245">
        <f t="shared" si="86"/>
        <v>2800.1130374444115</v>
      </c>
      <c r="AI180" s="245">
        <f t="shared" si="86"/>
        <v>2853.3673340869354</v>
      </c>
      <c r="AJ180" s="245">
        <f t="shared" ref="AJ180:BO180" si="87">+AJ112+AJ122+AJ117</f>
        <v>2923.6796777904601</v>
      </c>
      <c r="AK180" s="245">
        <f t="shared" si="87"/>
        <v>2947.0789386404867</v>
      </c>
      <c r="AL180" s="245">
        <f t="shared" si="87"/>
        <v>2887.0945775232835</v>
      </c>
      <c r="AM180" s="245">
        <f t="shared" si="87"/>
        <v>2981.0446796866172</v>
      </c>
      <c r="AN180" s="245">
        <f t="shared" si="87"/>
        <v>3061.0274101182999</v>
      </c>
      <c r="AO180" s="256">
        <f t="shared" si="87"/>
        <v>3701.089122286412</v>
      </c>
      <c r="AP180" s="257">
        <f t="shared" si="87"/>
        <v>34972.103419224666</v>
      </c>
      <c r="AQ180" s="255">
        <f t="shared" si="87"/>
        <v>3347.6073703932125</v>
      </c>
      <c r="AR180" s="245">
        <f t="shared" si="87"/>
        <v>2829.347517541562</v>
      </c>
      <c r="AS180" s="245">
        <f t="shared" si="87"/>
        <v>3178.8812373566334</v>
      </c>
      <c r="AT180" s="245">
        <f t="shared" si="87"/>
        <v>2896.9459125678827</v>
      </c>
      <c r="AU180" s="245">
        <f t="shared" si="87"/>
        <v>2990.3139892029722</v>
      </c>
      <c r="AV180" s="245">
        <f t="shared" si="87"/>
        <v>2997.733737561106</v>
      </c>
      <c r="AW180" s="245">
        <f t="shared" si="87"/>
        <v>3070.7130754744262</v>
      </c>
      <c r="AX180" s="245">
        <f t="shared" si="87"/>
        <v>3115.61492307344</v>
      </c>
      <c r="AY180" s="245">
        <f t="shared" si="87"/>
        <v>3069.2945058597747</v>
      </c>
      <c r="AZ180" s="245">
        <f t="shared" si="87"/>
        <v>3179.8187888546136</v>
      </c>
      <c r="BA180" s="245">
        <f t="shared" si="87"/>
        <v>3256.0360710730533</v>
      </c>
      <c r="BB180" s="245">
        <f t="shared" si="87"/>
        <v>4190.5454804845695</v>
      </c>
      <c r="BC180" s="257">
        <f t="shared" si="87"/>
        <v>38122.852609443245</v>
      </c>
      <c r="BD180" s="255">
        <f t="shared" si="87"/>
        <v>3529.4231081766993</v>
      </c>
      <c r="BE180" s="245">
        <f t="shared" si="87"/>
        <v>3193.2166713383313</v>
      </c>
      <c r="BF180" s="245">
        <f t="shared" si="87"/>
        <v>3286.633134032179</v>
      </c>
      <c r="BG180" s="245">
        <f t="shared" si="87"/>
        <v>3253.0524491198021</v>
      </c>
      <c r="BH180" s="245">
        <f t="shared" si="87"/>
        <v>3331.7144159968329</v>
      </c>
      <c r="BI180" s="245">
        <f t="shared" si="87"/>
        <v>3412.1472616983983</v>
      </c>
      <c r="BJ180" s="245">
        <f t="shared" si="87"/>
        <v>3433.1377347762068</v>
      </c>
      <c r="BK180" s="245">
        <f t="shared" si="87"/>
        <v>3498.3069700343717</v>
      </c>
      <c r="BL180" s="245">
        <f t="shared" si="87"/>
        <v>3418.6425780974701</v>
      </c>
      <c r="BM180" s="245">
        <f t="shared" si="87"/>
        <v>3313.9685956056774</v>
      </c>
      <c r="BN180" s="245">
        <f t="shared" si="87"/>
        <v>2971.8209467626684</v>
      </c>
      <c r="BO180" s="245">
        <f t="shared" si="87"/>
        <v>4390.9627025984009</v>
      </c>
      <c r="BP180" s="257">
        <f t="shared" ref="BP180:BU180" si="88">+BP112+BP122+BP117</f>
        <v>41033.026568237037</v>
      </c>
      <c r="BQ180" s="245">
        <f t="shared" si="88"/>
        <v>3769.0602174313494</v>
      </c>
      <c r="BR180" s="245">
        <f t="shared" si="88"/>
        <v>3554.9292206027317</v>
      </c>
      <c r="BS180" s="245">
        <f t="shared" si="88"/>
        <v>3020.5642472716863</v>
      </c>
      <c r="BT180" s="245">
        <f t="shared" si="88"/>
        <v>1469.1945163595976</v>
      </c>
      <c r="BU180" s="245">
        <f t="shared" si="88"/>
        <v>1869.3198993476653</v>
      </c>
      <c r="BV180" s="245">
        <f t="shared" ref="BV180" si="89">+BV112+BV122+BV117</f>
        <v>2636.2297070347722</v>
      </c>
      <c r="BW180" s="146">
        <f t="shared" si="53"/>
        <v>18240.82976462337</v>
      </c>
      <c r="BX180" s="20">
        <f t="shared" si="54"/>
        <v>20006.187040362245</v>
      </c>
      <c r="BY180" s="52">
        <f t="shared" si="55"/>
        <v>16319.297808047802</v>
      </c>
      <c r="BZ180" s="128">
        <f t="shared" si="56"/>
        <v>-18.428745192055771</v>
      </c>
      <c r="CA180" s="66"/>
      <c r="CB180" s="66"/>
    </row>
    <row r="181" spans="1:80" ht="20.100000000000001" customHeight="1" x14ac:dyDescent="0.2">
      <c r="A181" s="63"/>
      <c r="B181" s="249"/>
      <c r="C181" s="250" t="s">
        <v>90</v>
      </c>
      <c r="D181" s="255">
        <f t="shared" ref="D181:AI181" si="90">+D143</f>
        <v>6.4228844100000035</v>
      </c>
      <c r="E181" s="245">
        <f t="shared" si="90"/>
        <v>6.5206746399999993</v>
      </c>
      <c r="F181" s="245">
        <f t="shared" si="90"/>
        <v>12.037412189999996</v>
      </c>
      <c r="G181" s="245">
        <f t="shared" si="90"/>
        <v>19.751261770000006</v>
      </c>
      <c r="H181" s="245">
        <f t="shared" si="90"/>
        <v>16.434032690099997</v>
      </c>
      <c r="I181" s="245">
        <f t="shared" si="90"/>
        <v>17.029683250000001</v>
      </c>
      <c r="J181" s="245">
        <f t="shared" si="90"/>
        <v>20.067343869999995</v>
      </c>
      <c r="K181" s="245">
        <f t="shared" si="90"/>
        <v>23.263204680000005</v>
      </c>
      <c r="L181" s="245">
        <f t="shared" si="90"/>
        <v>23.619538039999998</v>
      </c>
      <c r="M181" s="245">
        <f t="shared" si="90"/>
        <v>29.556228300000029</v>
      </c>
      <c r="N181" s="245">
        <f t="shared" si="90"/>
        <v>39.418695540000009</v>
      </c>
      <c r="O181" s="256">
        <f t="shared" si="90"/>
        <v>45.601147679999983</v>
      </c>
      <c r="P181" s="257">
        <f t="shared" si="90"/>
        <v>259.72210706010003</v>
      </c>
      <c r="Q181" s="255">
        <f t="shared" si="90"/>
        <v>43.55488927399999</v>
      </c>
      <c r="R181" s="245">
        <f t="shared" si="90"/>
        <v>39.326891390000043</v>
      </c>
      <c r="S181" s="245">
        <f t="shared" si="90"/>
        <v>46.245261094000057</v>
      </c>
      <c r="T181" s="245">
        <f t="shared" si="90"/>
        <v>47.539360272000081</v>
      </c>
      <c r="U181" s="245">
        <f t="shared" si="90"/>
        <v>50.543363000000127</v>
      </c>
      <c r="V181" s="245">
        <f t="shared" si="90"/>
        <v>50.862674470000002</v>
      </c>
      <c r="W181" s="245">
        <f t="shared" si="90"/>
        <v>57.119669044900014</v>
      </c>
      <c r="X181" s="245">
        <f t="shared" si="90"/>
        <v>57.693885074699956</v>
      </c>
      <c r="Y181" s="245">
        <f t="shared" si="90"/>
        <v>57.18492074000001</v>
      </c>
      <c r="Z181" s="245">
        <f t="shared" si="90"/>
        <v>60.385673589999769</v>
      </c>
      <c r="AA181" s="245">
        <f t="shared" si="90"/>
        <v>61.248096899999723</v>
      </c>
      <c r="AB181" s="256">
        <f t="shared" si="90"/>
        <v>66.892010889999654</v>
      </c>
      <c r="AC181" s="257">
        <f t="shared" si="90"/>
        <v>638.59669573959945</v>
      </c>
      <c r="AD181" s="255">
        <f t="shared" si="90"/>
        <v>62.106635689999692</v>
      </c>
      <c r="AE181" s="245">
        <f t="shared" si="90"/>
        <v>62.037317760000185</v>
      </c>
      <c r="AF181" s="245">
        <f t="shared" si="90"/>
        <v>69.94372117500032</v>
      </c>
      <c r="AG181" s="245">
        <f t="shared" si="90"/>
        <v>66.840489710000043</v>
      </c>
      <c r="AH181" s="245">
        <f t="shared" si="90"/>
        <v>74.66164156999983</v>
      </c>
      <c r="AI181" s="245">
        <f t="shared" si="90"/>
        <v>76.235107779999908</v>
      </c>
      <c r="AJ181" s="245">
        <f t="shared" ref="AJ181:BB181" si="91">+AJ143</f>
        <v>79.198706904599831</v>
      </c>
      <c r="AK181" s="245">
        <f t="shared" si="91"/>
        <v>84.022032802915263</v>
      </c>
      <c r="AL181" s="245">
        <f t="shared" si="91"/>
        <v>86.602878439999685</v>
      </c>
      <c r="AM181" s="245">
        <f t="shared" si="91"/>
        <v>89.829086603599734</v>
      </c>
      <c r="AN181" s="245">
        <f t="shared" si="91"/>
        <v>93.525201329999646</v>
      </c>
      <c r="AO181" s="256">
        <f t="shared" si="91"/>
        <v>98.25269162999993</v>
      </c>
      <c r="AP181" s="257">
        <f t="shared" si="91"/>
        <v>943.255511396114</v>
      </c>
      <c r="AQ181" s="255">
        <f t="shared" si="91"/>
        <v>93.979210918400028</v>
      </c>
      <c r="AR181" s="245">
        <f t="shared" si="91"/>
        <v>89.006094619999999</v>
      </c>
      <c r="AS181" s="245">
        <f t="shared" si="91"/>
        <v>103.21203527369981</v>
      </c>
      <c r="AT181" s="245">
        <f t="shared" si="91"/>
        <v>92.034575199999765</v>
      </c>
      <c r="AU181" s="245">
        <f t="shared" si="91"/>
        <v>99.034672700899634</v>
      </c>
      <c r="AV181" s="245">
        <f t="shared" si="91"/>
        <v>100.91974859860012</v>
      </c>
      <c r="AW181" s="245">
        <f t="shared" si="91"/>
        <v>106.8035421200005</v>
      </c>
      <c r="AX181" s="245">
        <f t="shared" si="91"/>
        <v>110.96456725000047</v>
      </c>
      <c r="AY181" s="245">
        <f t="shared" si="91"/>
        <v>108.60116136400076</v>
      </c>
      <c r="AZ181" s="245">
        <f t="shared" si="91"/>
        <v>115.10836877280062</v>
      </c>
      <c r="BA181" s="245">
        <f t="shared" si="91"/>
        <v>113.46224429200051</v>
      </c>
      <c r="BB181" s="245">
        <f t="shared" si="91"/>
        <v>124.36382390000031</v>
      </c>
      <c r="BC181" s="257">
        <f t="shared" si="79"/>
        <v>1257.4900450104028</v>
      </c>
      <c r="BD181" s="255">
        <f t="shared" ref="BD181:BI181" si="92">+BD143</f>
        <v>118.1106177172001</v>
      </c>
      <c r="BE181" s="245">
        <f t="shared" si="92"/>
        <v>111.32222467470054</v>
      </c>
      <c r="BF181" s="245">
        <f t="shared" si="92"/>
        <v>120.5743589104008</v>
      </c>
      <c r="BG181" s="245">
        <f t="shared" si="92"/>
        <v>122.0771185344006</v>
      </c>
      <c r="BH181" s="245">
        <f t="shared" si="92"/>
        <v>126.8782943306004</v>
      </c>
      <c r="BI181" s="245">
        <f t="shared" si="92"/>
        <v>124.6757729776009</v>
      </c>
      <c r="BJ181" s="245">
        <f t="shared" ref="BJ181:BK181" si="93">+BJ143</f>
        <v>130.76149762440062</v>
      </c>
      <c r="BK181" s="245">
        <f t="shared" si="93"/>
        <v>130.52878057560051</v>
      </c>
      <c r="BL181" s="245">
        <f t="shared" ref="BL181:BM181" si="94">+BL143</f>
        <v>125.7398194852006</v>
      </c>
      <c r="BM181" s="245">
        <f t="shared" si="94"/>
        <v>126.54047718000068</v>
      </c>
      <c r="BN181" s="245">
        <f t="shared" ref="BN181:BO181" si="95">+BN143</f>
        <v>123.93996403320091</v>
      </c>
      <c r="BO181" s="245">
        <f t="shared" si="95"/>
        <v>141.77273611320052</v>
      </c>
      <c r="BP181" s="257">
        <f t="shared" ref="BP181" si="96">+BP143</f>
        <v>1502.9216621565074</v>
      </c>
      <c r="BQ181" s="245">
        <f t="shared" ref="BQ181:BR181" si="97">+BQ143</f>
        <v>128.54665946200055</v>
      </c>
      <c r="BR181" s="245">
        <f t="shared" si="97"/>
        <v>129.3612701128009</v>
      </c>
      <c r="BS181" s="245">
        <f t="shared" ref="BS181:BT181" si="98">+BS143</f>
        <v>123.29391813120057</v>
      </c>
      <c r="BT181" s="245">
        <f t="shared" si="98"/>
        <v>110.09932248000069</v>
      </c>
      <c r="BU181" s="245">
        <f t="shared" ref="BU181:BV181" si="99">+BU143</f>
        <v>139.91047506999996</v>
      </c>
      <c r="BV181" s="245">
        <f t="shared" si="99"/>
        <v>186.06833734800028</v>
      </c>
      <c r="BW181" s="146">
        <f t="shared" si="53"/>
        <v>578.18633731159946</v>
      </c>
      <c r="BX181" s="20">
        <f t="shared" si="54"/>
        <v>723.63838714490339</v>
      </c>
      <c r="BY181" s="52">
        <f t="shared" si="55"/>
        <v>817.27998260400295</v>
      </c>
      <c r="BZ181" s="128">
        <f t="shared" si="56"/>
        <v>12.94038529776731</v>
      </c>
      <c r="CA181" s="66"/>
      <c r="CB181" s="66"/>
    </row>
    <row r="182" spans="1:80" ht="20.100000000000001" customHeight="1" thickBot="1" x14ac:dyDescent="0.3">
      <c r="A182" s="63"/>
      <c r="B182" s="249" t="s">
        <v>58</v>
      </c>
      <c r="C182" s="250"/>
      <c r="D182" s="258">
        <f t="shared" ref="D182:AI182" si="100">+D164</f>
        <v>4424.8975493047983</v>
      </c>
      <c r="E182" s="246">
        <f t="shared" si="100"/>
        <v>4466.1600077976</v>
      </c>
      <c r="F182" s="246">
        <f t="shared" si="100"/>
        <v>5916.9033128519986</v>
      </c>
      <c r="G182" s="246">
        <f t="shared" si="100"/>
        <v>5322.3727806596007</v>
      </c>
      <c r="H182" s="246">
        <f t="shared" si="100"/>
        <v>5196.4883984571989</v>
      </c>
      <c r="I182" s="246">
        <f t="shared" si="100"/>
        <v>6411.1098343360009</v>
      </c>
      <c r="J182" s="246">
        <f t="shared" si="100"/>
        <v>6259.0206265180004</v>
      </c>
      <c r="K182" s="246">
        <f t="shared" si="100"/>
        <v>5648.4633926755996</v>
      </c>
      <c r="L182" s="246">
        <f t="shared" si="100"/>
        <v>4585.5871353615994</v>
      </c>
      <c r="M182" s="246">
        <f t="shared" si="100"/>
        <v>6262.3217462740013</v>
      </c>
      <c r="N182" s="246">
        <f t="shared" si="100"/>
        <v>4542.7098989775986</v>
      </c>
      <c r="O182" s="259">
        <f t="shared" si="100"/>
        <v>3732.7825270623998</v>
      </c>
      <c r="P182" s="260">
        <f t="shared" si="100"/>
        <v>62768.817210276393</v>
      </c>
      <c r="Q182" s="258">
        <f t="shared" si="100"/>
        <v>4276.6196938027997</v>
      </c>
      <c r="R182" s="246">
        <f t="shared" si="100"/>
        <v>4696.2010803340008</v>
      </c>
      <c r="S182" s="246">
        <f t="shared" si="100"/>
        <v>5785.2267552303983</v>
      </c>
      <c r="T182" s="246">
        <f t="shared" si="100"/>
        <v>6284.6131106523999</v>
      </c>
      <c r="U182" s="246">
        <f t="shared" si="100"/>
        <v>7554.4251434776006</v>
      </c>
      <c r="V182" s="246">
        <f t="shared" si="100"/>
        <v>7032.7682432380007</v>
      </c>
      <c r="W182" s="246">
        <f t="shared" si="100"/>
        <v>3656.7285783744001</v>
      </c>
      <c r="X182" s="246">
        <f t="shared" si="100"/>
        <v>6943.4518914751989</v>
      </c>
      <c r="Y182" s="246">
        <f t="shared" si="100"/>
        <v>6247.2289872639985</v>
      </c>
      <c r="Z182" s="246">
        <f t="shared" si="100"/>
        <v>7363.0769674432022</v>
      </c>
      <c r="AA182" s="246">
        <f t="shared" si="100"/>
        <v>5820.9777149439988</v>
      </c>
      <c r="AB182" s="259">
        <f t="shared" si="100"/>
        <v>6052.7981250075991</v>
      </c>
      <c r="AC182" s="260">
        <f t="shared" si="100"/>
        <v>71714.116291243598</v>
      </c>
      <c r="AD182" s="258">
        <f t="shared" si="100"/>
        <v>5553.3540635411991</v>
      </c>
      <c r="AE182" s="246">
        <f t="shared" si="100"/>
        <v>4537.9135508287991</v>
      </c>
      <c r="AF182" s="246">
        <f t="shared" si="100"/>
        <v>5965.6490743684008</v>
      </c>
      <c r="AG182" s="246">
        <f t="shared" si="100"/>
        <v>4065.7660689515997</v>
      </c>
      <c r="AH182" s="246">
        <f t="shared" si="100"/>
        <v>5399.9438289104</v>
      </c>
      <c r="AI182" s="246">
        <f t="shared" si="100"/>
        <v>4591.5548912928007</v>
      </c>
      <c r="AJ182" s="246">
        <f t="shared" ref="AJ182:BB182" si="101">+AJ164</f>
        <v>5697.2290657600024</v>
      </c>
      <c r="AK182" s="246">
        <f t="shared" si="101"/>
        <v>3776.9236765464007</v>
      </c>
      <c r="AL182" s="246">
        <f t="shared" si="101"/>
        <v>5078.8383803684001</v>
      </c>
      <c r="AM182" s="246">
        <f t="shared" si="101"/>
        <v>5130.9262571928002</v>
      </c>
      <c r="AN182" s="246">
        <f t="shared" si="101"/>
        <v>5551.8273906207978</v>
      </c>
      <c r="AO182" s="259">
        <f t="shared" si="101"/>
        <v>6383.7309613124016</v>
      </c>
      <c r="AP182" s="260">
        <f t="shared" si="101"/>
        <v>61733.657209694007</v>
      </c>
      <c r="AQ182" s="258">
        <f t="shared" si="101"/>
        <v>4001.9026017967985</v>
      </c>
      <c r="AR182" s="246">
        <f t="shared" si="101"/>
        <v>4274.1808065952</v>
      </c>
      <c r="AS182" s="246">
        <f t="shared" si="101"/>
        <v>8084.0431711651972</v>
      </c>
      <c r="AT182" s="246">
        <f t="shared" si="101"/>
        <v>6902.5509025423999</v>
      </c>
      <c r="AU182" s="246">
        <f t="shared" si="101"/>
        <v>7409.4432882211986</v>
      </c>
      <c r="AV182" s="246">
        <f t="shared" si="101"/>
        <v>5377.3878776544007</v>
      </c>
      <c r="AW182" s="246">
        <f t="shared" si="101"/>
        <v>6614.412973344798</v>
      </c>
      <c r="AX182" s="246">
        <f t="shared" si="101"/>
        <v>7096.0746707500002</v>
      </c>
      <c r="AY182" s="246">
        <f t="shared" si="101"/>
        <v>6056.3821230964013</v>
      </c>
      <c r="AZ182" s="246">
        <f t="shared" si="101"/>
        <v>6489.2683689531996</v>
      </c>
      <c r="BA182" s="246">
        <f t="shared" si="101"/>
        <v>6165.7237381580007</v>
      </c>
      <c r="BB182" s="246">
        <f t="shared" si="101"/>
        <v>4884.3427346120006</v>
      </c>
      <c r="BC182" s="260">
        <f t="shared" si="79"/>
        <v>73355.71325688959</v>
      </c>
      <c r="BD182" s="258">
        <f t="shared" ref="BD182:BI182" si="102">+BD164</f>
        <v>4427.8326267615994</v>
      </c>
      <c r="BE182" s="246">
        <f t="shared" si="102"/>
        <v>3013.8623350739999</v>
      </c>
      <c r="BF182" s="246">
        <f t="shared" si="102"/>
        <v>5309.058860755199</v>
      </c>
      <c r="BG182" s="246">
        <f t="shared" si="102"/>
        <v>6047.3264528675991</v>
      </c>
      <c r="BH182" s="246">
        <f t="shared" si="102"/>
        <v>5534.8724623108001</v>
      </c>
      <c r="BI182" s="246">
        <f t="shared" si="102"/>
        <v>3782.8289713220015</v>
      </c>
      <c r="BJ182" s="246">
        <f t="shared" ref="BJ182:BK182" si="103">+BJ164</f>
        <v>5880.8136188888002</v>
      </c>
      <c r="BK182" s="246">
        <f t="shared" si="103"/>
        <v>4419.6038562596004</v>
      </c>
      <c r="BL182" s="246">
        <f t="shared" ref="BL182:BM182" si="104">+BL164</f>
        <v>4725.9697954188014</v>
      </c>
      <c r="BM182" s="246">
        <f t="shared" si="104"/>
        <v>7100.0239568212</v>
      </c>
      <c r="BN182" s="246">
        <f t="shared" ref="BN182:BO182" si="105">+BN164</f>
        <v>5045.606402815999</v>
      </c>
      <c r="BO182" s="246">
        <f t="shared" si="105"/>
        <v>4654.9668258347992</v>
      </c>
      <c r="BP182" s="260">
        <f t="shared" ref="BP182" si="106">+BP164</f>
        <v>59942.766165130393</v>
      </c>
      <c r="BQ182" s="246">
        <f t="shared" ref="BQ182:BR182" si="107">+BQ164</f>
        <v>3959.5213645136</v>
      </c>
      <c r="BR182" s="246">
        <f t="shared" si="107"/>
        <v>3514.1452250951997</v>
      </c>
      <c r="BS182" s="246">
        <f t="shared" ref="BS182:BT182" si="108">+BS164</f>
        <v>10686.111941324001</v>
      </c>
      <c r="BT182" s="246">
        <f t="shared" si="108"/>
        <v>4086.8510849976001</v>
      </c>
      <c r="BU182" s="246">
        <f t="shared" ref="BU182:BV182" si="109">+BU164</f>
        <v>5242.6447721452023</v>
      </c>
      <c r="BV182" s="246">
        <f t="shared" si="109"/>
        <v>4764.1052695595999</v>
      </c>
      <c r="BW182" s="235">
        <f t="shared" si="53"/>
        <v>36049.508647975192</v>
      </c>
      <c r="BX182" s="147">
        <f t="shared" si="54"/>
        <v>28115.781709091199</v>
      </c>
      <c r="BY182" s="140">
        <f t="shared" si="55"/>
        <v>32253.379657635207</v>
      </c>
      <c r="BZ182" s="128">
        <f t="shared" si="56"/>
        <v>14.716282802857727</v>
      </c>
      <c r="CA182" s="66"/>
      <c r="CB182" s="66"/>
    </row>
    <row r="183" spans="1:80" ht="20.100000000000001" customHeight="1" thickBot="1" x14ac:dyDescent="0.3">
      <c r="A183" s="63"/>
      <c r="B183" s="266" t="s">
        <v>91</v>
      </c>
      <c r="C183" s="267"/>
      <c r="D183" s="261">
        <f>+D175+D177+D182</f>
        <v>74394.791081708885</v>
      </c>
      <c r="E183" s="262">
        <f t="shared" ref="E183:AQ183" si="110">+E175+E177+E182</f>
        <v>63910.886867236666</v>
      </c>
      <c r="F183" s="262">
        <f t="shared" si="110"/>
        <v>73455.005479580112</v>
      </c>
      <c r="G183" s="262">
        <f t="shared" si="110"/>
        <v>83904.486682610936</v>
      </c>
      <c r="H183" s="262">
        <f t="shared" si="110"/>
        <v>75468.372389983939</v>
      </c>
      <c r="I183" s="262">
        <f t="shared" si="110"/>
        <v>79551.382660287782</v>
      </c>
      <c r="J183" s="262">
        <f t="shared" si="110"/>
        <v>86197.919513510409</v>
      </c>
      <c r="K183" s="262">
        <f t="shared" si="110"/>
        <v>72526.386783392867</v>
      </c>
      <c r="L183" s="262">
        <f t="shared" si="110"/>
        <v>73620.769977969539</v>
      </c>
      <c r="M183" s="262">
        <f t="shared" si="110"/>
        <v>86661.377703116785</v>
      </c>
      <c r="N183" s="262">
        <f t="shared" si="110"/>
        <v>74618.184139838151</v>
      </c>
      <c r="O183" s="263">
        <f t="shared" si="110"/>
        <v>106184.8711273169</v>
      </c>
      <c r="P183" s="264">
        <f t="shared" si="110"/>
        <v>950494.43440655293</v>
      </c>
      <c r="Q183" s="261">
        <f t="shared" si="110"/>
        <v>77583.229539877197</v>
      </c>
      <c r="R183" s="262">
        <f t="shared" si="110"/>
        <v>72602.061721329868</v>
      </c>
      <c r="S183" s="262">
        <f t="shared" si="110"/>
        <v>85702.227730118248</v>
      </c>
      <c r="T183" s="262">
        <f t="shared" si="110"/>
        <v>89614.264901046321</v>
      </c>
      <c r="U183" s="262">
        <f t="shared" si="110"/>
        <v>92977.250476290763</v>
      </c>
      <c r="V183" s="262">
        <f t="shared" si="110"/>
        <v>90490.003956603337</v>
      </c>
      <c r="W183" s="262">
        <f t="shared" si="110"/>
        <v>81014.831639460812</v>
      </c>
      <c r="X183" s="262">
        <f t="shared" si="110"/>
        <v>94161.850673295194</v>
      </c>
      <c r="Y183" s="262">
        <f t="shared" si="110"/>
        <v>94120.142121557888</v>
      </c>
      <c r="Z183" s="262">
        <f t="shared" si="110"/>
        <v>95466.27399820245</v>
      </c>
      <c r="AA183" s="262">
        <f t="shared" si="110"/>
        <v>90906.078801129945</v>
      </c>
      <c r="AB183" s="263">
        <f t="shared" si="110"/>
        <v>112279.52826464329</v>
      </c>
      <c r="AC183" s="264">
        <f t="shared" si="110"/>
        <v>1076917.7438235555</v>
      </c>
      <c r="AD183" s="261">
        <f t="shared" si="110"/>
        <v>83383.965474115219</v>
      </c>
      <c r="AE183" s="262">
        <f t="shared" si="110"/>
        <v>72344.322582130349</v>
      </c>
      <c r="AF183" s="262">
        <f t="shared" si="110"/>
        <v>121238.60269460293</v>
      </c>
      <c r="AG183" s="262">
        <f t="shared" si="110"/>
        <v>94440.040050109703</v>
      </c>
      <c r="AH183" s="262">
        <f t="shared" si="110"/>
        <v>101742.04477662382</v>
      </c>
      <c r="AI183" s="262">
        <f t="shared" si="110"/>
        <v>91469.612611967532</v>
      </c>
      <c r="AJ183" s="262">
        <f t="shared" si="110"/>
        <v>91875.221666881902</v>
      </c>
      <c r="AK183" s="262">
        <f t="shared" si="110"/>
        <v>88851.976804207035</v>
      </c>
      <c r="AL183" s="262">
        <f t="shared" si="110"/>
        <v>91551.55566302588</v>
      </c>
      <c r="AM183" s="262">
        <f t="shared" si="110"/>
        <v>97272.359014077636</v>
      </c>
      <c r="AN183" s="262">
        <f t="shared" si="110"/>
        <v>93836.567366036092</v>
      </c>
      <c r="AO183" s="263">
        <f t="shared" si="110"/>
        <v>111722.29577565941</v>
      </c>
      <c r="AP183" s="264">
        <f t="shared" si="110"/>
        <v>1139728.5644794372</v>
      </c>
      <c r="AQ183" s="261">
        <f t="shared" si="110"/>
        <v>95024.083280092003</v>
      </c>
      <c r="AR183" s="262">
        <f t="shared" ref="AR183:AS183" si="111">+AR175+AR177+AR182</f>
        <v>77239.568566822374</v>
      </c>
      <c r="AS183" s="262">
        <f t="shared" si="111"/>
        <v>96886.926933190727</v>
      </c>
      <c r="AT183" s="262">
        <f t="shared" ref="AT183:AU183" si="112">+AT175+AT177+AT182</f>
        <v>124134.40347690271</v>
      </c>
      <c r="AU183" s="262">
        <f t="shared" si="112"/>
        <v>103004.35046768906</v>
      </c>
      <c r="AV183" s="262">
        <f t="shared" ref="AV183:AW183" si="113">+AV175+AV177+AV182</f>
        <v>98165.905604942964</v>
      </c>
      <c r="AW183" s="262">
        <f t="shared" si="113"/>
        <v>102731.97479060624</v>
      </c>
      <c r="AX183" s="262">
        <f t="shared" ref="AX183:AY183" si="114">+AX175+AX177+AX182</f>
        <v>100669.58064450184</v>
      </c>
      <c r="AY183" s="262">
        <f t="shared" si="114"/>
        <v>92915.657361733567</v>
      </c>
      <c r="AZ183" s="262">
        <f t="shared" ref="AZ183:BA183" si="115">+AZ175+AZ177+AZ182</f>
        <v>114318.21300832872</v>
      </c>
      <c r="BA183" s="262">
        <f t="shared" si="115"/>
        <v>102664.9627517373</v>
      </c>
      <c r="BB183" s="262">
        <f t="shared" ref="BB183:BD183" si="116">+BB175+BB177+BB182</f>
        <v>113664.96288214793</v>
      </c>
      <c r="BC183" s="264">
        <f t="shared" si="116"/>
        <v>1221420.5897686952</v>
      </c>
      <c r="BD183" s="261">
        <f t="shared" si="116"/>
        <v>105951.03954649853</v>
      </c>
      <c r="BE183" s="262">
        <f t="shared" ref="BE183:BF183" si="117">+BE175+BE177+BE182</f>
        <v>84763.405842069827</v>
      </c>
      <c r="BF183" s="262">
        <f t="shared" si="117"/>
        <v>96076.075621902797</v>
      </c>
      <c r="BG183" s="262">
        <f t="shared" ref="BG183" si="118">+BG175+BG177+BG182</f>
        <v>114497.24311939522</v>
      </c>
      <c r="BH183" s="262">
        <f t="shared" ref="BH183:BI183" si="119">+BH175+BH177+BH182</f>
        <v>106581.82845701493</v>
      </c>
      <c r="BI183" s="262">
        <f t="shared" si="119"/>
        <v>98216.336011948864</v>
      </c>
      <c r="BJ183" s="262">
        <f t="shared" ref="BJ183:BK183" si="120">+BJ175+BJ177+BJ182</f>
        <v>119569.31067051322</v>
      </c>
      <c r="BK183" s="262">
        <f t="shared" si="120"/>
        <v>106237.51656822496</v>
      </c>
      <c r="BL183" s="262">
        <f t="shared" ref="BL183:BM183" si="121">+BL175+BL177+BL182</f>
        <v>101565.41801726549</v>
      </c>
      <c r="BM183" s="262">
        <f t="shared" si="121"/>
        <v>105924.06986878808</v>
      </c>
      <c r="BN183" s="262">
        <f t="shared" ref="BN183:BO183" si="122">+BN175+BN177+BN182</f>
        <v>98109.609274118659</v>
      </c>
      <c r="BO183" s="262">
        <f t="shared" si="122"/>
        <v>117452.67343063583</v>
      </c>
      <c r="BP183" s="264">
        <f t="shared" ref="BP183" si="123">+BP175+BP177+BP182</f>
        <v>1254944.5264283763</v>
      </c>
      <c r="BQ183" s="262">
        <f t="shared" ref="BQ183:BR183" si="124">+BQ175+BQ177+BQ182</f>
        <v>102383.3424063726</v>
      </c>
      <c r="BR183" s="262">
        <f t="shared" si="124"/>
        <v>88119.315716255136</v>
      </c>
      <c r="BS183" s="262">
        <f t="shared" ref="BS183:BT183" si="125">+BS175+BS177+BS182</f>
        <v>109984.90260231073</v>
      </c>
      <c r="BT183" s="262">
        <f t="shared" si="125"/>
        <v>64345.968006148774</v>
      </c>
      <c r="BU183" s="262">
        <f t="shared" ref="BU183:BV183" si="126">+BU175+BU177+BU182</f>
        <v>75300.362239573064</v>
      </c>
      <c r="BV183" s="262">
        <f t="shared" si="126"/>
        <v>84585.086722693595</v>
      </c>
      <c r="BW183" s="179">
        <f t="shared" si="53"/>
        <v>594455.23832963977</v>
      </c>
      <c r="BX183" s="118">
        <f t="shared" si="54"/>
        <v>606085.92859883013</v>
      </c>
      <c r="BY183" s="119">
        <f t="shared" si="55"/>
        <v>524718.9776933539</v>
      </c>
      <c r="BZ183" s="171">
        <f t="shared" si="56"/>
        <v>-13.424985974114778</v>
      </c>
      <c r="CA183" s="66"/>
      <c r="CB183" s="66"/>
    </row>
    <row r="184" spans="1:80" ht="20.100000000000001" customHeight="1" x14ac:dyDescent="0.2">
      <c r="A184" s="63"/>
      <c r="B184" s="242"/>
      <c r="C184" s="244"/>
      <c r="BD184" s="245"/>
      <c r="BE184" s="245"/>
      <c r="BF184" s="245"/>
      <c r="BG184" s="245"/>
      <c r="BH184" s="245"/>
      <c r="BI184" s="245"/>
      <c r="BJ184" s="245"/>
      <c r="BK184" s="245"/>
      <c r="BL184" s="245"/>
      <c r="BM184" s="245"/>
      <c r="BN184" s="245"/>
      <c r="BO184" s="245"/>
      <c r="BP184" s="245"/>
      <c r="BQ184" s="245"/>
      <c r="BR184" s="245"/>
      <c r="BS184" s="245"/>
      <c r="BT184" s="245"/>
      <c r="BU184" s="245"/>
      <c r="BV184" s="245"/>
      <c r="CA184" s="66"/>
      <c r="CB184" s="66"/>
    </row>
    <row r="185" spans="1:80" ht="20.100000000000001" customHeight="1" thickBot="1" x14ac:dyDescent="0.3">
      <c r="A185" s="63"/>
      <c r="B185" s="265" t="s">
        <v>108</v>
      </c>
      <c r="C185" s="243"/>
      <c r="CA185" s="66"/>
      <c r="CB185" s="66"/>
    </row>
    <row r="186" spans="1:80" ht="20.100000000000001" customHeight="1" x14ac:dyDescent="0.25">
      <c r="A186" s="63"/>
      <c r="B186" s="247" t="s">
        <v>35</v>
      </c>
      <c r="C186" s="248"/>
      <c r="D186" s="251">
        <f>+D187</f>
        <v>6674</v>
      </c>
      <c r="E186" s="252">
        <f t="shared" ref="E186:BV186" si="127">+E187</f>
        <v>5941</v>
      </c>
      <c r="F186" s="252">
        <f t="shared" si="127"/>
        <v>7133</v>
      </c>
      <c r="G186" s="252">
        <f t="shared" si="127"/>
        <v>7295</v>
      </c>
      <c r="H186" s="252">
        <f t="shared" si="127"/>
        <v>6788</v>
      </c>
      <c r="I186" s="252">
        <f t="shared" si="127"/>
        <v>7374</v>
      </c>
      <c r="J186" s="252">
        <f t="shared" si="127"/>
        <v>8229</v>
      </c>
      <c r="K186" s="252">
        <f t="shared" si="127"/>
        <v>7761</v>
      </c>
      <c r="L186" s="252">
        <f t="shared" si="127"/>
        <v>8020</v>
      </c>
      <c r="M186" s="252">
        <f t="shared" si="127"/>
        <v>8685</v>
      </c>
      <c r="N186" s="252">
        <f t="shared" si="127"/>
        <v>8042</v>
      </c>
      <c r="O186" s="253">
        <f t="shared" si="127"/>
        <v>9280</v>
      </c>
      <c r="P186" s="254">
        <f t="shared" si="127"/>
        <v>91222</v>
      </c>
      <c r="Q186" s="251">
        <f t="shared" si="127"/>
        <v>7889</v>
      </c>
      <c r="R186" s="252">
        <f t="shared" si="127"/>
        <v>7759</v>
      </c>
      <c r="S186" s="252">
        <f t="shared" si="127"/>
        <v>9337</v>
      </c>
      <c r="T186" s="252">
        <f t="shared" si="127"/>
        <v>9211</v>
      </c>
      <c r="U186" s="252">
        <f t="shared" si="127"/>
        <v>8992</v>
      </c>
      <c r="V186" s="252">
        <f t="shared" si="127"/>
        <v>9779</v>
      </c>
      <c r="W186" s="252">
        <f t="shared" si="127"/>
        <v>9388</v>
      </c>
      <c r="X186" s="252">
        <f t="shared" si="127"/>
        <v>10590</v>
      </c>
      <c r="Y186" s="252">
        <f t="shared" si="127"/>
        <v>10416</v>
      </c>
      <c r="Z186" s="252">
        <f t="shared" si="127"/>
        <v>10222</v>
      </c>
      <c r="AA186" s="252">
        <f t="shared" si="127"/>
        <v>10596</v>
      </c>
      <c r="AB186" s="253">
        <f t="shared" si="127"/>
        <v>12103</v>
      </c>
      <c r="AC186" s="254">
        <f t="shared" si="127"/>
        <v>116282</v>
      </c>
      <c r="AD186" s="251">
        <f t="shared" si="127"/>
        <v>11000</v>
      </c>
      <c r="AE186" s="252">
        <f t="shared" si="127"/>
        <v>9876</v>
      </c>
      <c r="AF186" s="252">
        <f t="shared" si="127"/>
        <v>12748</v>
      </c>
      <c r="AG186" s="252">
        <f t="shared" si="127"/>
        <v>10373</v>
      </c>
      <c r="AH186" s="252">
        <f t="shared" si="127"/>
        <v>12400</v>
      </c>
      <c r="AI186" s="252">
        <f t="shared" si="127"/>
        <v>11581</v>
      </c>
      <c r="AJ186" s="252">
        <f t="shared" si="127"/>
        <v>11165</v>
      </c>
      <c r="AK186" s="252">
        <f t="shared" si="127"/>
        <v>11446</v>
      </c>
      <c r="AL186" s="252">
        <f t="shared" si="127"/>
        <v>10530</v>
      </c>
      <c r="AM186" s="252">
        <f t="shared" si="127"/>
        <v>11235</v>
      </c>
      <c r="AN186" s="252">
        <f t="shared" si="127"/>
        <v>10790</v>
      </c>
      <c r="AO186" s="253">
        <f t="shared" si="127"/>
        <v>10745</v>
      </c>
      <c r="AP186" s="254">
        <f t="shared" si="127"/>
        <v>133889</v>
      </c>
      <c r="AQ186" s="251">
        <f t="shared" si="127"/>
        <v>10812</v>
      </c>
      <c r="AR186" s="252">
        <f t="shared" si="127"/>
        <v>9228</v>
      </c>
      <c r="AS186" s="252">
        <f t="shared" si="127"/>
        <v>10705</v>
      </c>
      <c r="AT186" s="252">
        <f t="shared" si="127"/>
        <v>11008</v>
      </c>
      <c r="AU186" s="252">
        <f t="shared" si="127"/>
        <v>10980</v>
      </c>
      <c r="AV186" s="252">
        <f t="shared" si="127"/>
        <v>10948</v>
      </c>
      <c r="AW186" s="252">
        <f t="shared" si="127"/>
        <v>11267</v>
      </c>
      <c r="AX186" s="252">
        <f t="shared" si="127"/>
        <v>12003</v>
      </c>
      <c r="AY186" s="252">
        <f t="shared" si="127"/>
        <v>10747</v>
      </c>
      <c r="AZ186" s="252">
        <f t="shared" si="127"/>
        <v>12156</v>
      </c>
      <c r="BA186" s="252">
        <f t="shared" si="127"/>
        <v>11352</v>
      </c>
      <c r="BB186" s="252">
        <f t="shared" si="127"/>
        <v>11499</v>
      </c>
      <c r="BC186" s="254">
        <f t="shared" si="127"/>
        <v>132705</v>
      </c>
      <c r="BD186" s="251">
        <f t="shared" si="127"/>
        <v>11434</v>
      </c>
      <c r="BE186" s="252">
        <f t="shared" si="127"/>
        <v>10454</v>
      </c>
      <c r="BF186" s="252">
        <f t="shared" si="127"/>
        <v>10451</v>
      </c>
      <c r="BG186" s="252">
        <f t="shared" si="127"/>
        <v>12298</v>
      </c>
      <c r="BH186" s="252">
        <f t="shared" si="127"/>
        <v>13083</v>
      </c>
      <c r="BI186" s="252">
        <f t="shared" si="127"/>
        <v>11215</v>
      </c>
      <c r="BJ186" s="252">
        <f t="shared" si="127"/>
        <v>14076</v>
      </c>
      <c r="BK186" s="252">
        <f t="shared" si="127"/>
        <v>13695</v>
      </c>
      <c r="BL186" s="252">
        <f t="shared" si="127"/>
        <v>13263</v>
      </c>
      <c r="BM186" s="252">
        <f t="shared" si="127"/>
        <v>13968</v>
      </c>
      <c r="BN186" s="252">
        <f t="shared" si="127"/>
        <v>11712</v>
      </c>
      <c r="BO186" s="252">
        <f t="shared" si="127"/>
        <v>13279</v>
      </c>
      <c r="BP186" s="254">
        <f t="shared" si="127"/>
        <v>148928</v>
      </c>
      <c r="BQ186" s="252">
        <f t="shared" si="127"/>
        <v>13185</v>
      </c>
      <c r="BR186" s="252">
        <f t="shared" si="127"/>
        <v>11936</v>
      </c>
      <c r="BS186" s="252">
        <f t="shared" si="127"/>
        <v>11689</v>
      </c>
      <c r="BT186" s="252">
        <f t="shared" si="127"/>
        <v>8786</v>
      </c>
      <c r="BU186" s="252">
        <f t="shared" si="127"/>
        <v>9049</v>
      </c>
      <c r="BV186" s="252">
        <f t="shared" si="127"/>
        <v>10256</v>
      </c>
      <c r="BW186" s="154">
        <f t="shared" ref="BW186:BW194" si="128">SUM($AQ186:$AV186)</f>
        <v>63681</v>
      </c>
      <c r="BX186" s="153">
        <f t="shared" ref="BX186:BX194" si="129">SUM($BD186:$BI186)</f>
        <v>68935</v>
      </c>
      <c r="BY186" s="155">
        <f t="shared" ref="BY186:BY194" si="130">SUM($BQ186:$BV186)</f>
        <v>64901</v>
      </c>
      <c r="BZ186" s="177">
        <f t="shared" ref="BZ186:BZ194" si="131">((BY186/BX186)-1)*100</f>
        <v>-5.8518894610865342</v>
      </c>
      <c r="CA186" s="66"/>
      <c r="CB186" s="66"/>
    </row>
    <row r="187" spans="1:80" ht="20.100000000000001" customHeight="1" x14ac:dyDescent="0.2">
      <c r="A187" s="63"/>
      <c r="B187" s="249"/>
      <c r="C187" s="250" t="s">
        <v>86</v>
      </c>
      <c r="D187" s="255">
        <f t="shared" ref="D187:AI187" si="132">+D40</f>
        <v>6674</v>
      </c>
      <c r="E187" s="245">
        <f t="shared" si="132"/>
        <v>5941</v>
      </c>
      <c r="F187" s="245">
        <f t="shared" si="132"/>
        <v>7133</v>
      </c>
      <c r="G187" s="245">
        <f t="shared" si="132"/>
        <v>7295</v>
      </c>
      <c r="H187" s="245">
        <f t="shared" si="132"/>
        <v>6788</v>
      </c>
      <c r="I187" s="245">
        <f t="shared" si="132"/>
        <v>7374</v>
      </c>
      <c r="J187" s="245">
        <f t="shared" si="132"/>
        <v>8229</v>
      </c>
      <c r="K187" s="245">
        <f t="shared" si="132"/>
        <v>7761</v>
      </c>
      <c r="L187" s="245">
        <f t="shared" si="132"/>
        <v>8020</v>
      </c>
      <c r="M187" s="245">
        <f t="shared" si="132"/>
        <v>8685</v>
      </c>
      <c r="N187" s="245">
        <f t="shared" si="132"/>
        <v>8042</v>
      </c>
      <c r="O187" s="256">
        <f t="shared" si="132"/>
        <v>9280</v>
      </c>
      <c r="P187" s="257">
        <f t="shared" si="132"/>
        <v>91222</v>
      </c>
      <c r="Q187" s="255">
        <f t="shared" si="132"/>
        <v>7889</v>
      </c>
      <c r="R187" s="245">
        <f t="shared" si="132"/>
        <v>7759</v>
      </c>
      <c r="S187" s="245">
        <f t="shared" si="132"/>
        <v>9337</v>
      </c>
      <c r="T187" s="245">
        <f t="shared" si="132"/>
        <v>9211</v>
      </c>
      <c r="U187" s="245">
        <f t="shared" si="132"/>
        <v>8992</v>
      </c>
      <c r="V187" s="245">
        <f t="shared" si="132"/>
        <v>9779</v>
      </c>
      <c r="W187" s="245">
        <f t="shared" si="132"/>
        <v>9388</v>
      </c>
      <c r="X187" s="245">
        <f t="shared" si="132"/>
        <v>10590</v>
      </c>
      <c r="Y187" s="245">
        <f t="shared" si="132"/>
        <v>10416</v>
      </c>
      <c r="Z187" s="245">
        <f t="shared" si="132"/>
        <v>10222</v>
      </c>
      <c r="AA187" s="245">
        <f t="shared" si="132"/>
        <v>10596</v>
      </c>
      <c r="AB187" s="256">
        <f t="shared" si="132"/>
        <v>12103</v>
      </c>
      <c r="AC187" s="257">
        <f t="shared" si="132"/>
        <v>116282</v>
      </c>
      <c r="AD187" s="255">
        <f t="shared" si="132"/>
        <v>11000</v>
      </c>
      <c r="AE187" s="245">
        <f t="shared" si="132"/>
        <v>9876</v>
      </c>
      <c r="AF187" s="245">
        <f t="shared" si="132"/>
        <v>12748</v>
      </c>
      <c r="AG187" s="245">
        <f t="shared" si="132"/>
        <v>10373</v>
      </c>
      <c r="AH187" s="245">
        <f t="shared" si="132"/>
        <v>12400</v>
      </c>
      <c r="AI187" s="245">
        <f t="shared" si="132"/>
        <v>11581</v>
      </c>
      <c r="AJ187" s="245">
        <f t="shared" ref="AJ187:BB187" si="133">+AJ40</f>
        <v>11165</v>
      </c>
      <c r="AK187" s="245">
        <f t="shared" si="133"/>
        <v>11446</v>
      </c>
      <c r="AL187" s="245">
        <f t="shared" si="133"/>
        <v>10530</v>
      </c>
      <c r="AM187" s="245">
        <f t="shared" si="133"/>
        <v>11235</v>
      </c>
      <c r="AN187" s="245">
        <f t="shared" si="133"/>
        <v>10790</v>
      </c>
      <c r="AO187" s="256">
        <f t="shared" si="133"/>
        <v>10745</v>
      </c>
      <c r="AP187" s="257">
        <f t="shared" si="133"/>
        <v>133889</v>
      </c>
      <c r="AQ187" s="255">
        <f t="shared" si="133"/>
        <v>10812</v>
      </c>
      <c r="AR187" s="245">
        <f t="shared" si="133"/>
        <v>9228</v>
      </c>
      <c r="AS187" s="245">
        <f t="shared" si="133"/>
        <v>10705</v>
      </c>
      <c r="AT187" s="245">
        <f t="shared" si="133"/>
        <v>11008</v>
      </c>
      <c r="AU187" s="245">
        <f t="shared" si="133"/>
        <v>10980</v>
      </c>
      <c r="AV187" s="245">
        <f t="shared" si="133"/>
        <v>10948</v>
      </c>
      <c r="AW187" s="245">
        <f t="shared" si="133"/>
        <v>11267</v>
      </c>
      <c r="AX187" s="245">
        <f t="shared" si="133"/>
        <v>12003</v>
      </c>
      <c r="AY187" s="245">
        <f t="shared" si="133"/>
        <v>10747</v>
      </c>
      <c r="AZ187" s="245">
        <f t="shared" si="133"/>
        <v>12156</v>
      </c>
      <c r="BA187" s="245">
        <f t="shared" si="133"/>
        <v>11352</v>
      </c>
      <c r="BB187" s="245">
        <f t="shared" si="133"/>
        <v>11499</v>
      </c>
      <c r="BC187" s="257">
        <f>SUM(AQ187:BB187)</f>
        <v>132705</v>
      </c>
      <c r="BD187" s="255">
        <f t="shared" ref="BD187:BU187" si="134">+BD40</f>
        <v>11434</v>
      </c>
      <c r="BE187" s="245">
        <f t="shared" si="134"/>
        <v>10454</v>
      </c>
      <c r="BF187" s="245">
        <f t="shared" si="134"/>
        <v>10451</v>
      </c>
      <c r="BG187" s="245">
        <f t="shared" si="134"/>
        <v>12298</v>
      </c>
      <c r="BH187" s="245">
        <f t="shared" si="134"/>
        <v>13083</v>
      </c>
      <c r="BI187" s="245">
        <f t="shared" si="134"/>
        <v>11215</v>
      </c>
      <c r="BJ187" s="245">
        <f t="shared" si="134"/>
        <v>14076</v>
      </c>
      <c r="BK187" s="245">
        <f t="shared" si="134"/>
        <v>13695</v>
      </c>
      <c r="BL187" s="245">
        <f t="shared" si="134"/>
        <v>13263</v>
      </c>
      <c r="BM187" s="245">
        <f t="shared" si="134"/>
        <v>13968</v>
      </c>
      <c r="BN187" s="245">
        <f t="shared" si="134"/>
        <v>11712</v>
      </c>
      <c r="BO187" s="245">
        <f t="shared" si="134"/>
        <v>13279</v>
      </c>
      <c r="BP187" s="257">
        <f t="shared" si="134"/>
        <v>148928</v>
      </c>
      <c r="BQ187" s="245">
        <f t="shared" si="134"/>
        <v>13185</v>
      </c>
      <c r="BR187" s="245">
        <f t="shared" si="134"/>
        <v>11936</v>
      </c>
      <c r="BS187" s="245">
        <f t="shared" si="134"/>
        <v>11689</v>
      </c>
      <c r="BT187" s="245">
        <f t="shared" si="134"/>
        <v>8786</v>
      </c>
      <c r="BU187" s="245">
        <f t="shared" si="134"/>
        <v>9049</v>
      </c>
      <c r="BV187" s="245">
        <f t="shared" ref="BV187" si="135">+BV40</f>
        <v>10256</v>
      </c>
      <c r="BW187" s="146">
        <f t="shared" si="128"/>
        <v>63681</v>
      </c>
      <c r="BX187" s="20">
        <f t="shared" si="129"/>
        <v>68935</v>
      </c>
      <c r="BY187" s="52">
        <f t="shared" si="130"/>
        <v>64901</v>
      </c>
      <c r="BZ187" s="128">
        <f t="shared" si="131"/>
        <v>-5.8518894610865342</v>
      </c>
      <c r="CA187" s="66"/>
      <c r="CB187" s="66"/>
    </row>
    <row r="188" spans="1:80" ht="20.100000000000001" customHeight="1" x14ac:dyDescent="0.25">
      <c r="A188" s="63"/>
      <c r="B188" s="249" t="s">
        <v>36</v>
      </c>
      <c r="C188" s="250"/>
      <c r="D188" s="258">
        <f>+D189+D190+D191+D192</f>
        <v>5623101</v>
      </c>
      <c r="E188" s="246">
        <f t="shared" ref="E188:AQ188" si="136">+E189+E190+E191+E192</f>
        <v>4822564</v>
      </c>
      <c r="F188" s="246">
        <f t="shared" si="136"/>
        <v>9947829</v>
      </c>
      <c r="G188" s="246">
        <f t="shared" si="136"/>
        <v>7406476</v>
      </c>
      <c r="H188" s="246">
        <f t="shared" si="136"/>
        <v>7459094</v>
      </c>
      <c r="I188" s="246">
        <f t="shared" si="136"/>
        <v>7477457</v>
      </c>
      <c r="J188" s="246">
        <f t="shared" si="136"/>
        <v>7683430</v>
      </c>
      <c r="K188" s="246">
        <f t="shared" si="136"/>
        <v>8090563</v>
      </c>
      <c r="L188" s="246">
        <f t="shared" si="136"/>
        <v>8013253</v>
      </c>
      <c r="M188" s="246">
        <f t="shared" si="136"/>
        <v>8785711</v>
      </c>
      <c r="N188" s="246">
        <f t="shared" si="136"/>
        <v>9529235</v>
      </c>
      <c r="O188" s="259">
        <f t="shared" si="136"/>
        <v>11231249</v>
      </c>
      <c r="P188" s="260">
        <f t="shared" si="136"/>
        <v>96069962</v>
      </c>
      <c r="Q188" s="258">
        <f t="shared" si="136"/>
        <v>10485240</v>
      </c>
      <c r="R188" s="246">
        <f t="shared" si="136"/>
        <v>9782341</v>
      </c>
      <c r="S188" s="246">
        <f t="shared" si="136"/>
        <v>11007730</v>
      </c>
      <c r="T188" s="246">
        <f t="shared" si="136"/>
        <v>11125781</v>
      </c>
      <c r="U188" s="246">
        <f t="shared" si="136"/>
        <v>11438841</v>
      </c>
      <c r="V188" s="246">
        <f t="shared" si="136"/>
        <v>11572586</v>
      </c>
      <c r="W188" s="246">
        <f t="shared" si="136"/>
        <v>11822340</v>
      </c>
      <c r="X188" s="246">
        <f t="shared" si="136"/>
        <v>12447366</v>
      </c>
      <c r="Y188" s="246">
        <f t="shared" si="136"/>
        <v>12305611</v>
      </c>
      <c r="Z188" s="246">
        <f t="shared" si="136"/>
        <v>12714456</v>
      </c>
      <c r="AA188" s="246">
        <f t="shared" si="136"/>
        <v>12666773</v>
      </c>
      <c r="AB188" s="259">
        <f t="shared" si="136"/>
        <v>14255856.77</v>
      </c>
      <c r="AC188" s="260">
        <f t="shared" si="136"/>
        <v>141624921.76999998</v>
      </c>
      <c r="AD188" s="258">
        <f t="shared" si="136"/>
        <v>12570220</v>
      </c>
      <c r="AE188" s="246">
        <f t="shared" si="136"/>
        <v>11678607</v>
      </c>
      <c r="AF188" s="246">
        <f t="shared" si="136"/>
        <v>13548733</v>
      </c>
      <c r="AG188" s="246">
        <f t="shared" si="136"/>
        <v>12986415</v>
      </c>
      <c r="AH188" s="246">
        <f t="shared" si="136"/>
        <v>13793729</v>
      </c>
      <c r="AI188" s="246">
        <f t="shared" si="136"/>
        <v>13926540</v>
      </c>
      <c r="AJ188" s="246">
        <f t="shared" si="136"/>
        <v>13900851</v>
      </c>
      <c r="AK188" s="246">
        <f t="shared" si="136"/>
        <v>14373673</v>
      </c>
      <c r="AL188" s="246">
        <f t="shared" si="136"/>
        <v>15757834</v>
      </c>
      <c r="AM188" s="246">
        <f t="shared" si="136"/>
        <v>14983511</v>
      </c>
      <c r="AN188" s="246">
        <f t="shared" si="136"/>
        <v>15208097</v>
      </c>
      <c r="AO188" s="259">
        <f t="shared" si="136"/>
        <v>16448324</v>
      </c>
      <c r="AP188" s="260">
        <f t="shared" si="136"/>
        <v>169176534</v>
      </c>
      <c r="AQ188" s="258">
        <f t="shared" si="136"/>
        <v>14804612</v>
      </c>
      <c r="AR188" s="246">
        <f t="shared" ref="AR188:AS188" si="137">+AR189+AR190+AR191+AR192</f>
        <v>12987244</v>
      </c>
      <c r="AS188" s="246">
        <f t="shared" si="137"/>
        <v>14555364</v>
      </c>
      <c r="AT188" s="246">
        <f t="shared" ref="AT188:AU188" si="138">+AT189+AT190+AT191+AT192</f>
        <v>14528369.809999999</v>
      </c>
      <c r="AU188" s="246">
        <f t="shared" si="138"/>
        <v>15522511</v>
      </c>
      <c r="AV188" s="246">
        <f t="shared" ref="AV188:AW188" si="139">+AV189+AV190+AV191+AV192</f>
        <v>15390187</v>
      </c>
      <c r="AW188" s="246">
        <f t="shared" si="139"/>
        <v>15478778</v>
      </c>
      <c r="AX188" s="246">
        <f t="shared" ref="AX188:AY188" si="140">+AX189+AX190+AX191+AX192</f>
        <v>16064196</v>
      </c>
      <c r="AY188" s="246">
        <f t="shared" si="140"/>
        <v>15784692</v>
      </c>
      <c r="AZ188" s="246">
        <f t="shared" ref="AZ188:BA188" si="141">+AZ189+AZ190+AZ191+AZ192</f>
        <v>16503961</v>
      </c>
      <c r="BA188" s="246">
        <f t="shared" si="141"/>
        <v>16061053</v>
      </c>
      <c r="BB188" s="246">
        <f t="shared" ref="BB188:BD188" si="142">+BB189+BB190+BB191+BB192</f>
        <v>17205415</v>
      </c>
      <c r="BC188" s="260">
        <f t="shared" si="142"/>
        <v>184886382.81</v>
      </c>
      <c r="BD188" s="258">
        <f t="shared" si="142"/>
        <v>15848409</v>
      </c>
      <c r="BE188" s="246">
        <f t="shared" ref="BE188:BF188" si="143">+BE189+BE190+BE191+BE192</f>
        <v>14941356</v>
      </c>
      <c r="BF188" s="246">
        <f t="shared" si="143"/>
        <v>15966538</v>
      </c>
      <c r="BG188" s="246">
        <f t="shared" ref="BG188:BH188" si="144">+BG189+BG190+BG191+BG192</f>
        <v>16042877</v>
      </c>
      <c r="BH188" s="246">
        <f t="shared" si="144"/>
        <v>16736290</v>
      </c>
      <c r="BI188" s="246">
        <f t="shared" ref="BI188" si="145">+BI189+BI190+BI191+BI192</f>
        <v>16327574</v>
      </c>
      <c r="BJ188" s="246">
        <f t="shared" ref="BJ188:BK188" si="146">+BJ189+BJ190+BJ191+BJ192</f>
        <v>16790663</v>
      </c>
      <c r="BK188" s="246">
        <f t="shared" si="146"/>
        <v>17360198</v>
      </c>
      <c r="BL188" s="246">
        <f t="shared" ref="BL188:BM188" si="147">+BL189+BL190+BL191+BL192</f>
        <v>17175624</v>
      </c>
      <c r="BM188" s="246">
        <f t="shared" si="147"/>
        <v>16919907</v>
      </c>
      <c r="BN188" s="246">
        <f t="shared" ref="BN188:BO188" si="148">+BN189+BN190+BN191+BN192</f>
        <v>14997463</v>
      </c>
      <c r="BO188" s="246">
        <f t="shared" si="148"/>
        <v>19378769</v>
      </c>
      <c r="BP188" s="260">
        <f t="shared" ref="BP188" si="149">+BP189+BP190+BP191+BP192</f>
        <v>198485668</v>
      </c>
      <c r="BQ188" s="246">
        <f t="shared" ref="BQ188:BR188" si="150">+BQ189+BQ190+BQ191+BQ192</f>
        <v>17683493</v>
      </c>
      <c r="BR188" s="246">
        <f t="shared" si="150"/>
        <v>17189717</v>
      </c>
      <c r="BS188" s="246">
        <f t="shared" ref="BS188:BT188" si="151">+BS189+BS190+BS191+BS192</f>
        <v>15222274</v>
      </c>
      <c r="BT188" s="246">
        <f t="shared" si="151"/>
        <v>9060405</v>
      </c>
      <c r="BU188" s="246">
        <f t="shared" ref="BU188:BV188" si="152">+BU189+BU190+BU191+BU192</f>
        <v>11196924</v>
      </c>
      <c r="BV188" s="246">
        <f t="shared" si="152"/>
        <v>14050159</v>
      </c>
      <c r="BW188" s="235">
        <f t="shared" si="128"/>
        <v>87788287.810000002</v>
      </c>
      <c r="BX188" s="147">
        <f t="shared" si="129"/>
        <v>95863044</v>
      </c>
      <c r="BY188" s="140">
        <f t="shared" si="130"/>
        <v>84402972</v>
      </c>
      <c r="BZ188" s="128">
        <f t="shared" si="131"/>
        <v>-11.954629773700908</v>
      </c>
      <c r="CA188" s="66"/>
      <c r="CB188" s="66"/>
    </row>
    <row r="189" spans="1:80" ht="20.100000000000001" customHeight="1" x14ac:dyDescent="0.2">
      <c r="A189" s="63"/>
      <c r="B189" s="249"/>
      <c r="C189" s="250" t="s">
        <v>87</v>
      </c>
      <c r="D189" s="255">
        <f t="shared" ref="D189:AI189" si="153">+D82+D85+D88</f>
        <v>521941</v>
      </c>
      <c r="E189" s="245">
        <f t="shared" si="153"/>
        <v>494920</v>
      </c>
      <c r="F189" s="245">
        <f t="shared" si="153"/>
        <v>583483</v>
      </c>
      <c r="G189" s="245">
        <f t="shared" si="153"/>
        <v>584977</v>
      </c>
      <c r="H189" s="245">
        <f t="shared" si="153"/>
        <v>604143</v>
      </c>
      <c r="I189" s="245">
        <f t="shared" si="153"/>
        <v>639749</v>
      </c>
      <c r="J189" s="245">
        <f t="shared" si="153"/>
        <v>645906</v>
      </c>
      <c r="K189" s="245">
        <f t="shared" si="153"/>
        <v>639435</v>
      </c>
      <c r="L189" s="245">
        <f t="shared" si="153"/>
        <v>677821</v>
      </c>
      <c r="M189" s="245">
        <f t="shared" si="153"/>
        <v>722711</v>
      </c>
      <c r="N189" s="245">
        <f t="shared" si="153"/>
        <v>678408</v>
      </c>
      <c r="O189" s="256">
        <f t="shared" si="153"/>
        <v>906057</v>
      </c>
      <c r="P189" s="257">
        <f t="shared" si="153"/>
        <v>7699551</v>
      </c>
      <c r="Q189" s="255">
        <f t="shared" si="153"/>
        <v>695197</v>
      </c>
      <c r="R189" s="245">
        <f t="shared" si="153"/>
        <v>695622</v>
      </c>
      <c r="S189" s="245">
        <f t="shared" si="153"/>
        <v>783490</v>
      </c>
      <c r="T189" s="245">
        <f t="shared" si="153"/>
        <v>806451</v>
      </c>
      <c r="U189" s="245">
        <f t="shared" si="153"/>
        <v>827385</v>
      </c>
      <c r="V189" s="245">
        <f t="shared" si="153"/>
        <v>872353</v>
      </c>
      <c r="W189" s="245">
        <f t="shared" si="153"/>
        <v>885318</v>
      </c>
      <c r="X189" s="245">
        <f t="shared" si="153"/>
        <v>906259</v>
      </c>
      <c r="Y189" s="245">
        <f t="shared" si="153"/>
        <v>935257</v>
      </c>
      <c r="Z189" s="245">
        <f t="shared" si="153"/>
        <v>946331</v>
      </c>
      <c r="AA189" s="245">
        <f t="shared" si="153"/>
        <v>954578</v>
      </c>
      <c r="AB189" s="256">
        <f t="shared" si="153"/>
        <v>1200042</v>
      </c>
      <c r="AC189" s="257">
        <f t="shared" si="153"/>
        <v>10508283</v>
      </c>
      <c r="AD189" s="255">
        <f t="shared" si="153"/>
        <v>963855</v>
      </c>
      <c r="AE189" s="245">
        <f t="shared" si="153"/>
        <v>965596</v>
      </c>
      <c r="AF189" s="245">
        <f t="shared" si="153"/>
        <v>1133299</v>
      </c>
      <c r="AG189" s="245">
        <f t="shared" si="153"/>
        <v>1113745</v>
      </c>
      <c r="AH189" s="245">
        <f t="shared" si="153"/>
        <v>1253356</v>
      </c>
      <c r="AI189" s="245">
        <f t="shared" si="153"/>
        <v>1289281</v>
      </c>
      <c r="AJ189" s="245">
        <f t="shared" ref="AJ189:BB189" si="154">+AJ82+AJ85+AJ88</f>
        <v>1333900</v>
      </c>
      <c r="AK189" s="245">
        <f t="shared" si="154"/>
        <v>1544043</v>
      </c>
      <c r="AL189" s="245">
        <f t="shared" si="154"/>
        <v>1363581</v>
      </c>
      <c r="AM189" s="245">
        <f t="shared" si="154"/>
        <v>1432074</v>
      </c>
      <c r="AN189" s="245">
        <f t="shared" si="154"/>
        <v>1454684</v>
      </c>
      <c r="AO189" s="256">
        <f t="shared" si="154"/>
        <v>1706797</v>
      </c>
      <c r="AP189" s="257">
        <f t="shared" si="154"/>
        <v>15554211</v>
      </c>
      <c r="AQ189" s="255">
        <f t="shared" si="154"/>
        <v>1451889</v>
      </c>
      <c r="AR189" s="245">
        <f t="shared" si="154"/>
        <v>1393241</v>
      </c>
      <c r="AS189" s="245">
        <f t="shared" si="154"/>
        <v>1766690</v>
      </c>
      <c r="AT189" s="245">
        <f t="shared" si="154"/>
        <v>1640032</v>
      </c>
      <c r="AU189" s="245">
        <f t="shared" si="154"/>
        <v>1746784</v>
      </c>
      <c r="AV189" s="245">
        <f t="shared" si="154"/>
        <v>1750724</v>
      </c>
      <c r="AW189" s="245">
        <f t="shared" si="154"/>
        <v>1795669</v>
      </c>
      <c r="AX189" s="245">
        <f t="shared" si="154"/>
        <v>1874968</v>
      </c>
      <c r="AY189" s="245">
        <f t="shared" si="154"/>
        <v>1839777</v>
      </c>
      <c r="AZ189" s="245">
        <f t="shared" si="154"/>
        <v>2053287</v>
      </c>
      <c r="BA189" s="245">
        <f t="shared" si="154"/>
        <v>2063628</v>
      </c>
      <c r="BB189" s="245">
        <f t="shared" si="154"/>
        <v>2417887</v>
      </c>
      <c r="BC189" s="257">
        <f t="shared" ref="BC189:BC193" si="155">SUM(AQ189:BB189)</f>
        <v>21794576</v>
      </c>
      <c r="BD189" s="255">
        <f t="shared" ref="BD189:BU189" si="156">+BD82+BD85+BD88</f>
        <v>2087925</v>
      </c>
      <c r="BE189" s="245">
        <f t="shared" si="156"/>
        <v>2152211</v>
      </c>
      <c r="BF189" s="245">
        <f t="shared" si="156"/>
        <v>2311249</v>
      </c>
      <c r="BG189" s="245">
        <f t="shared" si="156"/>
        <v>2425390</v>
      </c>
      <c r="BH189" s="245">
        <f t="shared" si="156"/>
        <v>2647212</v>
      </c>
      <c r="BI189" s="245">
        <f t="shared" si="156"/>
        <v>2548797</v>
      </c>
      <c r="BJ189" s="245">
        <f t="shared" si="156"/>
        <v>2779442</v>
      </c>
      <c r="BK189" s="245">
        <f t="shared" si="156"/>
        <v>2880709</v>
      </c>
      <c r="BL189" s="245">
        <f t="shared" si="156"/>
        <v>2873561</v>
      </c>
      <c r="BM189" s="245">
        <f t="shared" si="156"/>
        <v>2847206</v>
      </c>
      <c r="BN189" s="245">
        <f t="shared" si="156"/>
        <v>2690947</v>
      </c>
      <c r="BO189" s="245">
        <f t="shared" si="156"/>
        <v>3580060</v>
      </c>
      <c r="BP189" s="257">
        <f t="shared" si="156"/>
        <v>31824709</v>
      </c>
      <c r="BQ189" s="245">
        <f t="shared" si="156"/>
        <v>3170862</v>
      </c>
      <c r="BR189" s="245">
        <f t="shared" si="156"/>
        <v>3172385</v>
      </c>
      <c r="BS189" s="245">
        <f t="shared" si="156"/>
        <v>3039497</v>
      </c>
      <c r="BT189" s="245">
        <f t="shared" si="156"/>
        <v>2666611</v>
      </c>
      <c r="BU189" s="245">
        <f t="shared" si="156"/>
        <v>3573519</v>
      </c>
      <c r="BV189" s="245">
        <f t="shared" ref="BV189" si="157">+BV82+BV85+BV88</f>
        <v>4464469</v>
      </c>
      <c r="BW189" s="146">
        <f t="shared" si="128"/>
        <v>9749360</v>
      </c>
      <c r="BX189" s="20">
        <f t="shared" si="129"/>
        <v>14172784</v>
      </c>
      <c r="BY189" s="52">
        <f t="shared" si="130"/>
        <v>20087343</v>
      </c>
      <c r="BZ189" s="128">
        <f t="shared" si="131"/>
        <v>41.731807949659007</v>
      </c>
      <c r="CA189" s="66"/>
      <c r="CB189" s="66"/>
    </row>
    <row r="190" spans="1:80" ht="20.100000000000001" customHeight="1" x14ac:dyDescent="0.2">
      <c r="A190" s="63"/>
      <c r="B190" s="249"/>
      <c r="C190" s="250" t="s">
        <v>88</v>
      </c>
      <c r="D190" s="255">
        <f t="shared" ref="D190:AI190" si="158">+D104+D107</f>
        <v>462155</v>
      </c>
      <c r="E190" s="245">
        <f t="shared" si="158"/>
        <v>425847</v>
      </c>
      <c r="F190" s="245">
        <f t="shared" si="158"/>
        <v>529646</v>
      </c>
      <c r="G190" s="245">
        <f t="shared" si="158"/>
        <v>513556</v>
      </c>
      <c r="H190" s="245">
        <f t="shared" si="158"/>
        <v>524778</v>
      </c>
      <c r="I190" s="245">
        <f t="shared" si="158"/>
        <v>503797</v>
      </c>
      <c r="J190" s="245">
        <f t="shared" si="158"/>
        <v>512856</v>
      </c>
      <c r="K190" s="245">
        <f t="shared" si="158"/>
        <v>508890</v>
      </c>
      <c r="L190" s="245">
        <f t="shared" si="158"/>
        <v>542816</v>
      </c>
      <c r="M190" s="245">
        <f t="shared" si="158"/>
        <v>582817</v>
      </c>
      <c r="N190" s="245">
        <f t="shared" si="158"/>
        <v>524870</v>
      </c>
      <c r="O190" s="256">
        <f t="shared" si="158"/>
        <v>689373</v>
      </c>
      <c r="P190" s="257">
        <f t="shared" si="158"/>
        <v>6321401</v>
      </c>
      <c r="Q190" s="255">
        <f t="shared" si="158"/>
        <v>431021</v>
      </c>
      <c r="R190" s="245">
        <f t="shared" si="158"/>
        <v>408097</v>
      </c>
      <c r="S190" s="245">
        <f t="shared" si="158"/>
        <v>500274</v>
      </c>
      <c r="T190" s="245">
        <f t="shared" si="158"/>
        <v>489919</v>
      </c>
      <c r="U190" s="245">
        <f t="shared" si="158"/>
        <v>494227</v>
      </c>
      <c r="V190" s="245">
        <f t="shared" si="158"/>
        <v>521972</v>
      </c>
      <c r="W190" s="245">
        <f t="shared" si="158"/>
        <v>517596</v>
      </c>
      <c r="X190" s="245">
        <f t="shared" si="158"/>
        <v>536101</v>
      </c>
      <c r="Y190" s="245">
        <f t="shared" si="158"/>
        <v>521888</v>
      </c>
      <c r="Z190" s="245">
        <f t="shared" si="158"/>
        <v>512746</v>
      </c>
      <c r="AA190" s="245">
        <f t="shared" si="158"/>
        <v>517789</v>
      </c>
      <c r="AB190" s="256">
        <f t="shared" si="158"/>
        <v>625475</v>
      </c>
      <c r="AC190" s="257">
        <f t="shared" si="158"/>
        <v>6077105</v>
      </c>
      <c r="AD190" s="255">
        <f t="shared" si="158"/>
        <v>425057</v>
      </c>
      <c r="AE190" s="245">
        <f t="shared" si="158"/>
        <v>394514</v>
      </c>
      <c r="AF190" s="245">
        <f t="shared" si="158"/>
        <v>511467</v>
      </c>
      <c r="AG190" s="245">
        <f t="shared" si="158"/>
        <v>447701</v>
      </c>
      <c r="AH190" s="245">
        <f t="shared" si="158"/>
        <v>509390</v>
      </c>
      <c r="AI190" s="245">
        <f t="shared" si="158"/>
        <v>491126</v>
      </c>
      <c r="AJ190" s="245">
        <f t="shared" ref="AJ190:BB190" si="159">+AJ104+AJ107</f>
        <v>494546</v>
      </c>
      <c r="AK190" s="245">
        <f t="shared" si="159"/>
        <v>511544</v>
      </c>
      <c r="AL190" s="245">
        <f t="shared" si="159"/>
        <v>487094</v>
      </c>
      <c r="AM190" s="245">
        <f t="shared" si="159"/>
        <v>514006</v>
      </c>
      <c r="AN190" s="245">
        <f t="shared" si="159"/>
        <v>500719</v>
      </c>
      <c r="AO190" s="256">
        <f t="shared" si="159"/>
        <v>573947</v>
      </c>
      <c r="AP190" s="257">
        <f t="shared" si="159"/>
        <v>5861111</v>
      </c>
      <c r="AQ190" s="255">
        <f t="shared" si="159"/>
        <v>414064</v>
      </c>
      <c r="AR190" s="245">
        <f t="shared" si="159"/>
        <v>367403</v>
      </c>
      <c r="AS190" s="245">
        <f t="shared" si="159"/>
        <v>466322</v>
      </c>
      <c r="AT190" s="245">
        <f t="shared" si="159"/>
        <v>466469</v>
      </c>
      <c r="AU190" s="245">
        <f t="shared" si="159"/>
        <v>473237</v>
      </c>
      <c r="AV190" s="245">
        <f t="shared" si="159"/>
        <v>476118</v>
      </c>
      <c r="AW190" s="245">
        <f t="shared" si="159"/>
        <v>480451</v>
      </c>
      <c r="AX190" s="245">
        <f t="shared" si="159"/>
        <v>491209</v>
      </c>
      <c r="AY190" s="245">
        <f t="shared" si="159"/>
        <v>441915</v>
      </c>
      <c r="AZ190" s="245">
        <f t="shared" si="159"/>
        <v>512809</v>
      </c>
      <c r="BA190" s="245">
        <f t="shared" si="159"/>
        <v>479648</v>
      </c>
      <c r="BB190" s="245">
        <f t="shared" si="159"/>
        <v>531720</v>
      </c>
      <c r="BC190" s="257">
        <f t="shared" si="155"/>
        <v>5601365</v>
      </c>
      <c r="BD190" s="255">
        <f t="shared" ref="BD190:BU190" si="160">+BD104+BD107</f>
        <v>417009</v>
      </c>
      <c r="BE190" s="245">
        <f t="shared" si="160"/>
        <v>399925</v>
      </c>
      <c r="BF190" s="245">
        <f t="shared" si="160"/>
        <v>414305</v>
      </c>
      <c r="BG190" s="245">
        <f t="shared" si="160"/>
        <v>445358</v>
      </c>
      <c r="BH190" s="245">
        <f t="shared" si="160"/>
        <v>464200</v>
      </c>
      <c r="BI190" s="245">
        <f t="shared" si="160"/>
        <v>422116</v>
      </c>
      <c r="BJ190" s="245">
        <f t="shared" si="160"/>
        <v>478905</v>
      </c>
      <c r="BK190" s="245">
        <f t="shared" si="160"/>
        <v>462658</v>
      </c>
      <c r="BL190" s="245">
        <f t="shared" si="160"/>
        <v>444985</v>
      </c>
      <c r="BM190" s="245">
        <f t="shared" si="160"/>
        <v>415283</v>
      </c>
      <c r="BN190" s="245">
        <f t="shared" si="160"/>
        <v>342236</v>
      </c>
      <c r="BO190" s="245">
        <f t="shared" si="160"/>
        <v>506933</v>
      </c>
      <c r="BP190" s="257">
        <f t="shared" si="160"/>
        <v>5213913</v>
      </c>
      <c r="BQ190" s="245">
        <f t="shared" si="160"/>
        <v>390157</v>
      </c>
      <c r="BR190" s="245">
        <f t="shared" si="160"/>
        <v>344128</v>
      </c>
      <c r="BS190" s="245">
        <f t="shared" si="160"/>
        <v>292169</v>
      </c>
      <c r="BT190" s="245">
        <f t="shared" si="160"/>
        <v>76072</v>
      </c>
      <c r="BU190" s="245">
        <f t="shared" si="160"/>
        <v>100188</v>
      </c>
      <c r="BV190" s="245">
        <f t="shared" ref="BV190" si="161">+BV104+BV107</f>
        <v>169332</v>
      </c>
      <c r="BW190" s="146">
        <f t="shared" si="128"/>
        <v>2663613</v>
      </c>
      <c r="BX190" s="20">
        <f t="shared" si="129"/>
        <v>2562913</v>
      </c>
      <c r="BY190" s="52">
        <f t="shared" si="130"/>
        <v>1372046</v>
      </c>
      <c r="BZ190" s="128">
        <f t="shared" si="131"/>
        <v>-46.465369678955156</v>
      </c>
      <c r="CA190" s="66"/>
      <c r="CB190" s="66"/>
    </row>
    <row r="191" spans="1:80" ht="20.100000000000001" customHeight="1" x14ac:dyDescent="0.2">
      <c r="A191" s="63"/>
      <c r="B191" s="249"/>
      <c r="C191" s="250" t="s">
        <v>89</v>
      </c>
      <c r="D191" s="255">
        <f t="shared" ref="D191:AI191" si="162">+D127+D133+D130</f>
        <v>4380008</v>
      </c>
      <c r="E191" s="245">
        <f t="shared" si="162"/>
        <v>3692391</v>
      </c>
      <c r="F191" s="245">
        <f t="shared" si="162"/>
        <v>8151396</v>
      </c>
      <c r="G191" s="245">
        <f t="shared" si="162"/>
        <v>4540872</v>
      </c>
      <c r="H191" s="245">
        <f t="shared" si="162"/>
        <v>4671379</v>
      </c>
      <c r="I191" s="245">
        <f t="shared" si="162"/>
        <v>4730260</v>
      </c>
      <c r="J191" s="245">
        <f t="shared" si="162"/>
        <v>4658560</v>
      </c>
      <c r="K191" s="245">
        <f t="shared" si="162"/>
        <v>4765155</v>
      </c>
      <c r="L191" s="245">
        <f t="shared" si="162"/>
        <v>4654532</v>
      </c>
      <c r="M191" s="245">
        <f t="shared" si="162"/>
        <v>4798870</v>
      </c>
      <c r="N191" s="245">
        <f t="shared" si="162"/>
        <v>4639583</v>
      </c>
      <c r="O191" s="256">
        <f t="shared" si="162"/>
        <v>5528529</v>
      </c>
      <c r="P191" s="257">
        <f t="shared" si="162"/>
        <v>59211535</v>
      </c>
      <c r="Q191" s="255">
        <f t="shared" si="162"/>
        <v>5629965</v>
      </c>
      <c r="R191" s="245">
        <f t="shared" si="162"/>
        <v>4908112</v>
      </c>
      <c r="S191" s="245">
        <f t="shared" si="162"/>
        <v>5123587</v>
      </c>
      <c r="T191" s="245">
        <f t="shared" si="162"/>
        <v>5180920</v>
      </c>
      <c r="U191" s="245">
        <f t="shared" si="162"/>
        <v>5396151</v>
      </c>
      <c r="V191" s="245">
        <f t="shared" si="162"/>
        <v>5594355</v>
      </c>
      <c r="W191" s="245">
        <f t="shared" si="162"/>
        <v>5610604</v>
      </c>
      <c r="X191" s="245">
        <f t="shared" si="162"/>
        <v>5710793</v>
      </c>
      <c r="Y191" s="245">
        <f t="shared" si="162"/>
        <v>5665924</v>
      </c>
      <c r="Z191" s="245">
        <f t="shared" si="162"/>
        <v>5735091</v>
      </c>
      <c r="AA191" s="245">
        <f t="shared" si="162"/>
        <v>5809113</v>
      </c>
      <c r="AB191" s="256">
        <f t="shared" si="162"/>
        <v>7037640.7699999996</v>
      </c>
      <c r="AC191" s="257">
        <f t="shared" si="162"/>
        <v>67402255.769999996</v>
      </c>
      <c r="AD191" s="255">
        <f t="shared" si="162"/>
        <v>6042045</v>
      </c>
      <c r="AE191" s="245">
        <f t="shared" si="162"/>
        <v>5331406</v>
      </c>
      <c r="AF191" s="245">
        <f t="shared" si="162"/>
        <v>6208153</v>
      </c>
      <c r="AG191" s="245">
        <f t="shared" si="162"/>
        <v>6052564</v>
      </c>
      <c r="AH191" s="245">
        <f t="shared" si="162"/>
        <v>6265165</v>
      </c>
      <c r="AI191" s="245">
        <f t="shared" si="162"/>
        <v>6431048</v>
      </c>
      <c r="AJ191" s="245">
        <f t="shared" ref="AJ191:BO191" si="163">+AJ127+AJ133+AJ130</f>
        <v>6421505</v>
      </c>
      <c r="AK191" s="245">
        <f t="shared" si="163"/>
        <v>6313444</v>
      </c>
      <c r="AL191" s="245">
        <f t="shared" si="163"/>
        <v>7771059</v>
      </c>
      <c r="AM191" s="245">
        <f t="shared" si="163"/>
        <v>6541661</v>
      </c>
      <c r="AN191" s="245">
        <f t="shared" si="163"/>
        <v>6892234</v>
      </c>
      <c r="AO191" s="256">
        <f t="shared" si="163"/>
        <v>8303821</v>
      </c>
      <c r="AP191" s="257">
        <f t="shared" si="163"/>
        <v>78574105</v>
      </c>
      <c r="AQ191" s="255">
        <f t="shared" si="163"/>
        <v>7658775</v>
      </c>
      <c r="AR191" s="245">
        <f t="shared" si="163"/>
        <v>6192061</v>
      </c>
      <c r="AS191" s="245">
        <f t="shared" si="163"/>
        <v>6046984</v>
      </c>
      <c r="AT191" s="245">
        <f t="shared" si="163"/>
        <v>6730244.8099999996</v>
      </c>
      <c r="AU191" s="245">
        <f t="shared" si="163"/>
        <v>7059555</v>
      </c>
      <c r="AV191" s="245">
        <f t="shared" si="163"/>
        <v>7141733</v>
      </c>
      <c r="AW191" s="245">
        <f t="shared" si="163"/>
        <v>6984590</v>
      </c>
      <c r="AX191" s="245">
        <f t="shared" si="163"/>
        <v>7188224</v>
      </c>
      <c r="AY191" s="245">
        <f t="shared" si="163"/>
        <v>7167896</v>
      </c>
      <c r="AZ191" s="245">
        <f t="shared" si="163"/>
        <v>7422447</v>
      </c>
      <c r="BA191" s="245">
        <f t="shared" si="163"/>
        <v>7544304</v>
      </c>
      <c r="BB191" s="245">
        <f t="shared" si="163"/>
        <v>8588136</v>
      </c>
      <c r="BC191" s="257">
        <f t="shared" si="163"/>
        <v>85724949.810000002</v>
      </c>
      <c r="BD191" s="255">
        <f t="shared" si="163"/>
        <v>8002709</v>
      </c>
      <c r="BE191" s="245">
        <f t="shared" si="163"/>
        <v>7490974</v>
      </c>
      <c r="BF191" s="245">
        <f t="shared" si="163"/>
        <v>7848535</v>
      </c>
      <c r="BG191" s="245">
        <f t="shared" si="163"/>
        <v>7917157</v>
      </c>
      <c r="BH191" s="245">
        <f t="shared" si="163"/>
        <v>8406440</v>
      </c>
      <c r="BI191" s="245">
        <f t="shared" si="163"/>
        <v>8421180</v>
      </c>
      <c r="BJ191" s="245">
        <f t="shared" si="163"/>
        <v>8663419</v>
      </c>
      <c r="BK191" s="245">
        <f t="shared" si="163"/>
        <v>9004917</v>
      </c>
      <c r="BL191" s="245">
        <f t="shared" si="163"/>
        <v>9002708</v>
      </c>
      <c r="BM191" s="245">
        <f t="shared" si="163"/>
        <v>8757098</v>
      </c>
      <c r="BN191" s="245">
        <f t="shared" si="163"/>
        <v>7348438</v>
      </c>
      <c r="BO191" s="245">
        <f t="shared" si="163"/>
        <v>10357283</v>
      </c>
      <c r="BP191" s="257">
        <f t="shared" ref="BP191:BU191" si="164">+BP127+BP133+BP130</f>
        <v>101220858</v>
      </c>
      <c r="BQ191" s="245">
        <f t="shared" si="164"/>
        <v>9597343</v>
      </c>
      <c r="BR191" s="245">
        <f t="shared" si="164"/>
        <v>9061380</v>
      </c>
      <c r="BS191" s="245">
        <f t="shared" si="164"/>
        <v>7704522</v>
      </c>
      <c r="BT191" s="245">
        <f t="shared" si="164"/>
        <v>3714877</v>
      </c>
      <c r="BU191" s="245">
        <f t="shared" si="164"/>
        <v>4680331</v>
      </c>
      <c r="BV191" s="245">
        <f t="shared" ref="BV191" si="165">+BV127+BV133+BV130</f>
        <v>6199439</v>
      </c>
      <c r="BW191" s="146">
        <f t="shared" si="128"/>
        <v>40829352.810000002</v>
      </c>
      <c r="BX191" s="20">
        <f t="shared" si="129"/>
        <v>48086995</v>
      </c>
      <c r="BY191" s="52">
        <f t="shared" si="130"/>
        <v>40957892</v>
      </c>
      <c r="BZ191" s="128">
        <f t="shared" si="131"/>
        <v>-14.82542837205777</v>
      </c>
      <c r="CA191" s="66"/>
      <c r="CB191" s="66"/>
    </row>
    <row r="192" spans="1:80" ht="20.100000000000001" customHeight="1" x14ac:dyDescent="0.2">
      <c r="A192" s="63"/>
      <c r="B192" s="249"/>
      <c r="C192" s="250" t="s">
        <v>90</v>
      </c>
      <c r="D192" s="255">
        <f t="shared" ref="D192:AI192" si="166">+D154</f>
        <v>258997</v>
      </c>
      <c r="E192" s="245">
        <f t="shared" si="166"/>
        <v>209406</v>
      </c>
      <c r="F192" s="245">
        <f t="shared" si="166"/>
        <v>683304</v>
      </c>
      <c r="G192" s="245">
        <f t="shared" si="166"/>
        <v>1767071</v>
      </c>
      <c r="H192" s="245">
        <f t="shared" si="166"/>
        <v>1658794</v>
      </c>
      <c r="I192" s="245">
        <f t="shared" si="166"/>
        <v>1603651</v>
      </c>
      <c r="J192" s="245">
        <f t="shared" si="166"/>
        <v>1866108</v>
      </c>
      <c r="K192" s="245">
        <f t="shared" si="166"/>
        <v>2177083</v>
      </c>
      <c r="L192" s="245">
        <f t="shared" si="166"/>
        <v>2138084</v>
      </c>
      <c r="M192" s="245">
        <f t="shared" si="166"/>
        <v>2681313</v>
      </c>
      <c r="N192" s="245">
        <f t="shared" si="166"/>
        <v>3686374</v>
      </c>
      <c r="O192" s="256">
        <f t="shared" si="166"/>
        <v>4107290</v>
      </c>
      <c r="P192" s="257">
        <f t="shared" si="166"/>
        <v>22837475</v>
      </c>
      <c r="Q192" s="255">
        <f t="shared" si="166"/>
        <v>3729057</v>
      </c>
      <c r="R192" s="245">
        <f t="shared" si="166"/>
        <v>3770510</v>
      </c>
      <c r="S192" s="245">
        <f t="shared" si="166"/>
        <v>4600379</v>
      </c>
      <c r="T192" s="245">
        <f t="shared" si="166"/>
        <v>4648491</v>
      </c>
      <c r="U192" s="245">
        <f t="shared" si="166"/>
        <v>4721078</v>
      </c>
      <c r="V192" s="245">
        <f t="shared" si="166"/>
        <v>4583906</v>
      </c>
      <c r="W192" s="245">
        <f t="shared" si="166"/>
        <v>4808822</v>
      </c>
      <c r="X192" s="245">
        <f t="shared" si="166"/>
        <v>5294213</v>
      </c>
      <c r="Y192" s="245">
        <f t="shared" si="166"/>
        <v>5182542</v>
      </c>
      <c r="Z192" s="245">
        <f t="shared" si="166"/>
        <v>5520288</v>
      </c>
      <c r="AA192" s="245">
        <f t="shared" si="166"/>
        <v>5385293</v>
      </c>
      <c r="AB192" s="256">
        <f t="shared" si="166"/>
        <v>5392699</v>
      </c>
      <c r="AC192" s="257">
        <f t="shared" si="166"/>
        <v>57637278</v>
      </c>
      <c r="AD192" s="255">
        <f t="shared" si="166"/>
        <v>5139263</v>
      </c>
      <c r="AE192" s="245">
        <f t="shared" si="166"/>
        <v>4987091</v>
      </c>
      <c r="AF192" s="245">
        <f t="shared" si="166"/>
        <v>5695814</v>
      </c>
      <c r="AG192" s="245">
        <f t="shared" si="166"/>
        <v>5372405</v>
      </c>
      <c r="AH192" s="245">
        <f t="shared" si="166"/>
        <v>5765818</v>
      </c>
      <c r="AI192" s="245">
        <f t="shared" si="166"/>
        <v>5715085</v>
      </c>
      <c r="AJ192" s="245">
        <f t="shared" ref="AJ192:BB192" si="167">+AJ154</f>
        <v>5650900</v>
      </c>
      <c r="AK192" s="245">
        <f t="shared" si="167"/>
        <v>6004642</v>
      </c>
      <c r="AL192" s="245">
        <f t="shared" si="167"/>
        <v>6136100</v>
      </c>
      <c r="AM192" s="245">
        <f t="shared" si="167"/>
        <v>6495770</v>
      </c>
      <c r="AN192" s="245">
        <f t="shared" si="167"/>
        <v>6360460</v>
      </c>
      <c r="AO192" s="256">
        <f t="shared" si="167"/>
        <v>5863759</v>
      </c>
      <c r="AP192" s="257">
        <f t="shared" si="167"/>
        <v>69187107</v>
      </c>
      <c r="AQ192" s="255">
        <f t="shared" si="167"/>
        <v>5279884</v>
      </c>
      <c r="AR192" s="245">
        <f t="shared" si="167"/>
        <v>5034539</v>
      </c>
      <c r="AS192" s="245">
        <f t="shared" si="167"/>
        <v>6275368</v>
      </c>
      <c r="AT192" s="245">
        <f t="shared" si="167"/>
        <v>5691624</v>
      </c>
      <c r="AU192" s="245">
        <f t="shared" si="167"/>
        <v>6242935</v>
      </c>
      <c r="AV192" s="245">
        <f t="shared" si="167"/>
        <v>6021612</v>
      </c>
      <c r="AW192" s="245">
        <f t="shared" si="167"/>
        <v>6218068</v>
      </c>
      <c r="AX192" s="245">
        <f t="shared" si="167"/>
        <v>6509795</v>
      </c>
      <c r="AY192" s="245">
        <f t="shared" si="167"/>
        <v>6335104</v>
      </c>
      <c r="AZ192" s="245">
        <f t="shared" si="167"/>
        <v>6515418</v>
      </c>
      <c r="BA192" s="245">
        <f t="shared" si="167"/>
        <v>5973473</v>
      </c>
      <c r="BB192" s="245">
        <f t="shared" si="167"/>
        <v>5667672</v>
      </c>
      <c r="BC192" s="257">
        <f t="shared" si="155"/>
        <v>71765492</v>
      </c>
      <c r="BD192" s="255">
        <f t="shared" ref="BD192:BI192" si="168">+BD154</f>
        <v>5340766</v>
      </c>
      <c r="BE192" s="245">
        <f t="shared" si="168"/>
        <v>4898246</v>
      </c>
      <c r="BF192" s="245">
        <f t="shared" si="168"/>
        <v>5392449</v>
      </c>
      <c r="BG192" s="245">
        <f t="shared" si="168"/>
        <v>5254972</v>
      </c>
      <c r="BH192" s="245">
        <f t="shared" si="168"/>
        <v>5218438</v>
      </c>
      <c r="BI192" s="245">
        <f t="shared" si="168"/>
        <v>4935481</v>
      </c>
      <c r="BJ192" s="245">
        <f t="shared" ref="BJ192:BK192" si="169">+BJ154</f>
        <v>4868897</v>
      </c>
      <c r="BK192" s="245">
        <f t="shared" si="169"/>
        <v>5011914</v>
      </c>
      <c r="BL192" s="245">
        <f t="shared" ref="BL192:BM192" si="170">+BL154</f>
        <v>4854370</v>
      </c>
      <c r="BM192" s="245">
        <f t="shared" si="170"/>
        <v>4900320</v>
      </c>
      <c r="BN192" s="245">
        <f t="shared" ref="BN192:BO192" si="171">+BN154</f>
        <v>4615842</v>
      </c>
      <c r="BO192" s="245">
        <f t="shared" si="171"/>
        <v>4934493</v>
      </c>
      <c r="BP192" s="257">
        <f t="shared" ref="BP192" si="172">+BP154</f>
        <v>60226188</v>
      </c>
      <c r="BQ192" s="245">
        <f t="shared" ref="BQ192:BR192" si="173">+BQ154</f>
        <v>4525131</v>
      </c>
      <c r="BR192" s="245">
        <f t="shared" si="173"/>
        <v>4611824</v>
      </c>
      <c r="BS192" s="245">
        <f t="shared" ref="BS192:BT192" si="174">+BS154</f>
        <v>4186086</v>
      </c>
      <c r="BT192" s="245">
        <f t="shared" si="174"/>
        <v>2602845</v>
      </c>
      <c r="BU192" s="245">
        <f t="shared" ref="BU192:BV192" si="175">+BU154</f>
        <v>2842886</v>
      </c>
      <c r="BV192" s="245">
        <f t="shared" si="175"/>
        <v>3216919</v>
      </c>
      <c r="BW192" s="146">
        <f t="shared" si="128"/>
        <v>34545962</v>
      </c>
      <c r="BX192" s="20">
        <f t="shared" si="129"/>
        <v>31040352</v>
      </c>
      <c r="BY192" s="52">
        <f t="shared" si="130"/>
        <v>21985691</v>
      </c>
      <c r="BZ192" s="128">
        <f t="shared" si="131"/>
        <v>-29.170613142531376</v>
      </c>
      <c r="CA192" s="66"/>
      <c r="CB192" s="66"/>
    </row>
    <row r="193" spans="1:80" ht="20.100000000000001" customHeight="1" thickBot="1" x14ac:dyDescent="0.3">
      <c r="A193" s="63"/>
      <c r="B193" s="249" t="s">
        <v>58</v>
      </c>
      <c r="C193" s="250"/>
      <c r="D193" s="258">
        <f t="shared" ref="D193:AI193" si="176">+D169</f>
        <v>284</v>
      </c>
      <c r="E193" s="246">
        <f t="shared" si="176"/>
        <v>259</v>
      </c>
      <c r="F193" s="246">
        <f t="shared" si="176"/>
        <v>330</v>
      </c>
      <c r="G193" s="246">
        <f t="shared" si="176"/>
        <v>324</v>
      </c>
      <c r="H193" s="246">
        <f t="shared" si="176"/>
        <v>287</v>
      </c>
      <c r="I193" s="246">
        <f t="shared" si="176"/>
        <v>345</v>
      </c>
      <c r="J193" s="246">
        <f t="shared" si="176"/>
        <v>334</v>
      </c>
      <c r="K193" s="246">
        <f t="shared" si="176"/>
        <v>311</v>
      </c>
      <c r="L193" s="246">
        <f t="shared" si="176"/>
        <v>334</v>
      </c>
      <c r="M193" s="246">
        <f t="shared" si="176"/>
        <v>380</v>
      </c>
      <c r="N193" s="246">
        <f t="shared" si="176"/>
        <v>326</v>
      </c>
      <c r="O193" s="259">
        <f t="shared" si="176"/>
        <v>327</v>
      </c>
      <c r="P193" s="260">
        <f t="shared" si="176"/>
        <v>3841</v>
      </c>
      <c r="Q193" s="258">
        <f t="shared" si="176"/>
        <v>313</v>
      </c>
      <c r="R193" s="246">
        <f t="shared" si="176"/>
        <v>268</v>
      </c>
      <c r="S193" s="246">
        <f t="shared" si="176"/>
        <v>369</v>
      </c>
      <c r="T193" s="246">
        <f t="shared" si="176"/>
        <v>371</v>
      </c>
      <c r="U193" s="246">
        <f t="shared" si="176"/>
        <v>354</v>
      </c>
      <c r="V193" s="246">
        <f t="shared" si="176"/>
        <v>388</v>
      </c>
      <c r="W193" s="246">
        <f t="shared" si="176"/>
        <v>341</v>
      </c>
      <c r="X193" s="246">
        <f t="shared" si="176"/>
        <v>368</v>
      </c>
      <c r="Y193" s="246">
        <f t="shared" si="176"/>
        <v>358</v>
      </c>
      <c r="Z193" s="246">
        <f t="shared" si="176"/>
        <v>322</v>
      </c>
      <c r="AA193" s="246">
        <f t="shared" si="176"/>
        <v>304</v>
      </c>
      <c r="AB193" s="259">
        <f t="shared" si="176"/>
        <v>315</v>
      </c>
      <c r="AC193" s="260">
        <f t="shared" si="176"/>
        <v>4071</v>
      </c>
      <c r="AD193" s="258">
        <f t="shared" si="176"/>
        <v>337</v>
      </c>
      <c r="AE193" s="246">
        <f t="shared" si="176"/>
        <v>283</v>
      </c>
      <c r="AF193" s="246">
        <f t="shared" si="176"/>
        <v>353</v>
      </c>
      <c r="AG193" s="246">
        <f t="shared" si="176"/>
        <v>293</v>
      </c>
      <c r="AH193" s="246">
        <f t="shared" si="176"/>
        <v>354</v>
      </c>
      <c r="AI193" s="246">
        <f t="shared" si="176"/>
        <v>295</v>
      </c>
      <c r="AJ193" s="246">
        <f t="shared" ref="AJ193:BB193" si="177">+AJ169</f>
        <v>323</v>
      </c>
      <c r="AK193" s="246">
        <f t="shared" si="177"/>
        <v>300</v>
      </c>
      <c r="AL193" s="246">
        <f t="shared" si="177"/>
        <v>292</v>
      </c>
      <c r="AM193" s="246">
        <f t="shared" si="177"/>
        <v>347</v>
      </c>
      <c r="AN193" s="246">
        <f t="shared" si="177"/>
        <v>325</v>
      </c>
      <c r="AO193" s="259">
        <f t="shared" si="177"/>
        <v>352</v>
      </c>
      <c r="AP193" s="260">
        <f t="shared" si="177"/>
        <v>3854</v>
      </c>
      <c r="AQ193" s="258">
        <f t="shared" si="177"/>
        <v>319</v>
      </c>
      <c r="AR193" s="246">
        <f t="shared" si="177"/>
        <v>274</v>
      </c>
      <c r="AS193" s="246">
        <f t="shared" si="177"/>
        <v>296</v>
      </c>
      <c r="AT193" s="246">
        <f t="shared" si="177"/>
        <v>287</v>
      </c>
      <c r="AU193" s="246">
        <f t="shared" si="177"/>
        <v>308</v>
      </c>
      <c r="AV193" s="246">
        <f t="shared" si="177"/>
        <v>285</v>
      </c>
      <c r="AW193" s="246">
        <f t="shared" si="177"/>
        <v>324</v>
      </c>
      <c r="AX193" s="246">
        <f t="shared" si="177"/>
        <v>319</v>
      </c>
      <c r="AY193" s="246">
        <f t="shared" si="177"/>
        <v>287</v>
      </c>
      <c r="AZ193" s="246">
        <f t="shared" si="177"/>
        <v>381</v>
      </c>
      <c r="BA193" s="246">
        <f t="shared" si="177"/>
        <v>328</v>
      </c>
      <c r="BB193" s="246">
        <f t="shared" si="177"/>
        <v>340</v>
      </c>
      <c r="BC193" s="260">
        <f t="shared" si="155"/>
        <v>3748</v>
      </c>
      <c r="BD193" s="258">
        <f t="shared" ref="BD193:BI193" si="178">+BD169</f>
        <v>353</v>
      </c>
      <c r="BE193" s="246">
        <f t="shared" si="178"/>
        <v>336</v>
      </c>
      <c r="BF193" s="246">
        <f t="shared" si="178"/>
        <v>330</v>
      </c>
      <c r="BG193" s="246">
        <f t="shared" si="178"/>
        <v>345</v>
      </c>
      <c r="BH193" s="246">
        <f t="shared" si="178"/>
        <v>337</v>
      </c>
      <c r="BI193" s="246">
        <f t="shared" si="178"/>
        <v>279</v>
      </c>
      <c r="BJ193" s="246">
        <f t="shared" ref="BJ193:BK193" si="179">+BJ169</f>
        <v>340</v>
      </c>
      <c r="BK193" s="246">
        <f t="shared" si="179"/>
        <v>341</v>
      </c>
      <c r="BL193" s="246">
        <f t="shared" ref="BL193:BM193" si="180">+BL169</f>
        <v>355</v>
      </c>
      <c r="BM193" s="246">
        <f t="shared" si="180"/>
        <v>390</v>
      </c>
      <c r="BN193" s="246">
        <f t="shared" ref="BN193:BO193" si="181">+BN169</f>
        <v>341</v>
      </c>
      <c r="BO193" s="246">
        <f t="shared" si="181"/>
        <v>366</v>
      </c>
      <c r="BP193" s="260">
        <f t="shared" ref="BP193" si="182">+BP169</f>
        <v>4113</v>
      </c>
      <c r="BQ193" s="246">
        <f t="shared" ref="BQ193:BR193" si="183">+BQ169</f>
        <v>327</v>
      </c>
      <c r="BR193" s="246">
        <f t="shared" si="183"/>
        <v>265</v>
      </c>
      <c r="BS193" s="246">
        <f t="shared" ref="BS193:BT193" si="184">+BS169</f>
        <v>341</v>
      </c>
      <c r="BT193" s="246">
        <f t="shared" si="184"/>
        <v>316</v>
      </c>
      <c r="BU193" s="246">
        <f t="shared" ref="BU193:BV193" si="185">+BU169</f>
        <v>272</v>
      </c>
      <c r="BV193" s="246">
        <f t="shared" si="185"/>
        <v>273</v>
      </c>
      <c r="BW193" s="235">
        <f t="shared" si="128"/>
        <v>1769</v>
      </c>
      <c r="BX193" s="147">
        <f t="shared" si="129"/>
        <v>1980</v>
      </c>
      <c r="BY193" s="140">
        <f t="shared" si="130"/>
        <v>1794</v>
      </c>
      <c r="BZ193" s="128">
        <f t="shared" si="131"/>
        <v>-9.393939393939398</v>
      </c>
      <c r="CA193" s="66"/>
      <c r="CB193" s="66"/>
    </row>
    <row r="194" spans="1:80" ht="20.100000000000001" customHeight="1" thickBot="1" x14ac:dyDescent="0.3">
      <c r="A194" s="63"/>
      <c r="B194" s="266" t="s">
        <v>92</v>
      </c>
      <c r="C194" s="267"/>
      <c r="D194" s="261">
        <f>+D186+D188+D193</f>
        <v>5630059</v>
      </c>
      <c r="E194" s="262">
        <f t="shared" ref="E194:AR194" si="186">+E186+E188+E193</f>
        <v>4828764</v>
      </c>
      <c r="F194" s="262">
        <f t="shared" si="186"/>
        <v>9955292</v>
      </c>
      <c r="G194" s="262">
        <f t="shared" si="186"/>
        <v>7414095</v>
      </c>
      <c r="H194" s="262">
        <f t="shared" si="186"/>
        <v>7466169</v>
      </c>
      <c r="I194" s="262">
        <f t="shared" si="186"/>
        <v>7485176</v>
      </c>
      <c r="J194" s="262">
        <f t="shared" si="186"/>
        <v>7691993</v>
      </c>
      <c r="K194" s="262">
        <f t="shared" si="186"/>
        <v>8098635</v>
      </c>
      <c r="L194" s="262">
        <f t="shared" si="186"/>
        <v>8021607</v>
      </c>
      <c r="M194" s="262">
        <f t="shared" si="186"/>
        <v>8794776</v>
      </c>
      <c r="N194" s="262">
        <f t="shared" si="186"/>
        <v>9537603</v>
      </c>
      <c r="O194" s="263">
        <f t="shared" si="186"/>
        <v>11240856</v>
      </c>
      <c r="P194" s="264">
        <f t="shared" si="186"/>
        <v>96165025</v>
      </c>
      <c r="Q194" s="261">
        <f t="shared" si="186"/>
        <v>10493442</v>
      </c>
      <c r="R194" s="262">
        <f t="shared" si="186"/>
        <v>9790368</v>
      </c>
      <c r="S194" s="262">
        <f t="shared" si="186"/>
        <v>11017436</v>
      </c>
      <c r="T194" s="262">
        <f t="shared" si="186"/>
        <v>11135363</v>
      </c>
      <c r="U194" s="262">
        <f t="shared" si="186"/>
        <v>11448187</v>
      </c>
      <c r="V194" s="262">
        <f t="shared" si="186"/>
        <v>11582753</v>
      </c>
      <c r="W194" s="262">
        <f t="shared" si="186"/>
        <v>11832069</v>
      </c>
      <c r="X194" s="262">
        <f t="shared" si="186"/>
        <v>12458324</v>
      </c>
      <c r="Y194" s="262">
        <f t="shared" si="186"/>
        <v>12316385</v>
      </c>
      <c r="Z194" s="262">
        <f t="shared" si="186"/>
        <v>12725000</v>
      </c>
      <c r="AA194" s="262">
        <f t="shared" si="186"/>
        <v>12677673</v>
      </c>
      <c r="AB194" s="263">
        <f t="shared" si="186"/>
        <v>14268274.77</v>
      </c>
      <c r="AC194" s="264">
        <f t="shared" si="186"/>
        <v>141745274.76999998</v>
      </c>
      <c r="AD194" s="261">
        <f t="shared" si="186"/>
        <v>12581557</v>
      </c>
      <c r="AE194" s="262">
        <f t="shared" si="186"/>
        <v>11688766</v>
      </c>
      <c r="AF194" s="262">
        <f t="shared" si="186"/>
        <v>13561834</v>
      </c>
      <c r="AG194" s="262">
        <f t="shared" si="186"/>
        <v>12997081</v>
      </c>
      <c r="AH194" s="262">
        <f t="shared" si="186"/>
        <v>13806483</v>
      </c>
      <c r="AI194" s="262">
        <f t="shared" si="186"/>
        <v>13938416</v>
      </c>
      <c r="AJ194" s="262">
        <f t="shared" si="186"/>
        <v>13912339</v>
      </c>
      <c r="AK194" s="262">
        <f t="shared" si="186"/>
        <v>14385419</v>
      </c>
      <c r="AL194" s="262">
        <f t="shared" si="186"/>
        <v>15768656</v>
      </c>
      <c r="AM194" s="262">
        <f t="shared" si="186"/>
        <v>14995093</v>
      </c>
      <c r="AN194" s="262">
        <f t="shared" si="186"/>
        <v>15219212</v>
      </c>
      <c r="AO194" s="263">
        <f t="shared" si="186"/>
        <v>16459421</v>
      </c>
      <c r="AP194" s="264">
        <f t="shared" si="186"/>
        <v>169314277</v>
      </c>
      <c r="AQ194" s="261">
        <f t="shared" si="186"/>
        <v>14815743</v>
      </c>
      <c r="AR194" s="262">
        <f t="shared" si="186"/>
        <v>12996746</v>
      </c>
      <c r="AS194" s="262">
        <f t="shared" ref="AS194:AT194" si="187">+AS186+AS188+AS193</f>
        <v>14566365</v>
      </c>
      <c r="AT194" s="262">
        <f t="shared" si="187"/>
        <v>14539664.809999999</v>
      </c>
      <c r="AU194" s="262">
        <f t="shared" ref="AU194:AV194" si="188">+AU186+AU188+AU193</f>
        <v>15533799</v>
      </c>
      <c r="AV194" s="262">
        <f t="shared" si="188"/>
        <v>15401420</v>
      </c>
      <c r="AW194" s="262">
        <f t="shared" ref="AW194:AX194" si="189">+AW186+AW188+AW193</f>
        <v>15490369</v>
      </c>
      <c r="AX194" s="262">
        <f t="shared" si="189"/>
        <v>16076518</v>
      </c>
      <c r="AY194" s="262">
        <f t="shared" ref="AY194:AZ194" si="190">+AY186+AY188+AY193</f>
        <v>15795726</v>
      </c>
      <c r="AZ194" s="262">
        <f t="shared" si="190"/>
        <v>16516498</v>
      </c>
      <c r="BA194" s="262">
        <f t="shared" ref="BA194:BD194" si="191">+BA186+BA188+BA193</f>
        <v>16072733</v>
      </c>
      <c r="BB194" s="262">
        <f t="shared" si="191"/>
        <v>17217254</v>
      </c>
      <c r="BC194" s="264">
        <f t="shared" si="191"/>
        <v>185022835.81</v>
      </c>
      <c r="BD194" s="261">
        <f t="shared" si="191"/>
        <v>15860196</v>
      </c>
      <c r="BE194" s="262">
        <f t="shared" ref="BE194:BF194" si="192">+BE186+BE188+BE193</f>
        <v>14952146</v>
      </c>
      <c r="BF194" s="262">
        <f t="shared" si="192"/>
        <v>15977319</v>
      </c>
      <c r="BG194" s="262">
        <f t="shared" ref="BG194:BH194" si="193">+BG186+BG188+BG193</f>
        <v>16055520</v>
      </c>
      <c r="BH194" s="262">
        <f t="shared" si="193"/>
        <v>16749710</v>
      </c>
      <c r="BI194" s="262">
        <f t="shared" ref="BI194" si="194">+BI186+BI188+BI193</f>
        <v>16339068</v>
      </c>
      <c r="BJ194" s="262">
        <f t="shared" ref="BJ194:BK194" si="195">+BJ186+BJ188+BJ193</f>
        <v>16805079</v>
      </c>
      <c r="BK194" s="262">
        <f t="shared" si="195"/>
        <v>17374234</v>
      </c>
      <c r="BL194" s="262">
        <f t="shared" ref="BL194:BM194" si="196">+BL186+BL188+BL193</f>
        <v>17189242</v>
      </c>
      <c r="BM194" s="262">
        <f t="shared" si="196"/>
        <v>16934265</v>
      </c>
      <c r="BN194" s="262">
        <f t="shared" ref="BN194:BO194" si="197">+BN186+BN188+BN193</f>
        <v>15009516</v>
      </c>
      <c r="BO194" s="262">
        <f t="shared" si="197"/>
        <v>19392414</v>
      </c>
      <c r="BP194" s="264">
        <f t="shared" ref="BP194" si="198">+BP186+BP188+BP193</f>
        <v>198638709</v>
      </c>
      <c r="BQ194" s="262">
        <f t="shared" ref="BQ194:BR194" si="199">+BQ186+BQ188+BQ193</f>
        <v>17697005</v>
      </c>
      <c r="BR194" s="262">
        <f t="shared" si="199"/>
        <v>17201918</v>
      </c>
      <c r="BS194" s="262">
        <f t="shared" ref="BS194:BT194" si="200">+BS186+BS188+BS193</f>
        <v>15234304</v>
      </c>
      <c r="BT194" s="262">
        <f t="shared" si="200"/>
        <v>9069507</v>
      </c>
      <c r="BU194" s="262">
        <f t="shared" ref="BU194:BV194" si="201">+BU186+BU188+BU193</f>
        <v>11206245</v>
      </c>
      <c r="BV194" s="262">
        <f t="shared" si="201"/>
        <v>14060688</v>
      </c>
      <c r="BW194" s="179">
        <f t="shared" si="128"/>
        <v>87853737.810000002</v>
      </c>
      <c r="BX194" s="118">
        <f t="shared" si="129"/>
        <v>95933959</v>
      </c>
      <c r="BY194" s="119">
        <f t="shared" si="130"/>
        <v>84469667</v>
      </c>
      <c r="BZ194" s="171">
        <f t="shared" si="131"/>
        <v>-11.950191693850554</v>
      </c>
      <c r="CA194" s="66"/>
      <c r="CB194" s="66"/>
    </row>
    <row r="195" spans="1:80" ht="20.100000000000001" customHeight="1" x14ac:dyDescent="0.25">
      <c r="A195" s="63"/>
      <c r="BD195" s="245"/>
      <c r="BE195" s="245"/>
      <c r="BF195" s="245"/>
      <c r="BG195" s="245"/>
      <c r="BH195" s="245"/>
      <c r="BI195" s="245"/>
      <c r="BJ195" s="245"/>
      <c r="BK195" s="245"/>
      <c r="BL195" s="245"/>
      <c r="BM195" s="245"/>
      <c r="BN195" s="245"/>
      <c r="BO195" s="245"/>
      <c r="BP195" s="245"/>
      <c r="BQ195" s="245"/>
      <c r="BR195" s="245"/>
      <c r="BS195" s="245"/>
      <c r="BT195" s="245"/>
      <c r="BU195" s="245"/>
      <c r="BV195" s="245"/>
      <c r="CA195" s="66"/>
      <c r="CB195" s="66"/>
    </row>
    <row r="196" spans="1:80" ht="20.100000000000001" customHeight="1" x14ac:dyDescent="0.25">
      <c r="A196" s="63"/>
      <c r="CA196" s="66"/>
      <c r="CB196" s="66"/>
    </row>
    <row r="197" spans="1:80" ht="20.100000000000001" customHeight="1" x14ac:dyDescent="0.25">
      <c r="BG197" s="311"/>
      <c r="BH197" s="311"/>
      <c r="BI197" s="311"/>
      <c r="BJ197" s="312"/>
      <c r="BK197" s="312"/>
      <c r="BL197" s="312"/>
      <c r="BM197" s="312"/>
      <c r="BN197" s="312"/>
      <c r="BO197" s="312"/>
      <c r="BP197" s="312"/>
      <c r="BQ197" s="312"/>
      <c r="BR197" s="312"/>
      <c r="BS197" s="312"/>
      <c r="BT197" s="312"/>
      <c r="BU197" s="312"/>
      <c r="BV197" s="312"/>
    </row>
    <row r="198" spans="1:80" ht="20.100000000000001" customHeight="1" x14ac:dyDescent="0.25">
      <c r="BG198" s="208"/>
      <c r="BH198" s="208"/>
      <c r="BI198" s="208"/>
      <c r="BJ198" s="309"/>
      <c r="BK198" s="309"/>
      <c r="BL198" s="309"/>
      <c r="BM198" s="309"/>
      <c r="BN198" s="309"/>
      <c r="BO198" s="309"/>
      <c r="BP198" s="309"/>
      <c r="BQ198" s="309"/>
      <c r="BR198" s="309"/>
      <c r="BS198" s="309"/>
      <c r="BT198" s="309"/>
      <c r="BU198" s="309"/>
      <c r="BV198" s="309"/>
    </row>
    <row r="199" spans="1:80" ht="20.100000000000001" customHeight="1" x14ac:dyDescent="0.25">
      <c r="BG199" s="208"/>
      <c r="BH199" s="208"/>
      <c r="BI199" s="208"/>
      <c r="BJ199" s="309"/>
      <c r="BK199" s="309"/>
      <c r="BL199" s="309"/>
      <c r="BM199" s="309"/>
      <c r="BN199" s="309"/>
      <c r="BO199" s="309"/>
      <c r="BP199" s="309"/>
      <c r="BQ199" s="309"/>
      <c r="BR199" s="309"/>
      <c r="BS199" s="309"/>
      <c r="BT199" s="309"/>
      <c r="BU199" s="309"/>
      <c r="BV199" s="309"/>
    </row>
    <row r="200" spans="1:80" ht="20.100000000000001" customHeight="1" x14ac:dyDescent="0.25">
      <c r="BG200" s="311"/>
      <c r="BH200" s="311"/>
      <c r="BI200" s="311"/>
      <c r="BJ200" s="313"/>
      <c r="BK200" s="313"/>
      <c r="BL200" s="313"/>
      <c r="BM200" s="313"/>
      <c r="BN200" s="313"/>
      <c r="BO200" s="313"/>
      <c r="BP200" s="313"/>
      <c r="BQ200" s="313"/>
      <c r="BR200" s="313"/>
      <c r="BS200" s="313"/>
      <c r="BT200" s="313"/>
      <c r="BU200" s="313"/>
      <c r="BV200" s="313"/>
    </row>
    <row r="201" spans="1:80" ht="20.100000000000001" customHeight="1" x14ac:dyDescent="0.25">
      <c r="BJ201" s="310"/>
      <c r="BK201" s="310"/>
      <c r="BL201" s="310"/>
      <c r="BM201" s="310"/>
      <c r="BN201" s="310"/>
      <c r="BO201" s="310"/>
      <c r="BP201" s="310"/>
      <c r="BQ201" s="310"/>
      <c r="BR201" s="310"/>
      <c r="BS201" s="310"/>
      <c r="BT201" s="310"/>
      <c r="BU201" s="310"/>
      <c r="BV201" s="310"/>
    </row>
    <row r="202" spans="1:80" ht="20.100000000000001" customHeight="1" x14ac:dyDescent="0.25">
      <c r="BG202" s="311"/>
      <c r="BH202" s="311"/>
      <c r="BI202" s="311"/>
      <c r="BJ202" s="312"/>
      <c r="BK202" s="312"/>
      <c r="BL202" s="312"/>
      <c r="BM202" s="312"/>
      <c r="BN202" s="312"/>
      <c r="BO202" s="312"/>
      <c r="BP202" s="312"/>
      <c r="BQ202" s="312"/>
      <c r="BR202" s="312"/>
      <c r="BS202" s="312"/>
      <c r="BT202" s="312"/>
      <c r="BU202" s="312"/>
      <c r="BV202" s="312"/>
    </row>
    <row r="203" spans="1:80" ht="20.100000000000001" customHeight="1" x14ac:dyDescent="0.25">
      <c r="BG203" s="208"/>
      <c r="BH203" s="208"/>
      <c r="BI203" s="208"/>
      <c r="BJ203" s="309"/>
      <c r="BK203" s="309"/>
      <c r="BL203" s="309"/>
      <c r="BM203" s="309"/>
      <c r="BN203" s="309"/>
      <c r="BO203" s="309"/>
      <c r="BP203" s="309"/>
      <c r="BQ203" s="309"/>
      <c r="BR203" s="309"/>
      <c r="BS203" s="309"/>
      <c r="BT203" s="309"/>
      <c r="BU203" s="309"/>
      <c r="BV203" s="309"/>
    </row>
    <row r="204" spans="1:80" ht="20.100000000000001" customHeight="1" x14ac:dyDescent="0.25">
      <c r="BG204" s="208"/>
      <c r="BH204" s="208"/>
      <c r="BI204" s="208"/>
      <c r="BJ204" s="309"/>
      <c r="BK204" s="309"/>
      <c r="BL204" s="309"/>
      <c r="BM204" s="309"/>
      <c r="BN204" s="309"/>
      <c r="BO204" s="309"/>
      <c r="BP204" s="309"/>
      <c r="BQ204" s="309"/>
      <c r="BR204" s="309"/>
      <c r="BS204" s="309"/>
      <c r="BT204" s="309"/>
      <c r="BU204" s="309"/>
      <c r="BV204" s="309"/>
    </row>
    <row r="205" spans="1:80" ht="20.100000000000001" customHeight="1" x14ac:dyDescent="0.25">
      <c r="BG205" s="311"/>
      <c r="BH205" s="311"/>
      <c r="BI205" s="311"/>
      <c r="BJ205" s="313"/>
      <c r="BK205" s="313"/>
      <c r="BL205" s="313"/>
      <c r="BM205" s="313"/>
      <c r="BN205" s="313"/>
      <c r="BO205" s="313"/>
      <c r="BP205" s="313"/>
      <c r="BQ205" s="313"/>
      <c r="BR205" s="313"/>
      <c r="BS205" s="313"/>
      <c r="BT205" s="313"/>
      <c r="BU205" s="313"/>
      <c r="BV205" s="313"/>
    </row>
  </sheetData>
  <mergeCells count="43">
    <mergeCell ref="B65:C65"/>
    <mergeCell ref="BW9:BY9"/>
    <mergeCell ref="BW10:BY10"/>
    <mergeCell ref="BZ10:BZ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  <mergeCell ref="BQ9:BV10"/>
    <mergeCell ref="B96:C96"/>
    <mergeCell ref="B69:C69"/>
    <mergeCell ref="B149:C149"/>
    <mergeCell ref="B151:C151"/>
    <mergeCell ref="B153:C153"/>
    <mergeCell ref="B74:C74"/>
    <mergeCell ref="B76:C76"/>
    <mergeCell ref="B84:C84"/>
    <mergeCell ref="B86:C86"/>
    <mergeCell ref="B79:C79"/>
    <mergeCell ref="B81:C81"/>
    <mergeCell ref="B83:C83"/>
    <mergeCell ref="B101:C101"/>
    <mergeCell ref="B103:C103"/>
    <mergeCell ref="B98:C98"/>
    <mergeCell ref="B71:C71"/>
    <mergeCell ref="B158:C158"/>
    <mergeCell ref="B155:C155"/>
    <mergeCell ref="B147:C147"/>
    <mergeCell ref="B114:C114"/>
    <mergeCell ref="B116:C116"/>
    <mergeCell ref="B128:C128"/>
    <mergeCell ref="B145:C145"/>
    <mergeCell ref="B124:C124"/>
    <mergeCell ref="B126:C126"/>
    <mergeCell ref="B134:C134"/>
    <mergeCell ref="B119:C119"/>
    <mergeCell ref="B121:C121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2" manualBreakCount="2">
    <brk id="92" min="1" max="46" man="1"/>
    <brk id="173" min="1" max="7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2020-07-14T23:25:30Z</cp:lastPrinted>
  <dcterms:created xsi:type="dcterms:W3CDTF">2010-02-24T14:16:20Z</dcterms:created>
  <dcterms:modified xsi:type="dcterms:W3CDTF">2020-07-14T23:26:10Z</dcterms:modified>
</cp:coreProperties>
</file>