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Llanos.BCBNET01\Downloads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'EST-FINAL'!$B$8:$C$199</definedName>
    <definedName name="_xlnm.Print_Area" localSheetId="0">'EST-FINAL'!$B$3:$AZ$222</definedName>
    <definedName name="_xlnm.Print_Titles" localSheetId="0">'EST-FINAL'!$3:$11</definedName>
  </definedNames>
  <calcPr calcId="152511"/>
</workbook>
</file>

<file path=xl/calcChain.xml><?xml version="1.0" encoding="utf-8"?>
<calcChain xmlns="http://schemas.openxmlformats.org/spreadsheetml/2006/main">
  <c r="AY179" i="2" l="1"/>
  <c r="AX179" i="2"/>
  <c r="AW179" i="2"/>
  <c r="AY152" i="2"/>
  <c r="AX152" i="2"/>
  <c r="AW152" i="2"/>
  <c r="AY125" i="2" l="1"/>
  <c r="AY124" i="2"/>
  <c r="AY123" i="2"/>
  <c r="AY122" i="2"/>
  <c r="AX125" i="2"/>
  <c r="AX124" i="2"/>
  <c r="AX123" i="2"/>
  <c r="AX122" i="2"/>
  <c r="AW125" i="2"/>
  <c r="AW124" i="2"/>
  <c r="AW123" i="2"/>
  <c r="AW122" i="2"/>
  <c r="AY199" i="2"/>
  <c r="AY198" i="2"/>
  <c r="AY197" i="2"/>
  <c r="AY196" i="2"/>
  <c r="AY195" i="2"/>
  <c r="AY194" i="2"/>
  <c r="AY193" i="2"/>
  <c r="AY192" i="2"/>
  <c r="AY191" i="2"/>
  <c r="AY190" i="2"/>
  <c r="AY189" i="2"/>
  <c r="AY188" i="2"/>
  <c r="AY187" i="2"/>
  <c r="AY186" i="2"/>
  <c r="AY185" i="2"/>
  <c r="AY184" i="2"/>
  <c r="AY183" i="2"/>
  <c r="AY182" i="2"/>
  <c r="AY181" i="2"/>
  <c r="AY180" i="2"/>
  <c r="AY178" i="2"/>
  <c r="AY177" i="2"/>
  <c r="AY176" i="2"/>
  <c r="AY175" i="2"/>
  <c r="AY172" i="2"/>
  <c r="AY171" i="2"/>
  <c r="AY170" i="2"/>
  <c r="AY169" i="2"/>
  <c r="AY168" i="2"/>
  <c r="AY167" i="2"/>
  <c r="AY166" i="2"/>
  <c r="AY165" i="2"/>
  <c r="AY164" i="2"/>
  <c r="AY163" i="2"/>
  <c r="AY162" i="2"/>
  <c r="AY161" i="2"/>
  <c r="AY160" i="2"/>
  <c r="AY159" i="2"/>
  <c r="AY158" i="2"/>
  <c r="AY157" i="2"/>
  <c r="AY156" i="2"/>
  <c r="AY155" i="2"/>
  <c r="AY154" i="2"/>
  <c r="AY153" i="2"/>
  <c r="AY151" i="2"/>
  <c r="AY150" i="2"/>
  <c r="AY149" i="2"/>
  <c r="AY148" i="2"/>
  <c r="AY144" i="2"/>
  <c r="AY143" i="2"/>
  <c r="AY142" i="2"/>
  <c r="AY141" i="2"/>
  <c r="AY140" i="2"/>
  <c r="AY138" i="2"/>
  <c r="AY136" i="2"/>
  <c r="AY134" i="2"/>
  <c r="AY132" i="2"/>
  <c r="AY130" i="2"/>
  <c r="AY120" i="2"/>
  <c r="AY119" i="2"/>
  <c r="AY117" i="2"/>
  <c r="AY116" i="2"/>
  <c r="AY114" i="2"/>
  <c r="AY112" i="2"/>
  <c r="AY110" i="2"/>
  <c r="AY109" i="2"/>
  <c r="AY107" i="2"/>
  <c r="AY103" i="2"/>
  <c r="AY102" i="2"/>
  <c r="AY101" i="2"/>
  <c r="AY100" i="2"/>
  <c r="AY99" i="2"/>
  <c r="AY97" i="2"/>
  <c r="AY95" i="2"/>
  <c r="AY92" i="2"/>
  <c r="AY90" i="2"/>
  <c r="AY86" i="2"/>
  <c r="AY85" i="2"/>
  <c r="AY83" i="2"/>
  <c r="AY82" i="2"/>
  <c r="AY80" i="2"/>
  <c r="AY79" i="2"/>
  <c r="AY77" i="2"/>
  <c r="AY75" i="2"/>
  <c r="AY72" i="2"/>
  <c r="AY70" i="2"/>
  <c r="AY67" i="2"/>
  <c r="AY65" i="2"/>
  <c r="AY63" i="2"/>
  <c r="AX199" i="2"/>
  <c r="AX198" i="2"/>
  <c r="AX197" i="2"/>
  <c r="AX196" i="2"/>
  <c r="AX195" i="2"/>
  <c r="AX194" i="2"/>
  <c r="AX193" i="2"/>
  <c r="AX192" i="2"/>
  <c r="AX191" i="2"/>
  <c r="AX190" i="2"/>
  <c r="AX189" i="2"/>
  <c r="AX188" i="2"/>
  <c r="AX187" i="2"/>
  <c r="AX186" i="2"/>
  <c r="AX185" i="2"/>
  <c r="AX184" i="2"/>
  <c r="AX183" i="2"/>
  <c r="AX182" i="2"/>
  <c r="AX181" i="2"/>
  <c r="AX180" i="2"/>
  <c r="AX178" i="2"/>
  <c r="AX177" i="2"/>
  <c r="AX176" i="2"/>
  <c r="AX175" i="2"/>
  <c r="AX174" i="2"/>
  <c r="AX173" i="2"/>
  <c r="AX172" i="2"/>
  <c r="AX171" i="2"/>
  <c r="AX170" i="2"/>
  <c r="AX169" i="2"/>
  <c r="AX168" i="2"/>
  <c r="AX167" i="2"/>
  <c r="AX166" i="2"/>
  <c r="AX165" i="2"/>
  <c r="AX164" i="2"/>
  <c r="AX163" i="2"/>
  <c r="AX162" i="2"/>
  <c r="AX161" i="2"/>
  <c r="AX160" i="2"/>
  <c r="AX159" i="2"/>
  <c r="AX158" i="2"/>
  <c r="AX157" i="2"/>
  <c r="AX156" i="2"/>
  <c r="AX155" i="2"/>
  <c r="AX154" i="2"/>
  <c r="AX153" i="2"/>
  <c r="AX151" i="2"/>
  <c r="AX150" i="2"/>
  <c r="AX149" i="2"/>
  <c r="AX148" i="2"/>
  <c r="AX147" i="2"/>
  <c r="AX146" i="2"/>
  <c r="AX144" i="2"/>
  <c r="AX143" i="2"/>
  <c r="AX142" i="2"/>
  <c r="AX141" i="2"/>
  <c r="AX140" i="2"/>
  <c r="AX139" i="2"/>
  <c r="AX138" i="2"/>
  <c r="AX136" i="2"/>
  <c r="AX134" i="2"/>
  <c r="AX132" i="2"/>
  <c r="AX130" i="2"/>
  <c r="AX128" i="2"/>
  <c r="AX120" i="2"/>
  <c r="AX119" i="2"/>
  <c r="AX118" i="2"/>
  <c r="AX117" i="2"/>
  <c r="AX116" i="2"/>
  <c r="AX115" i="2"/>
  <c r="AX114" i="2"/>
  <c r="AX112" i="2"/>
  <c r="AX110" i="2"/>
  <c r="AX109" i="2"/>
  <c r="AX107" i="2"/>
  <c r="AX105" i="2"/>
  <c r="AX103" i="2"/>
  <c r="AX102" i="2"/>
  <c r="AX101" i="2"/>
  <c r="AX100" i="2"/>
  <c r="AX99" i="2"/>
  <c r="AX98" i="2"/>
  <c r="AX97" i="2"/>
  <c r="AX95" i="2"/>
  <c r="AX93" i="2"/>
  <c r="AX92" i="2"/>
  <c r="AX90" i="2"/>
  <c r="AX88" i="2"/>
  <c r="AX86" i="2"/>
  <c r="AX85" i="2"/>
  <c r="AX84" i="2"/>
  <c r="AX83" i="2"/>
  <c r="AX82" i="2"/>
  <c r="AX81" i="2"/>
  <c r="AX80" i="2"/>
  <c r="AX79" i="2"/>
  <c r="AX78" i="2"/>
  <c r="AX77" i="2"/>
  <c r="AX75" i="2"/>
  <c r="AX73" i="2"/>
  <c r="AX72" i="2"/>
  <c r="AX70" i="2"/>
  <c r="AX68" i="2"/>
  <c r="AX67" i="2"/>
  <c r="AX65" i="2"/>
  <c r="AX63" i="2"/>
  <c r="AW199" i="2"/>
  <c r="AW198" i="2"/>
  <c r="AW197" i="2"/>
  <c r="AW196" i="2"/>
  <c r="AW195" i="2"/>
  <c r="AW194" i="2"/>
  <c r="AW193" i="2"/>
  <c r="AW192" i="2"/>
  <c r="AW191" i="2"/>
  <c r="AW190" i="2"/>
  <c r="AW189" i="2"/>
  <c r="AW188" i="2"/>
  <c r="AW187" i="2"/>
  <c r="AW186" i="2"/>
  <c r="AW185" i="2"/>
  <c r="AW184" i="2"/>
  <c r="AW183" i="2"/>
  <c r="AW182" i="2"/>
  <c r="AW181" i="2"/>
  <c r="AW180" i="2"/>
  <c r="AW178" i="2"/>
  <c r="AW177" i="2"/>
  <c r="AW176" i="2"/>
  <c r="AW175" i="2"/>
  <c r="AW174" i="2"/>
  <c r="AW173" i="2"/>
  <c r="AW172" i="2"/>
  <c r="AW171" i="2"/>
  <c r="AW170" i="2"/>
  <c r="AW169" i="2"/>
  <c r="AW168" i="2"/>
  <c r="AW167" i="2"/>
  <c r="AW166" i="2"/>
  <c r="AW165" i="2"/>
  <c r="AW164" i="2"/>
  <c r="AW163" i="2"/>
  <c r="AW162" i="2"/>
  <c r="AW161" i="2"/>
  <c r="AW160" i="2"/>
  <c r="AW159" i="2"/>
  <c r="AW158" i="2"/>
  <c r="AW157" i="2"/>
  <c r="AW156" i="2"/>
  <c r="AW155" i="2"/>
  <c r="AW154" i="2"/>
  <c r="AW153" i="2"/>
  <c r="AW151" i="2"/>
  <c r="AW150" i="2"/>
  <c r="AW149" i="2"/>
  <c r="AW148" i="2"/>
  <c r="AW147" i="2"/>
  <c r="AW146" i="2"/>
  <c r="AW144" i="2"/>
  <c r="AW143" i="2"/>
  <c r="AW142" i="2"/>
  <c r="AW141" i="2"/>
  <c r="AW140" i="2"/>
  <c r="AW139" i="2"/>
  <c r="AW138" i="2"/>
  <c r="AW136" i="2"/>
  <c r="AW134" i="2"/>
  <c r="AW132" i="2"/>
  <c r="AW130" i="2"/>
  <c r="AW128" i="2"/>
  <c r="AW120" i="2"/>
  <c r="AW119" i="2"/>
  <c r="AW118" i="2"/>
  <c r="AW117" i="2"/>
  <c r="AW116" i="2"/>
  <c r="AW115" i="2"/>
  <c r="AW114" i="2"/>
  <c r="AW112" i="2"/>
  <c r="AW110" i="2"/>
  <c r="AW109" i="2"/>
  <c r="AW107" i="2"/>
  <c r="AW105" i="2"/>
  <c r="AW103" i="2"/>
  <c r="AW102" i="2"/>
  <c r="AW101" i="2"/>
  <c r="AW100" i="2"/>
  <c r="AW99" i="2"/>
  <c r="AW98" i="2"/>
  <c r="AW97" i="2"/>
  <c r="AW95" i="2"/>
  <c r="AW93" i="2"/>
  <c r="AW92" i="2"/>
  <c r="AW90" i="2"/>
  <c r="AW88" i="2"/>
  <c r="AW86" i="2"/>
  <c r="AW85" i="2"/>
  <c r="AW84" i="2"/>
  <c r="AW83" i="2"/>
  <c r="AW82" i="2"/>
  <c r="AW81" i="2"/>
  <c r="AW80" i="2"/>
  <c r="AW79" i="2"/>
  <c r="AW78" i="2"/>
  <c r="AW77" i="2"/>
  <c r="AW75" i="2"/>
  <c r="AW73" i="2"/>
  <c r="AW72" i="2"/>
  <c r="AW70" i="2"/>
  <c r="AW68" i="2"/>
  <c r="AW67" i="2"/>
  <c r="AW65" i="2"/>
  <c r="AW63" i="2"/>
  <c r="AV209" i="2"/>
  <c r="AY139" i="2"/>
  <c r="AY128" i="2"/>
  <c r="AY118" i="2"/>
  <c r="AY115" i="2"/>
  <c r="AY93" i="2"/>
  <c r="AV206" i="2"/>
  <c r="AY84" i="2"/>
  <c r="AY78" i="2"/>
  <c r="AY73" i="2"/>
  <c r="AY68" i="2"/>
  <c r="AV207" i="2" l="1"/>
  <c r="AV218" i="2"/>
  <c r="AY105" i="2"/>
  <c r="AV217" i="2"/>
  <c r="AV216" i="2"/>
  <c r="AY81" i="2"/>
  <c r="AV205" i="2"/>
  <c r="AV219" i="2"/>
  <c r="AV208" i="2"/>
  <c r="AY98" i="2"/>
  <c r="AY88" i="2"/>
  <c r="AV220" i="2"/>
  <c r="AV215" i="2" l="1"/>
  <c r="AV204" i="2"/>
  <c r="AY147" i="2" l="1"/>
  <c r="AU219" i="2"/>
  <c r="AV214" i="2" l="1"/>
  <c r="AV203" i="2"/>
  <c r="AU218" i="2"/>
  <c r="AU207" i="2"/>
  <c r="AU217" i="2"/>
  <c r="AU216" i="2"/>
  <c r="AU205" i="2"/>
  <c r="AU208" i="2"/>
  <c r="AU206" i="2"/>
  <c r="AU209" i="2"/>
  <c r="AV213" i="2" l="1"/>
  <c r="AV202" i="2"/>
  <c r="AU203" i="2"/>
  <c r="AU202" i="2" s="1"/>
  <c r="AU214" i="2"/>
  <c r="AU213" i="2" s="1"/>
  <c r="AU215" i="2"/>
  <c r="AU204" i="2"/>
  <c r="AU220" i="2"/>
  <c r="AV221" i="2" l="1"/>
  <c r="AV210" i="2"/>
  <c r="AU221" i="2"/>
  <c r="AU210" i="2"/>
  <c r="AT220" i="2"/>
  <c r="AT209" i="2"/>
  <c r="AT219" i="2"/>
  <c r="AT208" i="2"/>
  <c r="AT218" i="2" l="1"/>
  <c r="AT207" i="2"/>
  <c r="AT205" i="2"/>
  <c r="AT217" i="2"/>
  <c r="AT206" i="2"/>
  <c r="AT216" i="2"/>
  <c r="AT204" i="2" l="1"/>
  <c r="AT215" i="2"/>
  <c r="AT214" i="2" l="1"/>
  <c r="AT213" i="2" s="1"/>
  <c r="AT221" i="2" s="1"/>
  <c r="AS218" i="2"/>
  <c r="AS217" i="2"/>
  <c r="AS216" i="2"/>
  <c r="AS207" i="2"/>
  <c r="AS206" i="2"/>
  <c r="AS205" i="2"/>
  <c r="AS219" i="2"/>
  <c r="AT203" i="2" l="1"/>
  <c r="AT202" i="2" s="1"/>
  <c r="AT210" i="2" s="1"/>
  <c r="AS215" i="2"/>
  <c r="AS220" i="2"/>
  <c r="AS209" i="2"/>
  <c r="AS208" i="2"/>
  <c r="AS204" i="2" s="1"/>
  <c r="AS203" i="2" l="1"/>
  <c r="AS202" i="2" s="1"/>
  <c r="AS210" i="2" s="1"/>
  <c r="AS214" i="2" l="1"/>
  <c r="AS213" i="2" s="1"/>
  <c r="AS221" i="2" s="1"/>
  <c r="AR220" i="2" l="1"/>
  <c r="AR219" i="2"/>
  <c r="AR208" i="2"/>
  <c r="AR218" i="2" l="1"/>
  <c r="AR216" i="2"/>
  <c r="AR206" i="2"/>
  <c r="AR205" i="2"/>
  <c r="AR217" i="2"/>
  <c r="AR207" i="2"/>
  <c r="AR209" i="2"/>
  <c r="AR215" i="2" l="1"/>
  <c r="AR204" i="2"/>
  <c r="AR214" i="2" l="1"/>
  <c r="AY174" i="2"/>
  <c r="AY55" i="2"/>
  <c r="AY33" i="2"/>
  <c r="AY49" i="2"/>
  <c r="AY26" i="2"/>
  <c r="AX26" i="2" l="1"/>
  <c r="AX49" i="2"/>
  <c r="AR213" i="2"/>
  <c r="AR203" i="2"/>
  <c r="AQ208" i="2"/>
  <c r="AY208" i="2" s="1"/>
  <c r="AQ219" i="2"/>
  <c r="AY219" i="2" s="1"/>
  <c r="AQ216" i="2"/>
  <c r="AY216" i="2" s="1"/>
  <c r="AQ218" i="2"/>
  <c r="AY218" i="2" s="1"/>
  <c r="AQ206" i="2"/>
  <c r="AY206" i="2" s="1"/>
  <c r="AQ205" i="2"/>
  <c r="AY205" i="2" s="1"/>
  <c r="AQ217" i="2"/>
  <c r="AY217" i="2" s="1"/>
  <c r="AQ207" i="2"/>
  <c r="AY207" i="2" s="1"/>
  <c r="AY173" i="2"/>
  <c r="AY146" i="2"/>
  <c r="AY59" i="2"/>
  <c r="AY58" i="2"/>
  <c r="AY57" i="2"/>
  <c r="AY56" i="2"/>
  <c r="AY54" i="2"/>
  <c r="AY53" i="2"/>
  <c r="AY52" i="2"/>
  <c r="AY51" i="2"/>
  <c r="AY48" i="2"/>
  <c r="AY47" i="2"/>
  <c r="AY46" i="2"/>
  <c r="AY45" i="2"/>
  <c r="AY44" i="2"/>
  <c r="AY43" i="2"/>
  <c r="AY42" i="2"/>
  <c r="AY41" i="2"/>
  <c r="AY37" i="2"/>
  <c r="AY36" i="2"/>
  <c r="AY35" i="2"/>
  <c r="AY34" i="2"/>
  <c r="AY32" i="2"/>
  <c r="AY30" i="2"/>
  <c r="AY29" i="2"/>
  <c r="AY25" i="2"/>
  <c r="AY24" i="2"/>
  <c r="AY23" i="2"/>
  <c r="AY22" i="2"/>
  <c r="AY21" i="2"/>
  <c r="AY20" i="2"/>
  <c r="AY18" i="2"/>
  <c r="AY19" i="2"/>
  <c r="AW26" i="2" l="1"/>
  <c r="AW49" i="2"/>
  <c r="AY31" i="2"/>
  <c r="AY17" i="2"/>
  <c r="AY50" i="2"/>
  <c r="AY40" i="2"/>
  <c r="AR221" i="2"/>
  <c r="AR202" i="2"/>
  <c r="AQ209" i="2"/>
  <c r="AY209" i="2" s="1"/>
  <c r="AQ204" i="2"/>
  <c r="AY204" i="2" s="1"/>
  <c r="AQ215" i="2"/>
  <c r="AY215" i="2" s="1"/>
  <c r="AQ220" i="2"/>
  <c r="AY220" i="2" s="1"/>
  <c r="AP219" i="2"/>
  <c r="AP208" i="2"/>
  <c r="AP205" i="2"/>
  <c r="AP206" i="2" l="1"/>
  <c r="AY28" i="2"/>
  <c r="AY39" i="2"/>
  <c r="AY16" i="2"/>
  <c r="AR210" i="2"/>
  <c r="AO207" i="2"/>
  <c r="AD208" i="2"/>
  <c r="AP216" i="2"/>
  <c r="AD218" i="2"/>
  <c r="AO218" i="2"/>
  <c r="AP217" i="2"/>
  <c r="AZ194" i="2"/>
  <c r="AZ183" i="2"/>
  <c r="AZ171" i="2"/>
  <c r="AZ166" i="2"/>
  <c r="AZ163" i="2"/>
  <c r="AZ151" i="2"/>
  <c r="AZ199" i="2"/>
  <c r="AZ198" i="2"/>
  <c r="AZ197" i="2"/>
  <c r="AZ193" i="2"/>
  <c r="AZ191" i="2"/>
  <c r="AZ190" i="2"/>
  <c r="AZ189" i="2"/>
  <c r="AZ187" i="2"/>
  <c r="AZ185" i="2"/>
  <c r="AZ181" i="2"/>
  <c r="AZ178" i="2"/>
  <c r="AZ176" i="2"/>
  <c r="AZ172" i="2"/>
  <c r="AZ170" i="2"/>
  <c r="AZ167" i="2"/>
  <c r="AZ164" i="2"/>
  <c r="AZ162" i="2"/>
  <c r="AZ160" i="2"/>
  <c r="AZ158" i="2"/>
  <c r="AZ156" i="2"/>
  <c r="AZ154" i="2"/>
  <c r="AZ149" i="2"/>
  <c r="AY38" i="2" l="1"/>
  <c r="AY14" i="2"/>
  <c r="AQ214" i="2" l="1"/>
  <c r="AY214" i="2" s="1"/>
  <c r="AZ147" i="2"/>
  <c r="AQ203" i="2"/>
  <c r="AY203" i="2" s="1"/>
  <c r="AZ174" i="2"/>
  <c r="AL220" i="2"/>
  <c r="AE220" i="2"/>
  <c r="U220" i="2"/>
  <c r="AO220" i="2"/>
  <c r="AN220" i="2"/>
  <c r="AM220" i="2"/>
  <c r="AK220" i="2"/>
  <c r="AJ220" i="2"/>
  <c r="AI220" i="2"/>
  <c r="AH220" i="2"/>
  <c r="AF220" i="2"/>
  <c r="AB220" i="2"/>
  <c r="AA220" i="2"/>
  <c r="Z220" i="2"/>
  <c r="Y220" i="2"/>
  <c r="X220" i="2"/>
  <c r="W220" i="2"/>
  <c r="V220" i="2"/>
  <c r="T220" i="2"/>
  <c r="S220" i="2"/>
  <c r="R220" i="2"/>
  <c r="O220" i="2"/>
  <c r="N220" i="2"/>
  <c r="M220" i="2"/>
  <c r="L220" i="2"/>
  <c r="K220" i="2"/>
  <c r="J220" i="2"/>
  <c r="I220" i="2"/>
  <c r="H220" i="2"/>
  <c r="G220" i="2"/>
  <c r="F220" i="2"/>
  <c r="E220" i="2"/>
  <c r="AQ213" i="2" l="1"/>
  <c r="AY213" i="2" s="1"/>
  <c r="AQ202" i="2"/>
  <c r="AY202" i="2" s="1"/>
  <c r="Q209" i="2"/>
  <c r="AP220" i="2"/>
  <c r="AP209" i="2"/>
  <c r="AD220" i="2"/>
  <c r="AX220" i="2" s="1"/>
  <c r="AZ165" i="2"/>
  <c r="AZ192" i="2"/>
  <c r="AC220" i="2"/>
  <c r="D220" i="2"/>
  <c r="AG220" i="2"/>
  <c r="AO209" i="2"/>
  <c r="AN209" i="2"/>
  <c r="AM209" i="2"/>
  <c r="AL209" i="2"/>
  <c r="AK209" i="2"/>
  <c r="AJ209" i="2"/>
  <c r="AI209" i="2"/>
  <c r="AH209" i="2"/>
  <c r="AG209" i="2"/>
  <c r="AF209" i="2"/>
  <c r="AE209" i="2"/>
  <c r="AB209" i="2"/>
  <c r="AA209" i="2"/>
  <c r="Z209" i="2"/>
  <c r="Y209" i="2"/>
  <c r="X209" i="2"/>
  <c r="W209" i="2"/>
  <c r="V209" i="2"/>
  <c r="U209" i="2"/>
  <c r="T209" i="2"/>
  <c r="S209" i="2"/>
  <c r="R209" i="2"/>
  <c r="O209" i="2"/>
  <c r="N209" i="2"/>
  <c r="M209" i="2"/>
  <c r="L209" i="2"/>
  <c r="K209" i="2"/>
  <c r="J209" i="2"/>
  <c r="I209" i="2"/>
  <c r="H209" i="2"/>
  <c r="G209" i="2"/>
  <c r="F209" i="2"/>
  <c r="E209" i="2"/>
  <c r="D209" i="2"/>
  <c r="AW209" i="2" l="1"/>
  <c r="AQ210" i="2"/>
  <c r="AY210" i="2" s="1"/>
  <c r="AQ221" i="2"/>
  <c r="AY221" i="2" s="1"/>
  <c r="AZ220" i="2"/>
  <c r="AD209" i="2"/>
  <c r="AX209" i="2" s="1"/>
  <c r="Q220" i="2"/>
  <c r="AW220" i="2" s="1"/>
  <c r="P220" i="2"/>
  <c r="P209" i="2"/>
  <c r="AO219" i="2"/>
  <c r="AN219" i="2"/>
  <c r="AM219" i="2"/>
  <c r="AL219" i="2"/>
  <c r="AK219" i="2"/>
  <c r="AJ219" i="2"/>
  <c r="AI219" i="2"/>
  <c r="AH219" i="2"/>
  <c r="AG219" i="2"/>
  <c r="AF219" i="2"/>
  <c r="AE219" i="2"/>
  <c r="AB219" i="2"/>
  <c r="AA219" i="2"/>
  <c r="Z219" i="2"/>
  <c r="Y219" i="2"/>
  <c r="X219" i="2"/>
  <c r="W219" i="2"/>
  <c r="V219" i="2"/>
  <c r="U219" i="2"/>
  <c r="T219" i="2"/>
  <c r="S219" i="2"/>
  <c r="R219" i="2"/>
  <c r="O219" i="2"/>
  <c r="N219" i="2"/>
  <c r="M219" i="2"/>
  <c r="L219" i="2"/>
  <c r="K219" i="2"/>
  <c r="J219" i="2"/>
  <c r="I219" i="2"/>
  <c r="H219" i="2"/>
  <c r="G219" i="2"/>
  <c r="F219" i="2"/>
  <c r="E219" i="2"/>
  <c r="D219" i="2"/>
  <c r="AO208" i="2"/>
  <c r="AN208" i="2"/>
  <c r="AM208" i="2"/>
  <c r="AL208" i="2"/>
  <c r="AK208" i="2"/>
  <c r="AJ208" i="2"/>
  <c r="AI208" i="2"/>
  <c r="AH208" i="2"/>
  <c r="AG208" i="2"/>
  <c r="AF208" i="2"/>
  <c r="AB208" i="2"/>
  <c r="AA208" i="2"/>
  <c r="Z208" i="2"/>
  <c r="Y208" i="2"/>
  <c r="X208" i="2"/>
  <c r="W208" i="2"/>
  <c r="V208" i="2"/>
  <c r="U208" i="2"/>
  <c r="T208" i="2"/>
  <c r="S208" i="2"/>
  <c r="R208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AZ209" i="2" l="1"/>
  <c r="AE208" i="2"/>
  <c r="AX208" i="2" s="1"/>
  <c r="Q219" i="2"/>
  <c r="AW219" i="2" s="1"/>
  <c r="AD219" i="2"/>
  <c r="AX219" i="2" s="1"/>
  <c r="Q208" i="2"/>
  <c r="AW208" i="2" s="1"/>
  <c r="AZ144" i="2"/>
  <c r="AZ143" i="2"/>
  <c r="AZ134" i="2"/>
  <c r="AZ142" i="2"/>
  <c r="AZ136" i="2"/>
  <c r="AZ123" i="2"/>
  <c r="AZ125" i="2"/>
  <c r="AZ138" i="2"/>
  <c r="AZ124" i="2"/>
  <c r="AZ122" i="2"/>
  <c r="AZ208" i="2" l="1"/>
  <c r="AZ219" i="2"/>
  <c r="AI217" i="2" l="1"/>
  <c r="Z217" i="2"/>
  <c r="R217" i="2"/>
  <c r="I217" i="2"/>
  <c r="AO206" i="2"/>
  <c r="AG206" i="2"/>
  <c r="X206" i="2"/>
  <c r="O206" i="2"/>
  <c r="G206" i="2"/>
  <c r="AZ98" i="2" l="1"/>
  <c r="D217" i="2"/>
  <c r="E205" i="2"/>
  <c r="M205" i="2"/>
  <c r="V205" i="2"/>
  <c r="AE205" i="2"/>
  <c r="AM205" i="2"/>
  <c r="I216" i="2"/>
  <c r="R216" i="2"/>
  <c r="Z216" i="2"/>
  <c r="AI216" i="2"/>
  <c r="L206" i="2"/>
  <c r="U206" i="2"/>
  <c r="AL206" i="2"/>
  <c r="F217" i="2"/>
  <c r="N217" i="2"/>
  <c r="W217" i="2"/>
  <c r="AF217" i="2"/>
  <c r="AN217" i="2"/>
  <c r="D216" i="2"/>
  <c r="E206" i="2"/>
  <c r="M206" i="2"/>
  <c r="V206" i="2"/>
  <c r="AE206" i="2"/>
  <c r="AM206" i="2"/>
  <c r="G217" i="2"/>
  <c r="O217" i="2"/>
  <c r="X217" i="2"/>
  <c r="AG217" i="2"/>
  <c r="AO217" i="2"/>
  <c r="F206" i="2"/>
  <c r="N206" i="2"/>
  <c r="W206" i="2"/>
  <c r="AF206" i="2"/>
  <c r="AN206" i="2"/>
  <c r="H217" i="2"/>
  <c r="Y217" i="2"/>
  <c r="AH217" i="2"/>
  <c r="L205" i="2"/>
  <c r="U205" i="2"/>
  <c r="AL205" i="2"/>
  <c r="H216" i="2"/>
  <c r="Y216" i="2"/>
  <c r="AH216" i="2"/>
  <c r="D206" i="2"/>
  <c r="K206" i="2"/>
  <c r="T206" i="2"/>
  <c r="AB206" i="2"/>
  <c r="AK206" i="2"/>
  <c r="E217" i="2"/>
  <c r="M217" i="2"/>
  <c r="V217" i="2"/>
  <c r="AE217" i="2"/>
  <c r="AM217" i="2"/>
  <c r="Q216" i="2"/>
  <c r="AW216" i="2" s="1"/>
  <c r="AD206" i="2"/>
  <c r="AX206" i="2" s="1"/>
  <c r="N205" i="2"/>
  <c r="AF205" i="2"/>
  <c r="J216" i="2"/>
  <c r="AJ216" i="2"/>
  <c r="O205" i="2"/>
  <c r="AO205" i="2"/>
  <c r="AO204" i="2" s="1"/>
  <c r="K216" i="2"/>
  <c r="AB216" i="2"/>
  <c r="Q205" i="2"/>
  <c r="U216" i="2"/>
  <c r="I205" i="2"/>
  <c r="R205" i="2"/>
  <c r="Z205" i="2"/>
  <c r="AI205" i="2"/>
  <c r="E216" i="2"/>
  <c r="M216" i="2"/>
  <c r="V216" i="2"/>
  <c r="AE216" i="2"/>
  <c r="AM216" i="2"/>
  <c r="H206" i="2"/>
  <c r="Q206" i="2"/>
  <c r="Y206" i="2"/>
  <c r="AH206" i="2"/>
  <c r="J217" i="2"/>
  <c r="S217" i="2"/>
  <c r="AA217" i="2"/>
  <c r="AJ217" i="2"/>
  <c r="W205" i="2"/>
  <c r="AA216" i="2"/>
  <c r="X205" i="2"/>
  <c r="AK216" i="2"/>
  <c r="Q217" i="2"/>
  <c r="AW217" i="2" s="1"/>
  <c r="H205" i="2"/>
  <c r="Y205" i="2"/>
  <c r="AD216" i="2"/>
  <c r="D205" i="2"/>
  <c r="J205" i="2"/>
  <c r="S205" i="2"/>
  <c r="AA205" i="2"/>
  <c r="AJ205" i="2"/>
  <c r="F216" i="2"/>
  <c r="N216" i="2"/>
  <c r="W216" i="2"/>
  <c r="AF216" i="2"/>
  <c r="AN216" i="2"/>
  <c r="I206" i="2"/>
  <c r="R206" i="2"/>
  <c r="Z206" i="2"/>
  <c r="AI206" i="2"/>
  <c r="K217" i="2"/>
  <c r="T217" i="2"/>
  <c r="AB217" i="2"/>
  <c r="AK217" i="2"/>
  <c r="AD205" i="2"/>
  <c r="AX205" i="2" s="1"/>
  <c r="F205" i="2"/>
  <c r="AN205" i="2"/>
  <c r="S216" i="2"/>
  <c r="G205" i="2"/>
  <c r="AG205" i="2"/>
  <c r="T216" i="2"/>
  <c r="AH205" i="2"/>
  <c r="L216" i="2"/>
  <c r="AL216" i="2"/>
  <c r="K205" i="2"/>
  <c r="T205" i="2"/>
  <c r="AB205" i="2"/>
  <c r="AK205" i="2"/>
  <c r="G216" i="2"/>
  <c r="O216" i="2"/>
  <c r="X216" i="2"/>
  <c r="AG216" i="2"/>
  <c r="AO216" i="2"/>
  <c r="AO215" i="2" s="1"/>
  <c r="J206" i="2"/>
  <c r="S206" i="2"/>
  <c r="AA206" i="2"/>
  <c r="AJ206" i="2"/>
  <c r="L217" i="2"/>
  <c r="U217" i="2"/>
  <c r="AD217" i="2"/>
  <c r="AX217" i="2" s="1"/>
  <c r="AL217" i="2"/>
  <c r="AZ112" i="2"/>
  <c r="AZ119" i="2"/>
  <c r="AZ114" i="2"/>
  <c r="AZ120" i="2"/>
  <c r="AZ84" i="2"/>
  <c r="AX216" i="2" l="1"/>
  <c r="AW206" i="2"/>
  <c r="AW205" i="2"/>
  <c r="AZ217" i="2"/>
  <c r="AZ205" i="2"/>
  <c r="AZ216" i="2"/>
  <c r="AZ206" i="2"/>
  <c r="AD215" i="2"/>
  <c r="AZ93" i="2"/>
  <c r="AZ68" i="2"/>
  <c r="AZ101" i="2"/>
  <c r="AZ73" i="2"/>
  <c r="AZ81" i="2"/>
  <c r="AZ110" i="2"/>
  <c r="AZ118" i="2"/>
  <c r="AZ103" i="2"/>
  <c r="AZ102" i="2"/>
  <c r="AZ97" i="2"/>
  <c r="AZ95" i="2"/>
  <c r="AZ72" i="2" l="1"/>
  <c r="AZ70" i="2"/>
  <c r="AO214" i="2" l="1"/>
  <c r="AO213" i="2" s="1"/>
  <c r="AO221" i="2" s="1"/>
  <c r="AC209" i="2" l="1"/>
  <c r="AN218" i="2"/>
  <c r="AN215" i="2" s="1"/>
  <c r="AM218" i="2"/>
  <c r="AM215" i="2" s="1"/>
  <c r="AL218" i="2"/>
  <c r="AL215" i="2" s="1"/>
  <c r="AK218" i="2"/>
  <c r="AK215" i="2" s="1"/>
  <c r="AJ218" i="2"/>
  <c r="AJ215" i="2" s="1"/>
  <c r="AI218" i="2"/>
  <c r="AI215" i="2" s="1"/>
  <c r="AH218" i="2"/>
  <c r="AH215" i="2" s="1"/>
  <c r="AG218" i="2"/>
  <c r="AG215" i="2" s="1"/>
  <c r="AF218" i="2"/>
  <c r="AF215" i="2" s="1"/>
  <c r="AB218" i="2"/>
  <c r="AB215" i="2" s="1"/>
  <c r="AA218" i="2"/>
  <c r="AA215" i="2" s="1"/>
  <c r="Z218" i="2"/>
  <c r="Z215" i="2" s="1"/>
  <c r="Y218" i="2"/>
  <c r="Y215" i="2" s="1"/>
  <c r="X218" i="2"/>
  <c r="X215" i="2" s="1"/>
  <c r="W218" i="2"/>
  <c r="W215" i="2" s="1"/>
  <c r="V218" i="2"/>
  <c r="V215" i="2" s="1"/>
  <c r="U218" i="2"/>
  <c r="U215" i="2" s="1"/>
  <c r="T218" i="2"/>
  <c r="T215" i="2" s="1"/>
  <c r="S218" i="2"/>
  <c r="S215" i="2" s="1"/>
  <c r="R218" i="2"/>
  <c r="R215" i="2" s="1"/>
  <c r="O218" i="2"/>
  <c r="O215" i="2" s="1"/>
  <c r="N218" i="2"/>
  <c r="N215" i="2" s="1"/>
  <c r="M218" i="2"/>
  <c r="M215" i="2" s="1"/>
  <c r="L218" i="2"/>
  <c r="L215" i="2" s="1"/>
  <c r="K218" i="2"/>
  <c r="K215" i="2" s="1"/>
  <c r="J218" i="2"/>
  <c r="J215" i="2" s="1"/>
  <c r="I218" i="2"/>
  <c r="I215" i="2" s="1"/>
  <c r="H218" i="2"/>
  <c r="H215" i="2" s="1"/>
  <c r="G218" i="2"/>
  <c r="G215" i="2" s="1"/>
  <c r="F218" i="2"/>
  <c r="F215" i="2" s="1"/>
  <c r="E218" i="2"/>
  <c r="E215" i="2" s="1"/>
  <c r="D218" i="2"/>
  <c r="D215" i="2" s="1"/>
  <c r="AN207" i="2"/>
  <c r="AN204" i="2" s="1"/>
  <c r="AM207" i="2"/>
  <c r="AM204" i="2" s="1"/>
  <c r="AL207" i="2"/>
  <c r="AL204" i="2" s="1"/>
  <c r="AK207" i="2"/>
  <c r="AK204" i="2" s="1"/>
  <c r="AJ207" i="2"/>
  <c r="AJ204" i="2" s="1"/>
  <c r="AI207" i="2"/>
  <c r="AI204" i="2" s="1"/>
  <c r="AH207" i="2"/>
  <c r="AH204" i="2" s="1"/>
  <c r="AG207" i="2"/>
  <c r="AG204" i="2" s="1"/>
  <c r="AF207" i="2"/>
  <c r="AF204" i="2" s="1"/>
  <c r="AE207" i="2"/>
  <c r="AE204" i="2" s="1"/>
  <c r="AB207" i="2"/>
  <c r="AB204" i="2" s="1"/>
  <c r="AA207" i="2"/>
  <c r="AA204" i="2" s="1"/>
  <c r="Z207" i="2"/>
  <c r="Z204" i="2" s="1"/>
  <c r="Y207" i="2"/>
  <c r="Y204" i="2" s="1"/>
  <c r="X207" i="2"/>
  <c r="X204" i="2" s="1"/>
  <c r="W207" i="2"/>
  <c r="W204" i="2" s="1"/>
  <c r="V207" i="2"/>
  <c r="V204" i="2" s="1"/>
  <c r="U207" i="2"/>
  <c r="U204" i="2" s="1"/>
  <c r="T207" i="2"/>
  <c r="T204" i="2" s="1"/>
  <c r="S207" i="2"/>
  <c r="S204" i="2" s="1"/>
  <c r="R207" i="2"/>
  <c r="R204" i="2" s="1"/>
  <c r="O207" i="2"/>
  <c r="O204" i="2" s="1"/>
  <c r="N207" i="2"/>
  <c r="N204" i="2" s="1"/>
  <c r="M207" i="2"/>
  <c r="M204" i="2" s="1"/>
  <c r="L207" i="2"/>
  <c r="L204" i="2" s="1"/>
  <c r="K207" i="2"/>
  <c r="K204" i="2" s="1"/>
  <c r="J207" i="2"/>
  <c r="J204" i="2" s="1"/>
  <c r="I207" i="2"/>
  <c r="I204" i="2" s="1"/>
  <c r="H207" i="2"/>
  <c r="H204" i="2" s="1"/>
  <c r="G207" i="2"/>
  <c r="G204" i="2" s="1"/>
  <c r="F207" i="2"/>
  <c r="F204" i="2" s="1"/>
  <c r="E207" i="2"/>
  <c r="E204" i="2" s="1"/>
  <c r="D207" i="2"/>
  <c r="D204" i="2" s="1"/>
  <c r="AW33" i="2"/>
  <c r="AW29" i="2" l="1"/>
  <c r="AX31" i="2"/>
  <c r="AW34" i="2"/>
  <c r="AX36" i="2"/>
  <c r="AW52" i="2"/>
  <c r="AX54" i="2"/>
  <c r="AW57" i="2"/>
  <c r="AX59" i="2"/>
  <c r="AX33" i="2"/>
  <c r="AX18" i="2"/>
  <c r="AW22" i="2"/>
  <c r="AX24" i="2"/>
  <c r="AW41" i="2"/>
  <c r="AX43" i="2"/>
  <c r="AW46" i="2"/>
  <c r="AX48" i="2"/>
  <c r="AW44" i="2"/>
  <c r="AX25" i="2"/>
  <c r="AW30" i="2"/>
  <c r="AX32" i="2"/>
  <c r="AW35" i="2"/>
  <c r="AX37" i="2"/>
  <c r="AX51" i="2"/>
  <c r="AW53" i="2"/>
  <c r="AX56" i="2"/>
  <c r="AW58" i="2"/>
  <c r="AX55" i="2"/>
  <c r="AW55" i="2"/>
  <c r="AW23" i="2"/>
  <c r="AW47" i="2"/>
  <c r="AW31" i="2"/>
  <c r="AX57" i="2"/>
  <c r="AW18" i="2"/>
  <c r="AX22" i="2"/>
  <c r="AW24" i="2"/>
  <c r="AX41" i="2"/>
  <c r="AW43" i="2"/>
  <c r="AX46" i="2"/>
  <c r="AW48" i="2"/>
  <c r="AX29" i="2"/>
  <c r="AX34" i="2"/>
  <c r="AX52" i="2"/>
  <c r="AW54" i="2"/>
  <c r="AW59" i="2"/>
  <c r="AW25" i="2"/>
  <c r="AX30" i="2"/>
  <c r="AW32" i="2"/>
  <c r="AX35" i="2"/>
  <c r="AW37" i="2"/>
  <c r="AW51" i="2"/>
  <c r="AX53" i="2"/>
  <c r="AW56" i="2"/>
  <c r="AX58" i="2"/>
  <c r="AX44" i="2"/>
  <c r="AX20" i="2"/>
  <c r="AW42" i="2"/>
  <c r="AX45" i="2"/>
  <c r="AW36" i="2"/>
  <c r="AW20" i="2"/>
  <c r="AX23" i="2"/>
  <c r="AX42" i="2"/>
  <c r="AW45" i="2"/>
  <c r="AX47" i="2"/>
  <c r="AW21" i="2"/>
  <c r="AX21" i="2"/>
  <c r="AO203" i="2"/>
  <c r="AO202" i="2" s="1"/>
  <c r="AO210" i="2" s="1"/>
  <c r="AD207" i="2"/>
  <c r="AX207" i="2" s="1"/>
  <c r="AE218" i="2"/>
  <c r="AX218" i="2" s="1"/>
  <c r="AZ207" i="2"/>
  <c r="Q218" i="2"/>
  <c r="AW218" i="2" s="1"/>
  <c r="Q207" i="2"/>
  <c r="AW207" i="2" s="1"/>
  <c r="AP207" i="2"/>
  <c r="AP204" i="2" s="1"/>
  <c r="AZ109" i="2"/>
  <c r="AZ117" i="2"/>
  <c r="AC218" i="2"/>
  <c r="AZ107" i="2"/>
  <c r="AZ116" i="2"/>
  <c r="AC207" i="2"/>
  <c r="P218" i="2"/>
  <c r="P207" i="2"/>
  <c r="AX50" i="2"/>
  <c r="AX40" i="2" l="1"/>
  <c r="AX39" i="2"/>
  <c r="AW28" i="2"/>
  <c r="AW50" i="2"/>
  <c r="AW40" i="2"/>
  <c r="AW17" i="2"/>
  <c r="AX28" i="2"/>
  <c r="AX17" i="2"/>
  <c r="AZ17" i="2" s="1"/>
  <c r="AZ40" i="2"/>
  <c r="AW39" i="2"/>
  <c r="AE215" i="2"/>
  <c r="AX215" i="2" s="1"/>
  <c r="AZ218" i="2"/>
  <c r="AD204" i="2"/>
  <c r="AX204" i="2" s="1"/>
  <c r="Q215" i="2"/>
  <c r="AW215" i="2" s="1"/>
  <c r="Q204" i="2"/>
  <c r="AW204" i="2" s="1"/>
  <c r="AP218" i="2"/>
  <c r="AP215" i="2" s="1"/>
  <c r="P219" i="2"/>
  <c r="AC208" i="2"/>
  <c r="AC219" i="2"/>
  <c r="P216" i="2"/>
  <c r="AC216" i="2"/>
  <c r="AZ173" i="2"/>
  <c r="D214" i="2"/>
  <c r="D213" i="2" s="1"/>
  <c r="D221" i="2" s="1"/>
  <c r="AZ115" i="2"/>
  <c r="AZ146" i="2"/>
  <c r="AZ132" i="2"/>
  <c r="AZ46" i="2"/>
  <c r="AZ105" i="2"/>
  <c r="AZ23" i="2"/>
  <c r="AZ41" i="2"/>
  <c r="AZ18" i="2"/>
  <c r="AZ24" i="2"/>
  <c r="AZ56" i="2"/>
  <c r="AZ48" i="2"/>
  <c r="AZ44" i="2"/>
  <c r="AZ52" i="2"/>
  <c r="AZ58" i="2"/>
  <c r="AZ83" i="2"/>
  <c r="AZ20" i="2"/>
  <c r="AZ130" i="2"/>
  <c r="AZ21" i="2"/>
  <c r="AZ22" i="2"/>
  <c r="AZ29" i="2"/>
  <c r="AZ36" i="2"/>
  <c r="AZ67" i="2"/>
  <c r="AZ30" i="2"/>
  <c r="AZ37" i="2"/>
  <c r="AZ43" i="2"/>
  <c r="AZ85" i="2"/>
  <c r="AZ79" i="2"/>
  <c r="AZ140" i="2"/>
  <c r="AZ25" i="2"/>
  <c r="AZ34" i="2"/>
  <c r="AZ51" i="2"/>
  <c r="AZ59" i="2"/>
  <c r="AZ47" i="2"/>
  <c r="AZ57" i="2"/>
  <c r="AZ141" i="2"/>
  <c r="AZ45" i="2"/>
  <c r="AZ65" i="2"/>
  <c r="AZ75" i="2"/>
  <c r="AZ35" i="2"/>
  <c r="AX38" i="2" l="1"/>
  <c r="AW38" i="2"/>
  <c r="AZ215" i="2"/>
  <c r="AZ204" i="2"/>
  <c r="AD214" i="2"/>
  <c r="AC205" i="2"/>
  <c r="AF214" i="2"/>
  <c r="AF213" i="2" s="1"/>
  <c r="AF221" i="2" s="1"/>
  <c r="AG214" i="2"/>
  <c r="AG213" i="2" s="1"/>
  <c r="AG221" i="2" s="1"/>
  <c r="J214" i="2"/>
  <c r="J213" i="2" s="1"/>
  <c r="J221" i="2" s="1"/>
  <c r="H214" i="2"/>
  <c r="H213" i="2" s="1"/>
  <c r="H221" i="2" s="1"/>
  <c r="AE214" i="2"/>
  <c r="AE213" i="2" s="1"/>
  <c r="AE221" i="2" s="1"/>
  <c r="X214" i="2"/>
  <c r="X213" i="2" s="1"/>
  <c r="X221" i="2" s="1"/>
  <c r="P205" i="2"/>
  <c r="Z214" i="2"/>
  <c r="Z213" i="2" s="1"/>
  <c r="Z221" i="2" s="1"/>
  <c r="AH214" i="2"/>
  <c r="AH213" i="2" s="1"/>
  <c r="AH221" i="2" s="1"/>
  <c r="R214" i="2"/>
  <c r="R213" i="2" s="1"/>
  <c r="R221" i="2" s="1"/>
  <c r="G214" i="2"/>
  <c r="G213" i="2" s="1"/>
  <c r="G221" i="2" s="1"/>
  <c r="E214" i="2"/>
  <c r="E213" i="2" s="1"/>
  <c r="E221" i="2" s="1"/>
  <c r="AB214" i="2"/>
  <c r="AB213" i="2" s="1"/>
  <c r="AB221" i="2" s="1"/>
  <c r="AM214" i="2"/>
  <c r="AM213" i="2" s="1"/>
  <c r="AM221" i="2" s="1"/>
  <c r="W214" i="2"/>
  <c r="W213" i="2" s="1"/>
  <c r="W221" i="2" s="1"/>
  <c r="K214" i="2"/>
  <c r="K213" i="2" s="1"/>
  <c r="K221" i="2" s="1"/>
  <c r="V214" i="2"/>
  <c r="V213" i="2" s="1"/>
  <c r="V221" i="2" s="1"/>
  <c r="AK214" i="2"/>
  <c r="AK213" i="2" s="1"/>
  <c r="AK221" i="2" s="1"/>
  <c r="O214" i="2"/>
  <c r="O213" i="2" s="1"/>
  <c r="O221" i="2" s="1"/>
  <c r="P208" i="2"/>
  <c r="AJ214" i="2"/>
  <c r="AJ213" i="2" s="1"/>
  <c r="AJ221" i="2" s="1"/>
  <c r="I214" i="2"/>
  <c r="I213" i="2" s="1"/>
  <c r="I221" i="2" s="1"/>
  <c r="AA214" i="2"/>
  <c r="AA213" i="2" s="1"/>
  <c r="AA221" i="2" s="1"/>
  <c r="T214" i="2"/>
  <c r="T213" i="2" s="1"/>
  <c r="T221" i="2" s="1"/>
  <c r="N214" i="2"/>
  <c r="N213" i="2" s="1"/>
  <c r="N221" i="2" s="1"/>
  <c r="AL214" i="2"/>
  <c r="AL213" i="2" s="1"/>
  <c r="AL221" i="2" s="1"/>
  <c r="F214" i="2"/>
  <c r="F213" i="2" s="1"/>
  <c r="F221" i="2" s="1"/>
  <c r="U214" i="2"/>
  <c r="U213" i="2" s="1"/>
  <c r="U221" i="2" s="1"/>
  <c r="M214" i="2"/>
  <c r="M213" i="2" s="1"/>
  <c r="M221" i="2" s="1"/>
  <c r="L214" i="2"/>
  <c r="L213" i="2" s="1"/>
  <c r="L221" i="2" s="1"/>
  <c r="AN214" i="2"/>
  <c r="AN213" i="2" s="1"/>
  <c r="AN221" i="2" s="1"/>
  <c r="AI214" i="2"/>
  <c r="AI213" i="2" s="1"/>
  <c r="AI221" i="2" s="1"/>
  <c r="Y214" i="2"/>
  <c r="Y213" i="2" s="1"/>
  <c r="Y221" i="2" s="1"/>
  <c r="S214" i="2"/>
  <c r="S213" i="2" s="1"/>
  <c r="S221" i="2" s="1"/>
  <c r="P206" i="2"/>
  <c r="AC206" i="2"/>
  <c r="AZ90" i="2"/>
  <c r="AZ78" i="2"/>
  <c r="AZ100" i="2"/>
  <c r="AZ63" i="2"/>
  <c r="AZ128" i="2"/>
  <c r="AZ28" i="2"/>
  <c r="AZ139" i="2"/>
  <c r="AZ99" i="2"/>
  <c r="AZ39" i="2"/>
  <c r="AZ92" i="2"/>
  <c r="AZ50" i="2"/>
  <c r="Q214" i="2" l="1"/>
  <c r="AW214" i="2"/>
  <c r="AX214" i="2"/>
  <c r="AZ214" i="2" s="1"/>
  <c r="Q213" i="2"/>
  <c r="AW213" i="2" s="1"/>
  <c r="AD213" i="2"/>
  <c r="AX213" i="2" s="1"/>
  <c r="P204" i="2"/>
  <c r="P214" i="2"/>
  <c r="P213" i="2" s="1"/>
  <c r="P217" i="2"/>
  <c r="P215" i="2" s="1"/>
  <c r="AC214" i="2"/>
  <c r="AC213" i="2" s="1"/>
  <c r="AC217" i="2"/>
  <c r="AC215" i="2" s="1"/>
  <c r="AP214" i="2"/>
  <c r="AP213" i="2" s="1"/>
  <c r="AP221" i="2" s="1"/>
  <c r="AC204" i="2"/>
  <c r="AZ38" i="2"/>
  <c r="AZ88" i="2"/>
  <c r="Q221" i="2" l="1"/>
  <c r="AW221" i="2" s="1"/>
  <c r="AZ213" i="2"/>
  <c r="AD221" i="2"/>
  <c r="AX221" i="2" s="1"/>
  <c r="AC221" i="2"/>
  <c r="P221" i="2"/>
  <c r="AZ221" i="2" l="1"/>
  <c r="AN203" i="2"/>
  <c r="AN202" i="2" s="1"/>
  <c r="AN210" i="2" s="1"/>
  <c r="AM203" i="2" l="1"/>
  <c r="AM202" i="2" s="1"/>
  <c r="AM210" i="2" s="1"/>
  <c r="AL203" i="2" l="1"/>
  <c r="AL202" i="2" s="1"/>
  <c r="AL210" i="2" s="1"/>
  <c r="AK203" i="2" l="1"/>
  <c r="AK202" i="2" s="1"/>
  <c r="AK210" i="2" s="1"/>
  <c r="AJ203" i="2" l="1"/>
  <c r="AJ202" i="2" s="1"/>
  <c r="AJ210" i="2" s="1"/>
  <c r="AI203" i="2" l="1"/>
  <c r="AI202" i="2" s="1"/>
  <c r="AI210" i="2" s="1"/>
  <c r="AH203" i="2" l="1"/>
  <c r="AH202" i="2" s="1"/>
  <c r="AH210" i="2" s="1"/>
  <c r="AG203" i="2" l="1"/>
  <c r="AG202" i="2" s="1"/>
  <c r="AG210" i="2" s="1"/>
  <c r="AX19" i="2" l="1"/>
  <c r="I203" i="2"/>
  <c r="I202" i="2" s="1"/>
  <c r="I210" i="2" s="1"/>
  <c r="R203" i="2"/>
  <c r="R202" i="2" s="1"/>
  <c r="R210" i="2" s="1"/>
  <c r="T203" i="2"/>
  <c r="T202" i="2" s="1"/>
  <c r="T210" i="2" s="1"/>
  <c r="X203" i="2"/>
  <c r="X202" i="2" s="1"/>
  <c r="X210" i="2" s="1"/>
  <c r="AA203" i="2"/>
  <c r="AA202" i="2" s="1"/>
  <c r="AA210" i="2" s="1"/>
  <c r="Z203" i="2"/>
  <c r="Z202" i="2" s="1"/>
  <c r="Z210" i="2" s="1"/>
  <c r="N203" i="2"/>
  <c r="N202" i="2" s="1"/>
  <c r="N210" i="2" s="1"/>
  <c r="AB203" i="2"/>
  <c r="AB202" i="2" s="1"/>
  <c r="AB210" i="2" s="1"/>
  <c r="Y203" i="2"/>
  <c r="Y202" i="2" s="1"/>
  <c r="Y210" i="2" s="1"/>
  <c r="F203" i="2"/>
  <c r="F202" i="2" s="1"/>
  <c r="F210" i="2" s="1"/>
  <c r="L203" i="2"/>
  <c r="L202" i="2" s="1"/>
  <c r="L210" i="2" s="1"/>
  <c r="O203" i="2"/>
  <c r="O202" i="2" s="1"/>
  <c r="O210" i="2" s="1"/>
  <c r="K203" i="2"/>
  <c r="K202" i="2" s="1"/>
  <c r="K210" i="2" s="1"/>
  <c r="U203" i="2"/>
  <c r="U202" i="2" s="1"/>
  <c r="U210" i="2" s="1"/>
  <c r="E203" i="2"/>
  <c r="E202" i="2" s="1"/>
  <c r="E210" i="2" s="1"/>
  <c r="S203" i="2"/>
  <c r="S202" i="2" s="1"/>
  <c r="S210" i="2" s="1"/>
  <c r="M203" i="2"/>
  <c r="M202" i="2" s="1"/>
  <c r="M210" i="2" s="1"/>
  <c r="W203" i="2"/>
  <c r="W202" i="2" s="1"/>
  <c r="W210" i="2" s="1"/>
  <c r="H203" i="2"/>
  <c r="H202" i="2" s="1"/>
  <c r="H210" i="2" s="1"/>
  <c r="D203" i="2"/>
  <c r="D202" i="2" s="1"/>
  <c r="D210" i="2" s="1"/>
  <c r="AW16" i="2" l="1"/>
  <c r="AW19" i="2"/>
  <c r="AW14" i="2"/>
  <c r="AF203" i="2"/>
  <c r="AF202" i="2" s="1"/>
  <c r="AF210" i="2" s="1"/>
  <c r="AX16" i="2"/>
  <c r="AE203" i="2"/>
  <c r="AE202" i="2" s="1"/>
  <c r="AE210" i="2" s="1"/>
  <c r="V203" i="2"/>
  <c r="V202" i="2" s="1"/>
  <c r="V210" i="2" s="1"/>
  <c r="AC203" i="2" l="1"/>
  <c r="AC202" i="2" s="1"/>
  <c r="AC210" i="2" s="1"/>
  <c r="Q203" i="2"/>
  <c r="AW203" i="2" s="1"/>
  <c r="Q202" i="2"/>
  <c r="AW202" i="2" s="1"/>
  <c r="AZ16" i="2"/>
  <c r="AX14" i="2"/>
  <c r="J203" i="2"/>
  <c r="J202" i="2" s="1"/>
  <c r="J210" i="2" s="1"/>
  <c r="AP203" i="2" l="1"/>
  <c r="AP202" i="2" s="1"/>
  <c r="AP210" i="2" s="1"/>
  <c r="Q210" i="2"/>
  <c r="AW210" i="2" s="1"/>
  <c r="AZ14" i="2"/>
  <c r="AD203" i="2"/>
  <c r="AX203" i="2" s="1"/>
  <c r="AD202" i="2" l="1"/>
  <c r="AX202" i="2" s="1"/>
  <c r="AZ203" i="2"/>
  <c r="G203" i="2"/>
  <c r="G202" i="2" s="1"/>
  <c r="G210" i="2" s="1"/>
  <c r="AD210" i="2" l="1"/>
  <c r="AX210" i="2" s="1"/>
  <c r="AZ202" i="2"/>
  <c r="P203" i="2"/>
  <c r="P202" i="2" s="1"/>
  <c r="P210" i="2" s="1"/>
  <c r="AZ210" i="2" l="1"/>
</calcChain>
</file>

<file path=xl/sharedStrings.xml><?xml version="1.0" encoding="utf-8"?>
<sst xmlns="http://schemas.openxmlformats.org/spreadsheetml/2006/main" count="260" uniqueCount="134">
  <si>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</si>
  <si>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</si>
  <si>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</si>
  <si>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</si>
  <si>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</si>
  <si>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</si>
  <si>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</si>
  <si>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</si>
  <si>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ME</t>
  </si>
  <si>
    <t>Jul</t>
  </si>
  <si>
    <t>Ago</t>
  </si>
  <si>
    <t>Sep</t>
  </si>
  <si>
    <t>(En millones de Bolivianos)</t>
  </si>
  <si>
    <t>Oct</t>
  </si>
  <si>
    <t>Nov</t>
  </si>
  <si>
    <t>Dic</t>
  </si>
  <si>
    <t xml:space="preserve">                Gerencia de Entidades Financieras</t>
  </si>
  <si>
    <t>Número de operaciones MN</t>
  </si>
  <si>
    <t>Número de operaciones ME</t>
  </si>
  <si>
    <t>Cifras acumuladas</t>
  </si>
  <si>
    <t>Var %</t>
  </si>
  <si>
    <t xml:space="preserve">                Subgerencia de Sistema de Pagos y Servicios Financieros</t>
  </si>
  <si>
    <t xml:space="preserve">                Departamento de Vigilancia de Sistema de Pagos</t>
  </si>
  <si>
    <t>TOTAL VALOR OPERACIONES</t>
  </si>
  <si>
    <t>TOTAL NÚMERO OPERACIONES</t>
  </si>
  <si>
    <t>Transferencia de Fondos a la CUT</t>
  </si>
  <si>
    <t>Otorgación y cancelación de créditos de liquidez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</si>
  <si>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</si>
  <si>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</si>
  <si>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</si>
  <si>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</si>
  <si>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</si>
  <si>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</si>
  <si>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Transferencias para pago de impuestos y tasas aduaneras</t>
  </si>
  <si>
    <t>Liquidación pagos tarjetas electrónicas</t>
  </si>
  <si>
    <t>SISTEMA DE PAGOS DE ALTO VALOR</t>
  </si>
  <si>
    <t>1. Módulo de Liquidación Híbrida del LIP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</si>
  <si>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</si>
  <si>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</si>
  <si>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</si>
  <si>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</si>
  <si>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</si>
  <si>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</si>
  <si>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</si>
  <si>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</si>
  <si>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</si>
  <si>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</si>
  <si>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</si>
  <si>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</si>
  <si>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3. Tarjetas Electrónicas</t>
  </si>
  <si>
    <t>TOTAL VALOR OPERACIONES INTERBANCARIAS</t>
  </si>
  <si>
    <t>TOTAL VALOR OPERACIONES INTRABANCARIAS</t>
  </si>
  <si>
    <t>TOTAL PAGO DE SERVICIOS</t>
  </si>
  <si>
    <t>TOTAL NÚMERO OPERACIONES INTERBANCARIAS</t>
  </si>
  <si>
    <t>TOTAL NÚMERO OPERACIONES INTRABANCARIAS</t>
  </si>
  <si>
    <t>TOTAL NÚMERO PAGO DE SERVICIOS</t>
  </si>
  <si>
    <t>TOTAL VALOR PAGOS POR POS</t>
  </si>
  <si>
    <t>TOTAL NÚMERO OPERACIONES PAGOS POR POS</t>
  </si>
  <si>
    <t>Cantidad de POS</t>
  </si>
  <si>
    <t>Cantidad de ATM</t>
  </si>
  <si>
    <t>4. Billetera Móvil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</si>
  <si>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</si>
  <si>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</si>
  <si>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</si>
  <si>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</si>
  <si>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</si>
  <si>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</si>
  <si>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</si>
  <si>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</si>
  <si>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LIQUIDACIÓN DE VALORES</t>
  </si>
  <si>
    <t>Valor de operaciones MN (En millones de Bolivianos)</t>
  </si>
  <si>
    <t>Valor de operaciones ME (En millones de Bolivianos)</t>
  </si>
  <si>
    <t>Cupones de Bonos (CUP)</t>
  </si>
  <si>
    <t>Bonos del Tesoro (BTS)</t>
  </si>
  <si>
    <t>Bonos a Largo Plazo (BLP)</t>
  </si>
  <si>
    <t>Bonos Bancarios Bursatiles (BBB)</t>
  </si>
  <si>
    <t>Acciones (ACC)</t>
  </si>
  <si>
    <t>Depósitos a Plazo Fijo (DPF)</t>
  </si>
  <si>
    <t>Valores de Comercio Crediticio (VTD)</t>
  </si>
  <si>
    <t>Letras BCB (LBS)</t>
  </si>
  <si>
    <t>Letras BCB Prepagables (LRS)</t>
  </si>
  <si>
    <t>Pagarés Bursaátiles (PGB)</t>
  </si>
  <si>
    <t>Pagarés en Mesa de Negociación (PGS)</t>
  </si>
  <si>
    <t>Cuotas de Participación de Fondos Cerrados (CFC)</t>
  </si>
  <si>
    <t>Bonos Participativos (BPB)</t>
  </si>
  <si>
    <t>MN</t>
  </si>
  <si>
    <t>Letras del Tesoro (LTS)</t>
  </si>
  <si>
    <t>Bonos Municipales (BMS)</t>
  </si>
  <si>
    <t>Bonos BCB (BBS)</t>
  </si>
  <si>
    <t>Certificados de Depósito BCB (CDS)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</si>
  <si>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</si>
  <si>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</si>
  <si>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</si>
  <si>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</si>
  <si>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</si>
  <si>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</si>
  <si>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</si>
  <si>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</si>
  <si>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</si>
  <si>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</si>
  <si>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</si>
  <si>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Cantidad de tarjetas de débito</t>
  </si>
  <si>
    <t>TOTAL VALOR OPERACIONES CHEQUES AJENOS</t>
  </si>
  <si>
    <t>TOTAL VALOR OPERACIONES CHEQUES PROPIOS</t>
  </si>
  <si>
    <t>Valor de operaciones cheques ajenos MN</t>
  </si>
  <si>
    <t>Valor de operaciones cheques ajenos ME</t>
  </si>
  <si>
    <t>TOTAL NÚMERO OPERACIONES CHEQUES AJENOS</t>
  </si>
  <si>
    <t>TOTAL NÚMERO OPERACIONES CHEQUES PROPIOS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</si>
  <si>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</si>
  <si>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</si>
  <si>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</si>
  <si>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</si>
  <si>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</si>
  <si>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</si>
  <si>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</si>
  <si>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18/17</t>
  </si>
  <si>
    <t>Venta directa de valores</t>
  </si>
  <si>
    <t>Liquidación títulos desmaterializados - EDV</t>
  </si>
  <si>
    <t>Liquidación pagos con cheques y órdenes electrónicas - CCC y ACH</t>
  </si>
  <si>
    <t>Valor de operaciones OETF (Billetera - Banco - Billetera)</t>
  </si>
  <si>
    <t>Valor de operaciones Transferencias (Billetera - Billetera)</t>
  </si>
  <si>
    <t>VALOR DE OPERACIONES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</si>
  <si>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</si>
  <si>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</si>
  <si>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</si>
  <si>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</si>
  <si>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</si>
  <si>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</si>
  <si>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VOLUMEN DE OPERACIONES</t>
  </si>
  <si>
    <t>TOTAL VOLUMEN DE OPERACIONES</t>
  </si>
  <si>
    <t>Valor de las operaciones MN</t>
  </si>
  <si>
    <t>Valor de las operaciones ME</t>
  </si>
  <si>
    <t>Nota: Datos actualizados por ATC a mayo 2018.</t>
  </si>
  <si>
    <t>Ene-Jun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</si>
</sst>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Niagara Solid"/>
      <family val="5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5" fillId="0" borderId="0" applyNumberFormat="0" applyFill="0" applyBorder="0" applyAlignment="0" applyProtection="0"/>
    <xf numFmtId="0" fontId="6" fillId="0" borderId="16" applyNumberFormat="0" applyFill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9" applyNumberFormat="0" applyAlignment="0" applyProtection="0"/>
    <xf numFmtId="0" fontId="13" fillId="7" borderId="20" applyNumberFormat="0" applyAlignment="0" applyProtection="0"/>
    <xf numFmtId="0" fontId="14" fillId="7" borderId="19" applyNumberFormat="0" applyAlignment="0" applyProtection="0"/>
    <xf numFmtId="0" fontId="15" fillId="0" borderId="21" applyNumberFormat="0" applyFill="0" applyAlignment="0" applyProtection="0"/>
    <xf numFmtId="0" fontId="16" fillId="8" borderId="2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4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1" fillId="0" borderId="0"/>
    <xf numFmtId="0" fontId="2" fillId="28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1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1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9" fontId="21" fillId="0" borderId="0" applyFont="0" applyFill="0" applyBorder="0" applyAlignment="0" applyProtection="0"/>
  </cellStyleXfs>
  <cellXfs count="345">
    <xf numFmtId="0" fontId="0" fillId="0" borderId="0" xfId="0"/>
    <xf numFmtId="0" fontId="22" fillId="2" borderId="0" xfId="0" applyFont="1" applyFill="1" applyBorder="1" applyAlignment="1">
      <alignment horizontal="left"/>
    </xf>
    <xf numFmtId="0" fontId="23" fillId="2" borderId="0" xfId="0" applyFont="1" applyFill="1" applyBorder="1" applyAlignment="1"/>
    <xf numFmtId="0" fontId="22" fillId="0" borderId="0" xfId="0" applyFont="1" applyBorder="1" applyAlignment="1">
      <alignment horizontal="left"/>
    </xf>
    <xf numFmtId="0" fontId="27" fillId="0" borderId="0" xfId="0" applyFont="1" applyBorder="1" applyAlignment="1"/>
    <xf numFmtId="0" fontId="28" fillId="0" borderId="0" xfId="0" applyFont="1" applyBorder="1" applyAlignment="1"/>
    <xf numFmtId="0" fontId="23" fillId="2" borderId="4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right"/>
    </xf>
    <xf numFmtId="3" fontId="23" fillId="2" borderId="15" xfId="0" applyNumberFormat="1" applyFont="1" applyFill="1" applyBorder="1" applyAlignment="1">
      <alignment horizontal="right"/>
    </xf>
    <xf numFmtId="3" fontId="23" fillId="2" borderId="5" xfId="0" applyNumberFormat="1" applyFont="1" applyFill="1" applyBorder="1" applyAlignment="1">
      <alignment horizontal="right"/>
    </xf>
    <xf numFmtId="3" fontId="27" fillId="0" borderId="0" xfId="0" applyNumberFormat="1" applyFont="1" applyBorder="1" applyAlignment="1">
      <alignment horizontal="right"/>
    </xf>
    <xf numFmtId="0" fontId="31" fillId="2" borderId="8" xfId="0" applyFont="1" applyFill="1" applyBorder="1" applyAlignment="1">
      <alignment horizontal="left"/>
    </xf>
    <xf numFmtId="0" fontId="31" fillId="2" borderId="13" xfId="0" applyFont="1" applyFill="1" applyBorder="1" applyAlignment="1"/>
    <xf numFmtId="3" fontId="27" fillId="0" borderId="2" xfId="0" applyNumberFormat="1" applyFont="1" applyBorder="1" applyAlignment="1">
      <alignment horizontal="right"/>
    </xf>
    <xf numFmtId="3" fontId="27" fillId="0" borderId="3" xfId="0" applyNumberFormat="1" applyFont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0" fontId="31" fillId="2" borderId="10" xfId="0" applyFont="1" applyFill="1" applyBorder="1" applyAlignment="1">
      <alignment horizontal="left"/>
    </xf>
    <xf numFmtId="3" fontId="27" fillId="0" borderId="10" xfId="0" applyNumberFormat="1" applyFont="1" applyBorder="1" applyAlignment="1">
      <alignment horizontal="right"/>
    </xf>
    <xf numFmtId="3" fontId="27" fillId="0" borderId="0" xfId="0" applyNumberFormat="1" applyFont="1" applyFill="1" applyBorder="1" applyAlignment="1">
      <alignment horizontal="right"/>
    </xf>
    <xf numFmtId="0" fontId="31" fillId="0" borderId="10" xfId="0" applyFont="1" applyBorder="1" applyAlignment="1">
      <alignment horizontal="left"/>
    </xf>
    <xf numFmtId="0" fontId="31" fillId="0" borderId="4" xfId="0" applyFont="1" applyBorder="1" applyAlignment="1">
      <alignment horizontal="left"/>
    </xf>
    <xf numFmtId="0" fontId="31" fillId="2" borderId="14" xfId="0" applyFont="1" applyFill="1" applyBorder="1" applyAlignment="1"/>
    <xf numFmtId="3" fontId="26" fillId="2" borderId="0" xfId="0" applyNumberFormat="1" applyFont="1" applyFill="1" applyBorder="1" applyAlignment="1">
      <alignment horizontal="right"/>
    </xf>
    <xf numFmtId="3" fontId="26" fillId="2" borderId="14" xfId="0" applyNumberFormat="1" applyFont="1" applyFill="1" applyBorder="1" applyAlignment="1">
      <alignment horizontal="right"/>
    </xf>
    <xf numFmtId="3" fontId="27" fillId="0" borderId="11" xfId="0" applyNumberFormat="1" applyFont="1" applyBorder="1" applyAlignment="1">
      <alignment horizontal="right"/>
    </xf>
    <xf numFmtId="0" fontId="24" fillId="2" borderId="0" xfId="0" applyFont="1" applyFill="1" applyBorder="1" applyAlignment="1"/>
    <xf numFmtId="3" fontId="27" fillId="2" borderId="0" xfId="0" applyNumberFormat="1" applyFont="1" applyFill="1" applyBorder="1" applyAlignment="1">
      <alignment horizontal="right"/>
    </xf>
    <xf numFmtId="0" fontId="26" fillId="2" borderId="8" xfId="0" applyFont="1" applyFill="1" applyBorder="1" applyAlignment="1">
      <alignment horizontal="right"/>
    </xf>
    <xf numFmtId="0" fontId="26" fillId="2" borderId="9" xfId="0" applyFont="1" applyFill="1" applyBorder="1" applyAlignment="1">
      <alignment horizontal="right"/>
    </xf>
    <xf numFmtId="3" fontId="23" fillId="2" borderId="4" xfId="0" applyNumberFormat="1" applyFont="1" applyFill="1" applyBorder="1" applyAlignment="1">
      <alignment horizontal="right"/>
    </xf>
    <xf numFmtId="3" fontId="23" fillId="2" borderId="12" xfId="0" applyNumberFormat="1" applyFont="1" applyFill="1" applyBorder="1" applyAlignment="1">
      <alignment horizontal="right"/>
    </xf>
    <xf numFmtId="3" fontId="26" fillId="2" borderId="2" xfId="0" applyNumberFormat="1" applyFont="1" applyFill="1" applyBorder="1" applyAlignment="1">
      <alignment horizontal="right"/>
    </xf>
    <xf numFmtId="0" fontId="26" fillId="2" borderId="5" xfId="0" applyFont="1" applyFill="1" applyBorder="1" applyAlignment="1">
      <alignment horizontal="right"/>
    </xf>
    <xf numFmtId="0" fontId="22" fillId="2" borderId="10" xfId="0" applyFont="1" applyFill="1" applyBorder="1" applyAlignment="1">
      <alignment horizontal="left"/>
    </xf>
    <xf numFmtId="3" fontId="27" fillId="2" borderId="8" xfId="0" applyNumberFormat="1" applyFont="1" applyFill="1" applyBorder="1" applyAlignment="1">
      <alignment horizontal="right"/>
    </xf>
    <xf numFmtId="3" fontId="27" fillId="2" borderId="1" xfId="0" applyNumberFormat="1" applyFont="1" applyFill="1" applyBorder="1" applyAlignment="1">
      <alignment horizontal="right"/>
    </xf>
    <xf numFmtId="3" fontId="27" fillId="2" borderId="3" xfId="0" applyNumberFormat="1" applyFont="1" applyFill="1" applyBorder="1" applyAlignment="1">
      <alignment horizontal="right"/>
    </xf>
    <xf numFmtId="0" fontId="34" fillId="2" borderId="8" xfId="0" applyFont="1" applyFill="1" applyBorder="1" applyAlignment="1">
      <alignment horizontal="left"/>
    </xf>
    <xf numFmtId="3" fontId="26" fillId="2" borderId="3" xfId="0" applyNumberFormat="1" applyFont="1" applyFill="1" applyBorder="1" applyAlignment="1">
      <alignment horizontal="right"/>
    </xf>
    <xf numFmtId="0" fontId="32" fillId="2" borderId="9" xfId="0" applyFont="1" applyFill="1" applyBorder="1" applyAlignment="1"/>
    <xf numFmtId="0" fontId="32" fillId="2" borderId="11" xfId="0" applyFont="1" applyFill="1" applyBorder="1" applyAlignment="1"/>
    <xf numFmtId="3" fontId="27" fillId="2" borderId="10" xfId="0" applyNumberFormat="1" applyFont="1" applyFill="1" applyBorder="1" applyAlignment="1">
      <alignment horizontal="right"/>
    </xf>
    <xf numFmtId="3" fontId="26" fillId="2" borderId="10" xfId="0" applyNumberFormat="1" applyFont="1" applyFill="1" applyBorder="1" applyAlignment="1">
      <alignment horizontal="right"/>
    </xf>
    <xf numFmtId="0" fontId="26" fillId="2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center"/>
    </xf>
    <xf numFmtId="3" fontId="25" fillId="2" borderId="0" xfId="0" applyNumberFormat="1" applyFont="1" applyFill="1" applyBorder="1" applyAlignment="1">
      <alignment horizontal="right"/>
    </xf>
    <xf numFmtId="164" fontId="27" fillId="2" borderId="0" xfId="0" applyNumberFormat="1" applyFont="1" applyFill="1" applyBorder="1" applyAlignment="1">
      <alignment horizontal="right"/>
    </xf>
    <xf numFmtId="0" fontId="27" fillId="2" borderId="0" xfId="0" applyFont="1" applyFill="1" applyBorder="1" applyAlignment="1"/>
    <xf numFmtId="0" fontId="26" fillId="2" borderId="3" xfId="0" applyFont="1" applyFill="1" applyBorder="1" applyAlignment="1"/>
    <xf numFmtId="3" fontId="27" fillId="0" borderId="1" xfId="0" applyNumberFormat="1" applyFont="1" applyBorder="1" applyAlignment="1">
      <alignment horizontal="right"/>
    </xf>
    <xf numFmtId="3" fontId="27" fillId="0" borderId="6" xfId="0" applyNumberFormat="1" applyFont="1" applyBorder="1" applyAlignment="1">
      <alignment horizontal="right"/>
    </xf>
    <xf numFmtId="0" fontId="23" fillId="2" borderId="26" xfId="0" applyFont="1" applyFill="1" applyBorder="1" applyAlignment="1">
      <alignment horizontal="center" vertical="center" wrapText="1"/>
    </xf>
    <xf numFmtId="3" fontId="27" fillId="0" borderId="11" xfId="0" applyNumberFormat="1" applyFont="1" applyFill="1" applyBorder="1" applyAlignment="1">
      <alignment horizontal="right"/>
    </xf>
    <xf numFmtId="0" fontId="35" fillId="0" borderId="11" xfId="0" applyFont="1" applyBorder="1" applyAlignment="1"/>
    <xf numFmtId="0" fontId="35" fillId="0" borderId="12" xfId="0" applyFont="1" applyBorder="1" applyAlignment="1"/>
    <xf numFmtId="0" fontId="40" fillId="2" borderId="0" xfId="0" applyFont="1" applyFill="1" applyBorder="1" applyAlignment="1"/>
    <xf numFmtId="3" fontId="42" fillId="2" borderId="3" xfId="0" applyNumberFormat="1" applyFont="1" applyFill="1" applyBorder="1" applyAlignment="1">
      <alignment horizontal="right"/>
    </xf>
    <xf numFmtId="3" fontId="42" fillId="2" borderId="7" xfId="0" applyNumberFormat="1" applyFont="1" applyFill="1" applyBorder="1" applyAlignment="1">
      <alignment horizontal="right"/>
    </xf>
    <xf numFmtId="0" fontId="43" fillId="2" borderId="10" xfId="0" applyFont="1" applyFill="1" applyBorder="1" applyAlignment="1">
      <alignment horizontal="left"/>
    </xf>
    <xf numFmtId="0" fontId="44" fillId="2" borderId="11" xfId="0" applyFont="1" applyFill="1" applyBorder="1" applyAlignment="1"/>
    <xf numFmtId="3" fontId="42" fillId="2" borderId="13" xfId="0" applyNumberFormat="1" applyFont="1" applyFill="1" applyBorder="1" applyAlignment="1">
      <alignment horizontal="right"/>
    </xf>
    <xf numFmtId="3" fontId="42" fillId="2" borderId="15" xfId="0" applyNumberFormat="1" applyFont="1" applyFill="1" applyBorder="1" applyAlignment="1">
      <alignment horizontal="right"/>
    </xf>
    <xf numFmtId="3" fontId="42" fillId="2" borderId="1" xfId="0" applyNumberFormat="1" applyFont="1" applyFill="1" applyBorder="1" applyAlignment="1">
      <alignment horizontal="right"/>
    </xf>
    <xf numFmtId="0" fontId="24" fillId="34" borderId="0" xfId="0" applyFont="1" applyFill="1" applyBorder="1" applyAlignment="1"/>
    <xf numFmtId="0" fontId="25" fillId="34" borderId="0" xfId="0" applyFont="1" applyFill="1" applyBorder="1" applyAlignment="1">
      <alignment horizontal="center"/>
    </xf>
    <xf numFmtId="0" fontId="28" fillId="34" borderId="0" xfId="0" applyFont="1" applyFill="1" applyBorder="1" applyAlignment="1"/>
    <xf numFmtId="4" fontId="24" fillId="2" borderId="0" xfId="0" applyNumberFormat="1" applyFont="1" applyFill="1" applyBorder="1" applyAlignment="1"/>
    <xf numFmtId="0" fontId="36" fillId="34" borderId="0" xfId="0" applyFont="1" applyFill="1" applyBorder="1" applyAlignment="1"/>
    <xf numFmtId="0" fontId="36" fillId="34" borderId="0" xfId="0" applyFont="1" applyFill="1" applyBorder="1" applyAlignment="1">
      <alignment horizontal="right"/>
    </xf>
    <xf numFmtId="0" fontId="46" fillId="34" borderId="0" xfId="0" applyFont="1" applyFill="1" applyBorder="1" applyAlignment="1"/>
    <xf numFmtId="0" fontId="38" fillId="34" borderId="0" xfId="0" applyFont="1" applyFill="1" applyBorder="1" applyAlignment="1"/>
    <xf numFmtId="3" fontId="27" fillId="2" borderId="4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3" fontId="27" fillId="2" borderId="12" xfId="0" applyNumberFormat="1" applyFont="1" applyFill="1" applyBorder="1" applyAlignment="1">
      <alignment horizontal="right"/>
    </xf>
    <xf numFmtId="0" fontId="29" fillId="0" borderId="5" xfId="0" applyFont="1" applyFill="1" applyBorder="1" applyAlignment="1"/>
    <xf numFmtId="3" fontId="36" fillId="34" borderId="0" xfId="0" applyNumberFormat="1" applyFont="1" applyFill="1" applyBorder="1" applyAlignment="1"/>
    <xf numFmtId="1" fontId="36" fillId="34" borderId="0" xfId="0" applyNumberFormat="1" applyFont="1" applyFill="1" applyBorder="1" applyAlignment="1"/>
    <xf numFmtId="3" fontId="38" fillId="34" borderId="0" xfId="0" applyNumberFormat="1" applyFont="1" applyFill="1" applyBorder="1" applyAlignment="1"/>
    <xf numFmtId="0" fontId="41" fillId="2" borderId="15" xfId="0" applyFont="1" applyFill="1" applyBorder="1" applyAlignment="1"/>
    <xf numFmtId="0" fontId="24" fillId="2" borderId="8" xfId="0" applyNumberFormat="1" applyFont="1" applyFill="1" applyBorder="1"/>
    <xf numFmtId="0" fontId="24" fillId="2" borderId="2" xfId="0" applyNumberFormat="1" applyFont="1" applyFill="1" applyBorder="1"/>
    <xf numFmtId="9" fontId="47" fillId="2" borderId="0" xfId="11050" applyFont="1" applyFill="1" applyBorder="1" applyAlignment="1">
      <alignment horizontal="right"/>
    </xf>
    <xf numFmtId="0" fontId="49" fillId="0" borderId="0" xfId="0" applyFont="1" applyAlignment="1"/>
    <xf numFmtId="0" fontId="26" fillId="2" borderId="2" xfId="0" applyFont="1" applyFill="1" applyBorder="1" applyAlignment="1"/>
    <xf numFmtId="0" fontId="26" fillId="2" borderId="0" xfId="0" applyFont="1" applyFill="1" applyBorder="1" applyAlignment="1"/>
    <xf numFmtId="14" fontId="48" fillId="2" borderId="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>
      <alignment horizontal="right"/>
    </xf>
    <xf numFmtId="0" fontId="26" fillId="35" borderId="1" xfId="0" applyFont="1" applyFill="1" applyBorder="1" applyAlignment="1"/>
    <xf numFmtId="0" fontId="50" fillId="35" borderId="3" xfId="0" applyFont="1" applyFill="1" applyBorder="1" applyAlignment="1"/>
    <xf numFmtId="3" fontId="50" fillId="35" borderId="1" xfId="0" applyNumberFormat="1" applyFont="1" applyFill="1" applyBorder="1" applyAlignment="1">
      <alignment horizontal="right"/>
    </xf>
    <xf numFmtId="3" fontId="50" fillId="35" borderId="3" xfId="0" applyNumberFormat="1" applyFont="1" applyFill="1" applyBorder="1" applyAlignment="1">
      <alignment horizontal="right"/>
    </xf>
    <xf numFmtId="3" fontId="50" fillId="35" borderId="6" xfId="0" applyNumberFormat="1" applyFont="1" applyFill="1" applyBorder="1" applyAlignment="1">
      <alignment horizontal="right"/>
    </xf>
    <xf numFmtId="0" fontId="50" fillId="35" borderId="6" xfId="0" applyFont="1" applyFill="1" applyBorder="1" applyAlignment="1"/>
    <xf numFmtId="0" fontId="51" fillId="35" borderId="1" xfId="0" applyFont="1" applyFill="1" applyBorder="1" applyAlignment="1"/>
    <xf numFmtId="0" fontId="50" fillId="35" borderId="1" xfId="0" applyFont="1" applyFill="1" applyBorder="1" applyAlignment="1">
      <alignment horizontal="left"/>
    </xf>
    <xf numFmtId="0" fontId="50" fillId="35" borderId="1" xfId="0" applyFont="1" applyFill="1" applyBorder="1" applyAlignment="1"/>
    <xf numFmtId="3" fontId="52" fillId="35" borderId="3" xfId="0" applyNumberFormat="1" applyFont="1" applyFill="1" applyBorder="1" applyAlignment="1">
      <alignment horizontal="right"/>
    </xf>
    <xf numFmtId="3" fontId="52" fillId="35" borderId="1" xfId="0" applyNumberFormat="1" applyFont="1" applyFill="1" applyBorder="1" applyAlignment="1">
      <alignment horizontal="right"/>
    </xf>
    <xf numFmtId="3" fontId="52" fillId="35" borderId="1" xfId="11050" applyNumberFormat="1" applyFont="1" applyFill="1" applyBorder="1" applyAlignment="1">
      <alignment horizontal="right"/>
    </xf>
    <xf numFmtId="3" fontId="52" fillId="35" borderId="3" xfId="11050" applyNumberFormat="1" applyFont="1" applyFill="1" applyBorder="1" applyAlignment="1">
      <alignment horizontal="right"/>
    </xf>
    <xf numFmtId="0" fontId="26" fillId="2" borderId="5" xfId="0" applyFont="1" applyFill="1" applyBorder="1" applyAlignment="1"/>
    <xf numFmtId="0" fontId="31" fillId="2" borderId="1" xfId="0" applyFont="1" applyFill="1" applyBorder="1" applyAlignment="1">
      <alignment horizontal="left"/>
    </xf>
    <xf numFmtId="0" fontId="54" fillId="2" borderId="7" xfId="0" applyFont="1" applyFill="1" applyBorder="1" applyAlignment="1"/>
    <xf numFmtId="0" fontId="34" fillId="2" borderId="4" xfId="0" applyFont="1" applyFill="1" applyBorder="1" applyAlignment="1">
      <alignment horizontal="left"/>
    </xf>
    <xf numFmtId="0" fontId="34" fillId="2" borderId="1" xfId="0" applyFont="1" applyFill="1" applyBorder="1" applyAlignment="1">
      <alignment horizontal="left"/>
    </xf>
    <xf numFmtId="9" fontId="47" fillId="2" borderId="3" xfId="11050" applyFont="1" applyFill="1" applyBorder="1" applyAlignment="1">
      <alignment horizontal="right"/>
    </xf>
    <xf numFmtId="0" fontId="25" fillId="2" borderId="13" xfId="0" applyNumberFormat="1" applyFont="1" applyFill="1" applyBorder="1"/>
    <xf numFmtId="3" fontId="26" fillId="2" borderId="13" xfId="0" applyNumberFormat="1" applyFont="1" applyFill="1" applyBorder="1" applyAlignment="1">
      <alignment horizontal="right"/>
    </xf>
    <xf numFmtId="0" fontId="25" fillId="0" borderId="6" xfId="0" applyFont="1" applyFill="1" applyBorder="1" applyAlignment="1">
      <alignment horizontal="center" vertical="center" wrapText="1"/>
    </xf>
    <xf numFmtId="3" fontId="25" fillId="2" borderId="5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right"/>
    </xf>
    <xf numFmtId="1" fontId="42" fillId="2" borderId="14" xfId="44" applyNumberFormat="1" applyFont="1" applyFill="1" applyBorder="1"/>
    <xf numFmtId="0" fontId="25" fillId="2" borderId="14" xfId="0" applyNumberFormat="1" applyFont="1" applyFill="1" applyBorder="1"/>
    <xf numFmtId="1" fontId="42" fillId="2" borderId="15" xfId="44" applyNumberFormat="1" applyFont="1" applyFill="1" applyBorder="1"/>
    <xf numFmtId="3" fontId="27" fillId="2" borderId="7" xfId="0" applyNumberFormat="1" applyFont="1" applyFill="1" applyBorder="1" applyAlignment="1">
      <alignment horizontal="right"/>
    </xf>
    <xf numFmtId="3" fontId="42" fillId="2" borderId="13" xfId="0" applyNumberFormat="1" applyFont="1" applyFill="1" applyBorder="1" applyAlignment="1"/>
    <xf numFmtId="3" fontId="42" fillId="2" borderId="14" xfId="0" applyNumberFormat="1" applyFont="1" applyFill="1" applyBorder="1" applyAlignment="1"/>
    <xf numFmtId="3" fontId="42" fillId="2" borderId="15" xfId="0" applyNumberFormat="1" applyFont="1" applyFill="1" applyBorder="1" applyAlignment="1"/>
    <xf numFmtId="1" fontId="42" fillId="2" borderId="7" xfId="44" applyNumberFormat="1" applyFont="1" applyFill="1" applyBorder="1"/>
    <xf numFmtId="3" fontId="39" fillId="2" borderId="5" xfId="0" applyNumberFormat="1" applyFont="1" applyFill="1" applyBorder="1" applyAlignment="1">
      <alignment horizontal="right"/>
    </xf>
    <xf numFmtId="3" fontId="37" fillId="2" borderId="2" xfId="0" applyNumberFormat="1" applyFont="1" applyFill="1" applyBorder="1" applyAlignment="1">
      <alignment horizontal="right"/>
    </xf>
    <xf numFmtId="164" fontId="27" fillId="2" borderId="2" xfId="0" applyNumberFormat="1" applyFont="1" applyFill="1" applyBorder="1" applyAlignment="1">
      <alignment horizontal="right"/>
    </xf>
    <xf numFmtId="3" fontId="23" fillId="35" borderId="3" xfId="0" applyNumberFormat="1" applyFont="1" applyFill="1" applyBorder="1" applyAlignment="1">
      <alignment horizontal="right"/>
    </xf>
    <xf numFmtId="3" fontId="23" fillId="35" borderId="6" xfId="0" applyNumberFormat="1" applyFont="1" applyFill="1" applyBorder="1" applyAlignment="1">
      <alignment horizontal="right"/>
    </xf>
    <xf numFmtId="3" fontId="26" fillId="2" borderId="5" xfId="0" applyNumberFormat="1" applyFont="1" applyFill="1" applyBorder="1" applyAlignment="1">
      <alignment horizontal="right"/>
    </xf>
    <xf numFmtId="3" fontId="27" fillId="2" borderId="15" xfId="0" applyNumberFormat="1" applyFont="1" applyFill="1" applyBorder="1" applyAlignment="1">
      <alignment horizontal="right"/>
    </xf>
    <xf numFmtId="3" fontId="42" fillId="2" borderId="6" xfId="0" applyNumberFormat="1" applyFont="1" applyFill="1" applyBorder="1" applyAlignment="1">
      <alignment horizontal="right"/>
    </xf>
    <xf numFmtId="14" fontId="48" fillId="2" borderId="10" xfId="0" applyNumberFormat="1" applyFont="1" applyFill="1" applyBorder="1" applyAlignment="1">
      <alignment horizontal="right"/>
    </xf>
    <xf numFmtId="3" fontId="37" fillId="2" borderId="8" xfId="0" applyNumberFormat="1" applyFont="1" applyFill="1" applyBorder="1" applyAlignment="1">
      <alignment horizontal="right"/>
    </xf>
    <xf numFmtId="3" fontId="39" fillId="2" borderId="4" xfId="0" applyNumberFormat="1" applyFont="1" applyFill="1" applyBorder="1" applyAlignment="1">
      <alignment horizontal="right"/>
    </xf>
    <xf numFmtId="3" fontId="37" fillId="2" borderId="9" xfId="0" applyNumberFormat="1" applyFont="1" applyFill="1" applyBorder="1" applyAlignment="1">
      <alignment horizontal="right"/>
    </xf>
    <xf numFmtId="3" fontId="50" fillId="35" borderId="7" xfId="0" applyNumberFormat="1" applyFont="1" applyFill="1" applyBorder="1" applyAlignment="1">
      <alignment horizontal="right"/>
    </xf>
    <xf numFmtId="3" fontId="27" fillId="2" borderId="14" xfId="0" applyNumberFormat="1" applyFont="1" applyFill="1" applyBorder="1" applyAlignment="1">
      <alignment horizontal="right"/>
    </xf>
    <xf numFmtId="3" fontId="52" fillId="35" borderId="7" xfId="11050" applyNumberFormat="1" applyFont="1" applyFill="1" applyBorder="1" applyAlignment="1">
      <alignment horizontal="right"/>
    </xf>
    <xf numFmtId="0" fontId="53" fillId="35" borderId="1" xfId="0" applyFont="1" applyFill="1" applyBorder="1" applyAlignment="1">
      <alignment horizontal="left"/>
    </xf>
    <xf numFmtId="3" fontId="39" fillId="0" borderId="0" xfId="0" applyNumberFormat="1" applyFont="1" applyFill="1" applyBorder="1" applyAlignment="1">
      <alignment horizontal="right"/>
    </xf>
    <xf numFmtId="4" fontId="36" fillId="2" borderId="0" xfId="0" applyNumberFormat="1" applyFont="1" applyFill="1" applyBorder="1"/>
    <xf numFmtId="3" fontId="37" fillId="2" borderId="0" xfId="0" applyNumberFormat="1" applyFont="1" applyFill="1" applyBorder="1" applyAlignment="1">
      <alignment horizontal="right"/>
    </xf>
    <xf numFmtId="4" fontId="37" fillId="2" borderId="0" xfId="0" applyNumberFormat="1" applyFont="1" applyFill="1" applyBorder="1" applyAlignment="1">
      <alignment horizontal="right"/>
    </xf>
    <xf numFmtId="3" fontId="39" fillId="2" borderId="0" xfId="0" applyNumberFormat="1" applyFont="1" applyFill="1" applyBorder="1" applyAlignment="1">
      <alignment horizontal="right"/>
    </xf>
    <xf numFmtId="0" fontId="25" fillId="0" borderId="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/>
    </xf>
    <xf numFmtId="0" fontId="32" fillId="0" borderId="11" xfId="0" applyFont="1" applyFill="1" applyBorder="1" applyAlignment="1"/>
    <xf numFmtId="3" fontId="27" fillId="0" borderId="14" xfId="0" applyNumberFormat="1" applyFont="1" applyFill="1" applyBorder="1" applyAlignment="1">
      <alignment horizontal="right"/>
    </xf>
    <xf numFmtId="3" fontId="23" fillId="0" borderId="11" xfId="0" applyNumberFormat="1" applyFont="1" applyFill="1" applyBorder="1" applyAlignment="1">
      <alignment horizontal="right"/>
    </xf>
    <xf numFmtId="0" fontId="22" fillId="0" borderId="8" xfId="0" applyFont="1" applyFill="1" applyBorder="1" applyAlignment="1">
      <alignment horizontal="left"/>
    </xf>
    <xf numFmtId="0" fontId="32" fillId="0" borderId="9" xfId="0" applyFont="1" applyFill="1" applyBorder="1" applyAlignment="1"/>
    <xf numFmtId="3" fontId="23" fillId="0" borderId="14" xfId="0" applyNumberFormat="1" applyFont="1" applyFill="1" applyBorder="1" applyAlignment="1">
      <alignment horizontal="right"/>
    </xf>
    <xf numFmtId="3" fontId="27" fillId="0" borderId="2" xfId="0" applyNumberFormat="1" applyFont="1" applyFill="1" applyBorder="1" applyAlignment="1">
      <alignment horizontal="right"/>
    </xf>
    <xf numFmtId="3" fontId="27" fillId="0" borderId="8" xfId="0" applyNumberFormat="1" applyFont="1" applyFill="1" applyBorder="1" applyAlignment="1">
      <alignment horizontal="right"/>
    </xf>
    <xf numFmtId="3" fontId="27" fillId="0" borderId="10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0" fontId="33" fillId="0" borderId="11" xfId="0" applyFont="1" applyFill="1" applyBorder="1" applyAlignment="1"/>
    <xf numFmtId="3" fontId="27" fillId="0" borderId="5" xfId="0" applyNumberFormat="1" applyFont="1" applyFill="1" applyBorder="1" applyAlignment="1">
      <alignment horizontal="right"/>
    </xf>
    <xf numFmtId="0" fontId="34" fillId="0" borderId="8" xfId="0" applyFont="1" applyFill="1" applyBorder="1" applyAlignment="1">
      <alignment horizontal="left"/>
    </xf>
    <xf numFmtId="0" fontId="31" fillId="0" borderId="13" xfId="0" applyFont="1" applyFill="1" applyBorder="1" applyAlignment="1"/>
    <xf numFmtId="3" fontId="23" fillId="0" borderId="13" xfId="0" applyNumberFormat="1" applyFont="1" applyFill="1" applyBorder="1" applyAlignment="1">
      <alignment horizontal="right"/>
    </xf>
    <xf numFmtId="3" fontId="23" fillId="0" borderId="2" xfId="0" applyNumberFormat="1" applyFont="1" applyFill="1" applyBorder="1" applyAlignment="1">
      <alignment horizontal="right"/>
    </xf>
    <xf numFmtId="3" fontId="23" fillId="0" borderId="8" xfId="0" applyNumberFormat="1" applyFont="1" applyFill="1" applyBorder="1" applyAlignment="1">
      <alignment horizontal="right"/>
    </xf>
    <xf numFmtId="3" fontId="23" fillId="0" borderId="9" xfId="0" applyNumberFormat="1" applyFont="1" applyFill="1" applyBorder="1" applyAlignment="1">
      <alignment horizontal="right"/>
    </xf>
    <xf numFmtId="3" fontId="23" fillId="0" borderId="5" xfId="0" applyNumberFormat="1" applyFont="1" applyFill="1" applyBorder="1" applyAlignment="1">
      <alignment horizontal="right"/>
    </xf>
    <xf numFmtId="3" fontId="23" fillId="0" borderId="15" xfId="0" applyNumberFormat="1" applyFont="1" applyFill="1" applyBorder="1" applyAlignment="1">
      <alignment horizontal="right"/>
    </xf>
    <xf numFmtId="3" fontId="23" fillId="0" borderId="4" xfId="0" applyNumberFormat="1" applyFont="1" applyFill="1" applyBorder="1" applyAlignment="1">
      <alignment horizontal="right"/>
    </xf>
    <xf numFmtId="3" fontId="23" fillId="0" borderId="12" xfId="0" applyNumberFormat="1" applyFont="1" applyFill="1" applyBorder="1" applyAlignment="1">
      <alignment horizontal="right"/>
    </xf>
    <xf numFmtId="3" fontId="27" fillId="0" borderId="13" xfId="0" applyNumberFormat="1" applyFont="1" applyFill="1" applyBorder="1" applyAlignment="1">
      <alignment horizontal="right"/>
    </xf>
    <xf numFmtId="3" fontId="27" fillId="0" borderId="1" xfId="0" applyNumberFormat="1" applyFont="1" applyFill="1" applyBorder="1" applyAlignment="1">
      <alignment horizontal="right"/>
    </xf>
    <xf numFmtId="3" fontId="27" fillId="0" borderId="3" xfId="0" applyNumberFormat="1" applyFont="1" applyFill="1" applyBorder="1" applyAlignment="1">
      <alignment horizontal="right"/>
    </xf>
    <xf numFmtId="3" fontId="27" fillId="0" borderId="6" xfId="0" applyNumberFormat="1" applyFont="1" applyFill="1" applyBorder="1" applyAlignment="1">
      <alignment horizontal="right"/>
    </xf>
    <xf numFmtId="3" fontId="23" fillId="0" borderId="6" xfId="0" applyNumberFormat="1" applyFont="1" applyFill="1" applyBorder="1" applyAlignment="1">
      <alignment horizontal="right"/>
    </xf>
    <xf numFmtId="3" fontId="23" fillId="0" borderId="7" xfId="0" applyNumberFormat="1" applyFont="1" applyFill="1" applyBorder="1" applyAlignment="1">
      <alignment horizontal="right"/>
    </xf>
    <xf numFmtId="1" fontId="42" fillId="2" borderId="2" xfId="44" applyNumberFormat="1" applyFont="1" applyFill="1" applyBorder="1"/>
    <xf numFmtId="0" fontId="21" fillId="34" borderId="0" xfId="0" applyFont="1" applyFill="1" applyBorder="1" applyAlignment="1">
      <alignment horizontal="center"/>
    </xf>
    <xf numFmtId="0" fontId="58" fillId="34" borderId="0" xfId="0" applyFont="1" applyFill="1" applyBorder="1" applyAlignment="1">
      <alignment horizontal="left"/>
    </xf>
    <xf numFmtId="0" fontId="55" fillId="34" borderId="0" xfId="0" applyFont="1" applyFill="1" applyBorder="1" applyAlignment="1">
      <alignment horizontal="center"/>
    </xf>
    <xf numFmtId="0" fontId="56" fillId="34" borderId="0" xfId="0" applyFont="1" applyFill="1" applyBorder="1" applyAlignment="1">
      <alignment horizontal="center"/>
    </xf>
    <xf numFmtId="3" fontId="23" fillId="35" borderId="7" xfId="0" applyNumberFormat="1" applyFont="1" applyFill="1" applyBorder="1" applyAlignment="1">
      <alignment horizontal="right"/>
    </xf>
    <xf numFmtId="3" fontId="42" fillId="35" borderId="7" xfId="0" applyNumberFormat="1" applyFont="1" applyFill="1" applyBorder="1" applyAlignment="1">
      <alignment horizontal="right"/>
    </xf>
    <xf numFmtId="1" fontId="42" fillId="35" borderId="7" xfId="44" applyNumberFormat="1" applyFont="1" applyFill="1" applyBorder="1"/>
    <xf numFmtId="3" fontId="23" fillId="2" borderId="10" xfId="0" applyNumberFormat="1" applyFont="1" applyFill="1" applyBorder="1" applyAlignment="1">
      <alignment horizontal="right"/>
    </xf>
    <xf numFmtId="3" fontId="27" fillId="0" borderId="15" xfId="0" applyNumberFormat="1" applyFont="1" applyFill="1" applyBorder="1" applyAlignment="1">
      <alignment horizontal="right"/>
    </xf>
    <xf numFmtId="3" fontId="37" fillId="2" borderId="13" xfId="0" applyNumberFormat="1" applyFont="1" applyFill="1" applyBorder="1" applyAlignment="1">
      <alignment horizontal="right"/>
    </xf>
    <xf numFmtId="14" fontId="48" fillId="2" borderId="14" xfId="0" applyNumberFormat="1" applyFont="1" applyFill="1" applyBorder="1" applyAlignment="1">
      <alignment horizontal="right"/>
    </xf>
    <xf numFmtId="3" fontId="27" fillId="2" borderId="13" xfId="0" applyNumberFormat="1" applyFont="1" applyFill="1" applyBorder="1" applyAlignment="1">
      <alignment horizontal="right"/>
    </xf>
    <xf numFmtId="3" fontId="23" fillId="0" borderId="3" xfId="0" applyNumberFormat="1" applyFont="1" applyFill="1" applyBorder="1" applyAlignment="1">
      <alignment horizontal="right"/>
    </xf>
    <xf numFmtId="3" fontId="23" fillId="35" borderId="1" xfId="0" applyNumberFormat="1" applyFont="1" applyFill="1" applyBorder="1" applyAlignment="1">
      <alignment horizontal="right"/>
    </xf>
    <xf numFmtId="4" fontId="36" fillId="2" borderId="14" xfId="0" applyNumberFormat="1" applyFont="1" applyFill="1" applyBorder="1"/>
    <xf numFmtId="3" fontId="37" fillId="2" borderId="14" xfId="0" applyNumberFormat="1" applyFont="1" applyFill="1" applyBorder="1" applyAlignment="1">
      <alignment horizontal="right"/>
    </xf>
    <xf numFmtId="4" fontId="37" fillId="2" borderId="14" xfId="0" applyNumberFormat="1" applyFont="1" applyFill="1" applyBorder="1" applyAlignment="1">
      <alignment horizontal="right"/>
    </xf>
    <xf numFmtId="3" fontId="23" fillId="0" borderId="1" xfId="0" applyNumberFormat="1" applyFont="1" applyFill="1" applyBorder="1" applyAlignment="1">
      <alignment horizontal="right"/>
    </xf>
    <xf numFmtId="4" fontId="36" fillId="2" borderId="10" xfId="0" applyNumberFormat="1" applyFont="1" applyFill="1" applyBorder="1"/>
    <xf numFmtId="3" fontId="37" fillId="2" borderId="10" xfId="0" applyNumberFormat="1" applyFont="1" applyFill="1" applyBorder="1" applyAlignment="1">
      <alignment horizontal="right"/>
    </xf>
    <xf numFmtId="4" fontId="37" fillId="2" borderId="10" xfId="0" applyNumberFormat="1" applyFont="1" applyFill="1" applyBorder="1" applyAlignment="1">
      <alignment horizontal="right"/>
    </xf>
    <xf numFmtId="3" fontId="39" fillId="2" borderId="1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26" fillId="0" borderId="11" xfId="0" applyFont="1" applyFill="1" applyBorder="1" applyAlignment="1">
      <alignment horizontal="right"/>
    </xf>
    <xf numFmtId="0" fontId="26" fillId="2" borderId="10" xfId="0" applyFont="1" applyFill="1" applyBorder="1" applyAlignment="1">
      <alignment horizontal="right"/>
    </xf>
    <xf numFmtId="0" fontId="23" fillId="2" borderId="15" xfId="0" applyFont="1" applyFill="1" applyBorder="1" applyAlignment="1">
      <alignment horizontal="center"/>
    </xf>
    <xf numFmtId="3" fontId="39" fillId="2" borderId="15" xfId="0" applyNumberFormat="1" applyFont="1" applyFill="1" applyBorder="1" applyAlignment="1">
      <alignment horizontal="right"/>
    </xf>
    <xf numFmtId="3" fontId="39" fillId="2" borderId="14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3" fontId="50" fillId="0" borderId="2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/>
    </xf>
    <xf numFmtId="0" fontId="24" fillId="2" borderId="13" xfId="0" applyNumberFormat="1" applyFont="1" applyFill="1" applyBorder="1"/>
    <xf numFmtId="14" fontId="48" fillId="2" borderId="2" xfId="0" applyNumberFormat="1" applyFont="1" applyFill="1" applyBorder="1" applyAlignment="1">
      <alignment horizontal="right"/>
    </xf>
    <xf numFmtId="14" fontId="48" fillId="2" borderId="8" xfId="0" applyNumberFormat="1" applyFont="1" applyFill="1" applyBorder="1" applyAlignment="1">
      <alignment horizontal="right"/>
    </xf>
    <xf numFmtId="14" fontId="48" fillId="2" borderId="13" xfId="0" applyNumberFormat="1" applyFont="1" applyFill="1" applyBorder="1" applyAlignment="1">
      <alignment horizontal="right"/>
    </xf>
    <xf numFmtId="0" fontId="32" fillId="2" borderId="1" xfId="0" applyFont="1" applyFill="1" applyBorder="1" applyAlignment="1">
      <alignment horizontal="left"/>
    </xf>
    <xf numFmtId="3" fontId="26" fillId="2" borderId="8" xfId="0" applyNumberFormat="1" applyFont="1" applyFill="1" applyBorder="1" applyAlignment="1">
      <alignment horizontal="right"/>
    </xf>
    <xf numFmtId="3" fontId="26" fillId="2" borderId="9" xfId="0" applyNumberFormat="1" applyFont="1" applyFill="1" applyBorder="1" applyAlignment="1">
      <alignment horizontal="right"/>
    </xf>
    <xf numFmtId="0" fontId="43" fillId="2" borderId="8" xfId="0" applyFont="1" applyFill="1" applyBorder="1" applyAlignment="1">
      <alignment horizontal="left"/>
    </xf>
    <xf numFmtId="0" fontId="22" fillId="2" borderId="4" xfId="0" applyFont="1" applyFill="1" applyBorder="1" applyAlignment="1">
      <alignment horizontal="left"/>
    </xf>
    <xf numFmtId="0" fontId="32" fillId="0" borderId="12" xfId="0" applyFont="1" applyFill="1" applyBorder="1" applyAlignment="1"/>
    <xf numFmtId="0" fontId="32" fillId="2" borderId="10" xfId="0" applyFont="1" applyFill="1" applyBorder="1" applyAlignment="1">
      <alignment horizontal="left"/>
    </xf>
    <xf numFmtId="0" fontId="36" fillId="0" borderId="0" xfId="0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right"/>
    </xf>
    <xf numFmtId="0" fontId="30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8" fillId="0" borderId="0" xfId="0" applyFont="1" applyFill="1" applyBorder="1" applyAlignment="1"/>
    <xf numFmtId="0" fontId="59" fillId="0" borderId="10" xfId="0" applyFont="1" applyFill="1" applyBorder="1" applyAlignment="1">
      <alignment horizontal="left"/>
    </xf>
    <xf numFmtId="0" fontId="59" fillId="0" borderId="8" xfId="0" applyFont="1" applyFill="1" applyBorder="1" applyAlignment="1"/>
    <xf numFmtId="0" fontId="32" fillId="2" borderId="4" xfId="0" applyFont="1" applyFill="1" applyBorder="1" applyAlignment="1">
      <alignment horizontal="left"/>
    </xf>
    <xf numFmtId="3" fontId="30" fillId="2" borderId="10" xfId="0" applyNumberFormat="1" applyFont="1" applyFill="1" applyBorder="1" applyAlignment="1">
      <alignment horizontal="right"/>
    </xf>
    <xf numFmtId="3" fontId="27" fillId="0" borderId="12" xfId="0" applyNumberFormat="1" applyFont="1" applyFill="1" applyBorder="1" applyAlignment="1">
      <alignment horizontal="right"/>
    </xf>
    <xf numFmtId="3" fontId="27" fillId="0" borderId="4" xfId="0" applyNumberFormat="1" applyFont="1" applyFill="1" applyBorder="1" applyAlignment="1">
      <alignment horizontal="right"/>
    </xf>
    <xf numFmtId="3" fontId="23" fillId="2" borderId="2" xfId="0" applyNumberFormat="1" applyFont="1" applyFill="1" applyBorder="1" applyAlignment="1">
      <alignment horizontal="right"/>
    </xf>
    <xf numFmtId="3" fontId="27" fillId="0" borderId="9" xfId="0" applyNumberFormat="1" applyFont="1" applyFill="1" applyBorder="1" applyAlignment="1">
      <alignment horizontal="right"/>
    </xf>
    <xf numFmtId="3" fontId="30" fillId="2" borderId="8" xfId="0" applyNumberFormat="1" applyFont="1" applyFill="1" applyBorder="1" applyAlignment="1">
      <alignment horizontal="right"/>
    </xf>
    <xf numFmtId="0" fontId="24" fillId="2" borderId="10" xfId="0" applyFont="1" applyFill="1" applyBorder="1" applyAlignment="1">
      <alignment horizontal="right"/>
    </xf>
    <xf numFmtId="0" fontId="24" fillId="2" borderId="10" xfId="0" applyNumberFormat="1" applyFont="1" applyFill="1" applyBorder="1"/>
    <xf numFmtId="3" fontId="52" fillId="35" borderId="7" xfId="0" applyNumberFormat="1" applyFont="1" applyFill="1" applyBorder="1" applyAlignment="1">
      <alignment horizontal="right"/>
    </xf>
    <xf numFmtId="0" fontId="24" fillId="2" borderId="8" xfId="0" applyFont="1" applyFill="1" applyBorder="1" applyAlignment="1">
      <alignment horizontal="right"/>
    </xf>
    <xf numFmtId="3" fontId="23" fillId="2" borderId="8" xfId="0" applyNumberFormat="1" applyFont="1" applyFill="1" applyBorder="1" applyAlignment="1">
      <alignment horizontal="right"/>
    </xf>
    <xf numFmtId="3" fontId="23" fillId="2" borderId="11" xfId="0" applyNumberFormat="1" applyFont="1" applyFill="1" applyBorder="1" applyAlignment="1">
      <alignment horizontal="right"/>
    </xf>
    <xf numFmtId="3" fontId="23" fillId="2" borderId="13" xfId="0" applyNumberFormat="1" applyFont="1" applyFill="1" applyBorder="1" applyAlignment="1">
      <alignment horizontal="right"/>
    </xf>
    <xf numFmtId="3" fontId="23" fillId="2" borderId="9" xfId="0" applyNumberFormat="1" applyFont="1" applyFill="1" applyBorder="1" applyAlignment="1">
      <alignment horizontal="right"/>
    </xf>
    <xf numFmtId="3" fontId="39" fillId="2" borderId="13" xfId="0" applyNumberFormat="1" applyFont="1" applyFill="1" applyBorder="1" applyAlignment="1">
      <alignment horizontal="right"/>
    </xf>
    <xf numFmtId="1" fontId="42" fillId="2" borderId="13" xfId="44" applyNumberFormat="1" applyFont="1" applyFill="1" applyBorder="1"/>
    <xf numFmtId="1" fontId="45" fillId="0" borderId="14" xfId="44" applyNumberFormat="1" applyFont="1" applyFill="1" applyBorder="1"/>
    <xf numFmtId="3" fontId="23" fillId="0" borderId="10" xfId="0" applyNumberFormat="1" applyFont="1" applyFill="1" applyBorder="1" applyAlignment="1">
      <alignment horizontal="right"/>
    </xf>
    <xf numFmtId="3" fontId="57" fillId="2" borderId="8" xfId="0" applyNumberFormat="1" applyFont="1" applyFill="1" applyBorder="1" applyAlignment="1">
      <alignment horizontal="right"/>
    </xf>
    <xf numFmtId="3" fontId="57" fillId="2" borderId="2" xfId="0" applyNumberFormat="1" applyFont="1" applyFill="1" applyBorder="1" applyAlignment="1">
      <alignment horizontal="right"/>
    </xf>
    <xf numFmtId="0" fontId="26" fillId="2" borderId="2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right"/>
    </xf>
    <xf numFmtId="3" fontId="57" fillId="2" borderId="13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/>
    </xf>
    <xf numFmtId="0" fontId="60" fillId="0" borderId="0" xfId="0" applyFont="1" applyFill="1" applyBorder="1" applyAlignment="1"/>
    <xf numFmtId="0" fontId="32" fillId="0" borderId="0" xfId="0" applyFont="1" applyFill="1" applyBorder="1" applyAlignment="1"/>
    <xf numFmtId="3" fontId="24" fillId="0" borderId="0" xfId="0" applyNumberFormat="1" applyFont="1" applyFill="1" applyBorder="1" applyAlignment="1"/>
    <xf numFmtId="3" fontId="25" fillId="0" borderId="0" xfId="0" applyNumberFormat="1" applyFont="1" applyFill="1" applyBorder="1" applyAlignment="1"/>
    <xf numFmtId="2" fontId="31" fillId="0" borderId="8" xfId="0" applyNumberFormat="1" applyFont="1" applyFill="1" applyBorder="1" applyAlignment="1">
      <alignment horizontal="left"/>
    </xf>
    <xf numFmtId="2" fontId="60" fillId="0" borderId="9" xfId="0" applyNumberFormat="1" applyFont="1" applyFill="1" applyBorder="1" applyAlignment="1"/>
    <xf numFmtId="2" fontId="31" fillId="0" borderId="10" xfId="0" applyNumberFormat="1" applyFont="1" applyFill="1" applyBorder="1" applyAlignment="1">
      <alignment horizontal="left"/>
    </xf>
    <xf numFmtId="2" fontId="32" fillId="0" borderId="11" xfId="0" applyNumberFormat="1" applyFont="1" applyFill="1" applyBorder="1" applyAlignment="1"/>
    <xf numFmtId="3" fontId="25" fillId="0" borderId="8" xfId="0" applyNumberFormat="1" applyFont="1" applyFill="1" applyBorder="1" applyAlignment="1"/>
    <xf numFmtId="3" fontId="25" fillId="0" borderId="2" xfId="0" applyNumberFormat="1" applyFont="1" applyFill="1" applyBorder="1" applyAlignment="1"/>
    <xf numFmtId="3" fontId="25" fillId="0" borderId="9" xfId="0" applyNumberFormat="1" applyFont="1" applyFill="1" applyBorder="1" applyAlignment="1"/>
    <xf numFmtId="3" fontId="25" fillId="0" borderId="1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4" fillId="0" borderId="11" xfId="0" applyNumberFormat="1" applyFont="1" applyFill="1" applyBorder="1" applyAlignment="1"/>
    <xf numFmtId="3" fontId="24" fillId="0" borderId="14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5" fillId="0" borderId="11" xfId="0" applyNumberFormat="1" applyFont="1" applyFill="1" applyBorder="1" applyAlignment="1"/>
    <xf numFmtId="3" fontId="25" fillId="0" borderId="14" xfId="0" applyNumberFormat="1" applyFont="1" applyFill="1" applyBorder="1" applyAlignment="1"/>
    <xf numFmtId="3" fontId="25" fillId="35" borderId="1" xfId="0" applyNumberFormat="1" applyFont="1" applyFill="1" applyBorder="1" applyAlignment="1"/>
    <xf numFmtId="3" fontId="25" fillId="35" borderId="3" xfId="0" applyNumberFormat="1" applyFont="1" applyFill="1" applyBorder="1" applyAlignment="1"/>
    <xf numFmtId="3" fontId="25" fillId="35" borderId="6" xfId="0" applyNumberFormat="1" applyFont="1" applyFill="1" applyBorder="1" applyAlignment="1"/>
    <xf numFmtId="3" fontId="25" fillId="35" borderId="7" xfId="0" applyNumberFormat="1" applyFont="1" applyFill="1" applyBorder="1" applyAlignment="1"/>
    <xf numFmtId="0" fontId="26" fillId="0" borderId="0" xfId="0" applyFont="1" applyFill="1" applyBorder="1" applyAlignment="1">
      <alignment horizontal="left"/>
    </xf>
    <xf numFmtId="2" fontId="23" fillId="35" borderId="1" xfId="0" applyNumberFormat="1" applyFont="1" applyFill="1" applyBorder="1" applyAlignment="1">
      <alignment horizontal="left"/>
    </xf>
    <xf numFmtId="2" fontId="27" fillId="35" borderId="6" xfId="0" applyNumberFormat="1" applyFont="1" applyFill="1" applyBorder="1" applyAlignment="1"/>
    <xf numFmtId="3" fontId="50" fillId="35" borderId="1" xfId="0" applyNumberFormat="1" applyFont="1" applyFill="1" applyBorder="1" applyAlignment="1">
      <alignment horizontal="right" vertical="center"/>
    </xf>
    <xf numFmtId="3" fontId="50" fillId="35" borderId="3" xfId="0" applyNumberFormat="1" applyFont="1" applyFill="1" applyBorder="1" applyAlignment="1">
      <alignment horizontal="right" vertical="center"/>
    </xf>
    <xf numFmtId="3" fontId="50" fillId="35" borderId="6" xfId="0" applyNumberFormat="1" applyFont="1" applyFill="1" applyBorder="1" applyAlignment="1">
      <alignment horizontal="right" vertical="center"/>
    </xf>
    <xf numFmtId="3" fontId="52" fillId="35" borderId="7" xfId="11050" applyNumberFormat="1" applyFont="1" applyFill="1" applyBorder="1" applyAlignment="1">
      <alignment horizontal="right" vertical="center"/>
    </xf>
    <xf numFmtId="3" fontId="50" fillId="35" borderId="7" xfId="0" applyNumberFormat="1" applyFont="1" applyFill="1" applyBorder="1" applyAlignment="1">
      <alignment horizontal="right" vertical="center"/>
    </xf>
    <xf numFmtId="1" fontId="42" fillId="35" borderId="7" xfId="44" applyNumberFormat="1" applyFont="1" applyFill="1" applyBorder="1" applyAlignment="1">
      <alignment vertical="center"/>
    </xf>
    <xf numFmtId="3" fontId="27" fillId="0" borderId="8" xfId="0" applyNumberFormat="1" applyFont="1" applyBorder="1" applyAlignment="1">
      <alignment horizontal="right"/>
    </xf>
    <xf numFmtId="3" fontId="27" fillId="2" borderId="11" xfId="0" applyNumberFormat="1" applyFont="1" applyFill="1" applyBorder="1" applyAlignment="1">
      <alignment horizontal="right"/>
    </xf>
    <xf numFmtId="3" fontId="37" fillId="2" borderId="11" xfId="0" applyNumberFormat="1" applyFont="1" applyFill="1" applyBorder="1" applyAlignment="1">
      <alignment horizontal="right"/>
    </xf>
    <xf numFmtId="3" fontId="27" fillId="2" borderId="6" xfId="0" applyNumberFormat="1" applyFont="1" applyFill="1" applyBorder="1" applyAlignment="1">
      <alignment horizontal="right"/>
    </xf>
    <xf numFmtId="3" fontId="57" fillId="2" borderId="9" xfId="0" applyNumberFormat="1" applyFont="1" applyFill="1" applyBorder="1" applyAlignment="1">
      <alignment horizontal="right"/>
    </xf>
    <xf numFmtId="3" fontId="39" fillId="2" borderId="11" xfId="0" applyNumberFormat="1" applyFont="1" applyFill="1" applyBorder="1" applyAlignment="1">
      <alignment horizontal="right"/>
    </xf>
    <xf numFmtId="3" fontId="39" fillId="2" borderId="12" xfId="0" applyNumberFormat="1" applyFont="1" applyFill="1" applyBorder="1" applyAlignment="1">
      <alignment horizontal="right"/>
    </xf>
    <xf numFmtId="0" fontId="31" fillId="2" borderId="9" xfId="0" applyFont="1" applyFill="1" applyBorder="1" applyAlignment="1"/>
    <xf numFmtId="0" fontId="31" fillId="2" borderId="11" xfId="0" applyFont="1" applyFill="1" applyBorder="1" applyAlignment="1"/>
    <xf numFmtId="0" fontId="31" fillId="2" borderId="4" xfId="0" applyFont="1" applyFill="1" applyBorder="1" applyAlignment="1">
      <alignment horizontal="left"/>
    </xf>
    <xf numFmtId="0" fontId="31" fillId="2" borderId="12" xfId="0" applyFont="1" applyFill="1" applyBorder="1" applyAlignment="1"/>
    <xf numFmtId="0" fontId="35" fillId="0" borderId="6" xfId="0" applyFont="1" applyBorder="1" applyAlignment="1"/>
    <xf numFmtId="0" fontId="50" fillId="35" borderId="6" xfId="0" applyFont="1" applyFill="1" applyBorder="1" applyAlignment="1">
      <alignment vertical="center" wrapText="1"/>
    </xf>
    <xf numFmtId="0" fontId="31" fillId="0" borderId="6" xfId="0" applyFont="1" applyBorder="1" applyAlignment="1"/>
    <xf numFmtId="0" fontId="32" fillId="2" borderId="0" xfId="0" applyFont="1" applyFill="1" applyBorder="1" applyAlignment="1">
      <alignment horizontal="left"/>
    </xf>
    <xf numFmtId="0" fontId="31" fillId="0" borderId="0" xfId="0" applyFont="1" applyBorder="1" applyAlignment="1"/>
    <xf numFmtId="1" fontId="42" fillId="2" borderId="0" xfId="44" applyNumberFormat="1" applyFont="1" applyFill="1" applyBorder="1"/>
    <xf numFmtId="0" fontId="32" fillId="2" borderId="12" xfId="0" applyFont="1" applyFill="1" applyBorder="1" applyAlignment="1"/>
    <xf numFmtId="0" fontId="50" fillId="0" borderId="11" xfId="0" applyFont="1" applyFill="1" applyBorder="1" applyAlignment="1"/>
    <xf numFmtId="0" fontId="50" fillId="0" borderId="9" xfId="0" applyFont="1" applyFill="1" applyBorder="1" applyAlignment="1"/>
    <xf numFmtId="0" fontId="35" fillId="0" borderId="3" xfId="0" applyFont="1" applyBorder="1" applyAlignment="1"/>
    <xf numFmtId="0" fontId="31" fillId="2" borderId="10" xfId="0" applyFont="1" applyFill="1" applyBorder="1" applyAlignment="1">
      <alignment horizontal="left" wrapText="1"/>
    </xf>
    <xf numFmtId="0" fontId="31" fillId="2" borderId="11" xfId="0" applyFont="1" applyFill="1" applyBorder="1" applyAlignment="1">
      <alignment horizontal="left" wrapText="1"/>
    </xf>
    <xf numFmtId="0" fontId="32" fillId="2" borderId="4" xfId="0" applyFont="1" applyFill="1" applyBorder="1" applyAlignment="1">
      <alignment horizontal="left" wrapText="1"/>
    </xf>
    <xf numFmtId="0" fontId="32" fillId="2" borderId="12" xfId="0" applyFont="1" applyFill="1" applyBorder="1" applyAlignment="1">
      <alignment horizontal="left" wrapText="1"/>
    </xf>
    <xf numFmtId="0" fontId="32" fillId="2" borderId="11" xfId="0" applyFont="1" applyFill="1" applyBorder="1" applyAlignment="1">
      <alignment horizontal="left" wrapText="1"/>
    </xf>
    <xf numFmtId="0" fontId="32" fillId="2" borderId="10" xfId="0" applyFont="1" applyFill="1" applyBorder="1" applyAlignment="1">
      <alignment horizontal="left" wrapText="1"/>
    </xf>
    <xf numFmtId="0" fontId="32" fillId="2" borderId="10" xfId="0" applyFont="1" applyFill="1" applyBorder="1" applyAlignment="1">
      <alignment horizontal="left" vertical="center" wrapText="1"/>
    </xf>
    <xf numFmtId="0" fontId="32" fillId="2" borderId="11" xfId="0" applyFont="1" applyFill="1" applyBorder="1" applyAlignment="1">
      <alignment horizontal="left"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32" fillId="2" borderId="12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/>
    </xf>
    <xf numFmtId="0" fontId="23" fillId="2" borderId="32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17" fontId="25" fillId="0" borderId="33" xfId="0" quotePrefix="1" applyNumberFormat="1" applyFont="1" applyFill="1" applyBorder="1" applyAlignment="1">
      <alignment horizontal="center" vertical="center" wrapText="1"/>
    </xf>
    <xf numFmtId="17" fontId="25" fillId="0" borderId="28" xfId="0" quotePrefix="1" applyNumberFormat="1" applyFont="1" applyFill="1" applyBorder="1" applyAlignment="1">
      <alignment horizontal="center" vertical="center" wrapText="1"/>
    </xf>
    <xf numFmtId="17" fontId="25" fillId="0" borderId="29" xfId="0" quotePrefix="1" applyNumberFormat="1" applyFont="1" applyFill="1" applyBorder="1" applyAlignment="1">
      <alignment horizontal="center" vertical="center" wrapText="1"/>
    </xf>
    <xf numFmtId="16" fontId="25" fillId="0" borderId="27" xfId="0" quotePrefix="1" applyNumberFormat="1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left" wrapText="1"/>
    </xf>
    <xf numFmtId="0" fontId="31" fillId="0" borderId="12" xfId="0" applyFont="1" applyFill="1" applyBorder="1" applyAlignment="1">
      <alignment horizontal="left" wrapText="1"/>
    </xf>
    <xf numFmtId="0" fontId="26" fillId="2" borderId="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left" wrapText="1"/>
    </xf>
    <xf numFmtId="0" fontId="31" fillId="2" borderId="12" xfId="0" applyFont="1" applyFill="1" applyBorder="1" applyAlignment="1">
      <alignment horizontal="left" wrapText="1"/>
    </xf>
    <xf numFmtId="0" fontId="26" fillId="2" borderId="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28575</xdr:rowOff>
        </xdr:from>
        <xdr:to>
          <xdr:col>2</xdr:col>
          <xdr:colOff>571500</xdr:colOff>
          <xdr:row>6</xdr:row>
          <xdr:rowOff>209550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ffectLst/>
            <a:extLst>
              <a:ext uri="{909E8E84-426E-40DD-AFC4-6F175D3DCCD1}">
                <a14:hiddenFill>
                  <a:solidFill>
                    <a:srgbClr val="00E4A8"/>
                  </a:solidFill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1C1C1C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223"/>
  <sheetViews>
    <sheetView showGridLines="0" tabSelected="1" view="pageBreakPreview" zoomScale="80" zoomScaleNormal="80" zoomScaleSheetLayoutView="80" zoomScalePageLayoutView="50" workbookViewId="0">
      <selection activeCell="AM4" sqref="AM4"/>
    </sheetView>
  </sheetViews>
  <sheetFormatPr baseColWidth="10" defaultColWidth="11.42578125" defaultRowHeight="20.100000000000001" customHeight="1" x14ac:dyDescent="0.25"/>
  <cols>
    <col min="1" max="1" width="11.42578125" style="224"/>
    <col min="2" max="2" width="6.140625" style="225" customWidth="1"/>
    <col min="3" max="3" width="56.42578125" style="226" customWidth="1"/>
    <col min="4" max="6" width="11.140625" style="218" hidden="1" customWidth="1"/>
    <col min="7" max="12" width="11.7109375" style="218" hidden="1" customWidth="1"/>
    <col min="13" max="15" width="11" style="218" hidden="1" customWidth="1"/>
    <col min="16" max="16" width="12.28515625" style="218" hidden="1" customWidth="1"/>
    <col min="17" max="28" width="11" style="218" hidden="1" customWidth="1"/>
    <col min="29" max="29" width="13" style="218" hidden="1" customWidth="1"/>
    <col min="30" max="35" width="11" style="218" hidden="1" customWidth="1"/>
    <col min="36" max="41" width="11" style="218" customWidth="1"/>
    <col min="42" max="42" width="12.28515625" style="218" customWidth="1"/>
    <col min="43" max="48" width="11" style="218" customWidth="1"/>
    <col min="49" max="49" width="13" style="218" customWidth="1"/>
    <col min="50" max="50" width="13.28515625" style="218" customWidth="1"/>
    <col min="51" max="51" width="12.7109375" style="218" bestFit="1" customWidth="1"/>
    <col min="52" max="52" width="9.42578125" style="218" customWidth="1"/>
    <col min="53" max="53" width="11.42578125" style="217"/>
    <col min="54" max="54" width="11.5703125" style="217" bestFit="1" customWidth="1"/>
    <col min="55" max="16384" width="11.42578125" style="218"/>
  </cols>
  <sheetData>
    <row r="1" spans="1:54" ht="20.100000000000001" customHeight="1" x14ac:dyDescent="0.25">
      <c r="A1" s="173"/>
      <c r="B1" s="174"/>
      <c r="C1" s="67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9"/>
      <c r="BB1" s="69"/>
    </row>
    <row r="2" spans="1:54" ht="20.100000000000001" customHeight="1" x14ac:dyDescent="0.25">
      <c r="A2" s="173"/>
      <c r="B2" s="174"/>
      <c r="C2" s="67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9"/>
      <c r="BB2" s="69"/>
    </row>
    <row r="3" spans="1:54" ht="15.75" customHeight="1" x14ac:dyDescent="0.25">
      <c r="A3" s="175"/>
      <c r="B3" s="1"/>
      <c r="C3" s="2" t="s">
        <v>16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69"/>
      <c r="BB3" s="69"/>
    </row>
    <row r="4" spans="1:54" ht="18.75" x14ac:dyDescent="0.3">
      <c r="A4" s="175"/>
      <c r="B4" s="3"/>
      <c r="C4" s="4" t="s">
        <v>21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27"/>
      <c r="BA4" s="69"/>
      <c r="BB4" s="69"/>
    </row>
    <row r="5" spans="1:54" ht="18.75" x14ac:dyDescent="0.3">
      <c r="A5" s="175"/>
      <c r="B5" s="3"/>
      <c r="C5" s="4" t="s">
        <v>22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27"/>
      <c r="BA5" s="69"/>
      <c r="BB5" s="69"/>
    </row>
    <row r="6" spans="1:54" ht="18.75" x14ac:dyDescent="0.3">
      <c r="A6" s="175"/>
      <c r="B6" s="3"/>
      <c r="C6" s="5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27"/>
      <c r="BA6" s="69"/>
      <c r="BB6" s="69"/>
    </row>
    <row r="7" spans="1:54" ht="20.100000000000001" customHeight="1" x14ac:dyDescent="0.3">
      <c r="A7" s="175"/>
      <c r="B7" s="3"/>
      <c r="C7" s="5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84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27"/>
      <c r="BA7" s="69"/>
      <c r="BB7" s="69"/>
    </row>
    <row r="8" spans="1:54" ht="30.75" customHeight="1" thickBot="1" x14ac:dyDescent="0.4">
      <c r="A8" s="175"/>
      <c r="B8" s="76" t="s">
        <v>0</v>
      </c>
      <c r="C8" s="7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69"/>
      <c r="BB8" s="69"/>
    </row>
    <row r="9" spans="1:54" ht="29.25" customHeight="1" x14ac:dyDescent="0.2">
      <c r="A9" s="175"/>
      <c r="B9" s="336" t="s">
        <v>1</v>
      </c>
      <c r="C9" s="337"/>
      <c r="D9" s="328">
        <v>2015</v>
      </c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30"/>
      <c r="P9" s="334"/>
      <c r="Q9" s="328">
        <v>2016</v>
      </c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  <c r="AC9" s="201"/>
      <c r="AD9" s="328">
        <v>2017</v>
      </c>
      <c r="AE9" s="329"/>
      <c r="AF9" s="329"/>
      <c r="AG9" s="329"/>
      <c r="AH9" s="329"/>
      <c r="AI9" s="329"/>
      <c r="AJ9" s="329"/>
      <c r="AK9" s="329"/>
      <c r="AL9" s="329"/>
      <c r="AM9" s="329"/>
      <c r="AN9" s="329"/>
      <c r="AO9" s="330"/>
      <c r="AP9" s="250"/>
      <c r="AQ9" s="328">
        <v>2018</v>
      </c>
      <c r="AR9" s="329"/>
      <c r="AS9" s="329"/>
      <c r="AT9" s="329"/>
      <c r="AU9" s="329"/>
      <c r="AV9" s="330"/>
      <c r="AW9" s="318" t="s">
        <v>19</v>
      </c>
      <c r="AX9" s="319"/>
      <c r="AY9" s="320"/>
      <c r="AZ9" s="53" t="s">
        <v>20</v>
      </c>
      <c r="BA9" s="69"/>
      <c r="BB9" s="69"/>
    </row>
    <row r="10" spans="1:54" ht="18.75" customHeight="1" thickBot="1" x14ac:dyDescent="0.25">
      <c r="A10" s="175"/>
      <c r="B10" s="338"/>
      <c r="C10" s="339"/>
      <c r="D10" s="331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3"/>
      <c r="P10" s="335"/>
      <c r="Q10" s="331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202"/>
      <c r="AD10" s="331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3"/>
      <c r="AP10" s="251"/>
      <c r="AQ10" s="331"/>
      <c r="AR10" s="332"/>
      <c r="AS10" s="332"/>
      <c r="AT10" s="332"/>
      <c r="AU10" s="332"/>
      <c r="AV10" s="333"/>
      <c r="AW10" s="321" t="s">
        <v>133</v>
      </c>
      <c r="AX10" s="322"/>
      <c r="AY10" s="323"/>
      <c r="AZ10" s="324" t="s">
        <v>115</v>
      </c>
      <c r="BA10" s="69"/>
      <c r="BB10" s="69"/>
    </row>
    <row r="11" spans="1:54" s="219" customFormat="1" ht="21" customHeight="1" thickBot="1" x14ac:dyDescent="0.3">
      <c r="A11" s="175"/>
      <c r="B11" s="340"/>
      <c r="C11" s="341"/>
      <c r="D11" s="6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9</v>
      </c>
      <c r="K11" s="7" t="s">
        <v>10</v>
      </c>
      <c r="L11" s="7" t="s">
        <v>11</v>
      </c>
      <c r="M11" s="7" t="s">
        <v>13</v>
      </c>
      <c r="N11" s="7" t="s">
        <v>14</v>
      </c>
      <c r="O11" s="8" t="s">
        <v>15</v>
      </c>
      <c r="P11" s="7" t="s">
        <v>30</v>
      </c>
      <c r="Q11" s="6" t="s">
        <v>2</v>
      </c>
      <c r="R11" s="7" t="s">
        <v>3</v>
      </c>
      <c r="S11" s="7" t="s">
        <v>4</v>
      </c>
      <c r="T11" s="7" t="s">
        <v>5</v>
      </c>
      <c r="U11" s="7" t="s">
        <v>6</v>
      </c>
      <c r="V11" s="7" t="s">
        <v>7</v>
      </c>
      <c r="W11" s="7" t="s">
        <v>9</v>
      </c>
      <c r="X11" s="7" t="s">
        <v>10</v>
      </c>
      <c r="Y11" s="7" t="s">
        <v>11</v>
      </c>
      <c r="Z11" s="7" t="s">
        <v>13</v>
      </c>
      <c r="AA11" s="7" t="s">
        <v>14</v>
      </c>
      <c r="AB11" s="7" t="s">
        <v>15</v>
      </c>
      <c r="AC11" s="198" t="s">
        <v>31</v>
      </c>
      <c r="AD11" s="6" t="s">
        <v>2</v>
      </c>
      <c r="AE11" s="7" t="s">
        <v>3</v>
      </c>
      <c r="AF11" s="7" t="s">
        <v>4</v>
      </c>
      <c r="AG11" s="7" t="s">
        <v>5</v>
      </c>
      <c r="AH11" s="7" t="s">
        <v>6</v>
      </c>
      <c r="AI11" s="7" t="s">
        <v>7</v>
      </c>
      <c r="AJ11" s="7" t="s">
        <v>9</v>
      </c>
      <c r="AK11" s="7" t="s">
        <v>10</v>
      </c>
      <c r="AL11" s="7" t="s">
        <v>11</v>
      </c>
      <c r="AM11" s="7" t="s">
        <v>13</v>
      </c>
      <c r="AN11" s="7" t="s">
        <v>14</v>
      </c>
      <c r="AO11" s="8" t="s">
        <v>15</v>
      </c>
      <c r="AP11" s="7" t="s">
        <v>32</v>
      </c>
      <c r="AQ11" s="6" t="s">
        <v>2</v>
      </c>
      <c r="AR11" s="7" t="s">
        <v>3</v>
      </c>
      <c r="AS11" s="7" t="s">
        <v>4</v>
      </c>
      <c r="AT11" s="7" t="s">
        <v>5</v>
      </c>
      <c r="AU11" s="7" t="s">
        <v>6</v>
      </c>
      <c r="AV11" s="8" t="s">
        <v>7</v>
      </c>
      <c r="AW11" s="142">
        <v>2016</v>
      </c>
      <c r="AX11" s="110">
        <v>2017</v>
      </c>
      <c r="AY11" s="110">
        <v>2018</v>
      </c>
      <c r="AZ11" s="325"/>
      <c r="BA11" s="70"/>
      <c r="BB11" s="70"/>
    </row>
    <row r="12" spans="1:54" s="219" customFormat="1" ht="21" customHeight="1" x14ac:dyDescent="0.25">
      <c r="A12" s="175"/>
      <c r="B12" s="344" t="s">
        <v>35</v>
      </c>
      <c r="C12" s="344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204"/>
      <c r="AX12" s="204"/>
      <c r="AY12" s="204"/>
      <c r="AZ12" s="204"/>
      <c r="BA12" s="70"/>
      <c r="BB12" s="70"/>
    </row>
    <row r="13" spans="1:54" s="220" customFormat="1" ht="20.100000000000001" customHeight="1" thickBot="1" x14ac:dyDescent="0.3">
      <c r="A13" s="176"/>
      <c r="B13" s="102" t="s">
        <v>36</v>
      </c>
      <c r="C13" s="102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45"/>
      <c r="BA13" s="71"/>
      <c r="BB13" s="71"/>
    </row>
    <row r="14" spans="1:54" s="220" customFormat="1" ht="20.100000000000001" customHeight="1" thickBot="1" x14ac:dyDescent="0.3">
      <c r="A14" s="176"/>
      <c r="B14" s="89"/>
      <c r="C14" s="90" t="s">
        <v>23</v>
      </c>
      <c r="D14" s="91">
        <v>36189.038018074803</v>
      </c>
      <c r="E14" s="92">
        <v>31308.832963621797</v>
      </c>
      <c r="F14" s="92">
        <v>35093.276307559194</v>
      </c>
      <c r="G14" s="92">
        <v>43525.140188923389</v>
      </c>
      <c r="H14" s="92">
        <v>36292.676447491198</v>
      </c>
      <c r="I14" s="92">
        <v>37984.149288372588</v>
      </c>
      <c r="J14" s="92">
        <v>45444.703443585415</v>
      </c>
      <c r="K14" s="92">
        <v>34264.406158216603</v>
      </c>
      <c r="L14" s="92">
        <v>33214.439597804601</v>
      </c>
      <c r="M14" s="92">
        <v>40435.274017608222</v>
      </c>
      <c r="N14" s="92">
        <v>35014.371481748996</v>
      </c>
      <c r="O14" s="93">
        <v>47942.131000655987</v>
      </c>
      <c r="P14" s="133">
        <v>456708.4389136628</v>
      </c>
      <c r="Q14" s="92">
        <v>38233.920439683796</v>
      </c>
      <c r="R14" s="92">
        <v>36399.417257901216</v>
      </c>
      <c r="S14" s="92">
        <v>43273.653410963205</v>
      </c>
      <c r="T14" s="92">
        <v>46224.449205248595</v>
      </c>
      <c r="U14" s="92">
        <v>47008.720544612392</v>
      </c>
      <c r="V14" s="92">
        <v>46621.008159351797</v>
      </c>
      <c r="W14" s="92">
        <v>40009.055095369396</v>
      </c>
      <c r="X14" s="92">
        <v>51039.468868088414</v>
      </c>
      <c r="Y14" s="92">
        <v>50289.003485662208</v>
      </c>
      <c r="Z14" s="92">
        <v>52899.210558305414</v>
      </c>
      <c r="AA14" s="92">
        <v>48204.908690060409</v>
      </c>
      <c r="AB14" s="92">
        <v>57424.495639538021</v>
      </c>
      <c r="AC14" s="133">
        <v>557627.31135478488</v>
      </c>
      <c r="AD14" s="91">
        <v>44089.490655030408</v>
      </c>
      <c r="AE14" s="92">
        <v>37606.220131665992</v>
      </c>
      <c r="AF14" s="92">
        <v>48205.360680905404</v>
      </c>
      <c r="AG14" s="92">
        <v>52180.44833557502</v>
      </c>
      <c r="AH14" s="92">
        <v>56390.295669898798</v>
      </c>
      <c r="AI14" s="92">
        <v>45726.814884708809</v>
      </c>
      <c r="AJ14" s="92">
        <v>47652.794064765403</v>
      </c>
      <c r="AK14" s="92">
        <v>44217.753119297602</v>
      </c>
      <c r="AL14" s="92">
        <v>45529.021237413202</v>
      </c>
      <c r="AM14" s="92">
        <v>49037.057047930801</v>
      </c>
      <c r="AN14" s="92">
        <v>47916.694351204002</v>
      </c>
      <c r="AO14" s="92">
        <v>54664.162353628009</v>
      </c>
      <c r="AP14" s="133">
        <v>573216.11253202346</v>
      </c>
      <c r="AQ14" s="92">
        <v>50423.429560936202</v>
      </c>
      <c r="AR14" s="92">
        <v>39738.160411426405</v>
      </c>
      <c r="AS14" s="92">
        <v>51961.054279401571</v>
      </c>
      <c r="AT14" s="92">
        <v>64831.998709893203</v>
      </c>
      <c r="AU14" s="92">
        <v>56075.175074850762</v>
      </c>
      <c r="AV14" s="92">
        <v>51462.119207112599</v>
      </c>
      <c r="AW14" s="186">
        <f>SUM($Q14:$V14)</f>
        <v>257761.16901776099</v>
      </c>
      <c r="AX14" s="124">
        <f>SUM($AD14:$AI14)</f>
        <v>284198.63035778445</v>
      </c>
      <c r="AY14" s="125">
        <f>SUM($AQ14:$AV14)</f>
        <v>314491.93724362075</v>
      </c>
      <c r="AZ14" s="177">
        <f>((AY14/AX14)-1)*100</f>
        <v>10.659202279651847</v>
      </c>
      <c r="BA14" s="71"/>
      <c r="BB14" s="71"/>
    </row>
    <row r="15" spans="1:54" s="220" customFormat="1" ht="20.100000000000001" customHeight="1" x14ac:dyDescent="0.3">
      <c r="A15" s="176"/>
      <c r="B15" s="39" t="s">
        <v>130</v>
      </c>
      <c r="C15" s="14"/>
      <c r="D15" s="29"/>
      <c r="E15" s="45"/>
      <c r="F15" s="45"/>
      <c r="G15" s="45"/>
      <c r="H15" s="45"/>
      <c r="I15" s="9"/>
      <c r="J15" s="9"/>
      <c r="K15" s="9"/>
      <c r="L15" s="9"/>
      <c r="M15" s="9"/>
      <c r="N15" s="9"/>
      <c r="O15" s="30"/>
      <c r="P15" s="112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12"/>
      <c r="AD15" s="29"/>
      <c r="AE15" s="9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252"/>
      <c r="AQ15" s="45"/>
      <c r="AR15" s="45"/>
      <c r="AS15" s="45"/>
      <c r="AT15" s="45"/>
      <c r="AU15" s="45"/>
      <c r="AV15" s="45"/>
      <c r="AW15" s="197"/>
      <c r="AX15" s="195"/>
      <c r="AY15" s="196"/>
      <c r="AZ15" s="112"/>
      <c r="BA15" s="71"/>
      <c r="BB15" s="71"/>
    </row>
    <row r="16" spans="1:54" ht="20.100000000000001" customHeight="1" thickBot="1" x14ac:dyDescent="0.3">
      <c r="A16" s="175"/>
      <c r="B16" s="342" t="s">
        <v>12</v>
      </c>
      <c r="C16" s="343"/>
      <c r="D16" s="31">
        <v>30617.404330270001</v>
      </c>
      <c r="E16" s="11">
        <v>26830.027244069996</v>
      </c>
      <c r="F16" s="11">
        <v>30356.934542539999</v>
      </c>
      <c r="G16" s="11">
        <v>37616.534921559993</v>
      </c>
      <c r="H16" s="11">
        <v>31796.37663178</v>
      </c>
      <c r="I16" s="11">
        <v>32930.025945349989</v>
      </c>
      <c r="J16" s="11">
        <v>41491.098574510012</v>
      </c>
      <c r="K16" s="11">
        <v>29914.696311260002</v>
      </c>
      <c r="L16" s="11">
        <v>29100.714963009999</v>
      </c>
      <c r="M16" s="11">
        <v>34997.75505722002</v>
      </c>
      <c r="N16" s="11">
        <v>31221.210259709995</v>
      </c>
      <c r="O16" s="32">
        <v>39133.671692629985</v>
      </c>
      <c r="P16" s="32">
        <v>396006.45047390996</v>
      </c>
      <c r="Q16" s="11">
        <v>33382.008274489999</v>
      </c>
      <c r="R16" s="11">
        <v>31612.028763470014</v>
      </c>
      <c r="S16" s="11">
        <v>35257.595498250004</v>
      </c>
      <c r="T16" s="11">
        <v>37336.408437279992</v>
      </c>
      <c r="U16" s="11">
        <v>39490.362884839997</v>
      </c>
      <c r="V16" s="11">
        <v>40166.270108420002</v>
      </c>
      <c r="W16" s="11">
        <v>35053.554186449997</v>
      </c>
      <c r="X16" s="11">
        <v>45461.497210780013</v>
      </c>
      <c r="Y16" s="11">
        <v>44665.568884230008</v>
      </c>
      <c r="Z16" s="11">
        <v>47710.957792580011</v>
      </c>
      <c r="AA16" s="11">
        <v>41350.39382848001</v>
      </c>
      <c r="AB16" s="11">
        <v>52110.04584452002</v>
      </c>
      <c r="AC16" s="10">
        <v>483596.69171379006</v>
      </c>
      <c r="AD16" s="31">
        <v>39769.232339600007</v>
      </c>
      <c r="AE16" s="11">
        <v>33183.443311399991</v>
      </c>
      <c r="AF16" s="11">
        <v>41830.432626220005</v>
      </c>
      <c r="AG16" s="11">
        <v>46057.940197010015</v>
      </c>
      <c r="AH16" s="11">
        <v>45107.934898479994</v>
      </c>
      <c r="AI16" s="11">
        <v>37088.375350030008</v>
      </c>
      <c r="AJ16" s="11">
        <v>39969.438209749998</v>
      </c>
      <c r="AK16" s="11">
        <v>36133.185573089999</v>
      </c>
      <c r="AL16" s="11">
        <v>38044.248530479999</v>
      </c>
      <c r="AM16" s="11">
        <v>42854.761817389997</v>
      </c>
      <c r="AN16" s="11">
        <v>42706.258067270006</v>
      </c>
      <c r="AO16" s="11">
        <v>47509.915469480009</v>
      </c>
      <c r="AP16" s="10">
        <v>490255.16639019997</v>
      </c>
      <c r="AQ16" s="11">
        <v>43574.96740406</v>
      </c>
      <c r="AR16" s="11">
        <v>34609.745149210008</v>
      </c>
      <c r="AS16" s="11">
        <v>47626.474345949973</v>
      </c>
      <c r="AT16" s="11">
        <v>58996.09626495</v>
      </c>
      <c r="AU16" s="11">
        <v>49519.529942069959</v>
      </c>
      <c r="AV16" s="11">
        <v>45923.174522189998</v>
      </c>
      <c r="AW16" s="164">
        <f t="shared" ref="AW16:AW26" si="0">SUM($Q16:$V16)</f>
        <v>217244.67396675001</v>
      </c>
      <c r="AX16" s="162">
        <f t="shared" ref="AX16:AX26" si="1">SUM($AD16:$AI16)</f>
        <v>243037.35872274003</v>
      </c>
      <c r="AY16" s="165">
        <f t="shared" ref="AY16:AY26" si="2">SUM($AQ16:$AV16)</f>
        <v>280249.98762842995</v>
      </c>
      <c r="AZ16" s="10">
        <f>((AY16/AX16)-1)*100</f>
        <v>15.311485074252529</v>
      </c>
      <c r="BA16" s="69"/>
      <c r="BB16" s="72"/>
    </row>
    <row r="17" spans="1:54" ht="20.100000000000001" customHeight="1" x14ac:dyDescent="0.25">
      <c r="A17" s="175"/>
      <c r="B17" s="147"/>
      <c r="C17" s="148" t="s">
        <v>25</v>
      </c>
      <c r="D17" s="152">
        <v>0.61185816999999998</v>
      </c>
      <c r="E17" s="150">
        <v>0.67520072000000009</v>
      </c>
      <c r="F17" s="150">
        <v>17.695329210000001</v>
      </c>
      <c r="G17" s="150">
        <v>11.53217574</v>
      </c>
      <c r="H17" s="150">
        <v>175.43816514</v>
      </c>
      <c r="I17" s="150">
        <v>40.90451848</v>
      </c>
      <c r="J17" s="150">
        <v>57.258691420000005</v>
      </c>
      <c r="K17" s="150">
        <v>140.89293021999998</v>
      </c>
      <c r="L17" s="150">
        <v>42.942336480000009</v>
      </c>
      <c r="M17" s="150">
        <v>27.861811630000002</v>
      </c>
      <c r="N17" s="150">
        <v>12.953543699999999</v>
      </c>
      <c r="O17" s="150">
        <v>44.40563731000001</v>
      </c>
      <c r="P17" s="166">
        <v>573.17219821999993</v>
      </c>
      <c r="Q17" s="20">
        <v>6.6418696699999993</v>
      </c>
      <c r="R17" s="20">
        <v>12.734528920000001</v>
      </c>
      <c r="S17" s="20">
        <v>27.1500433</v>
      </c>
      <c r="T17" s="20">
        <v>103.36543124999999</v>
      </c>
      <c r="U17" s="20">
        <v>8.6258107099999997</v>
      </c>
      <c r="V17" s="20">
        <v>178.20969415000002</v>
      </c>
      <c r="W17" s="20">
        <v>28.652831939999995</v>
      </c>
      <c r="X17" s="20">
        <v>256.95609310999998</v>
      </c>
      <c r="Y17" s="20">
        <v>58.184460129999998</v>
      </c>
      <c r="Z17" s="20">
        <v>12.52306231</v>
      </c>
      <c r="AA17" s="20">
        <v>33.18890124</v>
      </c>
      <c r="AB17" s="20">
        <v>341.46095201999998</v>
      </c>
      <c r="AC17" s="145">
        <v>1067.6936787499999</v>
      </c>
      <c r="AD17" s="151">
        <v>1.9009042599999999</v>
      </c>
      <c r="AE17" s="150">
        <v>34.413266870000001</v>
      </c>
      <c r="AF17" s="150">
        <v>34.623474059999999</v>
      </c>
      <c r="AG17" s="150">
        <v>31.915462200000004</v>
      </c>
      <c r="AH17" s="150">
        <v>255.02978411999996</v>
      </c>
      <c r="AI17" s="150">
        <v>11.143929360000001</v>
      </c>
      <c r="AJ17" s="150">
        <v>24.827808959999995</v>
      </c>
      <c r="AK17" s="150">
        <v>136.15784281000001</v>
      </c>
      <c r="AL17" s="150">
        <v>12.301688179999998</v>
      </c>
      <c r="AM17" s="150">
        <v>39.310418930000012</v>
      </c>
      <c r="AN17" s="150">
        <v>19.021385540000001</v>
      </c>
      <c r="AO17" s="150">
        <v>64.444114330000005</v>
      </c>
      <c r="AP17" s="145">
        <v>665.09007961999998</v>
      </c>
      <c r="AQ17" s="150">
        <v>18.405191470000005</v>
      </c>
      <c r="AR17" s="20">
        <v>29.749735440000002</v>
      </c>
      <c r="AS17" s="20">
        <v>12.102620349999999</v>
      </c>
      <c r="AT17" s="20">
        <v>298.53286117999994</v>
      </c>
      <c r="AU17" s="20">
        <v>20.573968530000002</v>
      </c>
      <c r="AV17" s="20">
        <v>615.36930618999997</v>
      </c>
      <c r="AW17" s="152">
        <f t="shared" si="0"/>
        <v>336.72737799999999</v>
      </c>
      <c r="AX17" s="20">
        <f t="shared" si="1"/>
        <v>369.02682086999999</v>
      </c>
      <c r="AY17" s="54">
        <f t="shared" si="2"/>
        <v>994.73368315999994</v>
      </c>
      <c r="AZ17" s="149">
        <f t="shared" ref="AZ17:AZ48" si="3">((AY17/AX17)-1)*100</f>
        <v>169.55593114204092</v>
      </c>
      <c r="BA17" s="69"/>
      <c r="BB17" s="69"/>
    </row>
    <row r="18" spans="1:54" ht="20.100000000000001" customHeight="1" x14ac:dyDescent="0.25">
      <c r="A18" s="175"/>
      <c r="B18" s="143"/>
      <c r="C18" s="144" t="s">
        <v>26</v>
      </c>
      <c r="D18" s="152">
        <v>30.004000000000001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1.2004666799999999</v>
      </c>
      <c r="K18" s="20">
        <v>0</v>
      </c>
      <c r="L18" s="20">
        <v>0.60019998999999991</v>
      </c>
      <c r="M18" s="20">
        <v>2.75074219</v>
      </c>
      <c r="N18" s="20">
        <v>2.2310822000000003</v>
      </c>
      <c r="O18" s="20">
        <v>0</v>
      </c>
      <c r="P18" s="145">
        <v>36.786491060000003</v>
      </c>
      <c r="Q18" s="20">
        <v>323.89267828999994</v>
      </c>
      <c r="R18" s="20">
        <v>113.80062663999999</v>
      </c>
      <c r="S18" s="20">
        <v>224.42513284</v>
      </c>
      <c r="T18" s="20">
        <v>234.74589437000003</v>
      </c>
      <c r="U18" s="20">
        <v>129.55669447000002</v>
      </c>
      <c r="V18" s="20">
        <v>1.9608288700000003</v>
      </c>
      <c r="W18" s="20">
        <v>9.9427321600000003</v>
      </c>
      <c r="X18" s="20">
        <v>16.26576665</v>
      </c>
      <c r="Y18" s="20">
        <v>3.5615244000000001</v>
      </c>
      <c r="Z18" s="20">
        <v>141.20102215</v>
      </c>
      <c r="AA18" s="20">
        <v>263.4155111</v>
      </c>
      <c r="AB18" s="20">
        <v>240.31424444999999</v>
      </c>
      <c r="AC18" s="145">
        <v>1703.08265639</v>
      </c>
      <c r="AD18" s="152">
        <v>112.14982222</v>
      </c>
      <c r="AE18" s="20">
        <v>8.8675915099999987</v>
      </c>
      <c r="AF18" s="20">
        <v>0</v>
      </c>
      <c r="AG18" s="20">
        <v>287.32316666999998</v>
      </c>
      <c r="AH18" s="20">
        <v>3589.7503342</v>
      </c>
      <c r="AI18" s="20">
        <v>89.705833320000011</v>
      </c>
      <c r="AJ18" s="20">
        <v>81.026566669999994</v>
      </c>
      <c r="AK18" s="20">
        <v>92.964408830000011</v>
      </c>
      <c r="AL18" s="20">
        <v>182.41654993</v>
      </c>
      <c r="AM18" s="20">
        <v>173.02800000000002</v>
      </c>
      <c r="AN18" s="20">
        <v>89.009888889999999</v>
      </c>
      <c r="AO18" s="20">
        <v>107.10963335</v>
      </c>
      <c r="AP18" s="145">
        <v>4813.3517955899997</v>
      </c>
      <c r="AQ18" s="20">
        <v>326.19235560000004</v>
      </c>
      <c r="AR18" s="20">
        <v>159.73769111000001</v>
      </c>
      <c r="AS18" s="20">
        <v>423.55427778000001</v>
      </c>
      <c r="AT18" s="20">
        <v>981.94494429999997</v>
      </c>
      <c r="AU18" s="20">
        <v>691.15138780000007</v>
      </c>
      <c r="AV18" s="20">
        <v>68.015111109999992</v>
      </c>
      <c r="AW18" s="152">
        <f t="shared" si="0"/>
        <v>1028.38185548</v>
      </c>
      <c r="AX18" s="20">
        <f t="shared" si="1"/>
        <v>4087.7967479199997</v>
      </c>
      <c r="AY18" s="54">
        <f t="shared" si="2"/>
        <v>2650.5957677000001</v>
      </c>
      <c r="AZ18" s="149">
        <f t="shared" si="3"/>
        <v>-35.158327794827194</v>
      </c>
      <c r="BA18" s="69"/>
      <c r="BB18" s="69"/>
    </row>
    <row r="19" spans="1:54" ht="20.100000000000001" customHeight="1" x14ac:dyDescent="0.25">
      <c r="A19" s="175"/>
      <c r="B19" s="143"/>
      <c r="C19" s="144" t="s">
        <v>27</v>
      </c>
      <c r="D19" s="152">
        <v>1.5</v>
      </c>
      <c r="E19" s="20">
        <v>2.0000010000000001</v>
      </c>
      <c r="F19" s="20">
        <v>2E-8</v>
      </c>
      <c r="G19" s="20">
        <v>0</v>
      </c>
      <c r="H19" s="20">
        <v>8</v>
      </c>
      <c r="I19" s="20">
        <v>0</v>
      </c>
      <c r="J19" s="20">
        <v>0</v>
      </c>
      <c r="K19" s="20">
        <v>0.84662099999999996</v>
      </c>
      <c r="L19" s="20">
        <v>0.62308200000000002</v>
      </c>
      <c r="M19" s="20">
        <v>0</v>
      </c>
      <c r="N19" s="20">
        <v>0</v>
      </c>
      <c r="O19" s="20">
        <v>18.5</v>
      </c>
      <c r="P19" s="145">
        <v>31.469704020000002</v>
      </c>
      <c r="Q19" s="20">
        <v>0</v>
      </c>
      <c r="R19" s="20">
        <v>0</v>
      </c>
      <c r="S19" s="20">
        <v>14</v>
      </c>
      <c r="T19" s="20">
        <v>0.1058085</v>
      </c>
      <c r="U19" s="20">
        <v>0.212255</v>
      </c>
      <c r="V19" s="20">
        <v>0.95660999999999996</v>
      </c>
      <c r="W19" s="20">
        <v>0.13906945000000001</v>
      </c>
      <c r="X19" s="20">
        <v>7.4988199999999991E-2</v>
      </c>
      <c r="Y19" s="20">
        <v>0.44102954999999999</v>
      </c>
      <c r="Z19" s="20">
        <v>0.45237569999999999</v>
      </c>
      <c r="AA19" s="20">
        <v>0</v>
      </c>
      <c r="AB19" s="20">
        <v>0</v>
      </c>
      <c r="AC19" s="145">
        <v>16.3821364</v>
      </c>
      <c r="AD19" s="152">
        <v>0</v>
      </c>
      <c r="AE19" s="20">
        <v>0</v>
      </c>
      <c r="AF19" s="20">
        <v>0</v>
      </c>
      <c r="AG19" s="20">
        <v>1.3606703</v>
      </c>
      <c r="AH19" s="20">
        <v>0.26390759999999996</v>
      </c>
      <c r="AI19" s="20">
        <v>0.22065699999999999</v>
      </c>
      <c r="AJ19" s="20">
        <v>0.22090499999999999</v>
      </c>
      <c r="AK19" s="20">
        <v>0</v>
      </c>
      <c r="AL19" s="20">
        <v>0.28808590000000001</v>
      </c>
      <c r="AM19" s="20">
        <v>0.42765409999999998</v>
      </c>
      <c r="AN19" s="20">
        <v>0.5130844</v>
      </c>
      <c r="AO19" s="20">
        <v>0.22361400000000001</v>
      </c>
      <c r="AP19" s="145">
        <v>3.5185782999999997</v>
      </c>
      <c r="AQ19" s="20">
        <v>1.0745376000000002</v>
      </c>
      <c r="AR19" s="20">
        <v>0.695268</v>
      </c>
      <c r="AS19" s="20">
        <v>0</v>
      </c>
      <c r="AT19" s="20">
        <v>0.60954930000000007</v>
      </c>
      <c r="AU19" s="20">
        <v>0.20330190000000001</v>
      </c>
      <c r="AV19" s="20">
        <v>0</v>
      </c>
      <c r="AW19" s="152">
        <f t="shared" si="0"/>
        <v>15.2746735</v>
      </c>
      <c r="AX19" s="20">
        <f t="shared" si="1"/>
        <v>1.8452348999999999</v>
      </c>
      <c r="AY19" s="54">
        <f t="shared" si="2"/>
        <v>2.5826568000000001</v>
      </c>
      <c r="AZ19" s="149"/>
      <c r="BA19" s="69"/>
      <c r="BB19" s="69"/>
    </row>
    <row r="20" spans="1:54" ht="20.100000000000001" customHeight="1" x14ac:dyDescent="0.25">
      <c r="A20" s="175"/>
      <c r="B20" s="143"/>
      <c r="C20" s="144" t="s">
        <v>33</v>
      </c>
      <c r="D20" s="152">
        <v>3573.2336871500006</v>
      </c>
      <c r="E20" s="20">
        <v>2917.9309057999999</v>
      </c>
      <c r="F20" s="20">
        <v>3312.8647398500002</v>
      </c>
      <c r="G20" s="20">
        <v>6751.86610122</v>
      </c>
      <c r="H20" s="20">
        <v>3767.313448840001</v>
      </c>
      <c r="I20" s="20">
        <v>3101.0152467900002</v>
      </c>
      <c r="J20" s="20">
        <v>6339.5033572500015</v>
      </c>
      <c r="K20" s="20">
        <v>3268.6918037699998</v>
      </c>
      <c r="L20" s="20">
        <v>3199.2035613000003</v>
      </c>
      <c r="M20" s="20">
        <v>3411.3153051600002</v>
      </c>
      <c r="N20" s="20">
        <v>3248.2477886299998</v>
      </c>
      <c r="O20" s="20">
        <v>3635.8431019600002</v>
      </c>
      <c r="P20" s="145">
        <v>46527.029047720003</v>
      </c>
      <c r="Q20" s="20">
        <v>3549.4460399700006</v>
      </c>
      <c r="R20" s="20">
        <v>2758.8126172600005</v>
      </c>
      <c r="S20" s="20">
        <v>2957.4911384299999</v>
      </c>
      <c r="T20" s="20">
        <v>5514.9850101899992</v>
      </c>
      <c r="U20" s="20">
        <v>3877.1966633999996</v>
      </c>
      <c r="V20" s="20">
        <v>2969.4931349499998</v>
      </c>
      <c r="W20" s="20">
        <v>4716.0130192400002</v>
      </c>
      <c r="X20" s="20">
        <v>3939.0256132699992</v>
      </c>
      <c r="Y20" s="20">
        <v>3067.1915399300005</v>
      </c>
      <c r="Z20" s="20">
        <v>3163.7498252600003</v>
      </c>
      <c r="AA20" s="20">
        <v>3245.5294989699996</v>
      </c>
      <c r="AB20" s="20">
        <v>4148.7860088500001</v>
      </c>
      <c r="AC20" s="145">
        <v>43907.720109719994</v>
      </c>
      <c r="AD20" s="152">
        <v>4009.3101224299999</v>
      </c>
      <c r="AE20" s="20">
        <v>3003.5723078000001</v>
      </c>
      <c r="AF20" s="20">
        <v>3419.9152900599993</v>
      </c>
      <c r="AG20" s="20">
        <v>6426.1492826299973</v>
      </c>
      <c r="AH20" s="20">
        <v>3806.1967669599999</v>
      </c>
      <c r="AI20" s="20">
        <v>3027.7068724199999</v>
      </c>
      <c r="AJ20" s="20">
        <v>4176.0219633899997</v>
      </c>
      <c r="AK20" s="20">
        <v>3403.2416748799997</v>
      </c>
      <c r="AL20" s="20">
        <v>3138.7830842100002</v>
      </c>
      <c r="AM20" s="20">
        <v>3411.78512043</v>
      </c>
      <c r="AN20" s="20">
        <v>3241.4233222499997</v>
      </c>
      <c r="AO20" s="20">
        <v>3578.1133632699998</v>
      </c>
      <c r="AP20" s="145">
        <v>44642.219170729993</v>
      </c>
      <c r="AQ20" s="20">
        <v>4543.8333467499997</v>
      </c>
      <c r="AR20" s="20">
        <v>2972.6739183</v>
      </c>
      <c r="AS20" s="20">
        <v>3427.3901943400001</v>
      </c>
      <c r="AT20" s="20">
        <v>7319.1573385300017</v>
      </c>
      <c r="AU20" s="20">
        <v>3225.8655137699998</v>
      </c>
      <c r="AV20" s="20">
        <v>3244.2595529099999</v>
      </c>
      <c r="AW20" s="152">
        <f t="shared" si="0"/>
        <v>21627.424604199998</v>
      </c>
      <c r="AX20" s="20">
        <f t="shared" si="1"/>
        <v>23692.8506423</v>
      </c>
      <c r="AY20" s="54">
        <f t="shared" si="2"/>
        <v>24733.179864600002</v>
      </c>
      <c r="AZ20" s="149">
        <f t="shared" si="3"/>
        <v>4.3908993392405504</v>
      </c>
      <c r="BA20" s="69"/>
      <c r="BB20" s="69"/>
    </row>
    <row r="21" spans="1:54" ht="20.100000000000001" customHeight="1" x14ac:dyDescent="0.25">
      <c r="A21" s="175"/>
      <c r="B21" s="143"/>
      <c r="C21" s="144" t="s">
        <v>28</v>
      </c>
      <c r="D21" s="152">
        <v>3179.07</v>
      </c>
      <c r="E21" s="20">
        <v>2137.94</v>
      </c>
      <c r="F21" s="20">
        <v>2500.1200000000003</v>
      </c>
      <c r="G21" s="20">
        <v>2525.46</v>
      </c>
      <c r="H21" s="20">
        <v>2570.04</v>
      </c>
      <c r="I21" s="20">
        <v>2730.75</v>
      </c>
      <c r="J21" s="20">
        <v>2496.4500000000003</v>
      </c>
      <c r="K21" s="20">
        <v>2485</v>
      </c>
      <c r="L21" s="20">
        <v>2567.63</v>
      </c>
      <c r="M21" s="20">
        <v>3098.7600000000007</v>
      </c>
      <c r="N21" s="20">
        <v>2770.96</v>
      </c>
      <c r="O21" s="20">
        <v>4757.5299999999988</v>
      </c>
      <c r="P21" s="145">
        <v>33819.710000000006</v>
      </c>
      <c r="Q21" s="20">
        <v>3116.4900000000002</v>
      </c>
      <c r="R21" s="20">
        <v>2518.9300000000003</v>
      </c>
      <c r="S21" s="20">
        <v>2664.98</v>
      </c>
      <c r="T21" s="20">
        <v>2664.9300000000003</v>
      </c>
      <c r="U21" s="20">
        <v>2501.0299999999997</v>
      </c>
      <c r="V21" s="20">
        <v>3046.6399999999994</v>
      </c>
      <c r="W21" s="20">
        <v>3045.09</v>
      </c>
      <c r="X21" s="20">
        <v>2792.05</v>
      </c>
      <c r="Y21" s="20">
        <v>2980.6699999999996</v>
      </c>
      <c r="Z21" s="20">
        <v>2988.85</v>
      </c>
      <c r="AA21" s="20">
        <v>2920.5399999999995</v>
      </c>
      <c r="AB21" s="20">
        <v>4454.71</v>
      </c>
      <c r="AC21" s="145">
        <v>35694.909999999996</v>
      </c>
      <c r="AD21" s="152">
        <v>3232.5</v>
      </c>
      <c r="AE21" s="20">
        <v>2346.12</v>
      </c>
      <c r="AF21" s="20">
        <v>2962.1299999999992</v>
      </c>
      <c r="AG21" s="20">
        <v>2639.32</v>
      </c>
      <c r="AH21" s="20">
        <v>2971.7099999999996</v>
      </c>
      <c r="AI21" s="20">
        <v>3255.3499999999995</v>
      </c>
      <c r="AJ21" s="20">
        <v>2723.05</v>
      </c>
      <c r="AK21" s="20">
        <v>2900.9700000000003</v>
      </c>
      <c r="AL21" s="20">
        <v>2643.92</v>
      </c>
      <c r="AM21" s="20">
        <v>3257.4300000000003</v>
      </c>
      <c r="AN21" s="20">
        <v>3031.6800000000003</v>
      </c>
      <c r="AO21" s="20">
        <v>4280.59</v>
      </c>
      <c r="AP21" s="145">
        <v>36244.770000000004</v>
      </c>
      <c r="AQ21" s="20">
        <v>3469.8600000000006</v>
      </c>
      <c r="AR21" s="20">
        <v>2437.0699999999997</v>
      </c>
      <c r="AS21" s="20">
        <v>2753.38</v>
      </c>
      <c r="AT21" s="20">
        <v>2448.2200000000003</v>
      </c>
      <c r="AU21" s="20">
        <v>2666.91</v>
      </c>
      <c r="AV21" s="20">
        <v>2782.17</v>
      </c>
      <c r="AW21" s="152">
        <f t="shared" si="0"/>
        <v>16513</v>
      </c>
      <c r="AX21" s="20">
        <f t="shared" si="1"/>
        <v>17407.129999999997</v>
      </c>
      <c r="AY21" s="54">
        <f t="shared" si="2"/>
        <v>16557.61</v>
      </c>
      <c r="AZ21" s="149">
        <f t="shared" si="3"/>
        <v>-4.8802990498720717</v>
      </c>
      <c r="BA21" s="69"/>
      <c r="BB21" s="69"/>
    </row>
    <row r="22" spans="1:54" ht="20.100000000000001" customHeight="1" x14ac:dyDescent="0.3">
      <c r="A22" s="175"/>
      <c r="B22" s="143"/>
      <c r="C22" s="154" t="s">
        <v>117</v>
      </c>
      <c r="D22" s="152">
        <v>4273.4575566399981</v>
      </c>
      <c r="E22" s="20">
        <v>4037.6448244999997</v>
      </c>
      <c r="F22" s="20">
        <v>5643.1710364399987</v>
      </c>
      <c r="G22" s="20">
        <v>4629.9345893000009</v>
      </c>
      <c r="H22" s="20">
        <v>5014.3673004199991</v>
      </c>
      <c r="I22" s="20">
        <v>5870.4497141400007</v>
      </c>
      <c r="J22" s="20">
        <v>5936.0811166600006</v>
      </c>
      <c r="K22" s="20">
        <v>5498.2831376199993</v>
      </c>
      <c r="L22" s="20">
        <v>4377.0849775199995</v>
      </c>
      <c r="M22" s="20">
        <v>5987.285756360001</v>
      </c>
      <c r="N22" s="20">
        <v>4373.8623717599985</v>
      </c>
      <c r="O22" s="20">
        <v>3189.4930220999995</v>
      </c>
      <c r="P22" s="145">
        <v>58831.115403459989</v>
      </c>
      <c r="Q22" s="20">
        <v>3752.5343874399996</v>
      </c>
      <c r="R22" s="20">
        <v>4553.1072159800005</v>
      </c>
      <c r="S22" s="20">
        <v>4578.6560418599984</v>
      </c>
      <c r="T22" s="20">
        <v>4274.2612551599996</v>
      </c>
      <c r="U22" s="20">
        <v>6696.1119922800008</v>
      </c>
      <c r="V22" s="20">
        <v>6416.5155556000009</v>
      </c>
      <c r="W22" s="20">
        <v>3382.32142312</v>
      </c>
      <c r="X22" s="20">
        <v>6705.9220843199992</v>
      </c>
      <c r="Y22" s="20">
        <v>6034.816266939999</v>
      </c>
      <c r="Z22" s="20">
        <v>7064.2723588400022</v>
      </c>
      <c r="AA22" s="20">
        <v>5184.2052574199988</v>
      </c>
      <c r="AB22" s="20">
        <v>5794.1231132599987</v>
      </c>
      <c r="AC22" s="145">
        <v>64436.846952220003</v>
      </c>
      <c r="AD22" s="152">
        <v>5188.5357689199991</v>
      </c>
      <c r="AE22" s="20">
        <v>4158.8697657199991</v>
      </c>
      <c r="AF22" s="20">
        <v>5324.2115181600002</v>
      </c>
      <c r="AG22" s="20">
        <v>3803.9056820599999</v>
      </c>
      <c r="AH22" s="20">
        <v>5019.5397568400003</v>
      </c>
      <c r="AI22" s="20">
        <v>4314.8724562400002</v>
      </c>
      <c r="AJ22" s="20">
        <v>5342.0425158600028</v>
      </c>
      <c r="AK22" s="20">
        <v>3543.7838857800007</v>
      </c>
      <c r="AL22" s="20">
        <v>4819.3121950499999</v>
      </c>
      <c r="AM22" s="20">
        <v>4897.8611221600004</v>
      </c>
      <c r="AN22" s="20">
        <v>5341.3260866399978</v>
      </c>
      <c r="AO22" s="20">
        <v>5771.5264897400011</v>
      </c>
      <c r="AP22" s="145">
        <v>57525.787243170009</v>
      </c>
      <c r="AQ22" s="20">
        <v>3740.2059266099986</v>
      </c>
      <c r="AR22" s="20">
        <v>4101.3613005500001</v>
      </c>
      <c r="AS22" s="20">
        <v>7981.1517199599975</v>
      </c>
      <c r="AT22" s="20">
        <v>6806.29631255</v>
      </c>
      <c r="AU22" s="20">
        <v>7201.7511704299986</v>
      </c>
      <c r="AV22" s="20">
        <v>5231.9355820700002</v>
      </c>
      <c r="AW22" s="152">
        <f t="shared" si="0"/>
        <v>30271.186448320004</v>
      </c>
      <c r="AX22" s="20">
        <f t="shared" si="1"/>
        <v>27809.934947939997</v>
      </c>
      <c r="AY22" s="54">
        <f t="shared" si="2"/>
        <v>35062.70201216999</v>
      </c>
      <c r="AZ22" s="149">
        <f t="shared" si="3"/>
        <v>26.079769973597998</v>
      </c>
      <c r="BA22" s="69"/>
      <c r="BB22" s="69"/>
    </row>
    <row r="23" spans="1:54" ht="20.100000000000001" customHeight="1" x14ac:dyDescent="0.3">
      <c r="A23" s="175"/>
      <c r="B23" s="143"/>
      <c r="C23" s="154" t="s">
        <v>29</v>
      </c>
      <c r="D23" s="152">
        <v>8544.4409409900018</v>
      </c>
      <c r="E23" s="20">
        <v>8352.4043050499949</v>
      </c>
      <c r="F23" s="20">
        <v>9596.6924030999962</v>
      </c>
      <c r="G23" s="20">
        <v>13601.625961919999</v>
      </c>
      <c r="H23" s="20">
        <v>11012.550294979999</v>
      </c>
      <c r="I23" s="20">
        <v>10680.719389819991</v>
      </c>
      <c r="J23" s="20">
        <v>14585.882436140006</v>
      </c>
      <c r="K23" s="20">
        <v>9283.7939647300045</v>
      </c>
      <c r="L23" s="20">
        <v>8250.031697679995</v>
      </c>
      <c r="M23" s="20">
        <v>9582.2451174000089</v>
      </c>
      <c r="N23" s="20">
        <v>9361.1906424999997</v>
      </c>
      <c r="O23" s="20">
        <v>12488.490762749998</v>
      </c>
      <c r="P23" s="145">
        <v>125340.06791706001</v>
      </c>
      <c r="Q23" s="20">
        <v>12416.30295372</v>
      </c>
      <c r="R23" s="20">
        <v>12628.460541230017</v>
      </c>
      <c r="S23" s="20">
        <v>12635.568834580001</v>
      </c>
      <c r="T23" s="20">
        <v>12402.623095689996</v>
      </c>
      <c r="U23" s="20">
        <v>14770.748224100003</v>
      </c>
      <c r="V23" s="20">
        <v>14877.187345190006</v>
      </c>
      <c r="W23" s="20">
        <v>13803.313600879988</v>
      </c>
      <c r="X23" s="20">
        <v>20335.332879690002</v>
      </c>
      <c r="Y23" s="20">
        <v>21165.58100404001</v>
      </c>
      <c r="Z23" s="20">
        <v>22651.201232039999</v>
      </c>
      <c r="AA23" s="20">
        <v>18208.937248550003</v>
      </c>
      <c r="AB23" s="20">
        <v>21426.828313200022</v>
      </c>
      <c r="AC23" s="145">
        <v>197322.08527291007</v>
      </c>
      <c r="AD23" s="152">
        <v>17135.489054010002</v>
      </c>
      <c r="AE23" s="20">
        <v>15709.58243833999</v>
      </c>
      <c r="AF23" s="20">
        <v>19006.018909660004</v>
      </c>
      <c r="AG23" s="20">
        <v>20220.70782691002</v>
      </c>
      <c r="AH23" s="20">
        <v>18554.315790160003</v>
      </c>
      <c r="AI23" s="20">
        <v>15817.230444990004</v>
      </c>
      <c r="AJ23" s="20">
        <v>16466.635696689988</v>
      </c>
      <c r="AK23" s="20">
        <v>14356.053497890005</v>
      </c>
      <c r="AL23" s="20">
        <v>16442.338977809999</v>
      </c>
      <c r="AM23" s="20">
        <v>18358.392219969999</v>
      </c>
      <c r="AN23" s="20">
        <v>19257.987113949999</v>
      </c>
      <c r="AO23" s="20">
        <v>19955.09290185001</v>
      </c>
      <c r="AP23" s="145">
        <v>211279.84487222999</v>
      </c>
      <c r="AQ23" s="20">
        <v>18532.630875529998</v>
      </c>
      <c r="AR23" s="20">
        <v>15335.895459210007</v>
      </c>
      <c r="AS23" s="20">
        <v>21040.081773339985</v>
      </c>
      <c r="AT23" s="20">
        <v>26974.528181069996</v>
      </c>
      <c r="AU23" s="20">
        <v>23219.987986839969</v>
      </c>
      <c r="AV23" s="20">
        <v>20971.063512210003</v>
      </c>
      <c r="AW23" s="152">
        <f t="shared" si="0"/>
        <v>79730.890994510031</v>
      </c>
      <c r="AX23" s="20">
        <f t="shared" si="1"/>
        <v>106443.34446407002</v>
      </c>
      <c r="AY23" s="54">
        <f t="shared" si="2"/>
        <v>126074.18778819997</v>
      </c>
      <c r="AZ23" s="149">
        <f t="shared" si="3"/>
        <v>18.442527734325687</v>
      </c>
      <c r="BA23" s="69"/>
      <c r="BB23" s="69"/>
    </row>
    <row r="24" spans="1:54" ht="20.100000000000001" customHeight="1" x14ac:dyDescent="0.25">
      <c r="A24" s="175"/>
      <c r="B24" s="143"/>
      <c r="C24" s="144" t="s">
        <v>118</v>
      </c>
      <c r="D24" s="152">
        <v>10794.160327060004</v>
      </c>
      <c r="E24" s="20">
        <v>9184.7468187599989</v>
      </c>
      <c r="F24" s="20">
        <v>9073.0911673600058</v>
      </c>
      <c r="G24" s="20">
        <v>9901.1687535599922</v>
      </c>
      <c r="H24" s="20">
        <v>9046.0821721200009</v>
      </c>
      <c r="I24" s="20">
        <v>10266.581925539997</v>
      </c>
      <c r="J24" s="20">
        <v>11832.191776700001</v>
      </c>
      <c r="K24" s="20">
        <v>8992.0658809000015</v>
      </c>
      <c r="L24" s="20">
        <v>10430.282340020007</v>
      </c>
      <c r="M24" s="20">
        <v>12662.982038060003</v>
      </c>
      <c r="N24" s="20">
        <v>11197.604581259995</v>
      </c>
      <c r="O24" s="20">
        <v>14622.308592749989</v>
      </c>
      <c r="P24" s="145">
        <v>128003.26637409</v>
      </c>
      <c r="Q24" s="20">
        <v>9941.8882398200003</v>
      </c>
      <c r="R24" s="20">
        <v>8762.7027663599965</v>
      </c>
      <c r="S24" s="20">
        <v>11883.089605760002</v>
      </c>
      <c r="T24" s="20">
        <v>11883.800333079997</v>
      </c>
      <c r="U24" s="20">
        <v>11206.317768899997</v>
      </c>
      <c r="V24" s="20">
        <v>12400.456084239999</v>
      </c>
      <c r="W24" s="20">
        <v>9796.9306854600072</v>
      </c>
      <c r="X24" s="20">
        <v>11107.800063600003</v>
      </c>
      <c r="Y24" s="20">
        <v>11083.871656900004</v>
      </c>
      <c r="Z24" s="20">
        <v>11407.561914540005</v>
      </c>
      <c r="AA24" s="20">
        <v>11185.685569100007</v>
      </c>
      <c r="AB24" s="20">
        <v>15292.831173559996</v>
      </c>
      <c r="AC24" s="145">
        <v>135952.93586132003</v>
      </c>
      <c r="AD24" s="152">
        <v>9754.8211643199993</v>
      </c>
      <c r="AE24" s="20">
        <v>7681.1560462599991</v>
      </c>
      <c r="AF24" s="20">
        <v>10737.775838880003</v>
      </c>
      <c r="AG24" s="20">
        <v>12359.328451800004</v>
      </c>
      <c r="AH24" s="20">
        <v>10566.667899819993</v>
      </c>
      <c r="AI24" s="20">
        <v>10257.762596020002</v>
      </c>
      <c r="AJ24" s="20">
        <v>10832.135144000007</v>
      </c>
      <c r="AK24" s="20">
        <v>11355.871115939997</v>
      </c>
      <c r="AL24" s="20">
        <v>10497.062877980003</v>
      </c>
      <c r="AM24" s="20">
        <v>12377.821282659999</v>
      </c>
      <c r="AN24" s="20">
        <v>11376.064441140003</v>
      </c>
      <c r="AO24" s="20">
        <v>13281.292248300002</v>
      </c>
      <c r="AP24" s="145">
        <v>131077.75910712001</v>
      </c>
      <c r="AQ24" s="20">
        <v>12546.542158379994</v>
      </c>
      <c r="AR24" s="20">
        <v>9253.1966906399939</v>
      </c>
      <c r="AS24" s="20">
        <v>11639.996667199995</v>
      </c>
      <c r="AT24" s="20">
        <v>13797.669137660007</v>
      </c>
      <c r="AU24" s="20">
        <v>12129.230542039992</v>
      </c>
      <c r="AV24" s="20">
        <v>12651.979254159995</v>
      </c>
      <c r="AW24" s="152">
        <f t="shared" si="0"/>
        <v>66078.254798159993</v>
      </c>
      <c r="AX24" s="20">
        <f t="shared" si="1"/>
        <v>61357.511997100002</v>
      </c>
      <c r="AY24" s="54">
        <f t="shared" si="2"/>
        <v>72018.614450079971</v>
      </c>
      <c r="AZ24" s="149">
        <f t="shared" si="3"/>
        <v>17.375382583120146</v>
      </c>
      <c r="BA24" s="69"/>
      <c r="BB24" s="69"/>
    </row>
    <row r="25" spans="1:54" ht="20.100000000000001" customHeight="1" x14ac:dyDescent="0.25">
      <c r="A25" s="175"/>
      <c r="B25" s="143"/>
      <c r="C25" s="144" t="s">
        <v>34</v>
      </c>
      <c r="D25" s="152">
        <v>220.92596026000007</v>
      </c>
      <c r="E25" s="20">
        <v>196.68518824000003</v>
      </c>
      <c r="F25" s="20">
        <v>213.29986656000003</v>
      </c>
      <c r="G25" s="20">
        <v>194.94733982</v>
      </c>
      <c r="H25" s="20">
        <v>202.58525028000008</v>
      </c>
      <c r="I25" s="20">
        <v>239.60515058000004</v>
      </c>
      <c r="J25" s="20">
        <v>242.53072965999996</v>
      </c>
      <c r="K25" s="20">
        <v>245.12197301999998</v>
      </c>
      <c r="L25" s="20">
        <v>232.31676802000001</v>
      </c>
      <c r="M25" s="20">
        <v>224.55428641999995</v>
      </c>
      <c r="N25" s="20">
        <v>254.16024965999995</v>
      </c>
      <c r="O25" s="20">
        <v>377.10057576000008</v>
      </c>
      <c r="P25" s="145">
        <v>2843.8333382800001</v>
      </c>
      <c r="Q25" s="20">
        <v>274.81210557999998</v>
      </c>
      <c r="R25" s="20">
        <v>263.48046707999987</v>
      </c>
      <c r="S25" s="20">
        <v>272.23470147999996</v>
      </c>
      <c r="T25" s="20">
        <v>257.59160904000004</v>
      </c>
      <c r="U25" s="20">
        <v>300.56347597999996</v>
      </c>
      <c r="V25" s="20">
        <v>274.85085542000002</v>
      </c>
      <c r="W25" s="20">
        <v>271.15082420000005</v>
      </c>
      <c r="X25" s="20">
        <v>308.06972193999997</v>
      </c>
      <c r="Y25" s="20">
        <v>271.2514023399998</v>
      </c>
      <c r="Z25" s="20">
        <v>281.14600173999997</v>
      </c>
      <c r="AA25" s="20">
        <v>308.89184210000002</v>
      </c>
      <c r="AB25" s="20">
        <v>410.99203917999984</v>
      </c>
      <c r="AC25" s="145">
        <v>3495.0350460799996</v>
      </c>
      <c r="AD25" s="152">
        <v>334.52550344000008</v>
      </c>
      <c r="AE25" s="20">
        <v>240.86189490000004</v>
      </c>
      <c r="AF25" s="20">
        <v>345.75759539999996</v>
      </c>
      <c r="AG25" s="20">
        <v>287.92965444000009</v>
      </c>
      <c r="AH25" s="20">
        <v>344.46065878000007</v>
      </c>
      <c r="AI25" s="20">
        <v>314.38256068000004</v>
      </c>
      <c r="AJ25" s="20">
        <v>323.47760918000012</v>
      </c>
      <c r="AK25" s="20">
        <v>344.14314696000002</v>
      </c>
      <c r="AL25" s="20">
        <v>307.82507142000003</v>
      </c>
      <c r="AM25" s="20">
        <v>338.70599913999996</v>
      </c>
      <c r="AN25" s="20">
        <v>349.23274446000005</v>
      </c>
      <c r="AO25" s="20">
        <v>471.5231046400001</v>
      </c>
      <c r="AP25" s="145">
        <v>4002.8255434400007</v>
      </c>
      <c r="AQ25" s="20">
        <v>396.17301212000007</v>
      </c>
      <c r="AR25" s="20">
        <v>319.36508595999999</v>
      </c>
      <c r="AS25" s="20">
        <v>348.81709297999987</v>
      </c>
      <c r="AT25" s="20">
        <v>369.12294035999997</v>
      </c>
      <c r="AU25" s="20">
        <v>363.85607075999997</v>
      </c>
      <c r="AV25" s="20">
        <v>358.38220353999986</v>
      </c>
      <c r="AW25" s="152">
        <f t="shared" si="0"/>
        <v>1643.53321458</v>
      </c>
      <c r="AX25" s="20">
        <f t="shared" si="1"/>
        <v>1867.9178676400004</v>
      </c>
      <c r="AY25" s="54">
        <f t="shared" si="2"/>
        <v>2155.7164057199998</v>
      </c>
      <c r="AZ25" s="149">
        <f t="shared" si="3"/>
        <v>15.407451423097918</v>
      </c>
      <c r="BA25" s="69"/>
      <c r="BB25" s="69"/>
    </row>
    <row r="26" spans="1:54" ht="20.100000000000001" customHeight="1" thickBot="1" x14ac:dyDescent="0.3">
      <c r="A26" s="175"/>
      <c r="B26" s="143"/>
      <c r="C26" s="144" t="s">
        <v>116</v>
      </c>
      <c r="D26" s="152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20">
        <v>0</v>
      </c>
      <c r="P26" s="145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145">
        <v>0</v>
      </c>
      <c r="AD26" s="152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145">
        <v>0</v>
      </c>
      <c r="AQ26" s="20">
        <v>0.05</v>
      </c>
      <c r="AR26" s="20">
        <v>0</v>
      </c>
      <c r="AS26" s="20">
        <v>0</v>
      </c>
      <c r="AT26" s="20">
        <v>1.4999999999999999E-2</v>
      </c>
      <c r="AU26" s="20">
        <v>0</v>
      </c>
      <c r="AV26" s="20">
        <v>0</v>
      </c>
      <c r="AW26" s="152">
        <f t="shared" si="0"/>
        <v>0</v>
      </c>
      <c r="AX26" s="20">
        <f t="shared" si="1"/>
        <v>0</v>
      </c>
      <c r="AY26" s="54">
        <f t="shared" si="2"/>
        <v>6.5000000000000002E-2</v>
      </c>
      <c r="AZ26" s="149"/>
      <c r="BA26" s="69"/>
      <c r="BB26" s="69"/>
    </row>
    <row r="27" spans="1:54" ht="20.100000000000001" customHeight="1" x14ac:dyDescent="0.3">
      <c r="A27" s="175"/>
      <c r="B27" s="156" t="s">
        <v>131</v>
      </c>
      <c r="C27" s="157"/>
      <c r="D27" s="160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1"/>
      <c r="P27" s="158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66"/>
      <c r="AD27" s="160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8"/>
      <c r="AQ27" s="159"/>
      <c r="AR27" s="159"/>
      <c r="AS27" s="159"/>
      <c r="AT27" s="159"/>
      <c r="AU27" s="159"/>
      <c r="AV27" s="159"/>
      <c r="AW27" s="160"/>
      <c r="AX27" s="159"/>
      <c r="AY27" s="161"/>
      <c r="AZ27" s="158"/>
      <c r="BA27" s="69"/>
      <c r="BB27" s="69"/>
    </row>
    <row r="28" spans="1:54" ht="20.100000000000001" customHeight="1" thickBot="1" x14ac:dyDescent="0.3">
      <c r="A28" s="175"/>
      <c r="B28" s="326" t="s">
        <v>12</v>
      </c>
      <c r="C28" s="327"/>
      <c r="D28" s="164">
        <v>5571.6336878048014</v>
      </c>
      <c r="E28" s="162">
        <v>4478.8057195518004</v>
      </c>
      <c r="F28" s="162">
        <v>4736.3417650191986</v>
      </c>
      <c r="G28" s="162">
        <v>5908.6052673633994</v>
      </c>
      <c r="H28" s="162">
        <v>4496.2998157111997</v>
      </c>
      <c r="I28" s="162">
        <v>5054.1233430226002</v>
      </c>
      <c r="J28" s="162">
        <v>3953.6048690754001</v>
      </c>
      <c r="K28" s="162">
        <v>4349.7098469566008</v>
      </c>
      <c r="L28" s="162">
        <v>4113.7246347946002</v>
      </c>
      <c r="M28" s="162">
        <v>5437.5189603882</v>
      </c>
      <c r="N28" s="162">
        <v>3793.1612220390002</v>
      </c>
      <c r="O28" s="165">
        <v>8808.459308026002</v>
      </c>
      <c r="P28" s="165">
        <v>60701.988439752815</v>
      </c>
      <c r="Q28" s="162">
        <v>4851.9121651937994</v>
      </c>
      <c r="R28" s="162">
        <v>4787.3884944312003</v>
      </c>
      <c r="S28" s="162">
        <v>8016.0579127131996</v>
      </c>
      <c r="T28" s="162">
        <v>8888.0407679686014</v>
      </c>
      <c r="U28" s="162">
        <v>7518.3576597723968</v>
      </c>
      <c r="V28" s="162">
        <v>6454.7380509317991</v>
      </c>
      <c r="W28" s="162">
        <v>4955.5009089194009</v>
      </c>
      <c r="X28" s="162">
        <v>5577.9716573084006</v>
      </c>
      <c r="Y28" s="162">
        <v>5623.4346014321991</v>
      </c>
      <c r="Z28" s="162">
        <v>5188.2527657254004</v>
      </c>
      <c r="AA28" s="162">
        <v>6854.514861580401</v>
      </c>
      <c r="AB28" s="162">
        <v>5314.4497950180012</v>
      </c>
      <c r="AC28" s="163">
        <v>74030.619640994788</v>
      </c>
      <c r="AD28" s="164">
        <v>4320.2583154304002</v>
      </c>
      <c r="AE28" s="162">
        <v>4422.7768202660009</v>
      </c>
      <c r="AF28" s="162">
        <v>6374.9280546853997</v>
      </c>
      <c r="AG28" s="162">
        <v>6122.5081385650019</v>
      </c>
      <c r="AH28" s="162">
        <v>11282.360771418802</v>
      </c>
      <c r="AI28" s="162">
        <v>8638.4395346787987</v>
      </c>
      <c r="AJ28" s="162">
        <v>7683.3558550154021</v>
      </c>
      <c r="AK28" s="162">
        <v>8084.5675462076006</v>
      </c>
      <c r="AL28" s="162">
        <v>7484.7727069332013</v>
      </c>
      <c r="AM28" s="162">
        <v>6182.2952305408007</v>
      </c>
      <c r="AN28" s="162">
        <v>5210.4362839339992</v>
      </c>
      <c r="AO28" s="162">
        <v>7154.2468841479995</v>
      </c>
      <c r="AP28" s="163">
        <v>82960.946141823413</v>
      </c>
      <c r="AQ28" s="162">
        <v>6848.4621568761995</v>
      </c>
      <c r="AR28" s="162">
        <v>5128.4152622163992</v>
      </c>
      <c r="AS28" s="162">
        <v>4334.5799334515996</v>
      </c>
      <c r="AT28" s="162">
        <v>5835.9024449432018</v>
      </c>
      <c r="AU28" s="162">
        <v>6555.6451327808009</v>
      </c>
      <c r="AV28" s="162">
        <v>5538.9446849225988</v>
      </c>
      <c r="AW28" s="164">
        <f t="shared" ref="AW28:AW59" si="4">SUM($Q28:$V28)</f>
        <v>40516.495051010992</v>
      </c>
      <c r="AX28" s="162">
        <f t="shared" ref="AX28:AX59" si="5">SUM($AD28:$AI28)</f>
        <v>41161.271635044403</v>
      </c>
      <c r="AY28" s="165">
        <f t="shared" ref="AY28:AY59" si="6">SUM($AQ28:$AV28)</f>
        <v>34241.949615190802</v>
      </c>
      <c r="AZ28" s="163">
        <f t="shared" si="3"/>
        <v>-16.810272727246211</v>
      </c>
      <c r="BA28" s="69"/>
      <c r="BB28" s="69"/>
    </row>
    <row r="29" spans="1:54" ht="20.100000000000001" customHeight="1" x14ac:dyDescent="0.25">
      <c r="A29" s="175"/>
      <c r="B29" s="147"/>
      <c r="C29" s="148" t="s">
        <v>25</v>
      </c>
      <c r="D29" s="152">
        <v>0.57605011520000005</v>
      </c>
      <c r="E29" s="150">
        <v>0.54140690939999991</v>
      </c>
      <c r="F29" s="150">
        <v>0.48607799099999993</v>
      </c>
      <c r="G29" s="150">
        <v>0.43117048240000017</v>
      </c>
      <c r="H29" s="150">
        <v>1.1162819751999999</v>
      </c>
      <c r="I29" s="150">
        <v>0.4747330602</v>
      </c>
      <c r="J29" s="150">
        <v>2.3541977185999996</v>
      </c>
      <c r="K29" s="150">
        <v>0.40868923340000002</v>
      </c>
      <c r="L29" s="150">
        <v>48.520121097000001</v>
      </c>
      <c r="M29" s="150">
        <v>2.131081295</v>
      </c>
      <c r="N29" s="150">
        <v>1.0520450038000002</v>
      </c>
      <c r="O29" s="150">
        <v>9.1902528885999999</v>
      </c>
      <c r="P29" s="145">
        <v>67.282107769800007</v>
      </c>
      <c r="Q29" s="20">
        <v>1.0579625084000002</v>
      </c>
      <c r="R29" s="20">
        <v>0.9025004338</v>
      </c>
      <c r="S29" s="20">
        <v>0.36255058839999998</v>
      </c>
      <c r="T29" s="20">
        <v>0.91117785360000025</v>
      </c>
      <c r="U29" s="20">
        <v>0.47214244979999997</v>
      </c>
      <c r="V29" s="20">
        <v>0.69992490819999997</v>
      </c>
      <c r="W29" s="20">
        <v>0.78081020779999999</v>
      </c>
      <c r="X29" s="20">
        <v>3.8009929160000002</v>
      </c>
      <c r="Y29" s="20">
        <v>0.65524524799999995</v>
      </c>
      <c r="Z29" s="20">
        <v>0.48607785379999985</v>
      </c>
      <c r="AA29" s="20">
        <v>0.6688270876000002</v>
      </c>
      <c r="AB29" s="20">
        <v>0.77135836260000035</v>
      </c>
      <c r="AC29" s="145">
        <v>11.569570418000001</v>
      </c>
      <c r="AD29" s="151">
        <v>1.3082516664000001</v>
      </c>
      <c r="AE29" s="150">
        <v>1.4178705562000005</v>
      </c>
      <c r="AF29" s="150">
        <v>1.2255536118000001</v>
      </c>
      <c r="AG29" s="150">
        <v>1.0179400336</v>
      </c>
      <c r="AH29" s="150">
        <v>8.6374738828000019</v>
      </c>
      <c r="AI29" s="150">
        <v>0.71329779219999945</v>
      </c>
      <c r="AJ29" s="150">
        <v>1.2193561506000004</v>
      </c>
      <c r="AK29" s="150">
        <v>4.7609014655999999</v>
      </c>
      <c r="AL29" s="150">
        <v>1.0757561135999998</v>
      </c>
      <c r="AM29" s="150">
        <v>0.87956875720000005</v>
      </c>
      <c r="AN29" s="150">
        <v>1.9903700040000001</v>
      </c>
      <c r="AO29" s="150">
        <v>1.2402044451999998</v>
      </c>
      <c r="AP29" s="145">
        <v>25.486544479200003</v>
      </c>
      <c r="AQ29" s="150">
        <v>1.4668775729999999</v>
      </c>
      <c r="AR29" s="20">
        <v>31.3601059772</v>
      </c>
      <c r="AS29" s="20">
        <v>1.1679929981999999</v>
      </c>
      <c r="AT29" s="20">
        <v>0.94815092119999989</v>
      </c>
      <c r="AU29" s="20">
        <v>1.1683174762000004</v>
      </c>
      <c r="AV29" s="20">
        <v>3.7390705771999997</v>
      </c>
      <c r="AW29" s="152">
        <f t="shared" si="4"/>
        <v>4.4062587422000004</v>
      </c>
      <c r="AX29" s="20">
        <f t="shared" si="5"/>
        <v>14.320387543000002</v>
      </c>
      <c r="AY29" s="54">
        <f t="shared" si="6"/>
        <v>39.850515522999999</v>
      </c>
      <c r="AZ29" s="149">
        <f t="shared" si="3"/>
        <v>178.27819186694751</v>
      </c>
      <c r="BA29" s="69"/>
      <c r="BB29" s="69"/>
    </row>
    <row r="30" spans="1:54" ht="20.100000000000001" customHeight="1" x14ac:dyDescent="0.25">
      <c r="A30" s="175"/>
      <c r="B30" s="143"/>
      <c r="C30" s="144" t="s">
        <v>26</v>
      </c>
      <c r="D30" s="152">
        <v>0</v>
      </c>
      <c r="E30" s="20">
        <v>0</v>
      </c>
      <c r="F30" s="20">
        <v>0</v>
      </c>
      <c r="G30" s="20">
        <v>0</v>
      </c>
      <c r="H30" s="20">
        <v>0</v>
      </c>
      <c r="I30" s="20">
        <v>18.873070104</v>
      </c>
      <c r="J30" s="20">
        <v>30.541567896</v>
      </c>
      <c r="K30" s="20">
        <v>38.779908456800001</v>
      </c>
      <c r="L30" s="20">
        <v>24.982430793600003</v>
      </c>
      <c r="M30" s="20">
        <v>35.348325923399997</v>
      </c>
      <c r="N30" s="20">
        <v>32.190682535199997</v>
      </c>
      <c r="O30" s="20">
        <v>30.886140550999997</v>
      </c>
      <c r="P30" s="145">
        <v>211.60212625999998</v>
      </c>
      <c r="Q30" s="20">
        <v>28.965602397200001</v>
      </c>
      <c r="R30" s="20">
        <v>16.679511084600001</v>
      </c>
      <c r="S30" s="20">
        <v>5.8346684536</v>
      </c>
      <c r="T30" s="20">
        <v>7.9612679734</v>
      </c>
      <c r="U30" s="20">
        <v>7.275341924200001</v>
      </c>
      <c r="V30" s="20">
        <v>5.4906728618000002</v>
      </c>
      <c r="W30" s="20">
        <v>0.27454687259999999</v>
      </c>
      <c r="X30" s="20">
        <v>7.5493333426000007</v>
      </c>
      <c r="Y30" s="20">
        <v>0.65205123200000004</v>
      </c>
      <c r="Z30" s="20">
        <v>0.3775566326</v>
      </c>
      <c r="AA30" s="20">
        <v>105.23339559179999</v>
      </c>
      <c r="AB30" s="20">
        <v>207.87372085620001</v>
      </c>
      <c r="AC30" s="145">
        <v>394.16766922260001</v>
      </c>
      <c r="AD30" s="152">
        <v>105.022141</v>
      </c>
      <c r="AE30" s="20">
        <v>0</v>
      </c>
      <c r="AF30" s="20">
        <v>0</v>
      </c>
      <c r="AG30" s="20">
        <v>164.64628828760002</v>
      </c>
      <c r="AH30" s="20">
        <v>126.04411365000001</v>
      </c>
      <c r="AI30" s="20">
        <v>89.18</v>
      </c>
      <c r="AJ30" s="20">
        <v>89.220874143800003</v>
      </c>
      <c r="AK30" s="20">
        <v>363.6428834248</v>
      </c>
      <c r="AL30" s="20">
        <v>212.6757208562</v>
      </c>
      <c r="AM30" s="20">
        <v>202.41532834180001</v>
      </c>
      <c r="AN30" s="20">
        <v>102.91572085620001</v>
      </c>
      <c r="AO30" s="20">
        <v>96.04</v>
      </c>
      <c r="AP30" s="145">
        <v>1551.8030705604001</v>
      </c>
      <c r="AQ30" s="20">
        <v>370.55319006860003</v>
      </c>
      <c r="AR30" s="20">
        <v>0</v>
      </c>
      <c r="AS30" s="20">
        <v>96.04</v>
      </c>
      <c r="AT30" s="20">
        <v>580.24899943499997</v>
      </c>
      <c r="AU30" s="20">
        <v>446.65870433800001</v>
      </c>
      <c r="AV30" s="20">
        <v>123.5114416438</v>
      </c>
      <c r="AW30" s="152">
        <f t="shared" si="4"/>
        <v>72.20706469480001</v>
      </c>
      <c r="AX30" s="20">
        <f t="shared" si="5"/>
        <v>484.89254293760001</v>
      </c>
      <c r="AY30" s="54">
        <f t="shared" si="6"/>
        <v>1617.0123354853999</v>
      </c>
      <c r="AZ30" s="149">
        <f t="shared" si="3"/>
        <v>233.47849106714156</v>
      </c>
      <c r="BA30" s="69"/>
      <c r="BB30" s="69"/>
    </row>
    <row r="31" spans="1:54" ht="20.100000000000001" customHeight="1" x14ac:dyDescent="0.25">
      <c r="A31" s="175"/>
      <c r="B31" s="143"/>
      <c r="C31" s="144" t="s">
        <v>27</v>
      </c>
      <c r="D31" s="152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0.34300000000000003</v>
      </c>
      <c r="N31" s="20">
        <v>0</v>
      </c>
      <c r="O31" s="20">
        <v>0</v>
      </c>
      <c r="P31" s="145">
        <v>0.34300000000000003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145">
        <v>0</v>
      </c>
      <c r="AD31" s="152">
        <v>0</v>
      </c>
      <c r="AE31" s="20">
        <v>0.13719999999999999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145">
        <v>0.13719999999999999</v>
      </c>
      <c r="AQ31" s="20">
        <v>0</v>
      </c>
      <c r="AR31" s="20">
        <v>0</v>
      </c>
      <c r="AS31" s="20">
        <v>0</v>
      </c>
      <c r="AT31" s="20">
        <v>39.101999999999997</v>
      </c>
      <c r="AU31" s="20">
        <v>0</v>
      </c>
      <c r="AV31" s="20">
        <v>0</v>
      </c>
      <c r="AW31" s="152">
        <f t="shared" si="4"/>
        <v>0</v>
      </c>
      <c r="AX31" s="20">
        <f t="shared" si="5"/>
        <v>0.13719999999999999</v>
      </c>
      <c r="AY31" s="54">
        <f t="shared" si="6"/>
        <v>39.101999999999997</v>
      </c>
      <c r="AZ31" s="149"/>
      <c r="BA31" s="69"/>
      <c r="BB31" s="69"/>
    </row>
    <row r="32" spans="1:54" ht="20.100000000000001" customHeight="1" x14ac:dyDescent="0.25">
      <c r="A32" s="175"/>
      <c r="B32" s="143"/>
      <c r="C32" s="144" t="s">
        <v>33</v>
      </c>
      <c r="D32" s="152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145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145">
        <v>0</v>
      </c>
      <c r="AD32" s="152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145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152">
        <f t="shared" si="4"/>
        <v>0</v>
      </c>
      <c r="AX32" s="20">
        <f t="shared" si="5"/>
        <v>0</v>
      </c>
      <c r="AY32" s="54">
        <f t="shared" si="6"/>
        <v>0</v>
      </c>
      <c r="AZ32" s="149"/>
      <c r="BA32" s="69"/>
      <c r="BB32" s="69"/>
    </row>
    <row r="33" spans="1:54" ht="20.100000000000001" customHeight="1" x14ac:dyDescent="0.25">
      <c r="A33" s="175"/>
      <c r="B33" s="143"/>
      <c r="C33" s="144" t="s">
        <v>28</v>
      </c>
      <c r="D33" s="152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45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145">
        <v>0</v>
      </c>
      <c r="AD33" s="152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145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152">
        <f t="shared" si="4"/>
        <v>0</v>
      </c>
      <c r="AX33" s="20">
        <f t="shared" si="5"/>
        <v>0</v>
      </c>
      <c r="AY33" s="54">
        <f t="shared" si="6"/>
        <v>0</v>
      </c>
      <c r="AZ33" s="149"/>
      <c r="BA33" s="69"/>
      <c r="BB33" s="69"/>
    </row>
    <row r="34" spans="1:54" ht="20.100000000000001" customHeight="1" x14ac:dyDescent="0.25">
      <c r="A34" s="175"/>
      <c r="B34" s="143"/>
      <c r="C34" s="144" t="s">
        <v>117</v>
      </c>
      <c r="D34" s="152">
        <v>151.4399926648</v>
      </c>
      <c r="E34" s="20">
        <v>428.51518329759995</v>
      </c>
      <c r="F34" s="20">
        <v>273.73227641199998</v>
      </c>
      <c r="G34" s="20">
        <v>692.43819135959984</v>
      </c>
      <c r="H34" s="20">
        <v>182.12109803719994</v>
      </c>
      <c r="I34" s="20">
        <v>540.66012019599998</v>
      </c>
      <c r="J34" s="20">
        <v>322.93950985799989</v>
      </c>
      <c r="K34" s="20">
        <v>150.18025505559999</v>
      </c>
      <c r="L34" s="20">
        <v>208.5021578416</v>
      </c>
      <c r="M34" s="20">
        <v>275.03598991399997</v>
      </c>
      <c r="N34" s="20">
        <v>168.84752721760003</v>
      </c>
      <c r="O34" s="20">
        <v>543.28950496240009</v>
      </c>
      <c r="P34" s="145">
        <v>3937.7018068163998</v>
      </c>
      <c r="Q34" s="20">
        <v>524.08530636280011</v>
      </c>
      <c r="R34" s="20">
        <v>143.09386435400003</v>
      </c>
      <c r="S34" s="20">
        <v>1206.5707133704002</v>
      </c>
      <c r="T34" s="20">
        <v>2010.3518554924003</v>
      </c>
      <c r="U34" s="20">
        <v>858.31315119759995</v>
      </c>
      <c r="V34" s="20">
        <v>616.252687638</v>
      </c>
      <c r="W34" s="20">
        <v>274.40715525439998</v>
      </c>
      <c r="X34" s="20">
        <v>237.52980715520002</v>
      </c>
      <c r="Y34" s="20">
        <v>212.41272032399996</v>
      </c>
      <c r="Z34" s="20">
        <v>298.80460860319999</v>
      </c>
      <c r="AA34" s="20">
        <v>636.77245752399995</v>
      </c>
      <c r="AB34" s="20">
        <v>258.67501174759991</v>
      </c>
      <c r="AC34" s="145">
        <v>7277.2693390236</v>
      </c>
      <c r="AD34" s="152">
        <v>364.81829462119993</v>
      </c>
      <c r="AE34" s="20">
        <v>379.04378510880008</v>
      </c>
      <c r="AF34" s="20">
        <v>641.43755620840011</v>
      </c>
      <c r="AG34" s="20">
        <v>261.8603868916</v>
      </c>
      <c r="AH34" s="20">
        <v>380.40407207039993</v>
      </c>
      <c r="AI34" s="20">
        <v>276.68243505280003</v>
      </c>
      <c r="AJ34" s="20">
        <v>355.18654990000005</v>
      </c>
      <c r="AK34" s="20">
        <v>233.13979076639998</v>
      </c>
      <c r="AL34" s="20">
        <v>259.52618531840005</v>
      </c>
      <c r="AM34" s="20">
        <v>233.06513503279996</v>
      </c>
      <c r="AN34" s="20">
        <v>210.5013039808</v>
      </c>
      <c r="AO34" s="20">
        <v>612.20447157240005</v>
      </c>
      <c r="AP34" s="145">
        <v>4207.8699665240001</v>
      </c>
      <c r="AQ34" s="20">
        <v>261.69667518680001</v>
      </c>
      <c r="AR34" s="20">
        <v>172.8195060452</v>
      </c>
      <c r="AS34" s="20">
        <v>102.8914512052</v>
      </c>
      <c r="AT34" s="20">
        <v>96.254589992400014</v>
      </c>
      <c r="AU34" s="20">
        <v>207.69211779120005</v>
      </c>
      <c r="AV34" s="20">
        <v>145.45229558440002</v>
      </c>
      <c r="AW34" s="152">
        <f t="shared" si="4"/>
        <v>5358.6675784152003</v>
      </c>
      <c r="AX34" s="20">
        <f t="shared" si="5"/>
        <v>2304.2465299532</v>
      </c>
      <c r="AY34" s="54">
        <f t="shared" si="6"/>
        <v>986.80663580520013</v>
      </c>
      <c r="AZ34" s="149">
        <f t="shared" si="3"/>
        <v>-57.174433248457902</v>
      </c>
      <c r="BA34" s="69"/>
      <c r="BB34" s="69"/>
    </row>
    <row r="35" spans="1:54" ht="20.100000000000001" customHeight="1" x14ac:dyDescent="0.25">
      <c r="A35" s="175"/>
      <c r="B35" s="143"/>
      <c r="C35" s="144" t="s">
        <v>29</v>
      </c>
      <c r="D35" s="152">
        <v>3194.1734190268012</v>
      </c>
      <c r="E35" s="20">
        <v>2250.8559837175999</v>
      </c>
      <c r="F35" s="20">
        <v>2202.2816666997996</v>
      </c>
      <c r="G35" s="20">
        <v>2038.6490633250005</v>
      </c>
      <c r="H35" s="20">
        <v>1661.8423214036002</v>
      </c>
      <c r="I35" s="20">
        <v>2095.6874273888002</v>
      </c>
      <c r="J35" s="20">
        <v>1731.1507707536</v>
      </c>
      <c r="K35" s="20">
        <v>2062.2807300032</v>
      </c>
      <c r="L35" s="20">
        <v>1632.5211263788003</v>
      </c>
      <c r="M35" s="20">
        <v>2025.7205907050002</v>
      </c>
      <c r="N35" s="20">
        <v>1599.7410541840002</v>
      </c>
      <c r="O35" s="20">
        <v>3405.4418710451996</v>
      </c>
      <c r="P35" s="145">
        <v>25900.346024631406</v>
      </c>
      <c r="Q35" s="20">
        <v>1926.2977822913997</v>
      </c>
      <c r="R35" s="20">
        <v>2453.4666887695998</v>
      </c>
      <c r="S35" s="20">
        <v>3691.2354086496002</v>
      </c>
      <c r="T35" s="20">
        <v>2950.9426629284008</v>
      </c>
      <c r="U35" s="20">
        <v>2830.4380533352</v>
      </c>
      <c r="V35" s="20">
        <v>2926.8743027818009</v>
      </c>
      <c r="W35" s="20">
        <v>2579.3369545845999</v>
      </c>
      <c r="X35" s="20">
        <v>2974.0803263261996</v>
      </c>
      <c r="Y35" s="20">
        <v>3291.1302361433995</v>
      </c>
      <c r="Z35" s="20">
        <v>2833.2374706790006</v>
      </c>
      <c r="AA35" s="20">
        <v>3878.3789132045999</v>
      </c>
      <c r="AB35" s="20">
        <v>2364.1851002644003</v>
      </c>
      <c r="AC35" s="145">
        <v>34699.603899958202</v>
      </c>
      <c r="AD35" s="152">
        <v>1986.6609457856002</v>
      </c>
      <c r="AE35" s="20">
        <v>2286.5851782130003</v>
      </c>
      <c r="AF35" s="20">
        <v>3265.1561817167994</v>
      </c>
      <c r="AG35" s="20">
        <v>3593.2143043790006</v>
      </c>
      <c r="AH35" s="20">
        <v>5757.8163403544004</v>
      </c>
      <c r="AI35" s="20">
        <v>5532.1581663613997</v>
      </c>
      <c r="AJ35" s="20">
        <v>5170.2616395850009</v>
      </c>
      <c r="AK35" s="20">
        <v>5300.2034967784002</v>
      </c>
      <c r="AL35" s="20">
        <v>4236.1921583393996</v>
      </c>
      <c r="AM35" s="20">
        <v>3335.5449192393994</v>
      </c>
      <c r="AN35" s="20">
        <v>2378.6971511309998</v>
      </c>
      <c r="AO35" s="20">
        <v>3849.5061402588003</v>
      </c>
      <c r="AP35" s="145">
        <v>46691.996622142207</v>
      </c>
      <c r="AQ35" s="20">
        <v>3712.380920913</v>
      </c>
      <c r="AR35" s="20">
        <v>3298.0123492847997</v>
      </c>
      <c r="AS35" s="20">
        <v>2256.5585213682002</v>
      </c>
      <c r="AT35" s="20">
        <v>2833.4847094694005</v>
      </c>
      <c r="AU35" s="20">
        <v>3298.8082823626005</v>
      </c>
      <c r="AV35" s="20">
        <v>2868.6615596771999</v>
      </c>
      <c r="AW35" s="152">
        <f t="shared" si="4"/>
        <v>16779.254898756</v>
      </c>
      <c r="AX35" s="20">
        <f t="shared" si="5"/>
        <v>22421.591116810203</v>
      </c>
      <c r="AY35" s="54">
        <f t="shared" si="6"/>
        <v>18267.906343075203</v>
      </c>
      <c r="AZ35" s="149">
        <f t="shared" si="3"/>
        <v>-18.525379185158929</v>
      </c>
      <c r="BA35" s="69"/>
      <c r="BB35" s="69"/>
    </row>
    <row r="36" spans="1:54" ht="20.100000000000001" customHeight="1" x14ac:dyDescent="0.25">
      <c r="A36" s="175"/>
      <c r="B36" s="143"/>
      <c r="C36" s="144" t="s">
        <v>118</v>
      </c>
      <c r="D36" s="152">
        <v>2146.5860767036002</v>
      </c>
      <c r="E36" s="20">
        <v>1729.1122158352</v>
      </c>
      <c r="F36" s="20">
        <v>2186.1018577719997</v>
      </c>
      <c r="G36" s="20">
        <v>3106.9247037135992</v>
      </c>
      <c r="H36" s="20">
        <v>2574.6932720655996</v>
      </c>
      <c r="I36" s="20">
        <v>2312.6316520131995</v>
      </c>
      <c r="J36" s="20">
        <v>1777.0540213019997</v>
      </c>
      <c r="K36" s="20">
        <v>2021.622468070801</v>
      </c>
      <c r="L36" s="20">
        <v>2115.4534838611999</v>
      </c>
      <c r="M36" s="20">
        <v>3017.8183249591993</v>
      </c>
      <c r="N36" s="20">
        <v>1905.0788942332001</v>
      </c>
      <c r="O36" s="20">
        <v>4723.8971062472028</v>
      </c>
      <c r="P36" s="145">
        <v>29616.974076776802</v>
      </c>
      <c r="Q36" s="20">
        <v>2293.5145059903994</v>
      </c>
      <c r="R36" s="20">
        <v>2098.1005249988002</v>
      </c>
      <c r="S36" s="20">
        <v>3029.7419947199992</v>
      </c>
      <c r="T36" s="20">
        <v>3837.1691541260006</v>
      </c>
      <c r="U36" s="20">
        <v>3736.2313376247976</v>
      </c>
      <c r="V36" s="20">
        <v>2822.8698482011987</v>
      </c>
      <c r="W36" s="20">
        <v>2019.3205753140001</v>
      </c>
      <c r="X36" s="20">
        <v>2278.2800475260005</v>
      </c>
      <c r="Y36" s="20">
        <v>2048.1464230471997</v>
      </c>
      <c r="Z36" s="20">
        <v>1981.2037296239998</v>
      </c>
      <c r="AA36" s="20">
        <v>2159.6235854564011</v>
      </c>
      <c r="AB36" s="20">
        <v>2408.4942717584008</v>
      </c>
      <c r="AC36" s="145">
        <v>30712.6959983872</v>
      </c>
      <c r="AD36" s="152">
        <v>1788.6932144088</v>
      </c>
      <c r="AE36" s="20">
        <v>1704.1779433391998</v>
      </c>
      <c r="AF36" s="20">
        <v>2389.9168651847995</v>
      </c>
      <c r="AG36" s="20">
        <v>2045.7133447268011</v>
      </c>
      <c r="AH36" s="20">
        <v>4932.4370485572017</v>
      </c>
      <c r="AI36" s="20">
        <v>2666.9302450223995</v>
      </c>
      <c r="AJ36" s="20">
        <v>1996.7041630480007</v>
      </c>
      <c r="AK36" s="20">
        <v>2111.2673575112008</v>
      </c>
      <c r="AL36" s="20">
        <v>2712.1897387648014</v>
      </c>
      <c r="AM36" s="20">
        <v>2338.4038053208005</v>
      </c>
      <c r="AN36" s="20">
        <v>2438.4168816111996</v>
      </c>
      <c r="AO36" s="20">
        <v>2518.5558159551993</v>
      </c>
      <c r="AP36" s="145">
        <v>29643.406423450408</v>
      </c>
      <c r="AQ36" s="20">
        <v>2424.7061397300004</v>
      </c>
      <c r="AR36" s="20">
        <v>1566.7792498875999</v>
      </c>
      <c r="AS36" s="20">
        <v>1811.2028900139992</v>
      </c>
      <c r="AT36" s="20">
        <v>2216.7603007228008</v>
      </c>
      <c r="AU36" s="20">
        <v>2526.6976939400001</v>
      </c>
      <c r="AV36" s="20">
        <v>2327.3288583271988</v>
      </c>
      <c r="AW36" s="152">
        <f t="shared" si="4"/>
        <v>17817.627365661196</v>
      </c>
      <c r="AX36" s="20">
        <f t="shared" si="5"/>
        <v>15527.868661239201</v>
      </c>
      <c r="AY36" s="54">
        <f t="shared" si="6"/>
        <v>12873.475132621599</v>
      </c>
      <c r="AZ36" s="149">
        <f t="shared" si="3"/>
        <v>-17.094384210265268</v>
      </c>
      <c r="BA36" s="69"/>
      <c r="BB36" s="69"/>
    </row>
    <row r="37" spans="1:54" ht="20.100000000000001" customHeight="1" thickBot="1" x14ac:dyDescent="0.3">
      <c r="A37" s="175"/>
      <c r="B37" s="143"/>
      <c r="C37" s="144" t="s">
        <v>34</v>
      </c>
      <c r="D37" s="152">
        <v>78.858149294400008</v>
      </c>
      <c r="E37" s="20">
        <v>69.780929792000009</v>
      </c>
      <c r="F37" s="20">
        <v>73.739886144400046</v>
      </c>
      <c r="G37" s="20">
        <v>70.162138482800017</v>
      </c>
      <c r="H37" s="20">
        <v>76.526842229600035</v>
      </c>
      <c r="I37" s="20">
        <v>85.796340260400044</v>
      </c>
      <c r="J37" s="20">
        <v>89.56480154720002</v>
      </c>
      <c r="K37" s="20">
        <v>76.43779613679996</v>
      </c>
      <c r="L37" s="20">
        <v>83.745314822400019</v>
      </c>
      <c r="M37" s="20">
        <v>81.121647591600009</v>
      </c>
      <c r="N37" s="20">
        <v>86.251018865199981</v>
      </c>
      <c r="O37" s="20">
        <v>95.754432331600015</v>
      </c>
      <c r="P37" s="145">
        <v>967.73929749840011</v>
      </c>
      <c r="Q37" s="20">
        <v>77.991005643599991</v>
      </c>
      <c r="R37" s="20">
        <v>75.145404790399994</v>
      </c>
      <c r="S37" s="20">
        <v>82.312576931200041</v>
      </c>
      <c r="T37" s="20">
        <v>80.704649594800003</v>
      </c>
      <c r="U37" s="20">
        <v>85.627633240800023</v>
      </c>
      <c r="V37" s="20">
        <v>82.550614540800012</v>
      </c>
      <c r="W37" s="20">
        <v>81.380866686000019</v>
      </c>
      <c r="X37" s="20">
        <v>76.731150042399989</v>
      </c>
      <c r="Y37" s="20">
        <v>70.437925437599986</v>
      </c>
      <c r="Z37" s="20">
        <v>74.143322332800025</v>
      </c>
      <c r="AA37" s="20">
        <v>73.837682716000003</v>
      </c>
      <c r="AB37" s="20">
        <v>74.450332028800034</v>
      </c>
      <c r="AC37" s="145">
        <v>935.31316398520028</v>
      </c>
      <c r="AD37" s="152">
        <v>73.75546794840001</v>
      </c>
      <c r="AE37" s="20">
        <v>51.414843048800009</v>
      </c>
      <c r="AF37" s="20">
        <v>77.191897963600013</v>
      </c>
      <c r="AG37" s="20">
        <v>56.055874246399974</v>
      </c>
      <c r="AH37" s="20">
        <v>77.021722904000001</v>
      </c>
      <c r="AI37" s="20">
        <v>72.775390450000017</v>
      </c>
      <c r="AJ37" s="20">
        <v>70.763272188000002</v>
      </c>
      <c r="AK37" s="20">
        <v>71.553116261200003</v>
      </c>
      <c r="AL37" s="20">
        <v>63.113147540800021</v>
      </c>
      <c r="AM37" s="20">
        <v>71.986473848800046</v>
      </c>
      <c r="AN37" s="20">
        <v>77.914856350799965</v>
      </c>
      <c r="AO37" s="20">
        <v>76.700251916399964</v>
      </c>
      <c r="AP37" s="145">
        <v>840.24631466720007</v>
      </c>
      <c r="AQ37" s="20">
        <v>77.658353404799982</v>
      </c>
      <c r="AR37" s="20">
        <v>59.444051021600011</v>
      </c>
      <c r="AS37" s="20">
        <v>66.719077866000021</v>
      </c>
      <c r="AT37" s="20">
        <v>69.103694402399981</v>
      </c>
      <c r="AU37" s="20">
        <v>74.62001687279998</v>
      </c>
      <c r="AV37" s="20">
        <v>70.251459112799992</v>
      </c>
      <c r="AW37" s="152">
        <f t="shared" si="4"/>
        <v>484.33188474160011</v>
      </c>
      <c r="AX37" s="20">
        <f t="shared" si="5"/>
        <v>408.21519656120006</v>
      </c>
      <c r="AY37" s="54">
        <f t="shared" si="6"/>
        <v>417.79665268039997</v>
      </c>
      <c r="AZ37" s="149">
        <f t="shared" si="3"/>
        <v>2.3471581165801725</v>
      </c>
      <c r="BA37" s="69"/>
      <c r="BB37" s="69"/>
    </row>
    <row r="38" spans="1:54" ht="20.100000000000001" customHeight="1" thickBot="1" x14ac:dyDescent="0.3">
      <c r="A38" s="175"/>
      <c r="B38" s="136"/>
      <c r="C38" s="94" t="s">
        <v>24</v>
      </c>
      <c r="D38" s="91">
        <v>6958</v>
      </c>
      <c r="E38" s="92">
        <v>6200</v>
      </c>
      <c r="F38" s="92">
        <v>7463</v>
      </c>
      <c r="G38" s="92">
        <v>7618</v>
      </c>
      <c r="H38" s="92">
        <v>7075</v>
      </c>
      <c r="I38" s="92">
        <v>7719</v>
      </c>
      <c r="J38" s="92">
        <v>8562</v>
      </c>
      <c r="K38" s="92">
        <v>8072</v>
      </c>
      <c r="L38" s="92">
        <v>8354</v>
      </c>
      <c r="M38" s="92">
        <v>9065</v>
      </c>
      <c r="N38" s="92">
        <v>8368</v>
      </c>
      <c r="O38" s="92">
        <v>9607</v>
      </c>
      <c r="P38" s="133">
        <v>95061</v>
      </c>
      <c r="Q38" s="91">
        <v>8201</v>
      </c>
      <c r="R38" s="92">
        <v>8027</v>
      </c>
      <c r="S38" s="92">
        <v>9706</v>
      </c>
      <c r="T38" s="92">
        <v>9582</v>
      </c>
      <c r="U38" s="92">
        <v>9346</v>
      </c>
      <c r="V38" s="92">
        <v>10165</v>
      </c>
      <c r="W38" s="92">
        <v>9729</v>
      </c>
      <c r="X38" s="92">
        <v>10958</v>
      </c>
      <c r="Y38" s="92">
        <v>10773</v>
      </c>
      <c r="Z38" s="92">
        <v>10544</v>
      </c>
      <c r="AA38" s="92">
        <v>10899</v>
      </c>
      <c r="AB38" s="92">
        <v>12417</v>
      </c>
      <c r="AC38" s="133">
        <v>120347</v>
      </c>
      <c r="AD38" s="91">
        <v>11337</v>
      </c>
      <c r="AE38" s="92">
        <v>10159</v>
      </c>
      <c r="AF38" s="92">
        <v>13101</v>
      </c>
      <c r="AG38" s="92">
        <v>10666</v>
      </c>
      <c r="AH38" s="92">
        <v>12752</v>
      </c>
      <c r="AI38" s="92">
        <v>11876</v>
      </c>
      <c r="AJ38" s="92">
        <v>11488</v>
      </c>
      <c r="AK38" s="92">
        <v>11746</v>
      </c>
      <c r="AL38" s="92">
        <v>10821</v>
      </c>
      <c r="AM38" s="92">
        <v>11582</v>
      </c>
      <c r="AN38" s="92">
        <v>11115</v>
      </c>
      <c r="AO38" s="92">
        <v>11097</v>
      </c>
      <c r="AP38" s="133">
        <v>137740</v>
      </c>
      <c r="AQ38" s="92">
        <v>11131</v>
      </c>
      <c r="AR38" s="92">
        <v>9501</v>
      </c>
      <c r="AS38" s="92">
        <v>11000</v>
      </c>
      <c r="AT38" s="92">
        <v>11292</v>
      </c>
      <c r="AU38" s="92">
        <v>11286</v>
      </c>
      <c r="AV38" s="92">
        <v>11229</v>
      </c>
      <c r="AW38" s="186">
        <f t="shared" si="4"/>
        <v>55027</v>
      </c>
      <c r="AX38" s="124">
        <f t="shared" si="5"/>
        <v>69891</v>
      </c>
      <c r="AY38" s="125">
        <f t="shared" si="6"/>
        <v>65439</v>
      </c>
      <c r="AZ38" s="178">
        <f t="shared" si="3"/>
        <v>-6.3699188736747185</v>
      </c>
      <c r="BA38" s="69"/>
      <c r="BB38" s="69"/>
    </row>
    <row r="39" spans="1:54" s="221" customFormat="1" ht="20.100000000000001" customHeight="1" thickBot="1" x14ac:dyDescent="0.35">
      <c r="A39" s="175"/>
      <c r="B39" s="105" t="s">
        <v>17</v>
      </c>
      <c r="C39" s="80"/>
      <c r="D39" s="64">
        <v>5217</v>
      </c>
      <c r="E39" s="58">
        <v>4673</v>
      </c>
      <c r="F39" s="58">
        <v>5646</v>
      </c>
      <c r="G39" s="58">
        <v>5735</v>
      </c>
      <c r="H39" s="58">
        <v>5390</v>
      </c>
      <c r="I39" s="58">
        <v>5855</v>
      </c>
      <c r="J39" s="58">
        <v>6428</v>
      </c>
      <c r="K39" s="58">
        <v>5992</v>
      </c>
      <c r="L39" s="58">
        <v>6210</v>
      </c>
      <c r="M39" s="58">
        <v>6794</v>
      </c>
      <c r="N39" s="58">
        <v>6288</v>
      </c>
      <c r="O39" s="128">
        <v>7260</v>
      </c>
      <c r="P39" s="128">
        <v>71488</v>
      </c>
      <c r="Q39" s="58">
        <v>6178</v>
      </c>
      <c r="R39" s="58">
        <v>6047</v>
      </c>
      <c r="S39" s="58">
        <v>7427</v>
      </c>
      <c r="T39" s="58">
        <v>7294</v>
      </c>
      <c r="U39" s="58">
        <v>7099</v>
      </c>
      <c r="V39" s="58">
        <v>7798</v>
      </c>
      <c r="W39" s="58">
        <v>7436</v>
      </c>
      <c r="X39" s="58">
        <v>8459</v>
      </c>
      <c r="Y39" s="58">
        <v>8383</v>
      </c>
      <c r="Z39" s="58">
        <v>8267</v>
      </c>
      <c r="AA39" s="58">
        <v>8550</v>
      </c>
      <c r="AB39" s="58">
        <v>10088</v>
      </c>
      <c r="AC39" s="171">
        <v>93026</v>
      </c>
      <c r="AD39" s="64">
        <v>9163</v>
      </c>
      <c r="AE39" s="58">
        <v>8189</v>
      </c>
      <c r="AF39" s="58">
        <v>10637</v>
      </c>
      <c r="AG39" s="58">
        <v>8447</v>
      </c>
      <c r="AH39" s="58">
        <v>10151</v>
      </c>
      <c r="AI39" s="58">
        <v>9400</v>
      </c>
      <c r="AJ39" s="58">
        <v>8795</v>
      </c>
      <c r="AK39" s="58">
        <v>9281</v>
      </c>
      <c r="AL39" s="58">
        <v>8515</v>
      </c>
      <c r="AM39" s="58">
        <v>9189</v>
      </c>
      <c r="AN39" s="58">
        <v>8871</v>
      </c>
      <c r="AO39" s="58">
        <v>8828</v>
      </c>
      <c r="AP39" s="59">
        <v>109466</v>
      </c>
      <c r="AQ39" s="58">
        <v>8720</v>
      </c>
      <c r="AR39" s="58">
        <v>7485</v>
      </c>
      <c r="AS39" s="58">
        <v>8788</v>
      </c>
      <c r="AT39" s="58">
        <v>9029</v>
      </c>
      <c r="AU39" s="58">
        <v>8983</v>
      </c>
      <c r="AV39" s="58">
        <v>9052</v>
      </c>
      <c r="AW39" s="190">
        <f t="shared" si="4"/>
        <v>41843</v>
      </c>
      <c r="AX39" s="185">
        <f t="shared" si="5"/>
        <v>55987</v>
      </c>
      <c r="AY39" s="170">
        <f t="shared" si="6"/>
        <v>52057</v>
      </c>
      <c r="AZ39" s="63">
        <f t="shared" si="3"/>
        <v>-7.0194866665475919</v>
      </c>
      <c r="BA39" s="69"/>
      <c r="BB39" s="69"/>
    </row>
    <row r="40" spans="1:54" ht="20.100000000000001" customHeight="1" x14ac:dyDescent="0.25">
      <c r="A40" s="175"/>
      <c r="B40" s="60"/>
      <c r="C40" s="41" t="s">
        <v>25</v>
      </c>
      <c r="D40" s="43">
        <v>24</v>
      </c>
      <c r="E40" s="17">
        <v>23</v>
      </c>
      <c r="F40" s="17">
        <v>49</v>
      </c>
      <c r="G40" s="17">
        <v>146</v>
      </c>
      <c r="H40" s="17">
        <v>41</v>
      </c>
      <c r="I40" s="17">
        <v>59</v>
      </c>
      <c r="J40" s="17">
        <v>72</v>
      </c>
      <c r="K40" s="17">
        <v>63</v>
      </c>
      <c r="L40" s="17">
        <v>66</v>
      </c>
      <c r="M40" s="17">
        <v>81</v>
      </c>
      <c r="N40" s="17">
        <v>57</v>
      </c>
      <c r="O40" s="28">
        <v>69</v>
      </c>
      <c r="P40" s="134">
        <v>750</v>
      </c>
      <c r="Q40" s="28">
        <v>50</v>
      </c>
      <c r="R40" s="28">
        <v>66</v>
      </c>
      <c r="S40" s="28">
        <v>70</v>
      </c>
      <c r="T40" s="28">
        <v>60</v>
      </c>
      <c r="U40" s="28">
        <v>68</v>
      </c>
      <c r="V40" s="28">
        <v>94</v>
      </c>
      <c r="W40" s="28">
        <v>85</v>
      </c>
      <c r="X40" s="28">
        <v>99</v>
      </c>
      <c r="Y40" s="28">
        <v>96</v>
      </c>
      <c r="Z40" s="28">
        <v>97</v>
      </c>
      <c r="AA40" s="28">
        <v>94</v>
      </c>
      <c r="AB40" s="28">
        <v>97</v>
      </c>
      <c r="AC40" s="145">
        <v>976</v>
      </c>
      <c r="AD40" s="36">
        <v>97</v>
      </c>
      <c r="AE40" s="17">
        <v>83</v>
      </c>
      <c r="AF40" s="17">
        <v>109</v>
      </c>
      <c r="AG40" s="17">
        <v>106</v>
      </c>
      <c r="AH40" s="17">
        <v>121</v>
      </c>
      <c r="AI40" s="17">
        <v>284</v>
      </c>
      <c r="AJ40" s="17">
        <v>329</v>
      </c>
      <c r="AK40" s="17">
        <v>173</v>
      </c>
      <c r="AL40" s="17">
        <v>210</v>
      </c>
      <c r="AM40" s="17">
        <v>253</v>
      </c>
      <c r="AN40" s="17">
        <v>280</v>
      </c>
      <c r="AO40" s="17">
        <v>249</v>
      </c>
      <c r="AP40" s="134">
        <v>2294</v>
      </c>
      <c r="AQ40" s="17">
        <v>271</v>
      </c>
      <c r="AR40" s="28">
        <v>189</v>
      </c>
      <c r="AS40" s="28">
        <v>212</v>
      </c>
      <c r="AT40" s="28">
        <v>239</v>
      </c>
      <c r="AU40" s="28">
        <v>203</v>
      </c>
      <c r="AV40" s="28">
        <v>267</v>
      </c>
      <c r="AW40" s="152">
        <f t="shared" si="4"/>
        <v>408</v>
      </c>
      <c r="AX40" s="20">
        <f t="shared" si="5"/>
        <v>800</v>
      </c>
      <c r="AY40" s="54">
        <f t="shared" si="6"/>
        <v>1381</v>
      </c>
      <c r="AZ40" s="117">
        <f t="shared" si="3"/>
        <v>72.625</v>
      </c>
      <c r="BA40" s="69"/>
      <c r="BB40" s="69"/>
    </row>
    <row r="41" spans="1:54" ht="20.100000000000001" customHeight="1" x14ac:dyDescent="0.25">
      <c r="A41" s="175"/>
      <c r="B41" s="60"/>
      <c r="C41" s="61" t="s">
        <v>26</v>
      </c>
      <c r="D41" s="43">
        <v>1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2</v>
      </c>
      <c r="K41" s="28">
        <v>0</v>
      </c>
      <c r="L41" s="28">
        <v>2</v>
      </c>
      <c r="M41" s="28">
        <v>7</v>
      </c>
      <c r="N41" s="28">
        <v>9</v>
      </c>
      <c r="O41" s="28">
        <v>0</v>
      </c>
      <c r="P41" s="134">
        <v>21</v>
      </c>
      <c r="Q41" s="28">
        <v>5</v>
      </c>
      <c r="R41" s="28">
        <v>12</v>
      </c>
      <c r="S41" s="28">
        <v>8</v>
      </c>
      <c r="T41" s="28">
        <v>9</v>
      </c>
      <c r="U41" s="28">
        <v>14</v>
      </c>
      <c r="V41" s="28">
        <v>4</v>
      </c>
      <c r="W41" s="28">
        <v>12</v>
      </c>
      <c r="X41" s="28">
        <v>18</v>
      </c>
      <c r="Y41" s="28">
        <v>9</v>
      </c>
      <c r="Z41" s="28">
        <v>9</v>
      </c>
      <c r="AA41" s="28">
        <v>3</v>
      </c>
      <c r="AB41" s="28">
        <v>4</v>
      </c>
      <c r="AC41" s="145">
        <v>107</v>
      </c>
      <c r="AD41" s="43">
        <v>1</v>
      </c>
      <c r="AE41" s="28">
        <v>3</v>
      </c>
      <c r="AF41" s="28">
        <v>0</v>
      </c>
      <c r="AG41" s="28">
        <v>6</v>
      </c>
      <c r="AH41" s="28">
        <v>40</v>
      </c>
      <c r="AI41" s="28">
        <v>2</v>
      </c>
      <c r="AJ41" s="28">
        <v>2</v>
      </c>
      <c r="AK41" s="28">
        <v>15</v>
      </c>
      <c r="AL41" s="28">
        <v>11</v>
      </c>
      <c r="AM41" s="28">
        <v>2</v>
      </c>
      <c r="AN41" s="28">
        <v>1</v>
      </c>
      <c r="AO41" s="28">
        <v>19</v>
      </c>
      <c r="AP41" s="134">
        <v>102</v>
      </c>
      <c r="AQ41" s="28">
        <v>20</v>
      </c>
      <c r="AR41" s="28">
        <v>8</v>
      </c>
      <c r="AS41" s="28">
        <v>6</v>
      </c>
      <c r="AT41" s="28">
        <v>12</v>
      </c>
      <c r="AU41" s="28">
        <v>8</v>
      </c>
      <c r="AV41" s="28">
        <v>1</v>
      </c>
      <c r="AW41" s="152">
        <f t="shared" si="4"/>
        <v>52</v>
      </c>
      <c r="AX41" s="20">
        <f t="shared" si="5"/>
        <v>52</v>
      </c>
      <c r="AY41" s="54">
        <f t="shared" si="6"/>
        <v>55</v>
      </c>
      <c r="AZ41" s="118">
        <f t="shared" si="3"/>
        <v>5.7692307692307709</v>
      </c>
      <c r="BA41" s="69"/>
      <c r="BB41" s="69"/>
    </row>
    <row r="42" spans="1:54" ht="20.100000000000001" customHeight="1" x14ac:dyDescent="0.25">
      <c r="A42" s="175"/>
      <c r="B42" s="60"/>
      <c r="C42" s="61" t="s">
        <v>27</v>
      </c>
      <c r="D42" s="43">
        <v>1</v>
      </c>
      <c r="E42" s="28">
        <v>2</v>
      </c>
      <c r="F42" s="28">
        <v>1</v>
      </c>
      <c r="G42" s="28">
        <v>0</v>
      </c>
      <c r="H42" s="28">
        <v>1</v>
      </c>
      <c r="I42" s="28">
        <v>0</v>
      </c>
      <c r="J42" s="28">
        <v>0</v>
      </c>
      <c r="K42" s="28">
        <v>2</v>
      </c>
      <c r="L42" s="28">
        <v>1</v>
      </c>
      <c r="M42" s="28">
        <v>0</v>
      </c>
      <c r="N42" s="28">
        <v>0</v>
      </c>
      <c r="O42" s="28">
        <v>3</v>
      </c>
      <c r="P42" s="134">
        <v>11</v>
      </c>
      <c r="Q42" s="28">
        <v>0</v>
      </c>
      <c r="R42" s="28">
        <v>0</v>
      </c>
      <c r="S42" s="28">
        <v>1</v>
      </c>
      <c r="T42" s="28">
        <v>1</v>
      </c>
      <c r="U42" s="28">
        <v>1</v>
      </c>
      <c r="V42" s="28">
        <v>1</v>
      </c>
      <c r="W42" s="28">
        <v>1</v>
      </c>
      <c r="X42" s="28">
        <v>2</v>
      </c>
      <c r="Y42" s="28">
        <v>2</v>
      </c>
      <c r="Z42" s="28">
        <v>1</v>
      </c>
      <c r="AA42" s="28">
        <v>0</v>
      </c>
      <c r="AB42" s="28">
        <v>0</v>
      </c>
      <c r="AC42" s="145">
        <v>10</v>
      </c>
      <c r="AD42" s="43">
        <v>0</v>
      </c>
      <c r="AE42" s="28">
        <v>0</v>
      </c>
      <c r="AF42" s="28">
        <v>0</v>
      </c>
      <c r="AG42" s="28">
        <v>5</v>
      </c>
      <c r="AH42" s="28">
        <v>1</v>
      </c>
      <c r="AI42" s="28">
        <v>1</v>
      </c>
      <c r="AJ42" s="28">
        <v>1</v>
      </c>
      <c r="AK42" s="28">
        <v>0</v>
      </c>
      <c r="AL42" s="28">
        <v>2</v>
      </c>
      <c r="AM42" s="28">
        <v>3</v>
      </c>
      <c r="AN42" s="28">
        <v>2</v>
      </c>
      <c r="AO42" s="28">
        <v>1</v>
      </c>
      <c r="AP42" s="134">
        <v>16</v>
      </c>
      <c r="AQ42" s="28">
        <v>2</v>
      </c>
      <c r="AR42" s="28">
        <v>1</v>
      </c>
      <c r="AS42" s="28">
        <v>0</v>
      </c>
      <c r="AT42" s="28">
        <v>1</v>
      </c>
      <c r="AU42" s="28">
        <v>2</v>
      </c>
      <c r="AV42" s="28">
        <v>0</v>
      </c>
      <c r="AW42" s="152">
        <f t="shared" si="4"/>
        <v>4</v>
      </c>
      <c r="AX42" s="20">
        <f t="shared" si="5"/>
        <v>7</v>
      </c>
      <c r="AY42" s="54">
        <f t="shared" si="6"/>
        <v>6</v>
      </c>
      <c r="AZ42" s="118"/>
      <c r="BA42" s="69"/>
      <c r="BB42" s="69"/>
    </row>
    <row r="43" spans="1:54" ht="20.100000000000001" customHeight="1" x14ac:dyDescent="0.25">
      <c r="A43" s="175"/>
      <c r="B43" s="60"/>
      <c r="C43" s="144" t="s">
        <v>33</v>
      </c>
      <c r="D43" s="43">
        <v>39</v>
      </c>
      <c r="E43" s="28">
        <v>36</v>
      </c>
      <c r="F43" s="28">
        <v>44</v>
      </c>
      <c r="G43" s="28">
        <v>42</v>
      </c>
      <c r="H43" s="28">
        <v>40</v>
      </c>
      <c r="I43" s="28">
        <v>42</v>
      </c>
      <c r="J43" s="28">
        <v>42</v>
      </c>
      <c r="K43" s="28">
        <v>40</v>
      </c>
      <c r="L43" s="28">
        <v>44</v>
      </c>
      <c r="M43" s="28">
        <v>44</v>
      </c>
      <c r="N43" s="28">
        <v>40</v>
      </c>
      <c r="O43" s="28">
        <v>44</v>
      </c>
      <c r="P43" s="134">
        <v>497</v>
      </c>
      <c r="Q43" s="28">
        <v>39</v>
      </c>
      <c r="R43" s="28">
        <v>38</v>
      </c>
      <c r="S43" s="28">
        <v>44</v>
      </c>
      <c r="T43" s="28">
        <v>42</v>
      </c>
      <c r="U43" s="28">
        <v>40</v>
      </c>
      <c r="V43" s="28">
        <v>42</v>
      </c>
      <c r="W43" s="28">
        <v>42</v>
      </c>
      <c r="X43" s="28">
        <v>46</v>
      </c>
      <c r="Y43" s="28">
        <v>44</v>
      </c>
      <c r="Z43" s="28">
        <v>42</v>
      </c>
      <c r="AA43" s="28">
        <v>42</v>
      </c>
      <c r="AB43" s="28">
        <v>44</v>
      </c>
      <c r="AC43" s="145">
        <v>505</v>
      </c>
      <c r="AD43" s="43">
        <v>40</v>
      </c>
      <c r="AE43" s="28">
        <v>36</v>
      </c>
      <c r="AF43" s="28">
        <v>46</v>
      </c>
      <c r="AG43" s="28">
        <v>39</v>
      </c>
      <c r="AH43" s="28">
        <v>43</v>
      </c>
      <c r="AI43" s="28">
        <v>40</v>
      </c>
      <c r="AJ43" s="28">
        <v>41</v>
      </c>
      <c r="AK43" s="28">
        <v>44</v>
      </c>
      <c r="AL43" s="28">
        <v>42</v>
      </c>
      <c r="AM43" s="28">
        <v>44</v>
      </c>
      <c r="AN43" s="28">
        <v>42</v>
      </c>
      <c r="AO43" s="28">
        <v>43</v>
      </c>
      <c r="AP43" s="134">
        <v>500</v>
      </c>
      <c r="AQ43" s="28">
        <v>42</v>
      </c>
      <c r="AR43" s="28">
        <v>36</v>
      </c>
      <c r="AS43" s="28">
        <v>42</v>
      </c>
      <c r="AT43" s="28">
        <v>43</v>
      </c>
      <c r="AU43" s="28">
        <v>42</v>
      </c>
      <c r="AV43" s="28">
        <v>41</v>
      </c>
      <c r="AW43" s="152">
        <f t="shared" si="4"/>
        <v>245</v>
      </c>
      <c r="AX43" s="20">
        <f t="shared" si="5"/>
        <v>244</v>
      </c>
      <c r="AY43" s="54">
        <f t="shared" si="6"/>
        <v>246</v>
      </c>
      <c r="AZ43" s="118">
        <f t="shared" si="3"/>
        <v>0.81967213114753079</v>
      </c>
      <c r="BA43" s="69"/>
      <c r="BB43" s="69"/>
    </row>
    <row r="44" spans="1:54" ht="20.100000000000001" customHeight="1" x14ac:dyDescent="0.25">
      <c r="A44" s="175"/>
      <c r="B44" s="60"/>
      <c r="C44" s="42" t="s">
        <v>28</v>
      </c>
      <c r="D44" s="43">
        <v>684</v>
      </c>
      <c r="E44" s="28">
        <v>490</v>
      </c>
      <c r="F44" s="28">
        <v>637</v>
      </c>
      <c r="G44" s="28">
        <v>636</v>
      </c>
      <c r="H44" s="28">
        <v>618</v>
      </c>
      <c r="I44" s="28">
        <v>644</v>
      </c>
      <c r="J44" s="28">
        <v>590</v>
      </c>
      <c r="K44" s="28">
        <v>657</v>
      </c>
      <c r="L44" s="28">
        <v>677</v>
      </c>
      <c r="M44" s="28">
        <v>740</v>
      </c>
      <c r="N44" s="28">
        <v>671</v>
      </c>
      <c r="O44" s="28">
        <v>874</v>
      </c>
      <c r="P44" s="134">
        <v>7918</v>
      </c>
      <c r="Q44" s="28">
        <v>783</v>
      </c>
      <c r="R44" s="28">
        <v>644</v>
      </c>
      <c r="S44" s="28">
        <v>715</v>
      </c>
      <c r="T44" s="28">
        <v>717</v>
      </c>
      <c r="U44" s="28">
        <v>704</v>
      </c>
      <c r="V44" s="28">
        <v>792</v>
      </c>
      <c r="W44" s="28">
        <v>758</v>
      </c>
      <c r="X44" s="28">
        <v>739</v>
      </c>
      <c r="Y44" s="28">
        <v>722</v>
      </c>
      <c r="Z44" s="28">
        <v>700</v>
      </c>
      <c r="AA44" s="28">
        <v>712</v>
      </c>
      <c r="AB44" s="28">
        <v>735</v>
      </c>
      <c r="AC44" s="145">
        <v>8721</v>
      </c>
      <c r="AD44" s="43">
        <v>752</v>
      </c>
      <c r="AE44" s="28">
        <v>612</v>
      </c>
      <c r="AF44" s="28">
        <v>747</v>
      </c>
      <c r="AG44" s="28">
        <v>689</v>
      </c>
      <c r="AH44" s="28">
        <v>774</v>
      </c>
      <c r="AI44" s="28">
        <v>771</v>
      </c>
      <c r="AJ44" s="28">
        <v>670</v>
      </c>
      <c r="AK44" s="28">
        <v>686</v>
      </c>
      <c r="AL44" s="28">
        <v>651</v>
      </c>
      <c r="AM44" s="28">
        <v>737</v>
      </c>
      <c r="AN44" s="28">
        <v>720</v>
      </c>
      <c r="AO44" s="28">
        <v>758</v>
      </c>
      <c r="AP44" s="134">
        <v>8567</v>
      </c>
      <c r="AQ44" s="28">
        <v>762</v>
      </c>
      <c r="AR44" s="28">
        <v>603</v>
      </c>
      <c r="AS44" s="28">
        <v>739</v>
      </c>
      <c r="AT44" s="28">
        <v>747</v>
      </c>
      <c r="AU44" s="28">
        <v>704</v>
      </c>
      <c r="AV44" s="28">
        <v>686</v>
      </c>
      <c r="AW44" s="152">
        <f t="shared" si="4"/>
        <v>4355</v>
      </c>
      <c r="AX44" s="20">
        <f t="shared" si="5"/>
        <v>4345</v>
      </c>
      <c r="AY44" s="54">
        <f t="shared" si="6"/>
        <v>4241</v>
      </c>
      <c r="AZ44" s="118">
        <f t="shared" si="3"/>
        <v>-2.3935558112773259</v>
      </c>
      <c r="BA44" s="69"/>
      <c r="BB44" s="69"/>
    </row>
    <row r="45" spans="1:54" ht="20.100000000000001" customHeight="1" x14ac:dyDescent="0.25">
      <c r="A45" s="175"/>
      <c r="B45" s="60"/>
      <c r="C45" s="61" t="s">
        <v>117</v>
      </c>
      <c r="D45" s="43">
        <v>183</v>
      </c>
      <c r="E45" s="28">
        <v>173</v>
      </c>
      <c r="F45" s="28">
        <v>217</v>
      </c>
      <c r="G45" s="28">
        <v>212</v>
      </c>
      <c r="H45" s="28">
        <v>199</v>
      </c>
      <c r="I45" s="28">
        <v>221</v>
      </c>
      <c r="J45" s="28">
        <v>215</v>
      </c>
      <c r="K45" s="28">
        <v>210</v>
      </c>
      <c r="L45" s="28">
        <v>221</v>
      </c>
      <c r="M45" s="28">
        <v>258</v>
      </c>
      <c r="N45" s="28">
        <v>219</v>
      </c>
      <c r="O45" s="28">
        <v>209</v>
      </c>
      <c r="P45" s="134">
        <v>2537</v>
      </c>
      <c r="Q45" s="28">
        <v>195</v>
      </c>
      <c r="R45" s="28">
        <v>197</v>
      </c>
      <c r="S45" s="28">
        <v>239</v>
      </c>
      <c r="T45" s="28">
        <v>228</v>
      </c>
      <c r="U45" s="28">
        <v>222</v>
      </c>
      <c r="V45" s="28">
        <v>255</v>
      </c>
      <c r="W45" s="28">
        <v>218</v>
      </c>
      <c r="X45" s="28">
        <v>247</v>
      </c>
      <c r="Y45" s="28">
        <v>236</v>
      </c>
      <c r="Z45" s="28">
        <v>221</v>
      </c>
      <c r="AA45" s="28">
        <v>204</v>
      </c>
      <c r="AB45" s="28">
        <v>227</v>
      </c>
      <c r="AC45" s="145">
        <v>2689</v>
      </c>
      <c r="AD45" s="43">
        <v>232</v>
      </c>
      <c r="AE45" s="28">
        <v>187</v>
      </c>
      <c r="AF45" s="28">
        <v>268</v>
      </c>
      <c r="AG45" s="28">
        <v>205</v>
      </c>
      <c r="AH45" s="28">
        <v>252</v>
      </c>
      <c r="AI45" s="28">
        <v>209</v>
      </c>
      <c r="AJ45" s="28">
        <v>226</v>
      </c>
      <c r="AK45" s="28">
        <v>228</v>
      </c>
      <c r="AL45" s="28">
        <v>215</v>
      </c>
      <c r="AM45" s="28">
        <v>261</v>
      </c>
      <c r="AN45" s="28">
        <v>253</v>
      </c>
      <c r="AO45" s="28">
        <v>255</v>
      </c>
      <c r="AP45" s="134">
        <v>2791</v>
      </c>
      <c r="AQ45" s="28">
        <v>234</v>
      </c>
      <c r="AR45" s="28">
        <v>197</v>
      </c>
      <c r="AS45" s="28">
        <v>235</v>
      </c>
      <c r="AT45" s="28">
        <v>236</v>
      </c>
      <c r="AU45" s="28">
        <v>244</v>
      </c>
      <c r="AV45" s="28">
        <v>240</v>
      </c>
      <c r="AW45" s="152">
        <f t="shared" si="4"/>
        <v>1336</v>
      </c>
      <c r="AX45" s="20">
        <f t="shared" si="5"/>
        <v>1353</v>
      </c>
      <c r="AY45" s="54">
        <f t="shared" si="6"/>
        <v>1386</v>
      </c>
      <c r="AZ45" s="118">
        <f t="shared" si="3"/>
        <v>2.4390243902439046</v>
      </c>
      <c r="BA45" s="69"/>
      <c r="BB45" s="69"/>
    </row>
    <row r="46" spans="1:54" ht="20.100000000000001" customHeight="1" x14ac:dyDescent="0.3">
      <c r="A46" s="175"/>
      <c r="B46" s="143"/>
      <c r="C46" s="154" t="s">
        <v>29</v>
      </c>
      <c r="D46" s="43">
        <v>2992</v>
      </c>
      <c r="E46" s="28">
        <v>2822</v>
      </c>
      <c r="F46" s="28">
        <v>3300</v>
      </c>
      <c r="G46" s="28">
        <v>3355</v>
      </c>
      <c r="H46" s="28">
        <v>3228</v>
      </c>
      <c r="I46" s="28">
        <v>3499</v>
      </c>
      <c r="J46" s="28">
        <v>3984</v>
      </c>
      <c r="K46" s="28">
        <v>3652</v>
      </c>
      <c r="L46" s="28">
        <v>3697</v>
      </c>
      <c r="M46" s="28">
        <v>4112</v>
      </c>
      <c r="N46" s="28">
        <v>3882</v>
      </c>
      <c r="O46" s="28">
        <v>4447</v>
      </c>
      <c r="P46" s="134">
        <v>42970</v>
      </c>
      <c r="Q46" s="28">
        <v>3728</v>
      </c>
      <c r="R46" s="28">
        <v>3739</v>
      </c>
      <c r="S46" s="28">
        <v>4780</v>
      </c>
      <c r="T46" s="28">
        <v>4738</v>
      </c>
      <c r="U46" s="28">
        <v>4625</v>
      </c>
      <c r="V46" s="28">
        <v>5097</v>
      </c>
      <c r="W46" s="28">
        <v>4848</v>
      </c>
      <c r="X46" s="28">
        <v>5645</v>
      </c>
      <c r="Y46" s="28">
        <v>5615</v>
      </c>
      <c r="Z46" s="28">
        <v>5601</v>
      </c>
      <c r="AA46" s="28">
        <v>5896</v>
      </c>
      <c r="AB46" s="28">
        <v>7332</v>
      </c>
      <c r="AC46" s="145">
        <v>61644</v>
      </c>
      <c r="AD46" s="43">
        <v>6463</v>
      </c>
      <c r="AE46" s="28">
        <v>5901</v>
      </c>
      <c r="AF46" s="28">
        <v>7636</v>
      </c>
      <c r="AG46" s="28">
        <v>5863</v>
      </c>
      <c r="AH46" s="28">
        <v>7118</v>
      </c>
      <c r="AI46" s="28">
        <v>6408</v>
      </c>
      <c r="AJ46" s="28">
        <v>5818</v>
      </c>
      <c r="AK46" s="28">
        <v>6279</v>
      </c>
      <c r="AL46" s="28">
        <v>5585</v>
      </c>
      <c r="AM46" s="28">
        <v>5996</v>
      </c>
      <c r="AN46" s="28">
        <v>5761</v>
      </c>
      <c r="AO46" s="28">
        <v>5732</v>
      </c>
      <c r="AP46" s="134">
        <v>74560</v>
      </c>
      <c r="AQ46" s="28">
        <v>5518</v>
      </c>
      <c r="AR46" s="28">
        <v>4915</v>
      </c>
      <c r="AS46" s="28">
        <v>5776</v>
      </c>
      <c r="AT46" s="28">
        <v>5940</v>
      </c>
      <c r="AU46" s="28">
        <v>5966</v>
      </c>
      <c r="AV46" s="28">
        <v>6059</v>
      </c>
      <c r="AW46" s="152">
        <f t="shared" si="4"/>
        <v>26707</v>
      </c>
      <c r="AX46" s="20">
        <f t="shared" si="5"/>
        <v>39389</v>
      </c>
      <c r="AY46" s="54">
        <f t="shared" si="6"/>
        <v>34174</v>
      </c>
      <c r="AZ46" s="118">
        <f t="shared" si="3"/>
        <v>-13.239736982406258</v>
      </c>
      <c r="BA46" s="69"/>
      <c r="BB46" s="69"/>
    </row>
    <row r="47" spans="1:54" ht="20.100000000000001" customHeight="1" x14ac:dyDescent="0.25">
      <c r="A47" s="175"/>
      <c r="B47" s="35"/>
      <c r="C47" s="42" t="s">
        <v>118</v>
      </c>
      <c r="D47" s="43">
        <v>869</v>
      </c>
      <c r="E47" s="28">
        <v>765</v>
      </c>
      <c r="F47" s="28">
        <v>934</v>
      </c>
      <c r="G47" s="28">
        <v>924</v>
      </c>
      <c r="H47" s="28">
        <v>879</v>
      </c>
      <c r="I47" s="28">
        <v>890</v>
      </c>
      <c r="J47" s="28">
        <v>968</v>
      </c>
      <c r="K47" s="28">
        <v>841</v>
      </c>
      <c r="L47" s="28">
        <v>945</v>
      </c>
      <c r="M47" s="28">
        <v>986</v>
      </c>
      <c r="N47" s="28">
        <v>908</v>
      </c>
      <c r="O47" s="28">
        <v>1038</v>
      </c>
      <c r="P47" s="134">
        <v>10947</v>
      </c>
      <c r="Q47" s="28">
        <v>870</v>
      </c>
      <c r="R47" s="28">
        <v>856</v>
      </c>
      <c r="S47" s="28">
        <v>1005</v>
      </c>
      <c r="T47" s="28">
        <v>969</v>
      </c>
      <c r="U47" s="28">
        <v>918</v>
      </c>
      <c r="V47" s="28">
        <v>1005</v>
      </c>
      <c r="W47" s="28">
        <v>962</v>
      </c>
      <c r="X47" s="28">
        <v>1114</v>
      </c>
      <c r="Y47" s="28">
        <v>1125</v>
      </c>
      <c r="Z47" s="28">
        <v>1090</v>
      </c>
      <c r="AA47" s="28">
        <v>1088</v>
      </c>
      <c r="AB47" s="28">
        <v>1107</v>
      </c>
      <c r="AC47" s="145">
        <v>12109</v>
      </c>
      <c r="AD47" s="43">
        <v>1046</v>
      </c>
      <c r="AE47" s="28">
        <v>937</v>
      </c>
      <c r="AF47" s="28">
        <v>1248</v>
      </c>
      <c r="AG47" s="28">
        <v>1063</v>
      </c>
      <c r="AH47" s="28">
        <v>1221</v>
      </c>
      <c r="AI47" s="28">
        <v>1122</v>
      </c>
      <c r="AJ47" s="28">
        <v>1179</v>
      </c>
      <c r="AK47" s="28">
        <v>1230</v>
      </c>
      <c r="AL47" s="28">
        <v>1226</v>
      </c>
      <c r="AM47" s="28">
        <v>1278</v>
      </c>
      <c r="AN47" s="28">
        <v>1224</v>
      </c>
      <c r="AO47" s="28">
        <v>1190</v>
      </c>
      <c r="AP47" s="134">
        <v>13964</v>
      </c>
      <c r="AQ47" s="28">
        <v>1274</v>
      </c>
      <c r="AR47" s="28">
        <v>1048</v>
      </c>
      <c r="AS47" s="28">
        <v>1218</v>
      </c>
      <c r="AT47" s="28">
        <v>1232</v>
      </c>
      <c r="AU47" s="28">
        <v>1239</v>
      </c>
      <c r="AV47" s="28">
        <v>1200</v>
      </c>
      <c r="AW47" s="152">
        <f t="shared" si="4"/>
        <v>5623</v>
      </c>
      <c r="AX47" s="20">
        <f t="shared" si="5"/>
        <v>6637</v>
      </c>
      <c r="AY47" s="54">
        <f t="shared" si="6"/>
        <v>7211</v>
      </c>
      <c r="AZ47" s="118">
        <f t="shared" si="3"/>
        <v>8.6484857616393018</v>
      </c>
      <c r="BA47" s="69"/>
      <c r="BB47" s="69"/>
    </row>
    <row r="48" spans="1:54" ht="20.100000000000001" customHeight="1" x14ac:dyDescent="0.25">
      <c r="A48" s="175"/>
      <c r="B48" s="35"/>
      <c r="C48" s="144" t="s">
        <v>34</v>
      </c>
      <c r="D48" s="43">
        <v>424</v>
      </c>
      <c r="E48" s="28">
        <v>362</v>
      </c>
      <c r="F48" s="28">
        <v>464</v>
      </c>
      <c r="G48" s="28">
        <v>420</v>
      </c>
      <c r="H48" s="28">
        <v>384</v>
      </c>
      <c r="I48" s="28">
        <v>500</v>
      </c>
      <c r="J48" s="28">
        <v>555</v>
      </c>
      <c r="K48" s="28">
        <v>527</v>
      </c>
      <c r="L48" s="28">
        <v>557</v>
      </c>
      <c r="M48" s="28">
        <v>566</v>
      </c>
      <c r="N48" s="28">
        <v>502</v>
      </c>
      <c r="O48" s="28">
        <v>576</v>
      </c>
      <c r="P48" s="134">
        <v>5837</v>
      </c>
      <c r="Q48" s="28">
        <v>508</v>
      </c>
      <c r="R48" s="28">
        <v>495</v>
      </c>
      <c r="S48" s="28">
        <v>565</v>
      </c>
      <c r="T48" s="28">
        <v>530</v>
      </c>
      <c r="U48" s="28">
        <v>507</v>
      </c>
      <c r="V48" s="28">
        <v>508</v>
      </c>
      <c r="W48" s="28">
        <v>510</v>
      </c>
      <c r="X48" s="28">
        <v>549</v>
      </c>
      <c r="Y48" s="28">
        <v>534</v>
      </c>
      <c r="Z48" s="28">
        <v>506</v>
      </c>
      <c r="AA48" s="28">
        <v>511</v>
      </c>
      <c r="AB48" s="28">
        <v>542</v>
      </c>
      <c r="AC48" s="145">
        <v>6265</v>
      </c>
      <c r="AD48" s="43">
        <v>532</v>
      </c>
      <c r="AE48" s="28">
        <v>430</v>
      </c>
      <c r="AF48" s="28">
        <v>583</v>
      </c>
      <c r="AG48" s="28">
        <v>471</v>
      </c>
      <c r="AH48" s="28">
        <v>581</v>
      </c>
      <c r="AI48" s="28">
        <v>563</v>
      </c>
      <c r="AJ48" s="28">
        <v>529</v>
      </c>
      <c r="AK48" s="28">
        <v>626</v>
      </c>
      <c r="AL48" s="28">
        <v>573</v>
      </c>
      <c r="AM48" s="28">
        <v>615</v>
      </c>
      <c r="AN48" s="28">
        <v>588</v>
      </c>
      <c r="AO48" s="28">
        <v>581</v>
      </c>
      <c r="AP48" s="134">
        <v>6672</v>
      </c>
      <c r="AQ48" s="28">
        <v>596</v>
      </c>
      <c r="AR48" s="28">
        <v>488</v>
      </c>
      <c r="AS48" s="28">
        <v>560</v>
      </c>
      <c r="AT48" s="28">
        <v>578</v>
      </c>
      <c r="AU48" s="28">
        <v>575</v>
      </c>
      <c r="AV48" s="28">
        <v>558</v>
      </c>
      <c r="AW48" s="152">
        <f t="shared" si="4"/>
        <v>3113</v>
      </c>
      <c r="AX48" s="20">
        <f t="shared" si="5"/>
        <v>3160</v>
      </c>
      <c r="AY48" s="54">
        <f t="shared" si="6"/>
        <v>3355</v>
      </c>
      <c r="AZ48" s="118">
        <f t="shared" si="3"/>
        <v>6.1708860759493778</v>
      </c>
      <c r="BA48" s="69"/>
      <c r="BB48" s="69"/>
    </row>
    <row r="49" spans="1:54" ht="20.100000000000001" customHeight="1" thickBot="1" x14ac:dyDescent="0.3">
      <c r="A49" s="175"/>
      <c r="B49" s="35"/>
      <c r="C49" s="144" t="s">
        <v>116</v>
      </c>
      <c r="D49" s="43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134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145">
        <v>0</v>
      </c>
      <c r="AD49" s="43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134">
        <v>0</v>
      </c>
      <c r="AQ49" s="28">
        <v>1</v>
      </c>
      <c r="AR49" s="28">
        <v>0</v>
      </c>
      <c r="AS49" s="28">
        <v>0</v>
      </c>
      <c r="AT49" s="28">
        <v>1</v>
      </c>
      <c r="AU49" s="28">
        <v>0</v>
      </c>
      <c r="AV49" s="28">
        <v>0</v>
      </c>
      <c r="AW49" s="152">
        <f t="shared" si="4"/>
        <v>0</v>
      </c>
      <c r="AX49" s="20">
        <f t="shared" si="5"/>
        <v>0</v>
      </c>
      <c r="AY49" s="54">
        <f t="shared" si="6"/>
        <v>2</v>
      </c>
      <c r="AZ49" s="118"/>
      <c r="BA49" s="69"/>
      <c r="BB49" s="69"/>
    </row>
    <row r="50" spans="1:54" s="222" customFormat="1" ht="20.100000000000001" customHeight="1" thickBot="1" x14ac:dyDescent="0.35">
      <c r="A50" s="175"/>
      <c r="B50" s="106" t="s">
        <v>18</v>
      </c>
      <c r="C50" s="104"/>
      <c r="D50" s="64">
        <v>1741</v>
      </c>
      <c r="E50" s="58">
        <v>1527</v>
      </c>
      <c r="F50" s="58">
        <v>1817</v>
      </c>
      <c r="G50" s="58">
        <v>1883</v>
      </c>
      <c r="H50" s="58">
        <v>1685</v>
      </c>
      <c r="I50" s="58">
        <v>1864</v>
      </c>
      <c r="J50" s="58">
        <v>2134</v>
      </c>
      <c r="K50" s="58">
        <v>2080</v>
      </c>
      <c r="L50" s="58">
        <v>2144</v>
      </c>
      <c r="M50" s="58">
        <v>2271</v>
      </c>
      <c r="N50" s="58">
        <v>2080</v>
      </c>
      <c r="O50" s="128">
        <v>2347</v>
      </c>
      <c r="P50" s="128">
        <v>23573</v>
      </c>
      <c r="Q50" s="58">
        <v>2023</v>
      </c>
      <c r="R50" s="58">
        <v>1980</v>
      </c>
      <c r="S50" s="58">
        <v>2279</v>
      </c>
      <c r="T50" s="58">
        <v>2288</v>
      </c>
      <c r="U50" s="58">
        <v>2247</v>
      </c>
      <c r="V50" s="58">
        <v>2367</v>
      </c>
      <c r="W50" s="58">
        <v>2293</v>
      </c>
      <c r="X50" s="58">
        <v>2499</v>
      </c>
      <c r="Y50" s="58">
        <v>2390</v>
      </c>
      <c r="Z50" s="58">
        <v>2277</v>
      </c>
      <c r="AA50" s="58">
        <v>2349</v>
      </c>
      <c r="AB50" s="58">
        <v>2329</v>
      </c>
      <c r="AC50" s="171">
        <v>27321</v>
      </c>
      <c r="AD50" s="64">
        <v>2174</v>
      </c>
      <c r="AE50" s="58">
        <v>1970</v>
      </c>
      <c r="AF50" s="58">
        <v>2464</v>
      </c>
      <c r="AG50" s="58">
        <v>2219</v>
      </c>
      <c r="AH50" s="58">
        <v>2601</v>
      </c>
      <c r="AI50" s="58">
        <v>2476</v>
      </c>
      <c r="AJ50" s="58">
        <v>2693</v>
      </c>
      <c r="AK50" s="58">
        <v>2465</v>
      </c>
      <c r="AL50" s="58">
        <v>2306</v>
      </c>
      <c r="AM50" s="58">
        <v>2393</v>
      </c>
      <c r="AN50" s="58">
        <v>2244</v>
      </c>
      <c r="AO50" s="58">
        <v>2269</v>
      </c>
      <c r="AP50" s="59">
        <v>28274</v>
      </c>
      <c r="AQ50" s="58">
        <v>2411</v>
      </c>
      <c r="AR50" s="58">
        <v>2016</v>
      </c>
      <c r="AS50" s="58">
        <v>2212</v>
      </c>
      <c r="AT50" s="58">
        <v>2263</v>
      </c>
      <c r="AU50" s="58">
        <v>2303</v>
      </c>
      <c r="AV50" s="58">
        <v>2177</v>
      </c>
      <c r="AW50" s="190">
        <f t="shared" si="4"/>
        <v>13184</v>
      </c>
      <c r="AX50" s="185">
        <f t="shared" si="5"/>
        <v>13904</v>
      </c>
      <c r="AY50" s="170">
        <f t="shared" si="6"/>
        <v>13382</v>
      </c>
      <c r="AZ50" s="62">
        <f t="shared" ref="AZ50:AZ52" si="7">((AY50/AX50)-1)*100</f>
        <v>-3.7543153049482192</v>
      </c>
      <c r="BA50" s="69"/>
      <c r="BB50" s="69"/>
    </row>
    <row r="51" spans="1:54" ht="20.100000000000001" customHeight="1" x14ac:dyDescent="0.25">
      <c r="A51" s="175"/>
      <c r="B51" s="213"/>
      <c r="C51" s="41" t="s">
        <v>25</v>
      </c>
      <c r="D51" s="36">
        <v>14</v>
      </c>
      <c r="E51" s="17">
        <v>14</v>
      </c>
      <c r="F51" s="17">
        <v>15</v>
      </c>
      <c r="G51" s="17">
        <v>140</v>
      </c>
      <c r="H51" s="17">
        <v>19</v>
      </c>
      <c r="I51" s="17">
        <v>25</v>
      </c>
      <c r="J51" s="17">
        <v>34</v>
      </c>
      <c r="K51" s="17">
        <v>40</v>
      </c>
      <c r="L51" s="17">
        <v>36</v>
      </c>
      <c r="M51" s="17">
        <v>44</v>
      </c>
      <c r="N51" s="17">
        <v>52</v>
      </c>
      <c r="O51" s="17">
        <v>56</v>
      </c>
      <c r="P51" s="184">
        <v>489</v>
      </c>
      <c r="Q51" s="17">
        <v>54</v>
      </c>
      <c r="R51" s="17">
        <v>61</v>
      </c>
      <c r="S51" s="17">
        <v>62</v>
      </c>
      <c r="T51" s="17">
        <v>60</v>
      </c>
      <c r="U51" s="17">
        <v>68</v>
      </c>
      <c r="V51" s="17">
        <v>90</v>
      </c>
      <c r="W51" s="17">
        <v>67</v>
      </c>
      <c r="X51" s="17">
        <v>74</v>
      </c>
      <c r="Y51" s="17">
        <v>71</v>
      </c>
      <c r="Z51" s="17">
        <v>70</v>
      </c>
      <c r="AA51" s="17">
        <v>76</v>
      </c>
      <c r="AB51" s="17">
        <v>83</v>
      </c>
      <c r="AC51" s="166">
        <v>836</v>
      </c>
      <c r="AD51" s="36">
        <v>103</v>
      </c>
      <c r="AE51" s="17">
        <v>79</v>
      </c>
      <c r="AF51" s="17">
        <v>98</v>
      </c>
      <c r="AG51" s="17">
        <v>120</v>
      </c>
      <c r="AH51" s="17">
        <v>130</v>
      </c>
      <c r="AI51" s="17">
        <v>231</v>
      </c>
      <c r="AJ51" s="17">
        <v>377</v>
      </c>
      <c r="AK51" s="17">
        <v>122</v>
      </c>
      <c r="AL51" s="17">
        <v>122</v>
      </c>
      <c r="AM51" s="17">
        <v>86</v>
      </c>
      <c r="AN51" s="17">
        <v>138</v>
      </c>
      <c r="AO51" s="17">
        <v>113</v>
      </c>
      <c r="AP51" s="184">
        <v>1719</v>
      </c>
      <c r="AQ51" s="17">
        <v>138</v>
      </c>
      <c r="AR51" s="17">
        <v>102</v>
      </c>
      <c r="AS51" s="17">
        <v>103</v>
      </c>
      <c r="AT51" s="17">
        <v>106</v>
      </c>
      <c r="AU51" s="17">
        <v>132</v>
      </c>
      <c r="AV51" s="17">
        <v>116</v>
      </c>
      <c r="AW51" s="151">
        <f t="shared" si="4"/>
        <v>395</v>
      </c>
      <c r="AX51" s="150">
        <f t="shared" si="5"/>
        <v>761</v>
      </c>
      <c r="AY51" s="234">
        <f t="shared" si="6"/>
        <v>697</v>
      </c>
      <c r="AZ51" s="117">
        <f t="shared" si="7"/>
        <v>-8.4099868593955343</v>
      </c>
      <c r="BA51" s="69"/>
      <c r="BB51" s="69"/>
    </row>
    <row r="52" spans="1:54" ht="20.100000000000001" customHeight="1" x14ac:dyDescent="0.25">
      <c r="A52" s="175"/>
      <c r="B52" s="60"/>
      <c r="C52" s="61" t="s">
        <v>26</v>
      </c>
      <c r="D52" s="43">
        <v>0</v>
      </c>
      <c r="E52" s="28">
        <v>0</v>
      </c>
      <c r="F52" s="28">
        <v>0</v>
      </c>
      <c r="G52" s="28">
        <v>0</v>
      </c>
      <c r="H52" s="28">
        <v>0</v>
      </c>
      <c r="I52" s="28">
        <v>5</v>
      </c>
      <c r="J52" s="28">
        <v>10</v>
      </c>
      <c r="K52" s="28">
        <v>15</v>
      </c>
      <c r="L52" s="28">
        <v>17</v>
      </c>
      <c r="M52" s="28">
        <v>22</v>
      </c>
      <c r="N52" s="28">
        <v>19</v>
      </c>
      <c r="O52" s="28">
        <v>16</v>
      </c>
      <c r="P52" s="134">
        <v>104</v>
      </c>
      <c r="Q52" s="28">
        <v>19</v>
      </c>
      <c r="R52" s="28">
        <v>18</v>
      </c>
      <c r="S52" s="28">
        <v>7</v>
      </c>
      <c r="T52" s="28">
        <v>8</v>
      </c>
      <c r="U52" s="28">
        <v>11</v>
      </c>
      <c r="V52" s="28">
        <v>7</v>
      </c>
      <c r="W52" s="28">
        <v>2</v>
      </c>
      <c r="X52" s="28">
        <v>13</v>
      </c>
      <c r="Y52" s="28">
        <v>6</v>
      </c>
      <c r="Z52" s="28">
        <v>5</v>
      </c>
      <c r="AA52" s="28">
        <v>5</v>
      </c>
      <c r="AB52" s="28">
        <v>2</v>
      </c>
      <c r="AC52" s="145">
        <v>103</v>
      </c>
      <c r="AD52" s="43">
        <v>1</v>
      </c>
      <c r="AE52" s="28">
        <v>0</v>
      </c>
      <c r="AF52" s="28">
        <v>0</v>
      </c>
      <c r="AG52" s="28">
        <v>3</v>
      </c>
      <c r="AH52" s="28">
        <v>3</v>
      </c>
      <c r="AI52" s="28">
        <v>1</v>
      </c>
      <c r="AJ52" s="28">
        <v>1</v>
      </c>
      <c r="AK52" s="28">
        <v>5</v>
      </c>
      <c r="AL52" s="28">
        <v>4</v>
      </c>
      <c r="AM52" s="28">
        <v>4</v>
      </c>
      <c r="AN52" s="28">
        <v>1</v>
      </c>
      <c r="AO52" s="28">
        <v>1</v>
      </c>
      <c r="AP52" s="134">
        <v>24</v>
      </c>
      <c r="AQ52" s="28">
        <v>5</v>
      </c>
      <c r="AR52" s="28">
        <v>0</v>
      </c>
      <c r="AS52" s="28">
        <v>1</v>
      </c>
      <c r="AT52" s="28">
        <v>12</v>
      </c>
      <c r="AU52" s="28">
        <v>13</v>
      </c>
      <c r="AV52" s="28">
        <v>3</v>
      </c>
      <c r="AW52" s="152">
        <f t="shared" si="4"/>
        <v>70</v>
      </c>
      <c r="AX52" s="20">
        <f t="shared" si="5"/>
        <v>8</v>
      </c>
      <c r="AY52" s="54">
        <f t="shared" si="6"/>
        <v>34</v>
      </c>
      <c r="AZ52" s="118">
        <f t="shared" si="7"/>
        <v>325</v>
      </c>
      <c r="BA52" s="69"/>
      <c r="BB52" s="69"/>
    </row>
    <row r="53" spans="1:54" ht="20.100000000000001" customHeight="1" x14ac:dyDescent="0.25">
      <c r="A53" s="175"/>
      <c r="B53" s="60"/>
      <c r="C53" s="61" t="s">
        <v>27</v>
      </c>
      <c r="D53" s="43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2</v>
      </c>
      <c r="N53" s="28">
        <v>0</v>
      </c>
      <c r="O53" s="28">
        <v>0</v>
      </c>
      <c r="P53" s="134">
        <v>2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145">
        <v>0</v>
      </c>
      <c r="AD53" s="43">
        <v>0</v>
      </c>
      <c r="AE53" s="28">
        <v>1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8">
        <v>0</v>
      </c>
      <c r="AM53" s="28">
        <v>0</v>
      </c>
      <c r="AN53" s="28">
        <v>0</v>
      </c>
      <c r="AO53" s="28">
        <v>0</v>
      </c>
      <c r="AP53" s="134">
        <v>1</v>
      </c>
      <c r="AQ53" s="28">
        <v>0</v>
      </c>
      <c r="AR53" s="28">
        <v>0</v>
      </c>
      <c r="AS53" s="28">
        <v>0</v>
      </c>
      <c r="AT53" s="28">
        <v>2</v>
      </c>
      <c r="AU53" s="28">
        <v>0</v>
      </c>
      <c r="AV53" s="28">
        <v>0</v>
      </c>
      <c r="AW53" s="152">
        <f t="shared" si="4"/>
        <v>0</v>
      </c>
      <c r="AX53" s="20">
        <f t="shared" si="5"/>
        <v>1</v>
      </c>
      <c r="AY53" s="54">
        <f t="shared" si="6"/>
        <v>2</v>
      </c>
      <c r="AZ53" s="118"/>
      <c r="BA53" s="69"/>
      <c r="BB53" s="69"/>
    </row>
    <row r="54" spans="1:54" ht="20.100000000000001" customHeight="1" x14ac:dyDescent="0.25">
      <c r="A54" s="175"/>
      <c r="B54" s="60"/>
      <c r="C54" s="144" t="s">
        <v>33</v>
      </c>
      <c r="D54" s="43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134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145">
        <v>0</v>
      </c>
      <c r="AD54" s="43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8">
        <v>0</v>
      </c>
      <c r="AM54" s="28">
        <v>0</v>
      </c>
      <c r="AN54" s="28">
        <v>0</v>
      </c>
      <c r="AO54" s="28">
        <v>0</v>
      </c>
      <c r="AP54" s="134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152">
        <f t="shared" si="4"/>
        <v>0</v>
      </c>
      <c r="AX54" s="20">
        <f t="shared" si="5"/>
        <v>0</v>
      </c>
      <c r="AY54" s="54">
        <f t="shared" si="6"/>
        <v>0</v>
      </c>
      <c r="AZ54" s="118"/>
      <c r="BA54" s="69"/>
      <c r="BB54" s="69"/>
    </row>
    <row r="55" spans="1:54" ht="20.100000000000001" customHeight="1" x14ac:dyDescent="0.25">
      <c r="A55" s="175"/>
      <c r="B55" s="60"/>
      <c r="C55" s="42" t="s">
        <v>28</v>
      </c>
      <c r="D55" s="43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134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145">
        <v>0</v>
      </c>
      <c r="AD55" s="43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8">
        <v>0</v>
      </c>
      <c r="AM55" s="28">
        <v>0</v>
      </c>
      <c r="AN55" s="28">
        <v>0</v>
      </c>
      <c r="AO55" s="28">
        <v>0</v>
      </c>
      <c r="AP55" s="134">
        <v>0</v>
      </c>
      <c r="AQ55" s="28">
        <v>0</v>
      </c>
      <c r="AR55" s="28">
        <v>0</v>
      </c>
      <c r="AS55" s="28">
        <v>0</v>
      </c>
      <c r="AT55" s="28">
        <v>0</v>
      </c>
      <c r="AU55" s="28">
        <v>0</v>
      </c>
      <c r="AV55" s="28">
        <v>0</v>
      </c>
      <c r="AW55" s="152">
        <f t="shared" si="4"/>
        <v>0</v>
      </c>
      <c r="AX55" s="20">
        <f t="shared" si="5"/>
        <v>0</v>
      </c>
      <c r="AY55" s="54">
        <f t="shared" si="6"/>
        <v>0</v>
      </c>
      <c r="AZ55" s="118"/>
      <c r="BA55" s="69"/>
      <c r="BB55" s="69"/>
    </row>
    <row r="56" spans="1:54" ht="20.100000000000001" customHeight="1" x14ac:dyDescent="0.25">
      <c r="A56" s="175"/>
      <c r="B56" s="60"/>
      <c r="C56" s="61" t="s">
        <v>117</v>
      </c>
      <c r="D56" s="43">
        <v>101</v>
      </c>
      <c r="E56" s="28">
        <v>86</v>
      </c>
      <c r="F56" s="28">
        <v>113</v>
      </c>
      <c r="G56" s="28">
        <v>112</v>
      </c>
      <c r="H56" s="28">
        <v>88</v>
      </c>
      <c r="I56" s="28">
        <v>124</v>
      </c>
      <c r="J56" s="28">
        <v>119</v>
      </c>
      <c r="K56" s="28">
        <v>101</v>
      </c>
      <c r="L56" s="28">
        <v>113</v>
      </c>
      <c r="M56" s="28">
        <v>122</v>
      </c>
      <c r="N56" s="28">
        <v>107</v>
      </c>
      <c r="O56" s="28">
        <v>118</v>
      </c>
      <c r="P56" s="134">
        <v>1304</v>
      </c>
      <c r="Q56" s="28">
        <v>118</v>
      </c>
      <c r="R56" s="28">
        <v>71</v>
      </c>
      <c r="S56" s="28">
        <v>130</v>
      </c>
      <c r="T56" s="28">
        <v>143</v>
      </c>
      <c r="U56" s="28">
        <v>132</v>
      </c>
      <c r="V56" s="28">
        <v>133</v>
      </c>
      <c r="W56" s="28">
        <v>123</v>
      </c>
      <c r="X56" s="28">
        <v>121</v>
      </c>
      <c r="Y56" s="28">
        <v>122</v>
      </c>
      <c r="Z56" s="28">
        <v>101</v>
      </c>
      <c r="AA56" s="28">
        <v>100</v>
      </c>
      <c r="AB56" s="28">
        <v>88</v>
      </c>
      <c r="AC56" s="145">
        <v>1382</v>
      </c>
      <c r="AD56" s="43">
        <v>105</v>
      </c>
      <c r="AE56" s="28">
        <v>96</v>
      </c>
      <c r="AF56" s="28">
        <v>85</v>
      </c>
      <c r="AG56" s="28">
        <v>88</v>
      </c>
      <c r="AH56" s="28">
        <v>102</v>
      </c>
      <c r="AI56" s="28">
        <v>86</v>
      </c>
      <c r="AJ56" s="28">
        <v>97</v>
      </c>
      <c r="AK56" s="28">
        <v>72</v>
      </c>
      <c r="AL56" s="28">
        <v>77</v>
      </c>
      <c r="AM56" s="28">
        <v>86</v>
      </c>
      <c r="AN56" s="28">
        <v>72</v>
      </c>
      <c r="AO56" s="28">
        <v>97</v>
      </c>
      <c r="AP56" s="134">
        <v>1063</v>
      </c>
      <c r="AQ56" s="28">
        <v>85</v>
      </c>
      <c r="AR56" s="28">
        <v>77</v>
      </c>
      <c r="AS56" s="28">
        <v>61</v>
      </c>
      <c r="AT56" s="28">
        <v>51</v>
      </c>
      <c r="AU56" s="28">
        <v>64</v>
      </c>
      <c r="AV56" s="28">
        <v>45</v>
      </c>
      <c r="AW56" s="152">
        <f t="shared" si="4"/>
        <v>727</v>
      </c>
      <c r="AX56" s="20">
        <f t="shared" si="5"/>
        <v>562</v>
      </c>
      <c r="AY56" s="54">
        <f t="shared" si="6"/>
        <v>383</v>
      </c>
      <c r="AZ56" s="118">
        <f t="shared" ref="AZ56:AZ59" si="8">((AY56/AX56)-1)*100</f>
        <v>-31.850533807829184</v>
      </c>
      <c r="BA56" s="69"/>
      <c r="BB56" s="69"/>
    </row>
    <row r="57" spans="1:54" ht="20.100000000000001" customHeight="1" x14ac:dyDescent="0.25">
      <c r="A57" s="175"/>
      <c r="B57" s="35"/>
      <c r="C57" s="42" t="s">
        <v>29</v>
      </c>
      <c r="D57" s="43">
        <v>452</v>
      </c>
      <c r="E57" s="28">
        <v>375</v>
      </c>
      <c r="F57" s="28">
        <v>418</v>
      </c>
      <c r="G57" s="28">
        <v>413</v>
      </c>
      <c r="H57" s="28">
        <v>383</v>
      </c>
      <c r="I57" s="28">
        <v>405</v>
      </c>
      <c r="J57" s="28">
        <v>499</v>
      </c>
      <c r="K57" s="28">
        <v>598</v>
      </c>
      <c r="L57" s="28">
        <v>556</v>
      </c>
      <c r="M57" s="28">
        <v>638</v>
      </c>
      <c r="N57" s="28">
        <v>582</v>
      </c>
      <c r="O57" s="28">
        <v>716</v>
      </c>
      <c r="P57" s="134">
        <v>6035</v>
      </c>
      <c r="Q57" s="28">
        <v>581</v>
      </c>
      <c r="R57" s="28">
        <v>604</v>
      </c>
      <c r="S57" s="28">
        <v>668</v>
      </c>
      <c r="T57" s="28">
        <v>740</v>
      </c>
      <c r="U57" s="28">
        <v>714</v>
      </c>
      <c r="V57" s="28">
        <v>753</v>
      </c>
      <c r="W57" s="28">
        <v>762</v>
      </c>
      <c r="X57" s="28">
        <v>810</v>
      </c>
      <c r="Y57" s="28">
        <v>761</v>
      </c>
      <c r="Z57" s="28">
        <v>712</v>
      </c>
      <c r="AA57" s="28">
        <v>776</v>
      </c>
      <c r="AB57" s="28">
        <v>731</v>
      </c>
      <c r="AC57" s="145">
        <v>8612</v>
      </c>
      <c r="AD57" s="43">
        <v>640</v>
      </c>
      <c r="AE57" s="28">
        <v>596</v>
      </c>
      <c r="AF57" s="28">
        <v>707</v>
      </c>
      <c r="AG57" s="28">
        <v>672</v>
      </c>
      <c r="AH57" s="28">
        <v>815</v>
      </c>
      <c r="AI57" s="28">
        <v>738</v>
      </c>
      <c r="AJ57" s="28">
        <v>741</v>
      </c>
      <c r="AK57" s="28">
        <v>754</v>
      </c>
      <c r="AL57" s="28">
        <v>683</v>
      </c>
      <c r="AM57" s="28">
        <v>693</v>
      </c>
      <c r="AN57" s="28">
        <v>583</v>
      </c>
      <c r="AO57" s="28">
        <v>672</v>
      </c>
      <c r="AP57" s="134">
        <v>8294</v>
      </c>
      <c r="AQ57" s="28">
        <v>647</v>
      </c>
      <c r="AR57" s="28">
        <v>587</v>
      </c>
      <c r="AS57" s="28">
        <v>598</v>
      </c>
      <c r="AT57" s="28">
        <v>600</v>
      </c>
      <c r="AU57" s="28">
        <v>621</v>
      </c>
      <c r="AV57" s="28">
        <v>616</v>
      </c>
      <c r="AW57" s="152">
        <f t="shared" si="4"/>
        <v>4060</v>
      </c>
      <c r="AX57" s="20">
        <f t="shared" si="5"/>
        <v>4168</v>
      </c>
      <c r="AY57" s="54">
        <f t="shared" si="6"/>
        <v>3669</v>
      </c>
      <c r="AZ57" s="118">
        <f t="shared" si="8"/>
        <v>-11.972168905950099</v>
      </c>
      <c r="BA57" s="69"/>
      <c r="BB57" s="69"/>
    </row>
    <row r="58" spans="1:54" ht="20.100000000000001" customHeight="1" x14ac:dyDescent="0.25">
      <c r="A58" s="175"/>
      <c r="B58" s="35"/>
      <c r="C58" s="42" t="s">
        <v>118</v>
      </c>
      <c r="D58" s="43">
        <v>761</v>
      </c>
      <c r="E58" s="28">
        <v>681</v>
      </c>
      <c r="F58" s="28">
        <v>843</v>
      </c>
      <c r="G58" s="28">
        <v>830</v>
      </c>
      <c r="H58" s="28">
        <v>807</v>
      </c>
      <c r="I58" s="28">
        <v>808</v>
      </c>
      <c r="J58" s="28">
        <v>887</v>
      </c>
      <c r="K58" s="28">
        <v>781</v>
      </c>
      <c r="L58" s="28">
        <v>868</v>
      </c>
      <c r="M58" s="28">
        <v>873</v>
      </c>
      <c r="N58" s="28">
        <v>801</v>
      </c>
      <c r="O58" s="28">
        <v>879</v>
      </c>
      <c r="P58" s="134">
        <v>9819</v>
      </c>
      <c r="Q58" s="28">
        <v>755</v>
      </c>
      <c r="R58" s="28">
        <v>744</v>
      </c>
      <c r="S58" s="28">
        <v>867</v>
      </c>
      <c r="T58" s="28">
        <v>834</v>
      </c>
      <c r="U58" s="28">
        <v>817</v>
      </c>
      <c r="V58" s="28">
        <v>874</v>
      </c>
      <c r="W58" s="28">
        <v>843</v>
      </c>
      <c r="X58" s="28">
        <v>928</v>
      </c>
      <c r="Y58" s="28">
        <v>909</v>
      </c>
      <c r="Z58" s="28">
        <v>885</v>
      </c>
      <c r="AA58" s="28">
        <v>885</v>
      </c>
      <c r="AB58" s="28">
        <v>899</v>
      </c>
      <c r="AC58" s="145">
        <v>10240</v>
      </c>
      <c r="AD58" s="43">
        <v>833</v>
      </c>
      <c r="AE58" s="28">
        <v>762</v>
      </c>
      <c r="AF58" s="28">
        <v>994</v>
      </c>
      <c r="AG58" s="28">
        <v>854</v>
      </c>
      <c r="AH58" s="28">
        <v>989</v>
      </c>
      <c r="AI58" s="28">
        <v>891</v>
      </c>
      <c r="AJ58" s="28">
        <v>967</v>
      </c>
      <c r="AK58" s="28">
        <v>953</v>
      </c>
      <c r="AL58" s="28">
        <v>891</v>
      </c>
      <c r="AM58" s="28">
        <v>934</v>
      </c>
      <c r="AN58" s="28">
        <v>894</v>
      </c>
      <c r="AO58" s="28">
        <v>855</v>
      </c>
      <c r="AP58" s="134">
        <v>10817</v>
      </c>
      <c r="AQ58" s="28">
        <v>941</v>
      </c>
      <c r="AR58" s="28">
        <v>766</v>
      </c>
      <c r="AS58" s="28">
        <v>900</v>
      </c>
      <c r="AT58" s="28">
        <v>909</v>
      </c>
      <c r="AU58" s="28">
        <v>906</v>
      </c>
      <c r="AV58" s="28">
        <v>856</v>
      </c>
      <c r="AW58" s="152">
        <f t="shared" si="4"/>
        <v>4891</v>
      </c>
      <c r="AX58" s="20">
        <f t="shared" si="5"/>
        <v>5323</v>
      </c>
      <c r="AY58" s="54">
        <f t="shared" si="6"/>
        <v>5278</v>
      </c>
      <c r="AZ58" s="118">
        <f t="shared" si="8"/>
        <v>-0.84538793913206955</v>
      </c>
      <c r="BA58" s="69"/>
      <c r="BB58" s="69"/>
    </row>
    <row r="59" spans="1:54" ht="20.100000000000001" customHeight="1" thickBot="1" x14ac:dyDescent="0.3">
      <c r="A59" s="175"/>
      <c r="B59" s="214"/>
      <c r="C59" s="215" t="s">
        <v>34</v>
      </c>
      <c r="D59" s="73">
        <v>413</v>
      </c>
      <c r="E59" s="74">
        <v>371</v>
      </c>
      <c r="F59" s="74">
        <v>428</v>
      </c>
      <c r="G59" s="74">
        <v>388</v>
      </c>
      <c r="H59" s="74">
        <v>388</v>
      </c>
      <c r="I59" s="74">
        <v>497</v>
      </c>
      <c r="J59" s="74">
        <v>585</v>
      </c>
      <c r="K59" s="74">
        <v>545</v>
      </c>
      <c r="L59" s="74">
        <v>554</v>
      </c>
      <c r="M59" s="74">
        <v>570</v>
      </c>
      <c r="N59" s="74">
        <v>519</v>
      </c>
      <c r="O59" s="74">
        <v>562</v>
      </c>
      <c r="P59" s="127">
        <v>5820</v>
      </c>
      <c r="Q59" s="74">
        <v>496</v>
      </c>
      <c r="R59" s="74">
        <v>482</v>
      </c>
      <c r="S59" s="74">
        <v>545</v>
      </c>
      <c r="T59" s="74">
        <v>503</v>
      </c>
      <c r="U59" s="74">
        <v>505</v>
      </c>
      <c r="V59" s="74">
        <v>510</v>
      </c>
      <c r="W59" s="74">
        <v>496</v>
      </c>
      <c r="X59" s="74">
        <v>553</v>
      </c>
      <c r="Y59" s="74">
        <v>521</v>
      </c>
      <c r="Z59" s="74">
        <v>504</v>
      </c>
      <c r="AA59" s="74">
        <v>507</v>
      </c>
      <c r="AB59" s="74">
        <v>526</v>
      </c>
      <c r="AC59" s="181">
        <v>6148</v>
      </c>
      <c r="AD59" s="73">
        <v>492</v>
      </c>
      <c r="AE59" s="74">
        <v>436</v>
      </c>
      <c r="AF59" s="74">
        <v>580</v>
      </c>
      <c r="AG59" s="74">
        <v>482</v>
      </c>
      <c r="AH59" s="74">
        <v>562</v>
      </c>
      <c r="AI59" s="74">
        <v>529</v>
      </c>
      <c r="AJ59" s="74">
        <v>510</v>
      </c>
      <c r="AK59" s="74">
        <v>559</v>
      </c>
      <c r="AL59" s="74">
        <v>529</v>
      </c>
      <c r="AM59" s="74">
        <v>590</v>
      </c>
      <c r="AN59" s="74">
        <v>556</v>
      </c>
      <c r="AO59" s="74">
        <v>531</v>
      </c>
      <c r="AP59" s="127">
        <v>6356</v>
      </c>
      <c r="AQ59" s="74">
        <v>595</v>
      </c>
      <c r="AR59" s="74">
        <v>484</v>
      </c>
      <c r="AS59" s="74">
        <v>549</v>
      </c>
      <c r="AT59" s="74">
        <v>583</v>
      </c>
      <c r="AU59" s="74">
        <v>567</v>
      </c>
      <c r="AV59" s="74">
        <v>541</v>
      </c>
      <c r="AW59" s="232">
        <f t="shared" si="4"/>
        <v>3041</v>
      </c>
      <c r="AX59" s="155">
        <f t="shared" si="5"/>
        <v>3081</v>
      </c>
      <c r="AY59" s="231">
        <f t="shared" si="6"/>
        <v>3319</v>
      </c>
      <c r="AZ59" s="119">
        <f t="shared" si="8"/>
        <v>7.7247646867899977</v>
      </c>
      <c r="BA59" s="69"/>
      <c r="BB59" s="69"/>
    </row>
    <row r="60" spans="1:54" ht="20.100000000000001" customHeight="1" x14ac:dyDescent="0.25">
      <c r="A60" s="175"/>
      <c r="B60" s="205"/>
      <c r="C60" s="205"/>
      <c r="D60" s="48"/>
      <c r="E60" s="123"/>
      <c r="F60" s="48"/>
      <c r="G60" s="48"/>
      <c r="H60" s="48"/>
      <c r="I60" s="48"/>
      <c r="J60" s="48"/>
      <c r="K60" s="48"/>
      <c r="L60" s="48"/>
      <c r="M60" s="48"/>
      <c r="N60" s="123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9"/>
      <c r="AX60" s="153"/>
      <c r="AY60" s="153"/>
      <c r="AZ60" s="68"/>
      <c r="BA60" s="69"/>
      <c r="BB60" s="69"/>
    </row>
    <row r="61" spans="1:54" ht="20.100000000000001" customHeight="1" x14ac:dyDescent="0.25">
      <c r="A61" s="175"/>
      <c r="B61" s="317" t="s">
        <v>37</v>
      </c>
      <c r="C61" s="317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9"/>
      <c r="AX61" s="153"/>
      <c r="AY61" s="153"/>
      <c r="AZ61" s="68"/>
      <c r="BA61" s="69"/>
      <c r="BB61" s="69"/>
    </row>
    <row r="62" spans="1:54" ht="20.100000000000001" customHeight="1" thickBot="1" x14ac:dyDescent="0.3">
      <c r="A62" s="175"/>
      <c r="B62" s="86" t="s">
        <v>43</v>
      </c>
      <c r="C62" s="86"/>
      <c r="D62" s="47"/>
      <c r="E62" s="111"/>
      <c r="F62" s="47"/>
      <c r="G62" s="47"/>
      <c r="H62" s="47"/>
      <c r="I62" s="47"/>
      <c r="J62" s="47"/>
      <c r="K62" s="47"/>
      <c r="L62" s="47"/>
      <c r="M62" s="47"/>
      <c r="N62" s="111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27"/>
      <c r="AX62" s="153"/>
      <c r="AY62" s="162"/>
      <c r="AZ62" s="27"/>
      <c r="BA62" s="69"/>
      <c r="BB62" s="69"/>
    </row>
    <row r="63" spans="1:54" ht="20.100000000000001" customHeight="1" thickBot="1" x14ac:dyDescent="0.35">
      <c r="A63" s="175"/>
      <c r="B63" s="95"/>
      <c r="C63" s="90" t="s">
        <v>50</v>
      </c>
      <c r="D63" s="91">
        <v>11170.279958187999</v>
      </c>
      <c r="E63" s="92">
        <v>10221.0603266866</v>
      </c>
      <c r="F63" s="92">
        <v>11374.769059807</v>
      </c>
      <c r="G63" s="92">
        <v>11617.0440558264</v>
      </c>
      <c r="H63" s="92">
        <v>11398.696467574002</v>
      </c>
      <c r="I63" s="92">
        <v>12664.330652037001</v>
      </c>
      <c r="J63" s="92">
        <v>12985.378455226599</v>
      </c>
      <c r="K63" s="92">
        <v>11335.435346825401</v>
      </c>
      <c r="L63" s="92">
        <v>12901.3503360792</v>
      </c>
      <c r="M63" s="92">
        <v>14645.3855617382</v>
      </c>
      <c r="N63" s="92">
        <v>13282.459124585002</v>
      </c>
      <c r="O63" s="92">
        <v>17535.248897725</v>
      </c>
      <c r="P63" s="133">
        <v>151131.43824229841</v>
      </c>
      <c r="Q63" s="92">
        <v>12490.969616561599</v>
      </c>
      <c r="R63" s="92">
        <v>11965.586594665599</v>
      </c>
      <c r="S63" s="92">
        <v>14567.517097040802</v>
      </c>
      <c r="T63" s="92">
        <v>14383.751715024602</v>
      </c>
      <c r="U63" s="92">
        <v>14347.5849145544</v>
      </c>
      <c r="V63" s="92">
        <v>15067.8999328832</v>
      </c>
      <c r="W63" s="92">
        <v>13088.7078636036</v>
      </c>
      <c r="X63" s="92">
        <v>14142.541514921399</v>
      </c>
      <c r="Y63" s="92">
        <v>14805.832660040598</v>
      </c>
      <c r="Z63" s="92">
        <v>14118.707724653199</v>
      </c>
      <c r="AA63" s="92">
        <v>15051.354516584401</v>
      </c>
      <c r="AB63" s="92">
        <v>18614.103737994199</v>
      </c>
      <c r="AC63" s="133">
        <v>172644.5578885276</v>
      </c>
      <c r="AD63" s="92">
        <v>13138.779274355798</v>
      </c>
      <c r="AE63" s="92">
        <v>11640.652396661801</v>
      </c>
      <c r="AF63" s="92">
        <v>15199.281615996602</v>
      </c>
      <c r="AG63" s="92">
        <v>14732.999838174197</v>
      </c>
      <c r="AH63" s="92">
        <v>15374.4526030534</v>
      </c>
      <c r="AI63" s="92">
        <v>14765.01513931</v>
      </c>
      <c r="AJ63" s="92">
        <v>15120.2989388402</v>
      </c>
      <c r="AK63" s="92">
        <v>15426.070153547</v>
      </c>
      <c r="AL63" s="92">
        <v>15861.123791912803</v>
      </c>
      <c r="AM63" s="92">
        <v>16691.491283183601</v>
      </c>
      <c r="AN63" s="92">
        <v>16532.455021797403</v>
      </c>
      <c r="AO63" s="92">
        <v>19210.812822511398</v>
      </c>
      <c r="AP63" s="133">
        <v>183693.43287934415</v>
      </c>
      <c r="AQ63" s="92">
        <v>16287.519589367199</v>
      </c>
      <c r="AR63" s="92">
        <v>13421.042122104001</v>
      </c>
      <c r="AS63" s="92">
        <v>16525.049335904201</v>
      </c>
      <c r="AT63" s="92">
        <v>18022.925989184998</v>
      </c>
      <c r="AU63" s="92">
        <v>17903.591086430402</v>
      </c>
      <c r="AV63" s="92">
        <v>17900.062445646003</v>
      </c>
      <c r="AW63" s="91">
        <f>SUM($Q63:$V63)</f>
        <v>82823.309870730212</v>
      </c>
      <c r="AX63" s="124">
        <f>SUM($AD63:$AI63)</f>
        <v>84851.180867551797</v>
      </c>
      <c r="AY63" s="125">
        <f>SUM($AQ63:$AV63)</f>
        <v>100060.19056863681</v>
      </c>
      <c r="AZ63" s="179">
        <f t="shared" ref="AZ63:AZ85" si="9">((AY63/AX63)-1)*100</f>
        <v>17.924334753602867</v>
      </c>
      <c r="BA63" s="69"/>
      <c r="BB63" s="69"/>
    </row>
    <row r="64" spans="1:54" ht="20.100000000000001" customHeight="1" x14ac:dyDescent="0.2">
      <c r="A64" s="175"/>
      <c r="B64" s="13" t="s">
        <v>44</v>
      </c>
      <c r="C64" s="14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206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206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206"/>
      <c r="AQ64" s="82"/>
      <c r="AR64" s="82"/>
      <c r="AS64" s="82"/>
      <c r="AT64" s="82"/>
      <c r="AU64" s="82"/>
      <c r="AV64" s="82"/>
      <c r="AW64" s="81"/>
      <c r="AX64" s="150"/>
      <c r="AY64" s="234"/>
      <c r="AZ64" s="206"/>
      <c r="BA64" s="69"/>
      <c r="BB64" s="69"/>
    </row>
    <row r="65" spans="1:54" ht="20.100000000000001" customHeight="1" x14ac:dyDescent="0.25">
      <c r="A65" s="175"/>
      <c r="B65" s="312" t="s">
        <v>12</v>
      </c>
      <c r="C65" s="311"/>
      <c r="D65" s="43">
        <v>9676.1721070499989</v>
      </c>
      <c r="E65" s="28">
        <v>8825.0421714500008</v>
      </c>
      <c r="F65" s="28">
        <v>9804.1320560599997</v>
      </c>
      <c r="G65" s="28">
        <v>9654.2468529199996</v>
      </c>
      <c r="H65" s="28">
        <v>9725.3174534000009</v>
      </c>
      <c r="I65" s="28">
        <v>11018.002514310001</v>
      </c>
      <c r="J65" s="28">
        <v>11605.665878579999</v>
      </c>
      <c r="K65" s="28">
        <v>9964.4861006400006</v>
      </c>
      <c r="L65" s="28">
        <v>11701.639800520001</v>
      </c>
      <c r="M65" s="28">
        <v>12741.28293297</v>
      </c>
      <c r="N65" s="28">
        <v>11804.746632630002</v>
      </c>
      <c r="O65" s="28">
        <v>14514.53998465</v>
      </c>
      <c r="P65" s="134">
        <v>131035.27448518001</v>
      </c>
      <c r="Q65" s="28">
        <v>10942.671450889999</v>
      </c>
      <c r="R65" s="28">
        <v>10470.219709479999</v>
      </c>
      <c r="S65" s="28">
        <v>12327.573835860001</v>
      </c>
      <c r="T65" s="28">
        <v>11856.839480690001</v>
      </c>
      <c r="U65" s="28">
        <v>12150.848840229999</v>
      </c>
      <c r="V65" s="28">
        <v>13044.69683273</v>
      </c>
      <c r="W65" s="28">
        <v>11578.83182254</v>
      </c>
      <c r="X65" s="28">
        <v>12412.293422549999</v>
      </c>
      <c r="Y65" s="28">
        <v>13190.368967359998</v>
      </c>
      <c r="Z65" s="28">
        <v>12583.321951349999</v>
      </c>
      <c r="AA65" s="28">
        <v>13344.40406089</v>
      </c>
      <c r="AB65" s="28">
        <v>16795.14888972</v>
      </c>
      <c r="AC65" s="134">
        <v>150697.21926429</v>
      </c>
      <c r="AD65" s="28">
        <v>11786.130061619999</v>
      </c>
      <c r="AE65" s="28">
        <v>10279.919441560001</v>
      </c>
      <c r="AF65" s="28">
        <v>13514.928430630001</v>
      </c>
      <c r="AG65" s="28">
        <v>13259.905445259998</v>
      </c>
      <c r="AH65" s="28">
        <v>13606.91262664</v>
      </c>
      <c r="AI65" s="28">
        <v>13030.15422509</v>
      </c>
      <c r="AJ65" s="28">
        <v>13708.199381169999</v>
      </c>
      <c r="AK65" s="28">
        <v>13883.296960600001</v>
      </c>
      <c r="AL65" s="28">
        <v>14076.879833560002</v>
      </c>
      <c r="AM65" s="28">
        <v>15188.556852110001</v>
      </c>
      <c r="AN65" s="28">
        <v>14821.079858900002</v>
      </c>
      <c r="AO65" s="28">
        <v>17440.357162249999</v>
      </c>
      <c r="AP65" s="134">
        <v>164596.32027938997</v>
      </c>
      <c r="AQ65" s="28">
        <v>14762.595303029999</v>
      </c>
      <c r="AR65" s="28">
        <v>12305.341213600001</v>
      </c>
      <c r="AS65" s="28">
        <v>15296.218945840001</v>
      </c>
      <c r="AT65" s="28">
        <v>16570.539855769999</v>
      </c>
      <c r="AU65" s="28">
        <v>16085.696961060001</v>
      </c>
      <c r="AV65" s="28">
        <v>16435.491653290002</v>
      </c>
      <c r="AW65" s="43">
        <f>SUM($Q65:$V65)</f>
        <v>70792.850149880003</v>
      </c>
      <c r="AX65" s="20">
        <f>SUM($AD65:$AI65)</f>
        <v>75477.950230799994</v>
      </c>
      <c r="AY65" s="54">
        <f>SUM($AQ65:$AV65)</f>
        <v>91455.883932590019</v>
      </c>
      <c r="AZ65" s="113">
        <f t="shared" si="9"/>
        <v>21.169008502393027</v>
      </c>
      <c r="BA65" s="69"/>
      <c r="BB65" s="69"/>
    </row>
    <row r="66" spans="1:54" ht="20.100000000000001" customHeight="1" x14ac:dyDescent="0.2">
      <c r="A66" s="175"/>
      <c r="B66" s="18" t="s">
        <v>45</v>
      </c>
      <c r="C66" s="23"/>
      <c r="D66" s="191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87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87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87"/>
      <c r="AQ66" s="138"/>
      <c r="AR66" s="138"/>
      <c r="AS66" s="138"/>
      <c r="AT66" s="138"/>
      <c r="AU66" s="138"/>
      <c r="AV66" s="138"/>
      <c r="AW66" s="237"/>
      <c r="AX66" s="20"/>
      <c r="AY66" s="54"/>
      <c r="AZ66" s="114"/>
      <c r="BA66" s="69"/>
      <c r="BB66" s="69"/>
    </row>
    <row r="67" spans="1:54" ht="20.100000000000001" customHeight="1" thickBot="1" x14ac:dyDescent="0.3">
      <c r="A67" s="175"/>
      <c r="B67" s="312" t="s">
        <v>12</v>
      </c>
      <c r="C67" s="311"/>
      <c r="D67" s="194">
        <v>1494.1078511380001</v>
      </c>
      <c r="E67" s="141">
        <v>1396.0181552366</v>
      </c>
      <c r="F67" s="141">
        <v>1570.6370037470001</v>
      </c>
      <c r="G67" s="141">
        <v>1962.7972029064001</v>
      </c>
      <c r="H67" s="141">
        <v>1673.3790141740001</v>
      </c>
      <c r="I67" s="141">
        <v>1646.328137727</v>
      </c>
      <c r="J67" s="141">
        <v>1379.7125766466002</v>
      </c>
      <c r="K67" s="141">
        <v>1370.9492461853999</v>
      </c>
      <c r="L67" s="141">
        <v>1199.7105355592</v>
      </c>
      <c r="M67" s="141">
        <v>1904.1026287682002</v>
      </c>
      <c r="N67" s="141">
        <v>1477.7124919550001</v>
      </c>
      <c r="O67" s="141">
        <v>3020.7089130750001</v>
      </c>
      <c r="P67" s="134">
        <v>20096.1637571184</v>
      </c>
      <c r="Q67" s="141">
        <v>1548.2981656716001</v>
      </c>
      <c r="R67" s="141">
        <v>1495.3668851856003</v>
      </c>
      <c r="S67" s="141">
        <v>2239.9432611808002</v>
      </c>
      <c r="T67" s="141">
        <v>2526.9122343346003</v>
      </c>
      <c r="U67" s="141">
        <v>2196.7360743244003</v>
      </c>
      <c r="V67" s="141">
        <v>2023.2031001532</v>
      </c>
      <c r="W67" s="141">
        <v>1509.8760410636</v>
      </c>
      <c r="X67" s="141">
        <v>1730.2480923714002</v>
      </c>
      <c r="Y67" s="141">
        <v>1615.4636926805999</v>
      </c>
      <c r="Z67" s="141">
        <v>1535.3857733032</v>
      </c>
      <c r="AA67" s="141">
        <v>1706.9504556944003</v>
      </c>
      <c r="AB67" s="141">
        <v>1818.9548482742</v>
      </c>
      <c r="AC67" s="200">
        <v>21947.338624237604</v>
      </c>
      <c r="AD67" s="141">
        <v>1352.6492127358001</v>
      </c>
      <c r="AE67" s="141">
        <v>1360.7329551017999</v>
      </c>
      <c r="AF67" s="141">
        <v>1684.3531853666</v>
      </c>
      <c r="AG67" s="141">
        <v>1473.0943929142002</v>
      </c>
      <c r="AH67" s="141">
        <v>1767.5399764133999</v>
      </c>
      <c r="AI67" s="141">
        <v>1734.86091422</v>
      </c>
      <c r="AJ67" s="141">
        <v>1412.0995576702001</v>
      </c>
      <c r="AK67" s="141">
        <v>1542.7731929469999</v>
      </c>
      <c r="AL67" s="141">
        <v>1784.2439583528003</v>
      </c>
      <c r="AM67" s="141">
        <v>1502.9344310736001</v>
      </c>
      <c r="AN67" s="141">
        <v>1711.3751628974003</v>
      </c>
      <c r="AO67" s="141">
        <v>1770.4556602614</v>
      </c>
      <c r="AP67" s="200">
        <v>19097.112599954198</v>
      </c>
      <c r="AQ67" s="141">
        <v>1524.9242863371999</v>
      </c>
      <c r="AR67" s="141">
        <v>1115.7009085040002</v>
      </c>
      <c r="AS67" s="141">
        <v>1228.8303900642002</v>
      </c>
      <c r="AT67" s="141">
        <v>1452.3861334150001</v>
      </c>
      <c r="AU67" s="141">
        <v>1817.8941253704002</v>
      </c>
      <c r="AV67" s="141">
        <v>1464.5707923560001</v>
      </c>
      <c r="AW67" s="43">
        <f>SUM($Q67:$V67)</f>
        <v>12030.459720850202</v>
      </c>
      <c r="AX67" s="20">
        <f>SUM($AD67:$AI67)</f>
        <v>9373.2306367517995</v>
      </c>
      <c r="AY67" s="54">
        <f>SUM($AQ67:$AV67)</f>
        <v>8604.3066360468001</v>
      </c>
      <c r="AZ67" s="113">
        <f t="shared" si="9"/>
        <v>-8.2034042530661822</v>
      </c>
      <c r="BA67" s="69"/>
      <c r="BB67" s="69"/>
    </row>
    <row r="68" spans="1:54" ht="20.100000000000001" customHeight="1" thickBot="1" x14ac:dyDescent="0.35">
      <c r="A68" s="175"/>
      <c r="B68" s="95"/>
      <c r="C68" s="90" t="s">
        <v>51</v>
      </c>
      <c r="D68" s="91">
        <v>5886.2902479425993</v>
      </c>
      <c r="E68" s="92">
        <v>5122.8544640001946</v>
      </c>
      <c r="F68" s="92">
        <v>5367.119563631607</v>
      </c>
      <c r="G68" s="92">
        <v>5710.4367442568009</v>
      </c>
      <c r="H68" s="92">
        <v>5403.6072851418085</v>
      </c>
      <c r="I68" s="92">
        <v>6917.4331595643816</v>
      </c>
      <c r="J68" s="92">
        <v>6759.8114339882031</v>
      </c>
      <c r="K68" s="92">
        <v>6220.4835068111988</v>
      </c>
      <c r="L68" s="92">
        <v>6261.8624814928189</v>
      </c>
      <c r="M68" s="92">
        <v>6874.8372488524265</v>
      </c>
      <c r="N68" s="92">
        <v>5967.5397932998003</v>
      </c>
      <c r="O68" s="92">
        <v>8235.3935959640112</v>
      </c>
      <c r="P68" s="133">
        <v>74727.669524945857</v>
      </c>
      <c r="Q68" s="92">
        <v>6359.9704633570109</v>
      </c>
      <c r="R68" s="92">
        <v>5773.6489797454014</v>
      </c>
      <c r="S68" s="92">
        <v>6301.5063716218046</v>
      </c>
      <c r="T68" s="92">
        <v>7158.7384497226067</v>
      </c>
      <c r="U68" s="92">
        <v>6757.1878024840116</v>
      </c>
      <c r="V68" s="92">
        <v>6667.3132046434157</v>
      </c>
      <c r="W68" s="92">
        <v>6989.4451530524138</v>
      </c>
      <c r="X68" s="92">
        <v>7216.1610647927973</v>
      </c>
      <c r="Y68" s="92">
        <v>7406.9783874663935</v>
      </c>
      <c r="Z68" s="92">
        <v>6223.7404018161969</v>
      </c>
      <c r="AA68" s="92">
        <v>6721.0496684705968</v>
      </c>
      <c r="AB68" s="92">
        <v>7984.7825073506128</v>
      </c>
      <c r="AC68" s="133">
        <v>81560.522454523263</v>
      </c>
      <c r="AD68" s="92">
        <v>6626.8746732466407</v>
      </c>
      <c r="AE68" s="92">
        <v>6351.0102651908046</v>
      </c>
      <c r="AF68" s="92">
        <v>12591.169315166037</v>
      </c>
      <c r="AG68" s="92">
        <v>7156.6757124083933</v>
      </c>
      <c r="AH68" s="92">
        <v>7793.0631162365962</v>
      </c>
      <c r="AI68" s="92">
        <v>7589.6925101457955</v>
      </c>
      <c r="AJ68" s="92">
        <v>7389.9857605802117</v>
      </c>
      <c r="AK68" s="92">
        <v>7313.8511828830169</v>
      </c>
      <c r="AL68" s="92">
        <v>7761.049103039215</v>
      </c>
      <c r="AM68" s="92">
        <v>7628.1293519236024</v>
      </c>
      <c r="AN68" s="92">
        <v>7474.2104391559951</v>
      </c>
      <c r="AO68" s="92">
        <v>9737.4054306973921</v>
      </c>
      <c r="AP68" s="133">
        <v>95413.116860673705</v>
      </c>
      <c r="AQ68" s="92">
        <v>7982.8457508745887</v>
      </c>
      <c r="AR68" s="92">
        <v>7174.6301236410145</v>
      </c>
      <c r="AS68" s="92">
        <v>7728.0326779854076</v>
      </c>
      <c r="AT68" s="92">
        <v>10232.1639888026</v>
      </c>
      <c r="AU68" s="92">
        <v>8042.2198644856062</v>
      </c>
      <c r="AV68" s="92">
        <v>8207.0602291650357</v>
      </c>
      <c r="AW68" s="91">
        <f>SUM($Q68:$V68)</f>
        <v>39018.365271574257</v>
      </c>
      <c r="AX68" s="124">
        <f>SUM($AD68:$AI68)</f>
        <v>48108.485592394267</v>
      </c>
      <c r="AY68" s="125">
        <f>SUM($AQ68:$AV68)</f>
        <v>49366.95263495425</v>
      </c>
      <c r="AZ68" s="179">
        <f t="shared" ref="AZ68" si="10">((AY68/AX68)-1)*100</f>
        <v>2.6158941131976476</v>
      </c>
      <c r="BA68" s="69"/>
      <c r="BB68" s="69"/>
    </row>
    <row r="69" spans="1:54" ht="20.100000000000001" customHeight="1" x14ac:dyDescent="0.2">
      <c r="A69" s="175"/>
      <c r="B69" s="18" t="s">
        <v>46</v>
      </c>
      <c r="C69" s="23"/>
      <c r="D69" s="192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88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88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88"/>
      <c r="AQ69" s="139"/>
      <c r="AR69" s="139"/>
      <c r="AS69" s="139"/>
      <c r="AT69" s="139"/>
      <c r="AU69" s="139"/>
      <c r="AV69" s="139"/>
      <c r="AW69" s="237"/>
      <c r="AX69" s="20"/>
      <c r="AY69" s="54"/>
      <c r="AZ69" s="114"/>
      <c r="BA69" s="69"/>
      <c r="BB69" s="69"/>
    </row>
    <row r="70" spans="1:54" ht="25.5" customHeight="1" x14ac:dyDescent="0.25">
      <c r="A70" s="175"/>
      <c r="B70" s="313" t="s">
        <v>12</v>
      </c>
      <c r="C70" s="314"/>
      <c r="D70" s="194">
        <v>5154.4075021399995</v>
      </c>
      <c r="E70" s="141">
        <v>4422.6825027099976</v>
      </c>
      <c r="F70" s="141">
        <v>4535.827695870008</v>
      </c>
      <c r="G70" s="141">
        <v>4812.4192664000011</v>
      </c>
      <c r="H70" s="141">
        <v>4507.1429130000106</v>
      </c>
      <c r="I70" s="141">
        <v>5952.9846548299838</v>
      </c>
      <c r="J70" s="141">
        <v>5905.2734079500033</v>
      </c>
      <c r="K70" s="141">
        <v>5341.2281561200007</v>
      </c>
      <c r="L70" s="141">
        <v>5370.316517720019</v>
      </c>
      <c r="M70" s="141">
        <v>5849.0877683400295</v>
      </c>
      <c r="N70" s="141">
        <v>5163.7782863500015</v>
      </c>
      <c r="O70" s="141">
        <v>6790.7094304800139</v>
      </c>
      <c r="P70" s="134">
        <v>63805.858101910067</v>
      </c>
      <c r="Q70" s="141">
        <v>5203.6592428800113</v>
      </c>
      <c r="R70" s="141">
        <v>5046.5908069100014</v>
      </c>
      <c r="S70" s="141">
        <v>5163.2035211300044</v>
      </c>
      <c r="T70" s="141">
        <v>6210.6308603300067</v>
      </c>
      <c r="U70" s="141">
        <v>5619.6289583000162</v>
      </c>
      <c r="V70" s="141">
        <v>5773.7438995800167</v>
      </c>
      <c r="W70" s="141">
        <v>6118.6677956500143</v>
      </c>
      <c r="X70" s="141">
        <v>6296.7612920999982</v>
      </c>
      <c r="Y70" s="141">
        <v>6417.8691177499959</v>
      </c>
      <c r="Z70" s="141">
        <v>5446.5238450099987</v>
      </c>
      <c r="AA70" s="141">
        <v>5765.8255335999993</v>
      </c>
      <c r="AB70" s="141">
        <v>6974.4467137100146</v>
      </c>
      <c r="AC70" s="200">
        <v>70037.551586950081</v>
      </c>
      <c r="AD70" s="141">
        <v>5868.4163224300419</v>
      </c>
      <c r="AE70" s="141">
        <v>5525.4754314000047</v>
      </c>
      <c r="AF70" s="141">
        <v>9719.0224187500207</v>
      </c>
      <c r="AG70" s="141">
        <v>6161.8232939099953</v>
      </c>
      <c r="AH70" s="141">
        <v>6838.7297173799961</v>
      </c>
      <c r="AI70" s="141">
        <v>6670.4971548199965</v>
      </c>
      <c r="AJ70" s="141">
        <v>6533.5185639700121</v>
      </c>
      <c r="AK70" s="141">
        <v>6471.9303282900182</v>
      </c>
      <c r="AL70" s="141">
        <v>6885.3846172900176</v>
      </c>
      <c r="AM70" s="141">
        <v>6698.1679213100033</v>
      </c>
      <c r="AN70" s="141">
        <v>6638.7454101699977</v>
      </c>
      <c r="AO70" s="141">
        <v>8827.9069490699931</v>
      </c>
      <c r="AP70" s="200">
        <v>82839.618128790098</v>
      </c>
      <c r="AQ70" s="141">
        <v>7145.7463096699894</v>
      </c>
      <c r="AR70" s="141">
        <v>6272.753048780015</v>
      </c>
      <c r="AS70" s="141">
        <v>6864.0091926100085</v>
      </c>
      <c r="AT70" s="141">
        <v>8752.8562267599991</v>
      </c>
      <c r="AU70" s="141">
        <v>7142.8148344600086</v>
      </c>
      <c r="AV70" s="141">
        <v>7420.4180832600377</v>
      </c>
      <c r="AW70" s="43">
        <f>SUM($Q70:$V70)</f>
        <v>33017.457289130056</v>
      </c>
      <c r="AX70" s="20">
        <f>SUM($AD70:$AI70)</f>
        <v>40783.964338690057</v>
      </c>
      <c r="AY70" s="54">
        <f>SUM($AQ70:$AV70)</f>
        <v>43598.597695540055</v>
      </c>
      <c r="AZ70" s="113">
        <f t="shared" ref="AZ70:AZ73" si="11">((AY70/AX70)-1)*100</f>
        <v>6.9013236022763769</v>
      </c>
      <c r="BA70" s="69"/>
      <c r="BB70" s="69"/>
    </row>
    <row r="71" spans="1:54" ht="20.100000000000001" customHeight="1" x14ac:dyDescent="0.2">
      <c r="A71" s="175"/>
      <c r="B71" s="18" t="s">
        <v>47</v>
      </c>
      <c r="C71" s="23"/>
      <c r="D71" s="193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89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89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89"/>
      <c r="AQ71" s="140"/>
      <c r="AR71" s="140"/>
      <c r="AS71" s="140"/>
      <c r="AT71" s="140"/>
      <c r="AU71" s="140"/>
      <c r="AV71" s="140"/>
      <c r="AW71" s="237"/>
      <c r="AX71" s="20"/>
      <c r="AY71" s="54"/>
      <c r="AZ71" s="114"/>
      <c r="BA71" s="69"/>
      <c r="BB71" s="69"/>
    </row>
    <row r="72" spans="1:54" ht="19.5" customHeight="1" thickBot="1" x14ac:dyDescent="0.3">
      <c r="A72" s="175"/>
      <c r="B72" s="313" t="s">
        <v>12</v>
      </c>
      <c r="C72" s="314"/>
      <c r="D72" s="194">
        <v>731.88274580259986</v>
      </c>
      <c r="E72" s="141">
        <v>700.17196129019749</v>
      </c>
      <c r="F72" s="141">
        <v>831.29186776159884</v>
      </c>
      <c r="G72" s="141">
        <v>898.01747785680016</v>
      </c>
      <c r="H72" s="141">
        <v>896.46437214179787</v>
      </c>
      <c r="I72" s="141">
        <v>964.44850473439817</v>
      </c>
      <c r="J72" s="141">
        <v>854.53802603819975</v>
      </c>
      <c r="K72" s="141">
        <v>879.25535069119803</v>
      </c>
      <c r="L72" s="141">
        <v>891.54596377279984</v>
      </c>
      <c r="M72" s="141">
        <v>1025.749480512397</v>
      </c>
      <c r="N72" s="141">
        <v>803.76150694979913</v>
      </c>
      <c r="O72" s="141">
        <v>1444.6841654839977</v>
      </c>
      <c r="P72" s="134">
        <v>10921.811423035784</v>
      </c>
      <c r="Q72" s="141">
        <v>1156.311220477</v>
      </c>
      <c r="R72" s="141">
        <v>727.05817283539955</v>
      </c>
      <c r="S72" s="141">
        <v>1138.3028504918007</v>
      </c>
      <c r="T72" s="141">
        <v>948.10758939259972</v>
      </c>
      <c r="U72" s="141">
        <v>1137.5588441839957</v>
      </c>
      <c r="V72" s="141">
        <v>893.56930506339893</v>
      </c>
      <c r="W72" s="141">
        <v>870.77735740239916</v>
      </c>
      <c r="X72" s="141">
        <v>919.39977269279939</v>
      </c>
      <c r="Y72" s="141">
        <v>989.10926971639776</v>
      </c>
      <c r="Z72" s="141">
        <v>777.21655680619801</v>
      </c>
      <c r="AA72" s="141">
        <v>955.22413487059771</v>
      </c>
      <c r="AB72" s="141">
        <v>1010.3357936405984</v>
      </c>
      <c r="AC72" s="200">
        <v>11522.970867573185</v>
      </c>
      <c r="AD72" s="141">
        <v>758.45835081659868</v>
      </c>
      <c r="AE72" s="141">
        <v>825.53483379080012</v>
      </c>
      <c r="AF72" s="141">
        <v>2872.1468964160154</v>
      </c>
      <c r="AG72" s="141">
        <v>994.85241849839781</v>
      </c>
      <c r="AH72" s="141">
        <v>954.33339885660041</v>
      </c>
      <c r="AI72" s="141">
        <v>919.19535532579937</v>
      </c>
      <c r="AJ72" s="141">
        <v>856.46719661019927</v>
      </c>
      <c r="AK72" s="141">
        <v>841.92085459299881</v>
      </c>
      <c r="AL72" s="141">
        <v>875.66448574919741</v>
      </c>
      <c r="AM72" s="141">
        <v>929.96143061359908</v>
      </c>
      <c r="AN72" s="141">
        <v>835.46502898599761</v>
      </c>
      <c r="AO72" s="141">
        <v>909.49848162739909</v>
      </c>
      <c r="AP72" s="200">
        <v>12573.498731883603</v>
      </c>
      <c r="AQ72" s="141">
        <v>837.09944120459897</v>
      </c>
      <c r="AR72" s="141">
        <v>901.87707486099964</v>
      </c>
      <c r="AS72" s="141">
        <v>864.02348537539876</v>
      </c>
      <c r="AT72" s="141">
        <v>1479.3077620426006</v>
      </c>
      <c r="AU72" s="141">
        <v>899.40503002559763</v>
      </c>
      <c r="AV72" s="141">
        <v>786.64214590499842</v>
      </c>
      <c r="AW72" s="43">
        <f>SUM($Q72:$V72)</f>
        <v>6000.9079824441942</v>
      </c>
      <c r="AX72" s="20">
        <f>SUM($AD72:$AI72)</f>
        <v>7324.5212537042107</v>
      </c>
      <c r="AY72" s="54">
        <f>SUM($AQ72:$AV72)</f>
        <v>5768.3549394141937</v>
      </c>
      <c r="AZ72" s="113">
        <f t="shared" si="11"/>
        <v>-21.245979913062861</v>
      </c>
      <c r="BA72" s="69"/>
      <c r="BB72" s="69"/>
    </row>
    <row r="73" spans="1:54" ht="20.100000000000001" customHeight="1" thickBot="1" x14ac:dyDescent="0.35">
      <c r="A73" s="175"/>
      <c r="B73" s="95"/>
      <c r="C73" s="90" t="s">
        <v>52</v>
      </c>
      <c r="D73" s="91">
        <v>864.42843751139947</v>
      </c>
      <c r="E73" s="92">
        <v>691.30869644459995</v>
      </c>
      <c r="F73" s="92">
        <v>862.3806730618013</v>
      </c>
      <c r="G73" s="92">
        <v>1108.5477642102007</v>
      </c>
      <c r="H73" s="92">
        <v>856.44956131559979</v>
      </c>
      <c r="I73" s="92">
        <v>869.09014846939965</v>
      </c>
      <c r="J73" s="92">
        <v>1118.0115783519993</v>
      </c>
      <c r="K73" s="92">
        <v>884.44687173280033</v>
      </c>
      <c r="L73" s="92">
        <v>985.65273759319859</v>
      </c>
      <c r="M73" s="92">
        <v>1080.0606992250005</v>
      </c>
      <c r="N73" s="92">
        <v>934.39434872600134</v>
      </c>
      <c r="O73" s="92">
        <v>1112.9611466754013</v>
      </c>
      <c r="P73" s="133">
        <v>11367.732663317402</v>
      </c>
      <c r="Q73" s="92">
        <v>978.72577608520101</v>
      </c>
      <c r="R73" s="92">
        <v>921.78591712219884</v>
      </c>
      <c r="S73" s="92">
        <v>1058.7663489955976</v>
      </c>
      <c r="T73" s="92">
        <v>1357.8631099957956</v>
      </c>
      <c r="U73" s="92">
        <v>1024.100366760199</v>
      </c>
      <c r="V73" s="92">
        <v>985.1739767829971</v>
      </c>
      <c r="W73" s="92">
        <v>1064.3929529283989</v>
      </c>
      <c r="X73" s="92">
        <v>1114.4458254559993</v>
      </c>
      <c r="Y73" s="92">
        <v>1155.4855383472004</v>
      </c>
      <c r="Z73" s="92">
        <v>1104.8483941996003</v>
      </c>
      <c r="AA73" s="92">
        <v>1110.8679650419974</v>
      </c>
      <c r="AB73" s="92">
        <v>1258.7643530670011</v>
      </c>
      <c r="AC73" s="133">
        <v>13135.220524782188</v>
      </c>
      <c r="AD73" s="92">
        <v>1219.8358585123992</v>
      </c>
      <c r="AE73" s="92">
        <v>993.50646142179892</v>
      </c>
      <c r="AF73" s="92">
        <v>1328.645666388202</v>
      </c>
      <c r="AG73" s="92">
        <v>1600.9611304629989</v>
      </c>
      <c r="AH73" s="92">
        <v>1331.0158268517973</v>
      </c>
      <c r="AI73" s="92">
        <v>1288.0653373751993</v>
      </c>
      <c r="AJ73" s="92">
        <v>1367.5014955646029</v>
      </c>
      <c r="AK73" s="92">
        <v>1432.9425755806044</v>
      </c>
      <c r="AL73" s="92">
        <v>1335.2863608193968</v>
      </c>
      <c r="AM73" s="92">
        <v>1472.7270589866014</v>
      </c>
      <c r="AN73" s="92">
        <v>1400.3355852168002</v>
      </c>
      <c r="AO73" s="92">
        <v>1467.7243176561985</v>
      </c>
      <c r="AP73" s="133">
        <v>13135.220524782188</v>
      </c>
      <c r="AQ73" s="92">
        <v>1462.6356680544056</v>
      </c>
      <c r="AR73" s="92">
        <v>1191.8712999908018</v>
      </c>
      <c r="AS73" s="92">
        <v>1439.0857575503985</v>
      </c>
      <c r="AT73" s="92">
        <v>4554.217335227795</v>
      </c>
      <c r="AU73" s="92">
        <v>1420.5226785541979</v>
      </c>
      <c r="AV73" s="92">
        <v>1310.7655719469992</v>
      </c>
      <c r="AW73" s="91">
        <f>SUM($Q73:$V73)</f>
        <v>6326.4154957419887</v>
      </c>
      <c r="AX73" s="124">
        <f>SUM($AD73:$AI73)</f>
        <v>7762.0302810123958</v>
      </c>
      <c r="AY73" s="125">
        <f>SUM($AQ73:$AV73)</f>
        <v>11379.098311324598</v>
      </c>
      <c r="AZ73" s="179">
        <f t="shared" si="11"/>
        <v>46.599509398466708</v>
      </c>
      <c r="BA73" s="69"/>
      <c r="BB73" s="69"/>
    </row>
    <row r="74" spans="1:54" ht="20.100000000000001" customHeight="1" x14ac:dyDescent="0.2">
      <c r="A74" s="175"/>
      <c r="B74" s="18" t="s">
        <v>38</v>
      </c>
      <c r="C74" s="23"/>
      <c r="D74" s="192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88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88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88"/>
      <c r="AQ74" s="139"/>
      <c r="AR74" s="139"/>
      <c r="AS74" s="139"/>
      <c r="AT74" s="139"/>
      <c r="AU74" s="139"/>
      <c r="AV74" s="139"/>
      <c r="AW74" s="237"/>
      <c r="AX74" s="20"/>
      <c r="AY74" s="54"/>
      <c r="AZ74" s="114"/>
      <c r="BA74" s="69"/>
      <c r="BB74" s="69"/>
    </row>
    <row r="75" spans="1:54" ht="25.5" customHeight="1" x14ac:dyDescent="0.25">
      <c r="A75" s="175"/>
      <c r="B75" s="313" t="s">
        <v>12</v>
      </c>
      <c r="C75" s="314"/>
      <c r="D75" s="194">
        <v>856.85260000999949</v>
      </c>
      <c r="E75" s="141">
        <v>688.87774835999994</v>
      </c>
      <c r="F75" s="141">
        <v>858.31869124000127</v>
      </c>
      <c r="G75" s="141">
        <v>1104.7697936600007</v>
      </c>
      <c r="H75" s="141">
        <v>853.16494556999976</v>
      </c>
      <c r="I75" s="141">
        <v>864.8572623699996</v>
      </c>
      <c r="J75" s="141">
        <v>1114.7758624699993</v>
      </c>
      <c r="K75" s="141">
        <v>881.00151233000031</v>
      </c>
      <c r="L75" s="141">
        <v>980.78198584999859</v>
      </c>
      <c r="M75" s="141">
        <v>1076.7503393400004</v>
      </c>
      <c r="N75" s="141">
        <v>930.14174486000138</v>
      </c>
      <c r="O75" s="141">
        <v>1111.4094806000014</v>
      </c>
      <c r="P75" s="134">
        <v>11321.701966660001</v>
      </c>
      <c r="Q75" s="141">
        <v>971.88698158000102</v>
      </c>
      <c r="R75" s="141">
        <v>919.2744726999988</v>
      </c>
      <c r="S75" s="141">
        <v>1055.4952165799975</v>
      </c>
      <c r="T75" s="141">
        <v>1354.7792002199956</v>
      </c>
      <c r="U75" s="141">
        <v>1021.153536659999</v>
      </c>
      <c r="V75" s="141">
        <v>981.52830832999712</v>
      </c>
      <c r="W75" s="141">
        <v>1061.5618896499989</v>
      </c>
      <c r="X75" s="141">
        <v>1111.6089986799993</v>
      </c>
      <c r="Y75" s="141">
        <v>1151.4301154400005</v>
      </c>
      <c r="Z75" s="141">
        <v>1102.0436155600003</v>
      </c>
      <c r="AA75" s="141">
        <v>1107.3554653099975</v>
      </c>
      <c r="AB75" s="141">
        <v>1257.0036898200012</v>
      </c>
      <c r="AC75" s="200">
        <v>13095.121490529988</v>
      </c>
      <c r="AD75" s="141">
        <v>1213.0175752699993</v>
      </c>
      <c r="AE75" s="141">
        <v>991.21088157999895</v>
      </c>
      <c r="AF75" s="141">
        <v>1324.5968472600021</v>
      </c>
      <c r="AG75" s="141">
        <v>1597.1846349499988</v>
      </c>
      <c r="AH75" s="141">
        <v>1327.8004239099973</v>
      </c>
      <c r="AI75" s="141">
        <v>1283.9536844199993</v>
      </c>
      <c r="AJ75" s="141">
        <v>1364.360612940003</v>
      </c>
      <c r="AK75" s="141">
        <v>1428.7678696900043</v>
      </c>
      <c r="AL75" s="141">
        <v>1329.9499716899968</v>
      </c>
      <c r="AM75" s="141">
        <v>1468.3341838300014</v>
      </c>
      <c r="AN75" s="141">
        <v>1394.4731603800001</v>
      </c>
      <c r="AO75" s="141">
        <v>1464.0361060899986</v>
      </c>
      <c r="AP75" s="200">
        <v>13095.121490529988</v>
      </c>
      <c r="AQ75" s="141">
        <v>1455.3916484100057</v>
      </c>
      <c r="AR75" s="141">
        <v>1187.8119548100019</v>
      </c>
      <c r="AS75" s="141">
        <v>1434.0263556699986</v>
      </c>
      <c r="AT75" s="141">
        <v>4548.2102751799948</v>
      </c>
      <c r="AU75" s="141">
        <v>1415.0504361799979</v>
      </c>
      <c r="AV75" s="141">
        <v>1305.7327744499992</v>
      </c>
      <c r="AW75" s="43">
        <f>SUM($Q75:$V75)</f>
        <v>6304.1177160699899</v>
      </c>
      <c r="AX75" s="20">
        <f>SUM($AD75:$AI75)</f>
        <v>7737.7640473899955</v>
      </c>
      <c r="AY75" s="54">
        <f>SUM($AQ75:$AV75)</f>
        <v>11346.223444699997</v>
      </c>
      <c r="AZ75" s="113">
        <f t="shared" si="9"/>
        <v>46.634394318694184</v>
      </c>
      <c r="BA75" s="69"/>
      <c r="BB75" s="69"/>
    </row>
    <row r="76" spans="1:54" ht="20.100000000000001" customHeight="1" x14ac:dyDescent="0.2">
      <c r="A76" s="175"/>
      <c r="B76" s="18" t="s">
        <v>39</v>
      </c>
      <c r="C76" s="23"/>
      <c r="D76" s="193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89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89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89"/>
      <c r="AQ76" s="140"/>
      <c r="AR76" s="140"/>
      <c r="AS76" s="140"/>
      <c r="AT76" s="140"/>
      <c r="AU76" s="140"/>
      <c r="AV76" s="140"/>
      <c r="AW76" s="237"/>
      <c r="AX76" s="20"/>
      <c r="AY76" s="54"/>
      <c r="AZ76" s="114"/>
      <c r="BA76" s="69"/>
      <c r="BB76" s="69"/>
    </row>
    <row r="77" spans="1:54" ht="19.5" customHeight="1" thickBot="1" x14ac:dyDescent="0.3">
      <c r="A77" s="175"/>
      <c r="B77" s="315" t="s">
        <v>12</v>
      </c>
      <c r="C77" s="316"/>
      <c r="D77" s="131">
        <v>7.5758375014000023</v>
      </c>
      <c r="E77" s="121">
        <v>2.4309480846000011</v>
      </c>
      <c r="F77" s="121">
        <v>4.0619818218000017</v>
      </c>
      <c r="G77" s="121">
        <v>3.7779705502000032</v>
      </c>
      <c r="H77" s="121">
        <v>3.2846157456000022</v>
      </c>
      <c r="I77" s="121">
        <v>4.232886099399999</v>
      </c>
      <c r="J77" s="121">
        <v>3.2357158820000009</v>
      </c>
      <c r="K77" s="121">
        <v>3.4453594027999981</v>
      </c>
      <c r="L77" s="121">
        <v>4.8707517432000049</v>
      </c>
      <c r="M77" s="121">
        <v>3.310359885000004</v>
      </c>
      <c r="N77" s="121">
        <v>4.2526038660000012</v>
      </c>
      <c r="O77" s="121">
        <v>1.5516660754000016</v>
      </c>
      <c r="P77" s="127">
        <v>46.030696657400021</v>
      </c>
      <c r="Q77" s="121">
        <v>6.8387945052000001</v>
      </c>
      <c r="R77" s="121">
        <v>2.511444422200003</v>
      </c>
      <c r="S77" s="121">
        <v>3.2711324156000003</v>
      </c>
      <c r="T77" s="121">
        <v>3.0839097758000009</v>
      </c>
      <c r="U77" s="121">
        <v>2.9468301002000001</v>
      </c>
      <c r="V77" s="121">
        <v>3.6456684529999968</v>
      </c>
      <c r="W77" s="121">
        <v>2.831063278400002</v>
      </c>
      <c r="X77" s="121">
        <v>2.8368267760000001</v>
      </c>
      <c r="Y77" s="121">
        <v>4.0554229072000014</v>
      </c>
      <c r="Z77" s="121">
        <v>2.8047786395999998</v>
      </c>
      <c r="AA77" s="121">
        <v>3.5124997319999998</v>
      </c>
      <c r="AB77" s="121">
        <v>1.7606632470000005</v>
      </c>
      <c r="AC77" s="199">
        <v>40.099034252200013</v>
      </c>
      <c r="AD77" s="121">
        <v>6.8182832423999926</v>
      </c>
      <c r="AE77" s="121">
        <v>2.2955798418</v>
      </c>
      <c r="AF77" s="121">
        <v>4.0488191282000043</v>
      </c>
      <c r="AG77" s="121">
        <v>3.7764955130000022</v>
      </c>
      <c r="AH77" s="121">
        <v>3.2154029417999994</v>
      </c>
      <c r="AI77" s="121">
        <v>4.1116529552000021</v>
      </c>
      <c r="AJ77" s="121">
        <v>3.1408826246000028</v>
      </c>
      <c r="AK77" s="121">
        <v>4.1747058906000012</v>
      </c>
      <c r="AL77" s="121">
        <v>5.3363891293999952</v>
      </c>
      <c r="AM77" s="121">
        <v>4.3928751565999953</v>
      </c>
      <c r="AN77" s="121">
        <v>5.8624248368000007</v>
      </c>
      <c r="AO77" s="121">
        <v>3.6882115661999975</v>
      </c>
      <c r="AP77" s="199">
        <v>40.099034252200013</v>
      </c>
      <c r="AQ77" s="121">
        <v>7.2440196444000007</v>
      </c>
      <c r="AR77" s="121">
        <v>4.0593451807999976</v>
      </c>
      <c r="AS77" s="121">
        <v>5.0594018804000047</v>
      </c>
      <c r="AT77" s="121">
        <v>6.0070600477999969</v>
      </c>
      <c r="AU77" s="121">
        <v>5.4722423742000057</v>
      </c>
      <c r="AV77" s="121">
        <v>5.0327974970000033</v>
      </c>
      <c r="AW77" s="73">
        <f t="shared" ref="AW77:AW86" si="12">SUM($Q77:$V77)</f>
        <v>22.297779672000001</v>
      </c>
      <c r="AX77" s="155">
        <f t="shared" ref="AX77:AX86" si="13">SUM($AD77:$AI77)</f>
        <v>24.266233622400001</v>
      </c>
      <c r="AY77" s="231">
        <f t="shared" ref="AY77:AY86" si="14">SUM($AQ77:$AV77)</f>
        <v>32.87486662460001</v>
      </c>
      <c r="AZ77" s="115"/>
      <c r="BA77" s="69"/>
      <c r="BB77" s="69"/>
    </row>
    <row r="78" spans="1:54" ht="20.100000000000001" customHeight="1" thickBot="1" x14ac:dyDescent="0.3">
      <c r="A78" s="175"/>
      <c r="B78" s="96"/>
      <c r="C78" s="94" t="s">
        <v>53</v>
      </c>
      <c r="D78" s="99">
        <v>120007</v>
      </c>
      <c r="E78" s="98">
        <v>115297</v>
      </c>
      <c r="F78" s="98">
        <v>138261</v>
      </c>
      <c r="G78" s="98">
        <v>138781</v>
      </c>
      <c r="H78" s="98">
        <v>144001</v>
      </c>
      <c r="I78" s="98">
        <v>156617</v>
      </c>
      <c r="J78" s="98">
        <v>159037</v>
      </c>
      <c r="K78" s="98">
        <v>164054</v>
      </c>
      <c r="L78" s="98">
        <v>168527</v>
      </c>
      <c r="M78" s="98">
        <v>192918</v>
      </c>
      <c r="N78" s="98">
        <v>181618</v>
      </c>
      <c r="O78" s="98">
        <v>248434</v>
      </c>
      <c r="P78" s="238">
        <v>1927552</v>
      </c>
      <c r="Q78" s="98">
        <v>186147</v>
      </c>
      <c r="R78" s="98">
        <v>187067</v>
      </c>
      <c r="S78" s="98">
        <v>216701</v>
      </c>
      <c r="T78" s="98">
        <v>220859</v>
      </c>
      <c r="U78" s="98">
        <v>228311</v>
      </c>
      <c r="V78" s="98">
        <v>249907</v>
      </c>
      <c r="W78" s="98">
        <v>252476</v>
      </c>
      <c r="X78" s="98">
        <v>269188</v>
      </c>
      <c r="Y78" s="98">
        <v>271018</v>
      </c>
      <c r="Z78" s="98">
        <v>284423</v>
      </c>
      <c r="AA78" s="98">
        <v>293962</v>
      </c>
      <c r="AB78" s="98">
        <v>370611</v>
      </c>
      <c r="AC78" s="238">
        <v>3030670</v>
      </c>
      <c r="AD78" s="98">
        <v>300692</v>
      </c>
      <c r="AE78" s="98">
        <v>298557</v>
      </c>
      <c r="AF78" s="98">
        <v>362667</v>
      </c>
      <c r="AG78" s="98">
        <v>343877</v>
      </c>
      <c r="AH78" s="98">
        <v>388309</v>
      </c>
      <c r="AI78" s="98">
        <v>416620</v>
      </c>
      <c r="AJ78" s="98">
        <v>429396</v>
      </c>
      <c r="AK78" s="98">
        <v>456375</v>
      </c>
      <c r="AL78" s="98">
        <v>448775</v>
      </c>
      <c r="AM78" s="98">
        <v>482695</v>
      </c>
      <c r="AN78" s="98">
        <v>494031</v>
      </c>
      <c r="AO78" s="98">
        <v>586120</v>
      </c>
      <c r="AP78" s="238">
        <v>5008114</v>
      </c>
      <c r="AQ78" s="98">
        <v>501645</v>
      </c>
      <c r="AR78" s="98">
        <v>480450</v>
      </c>
      <c r="AS78" s="98">
        <v>592143</v>
      </c>
      <c r="AT78" s="98">
        <v>593042</v>
      </c>
      <c r="AU78" s="98">
        <v>636770</v>
      </c>
      <c r="AV78" s="98">
        <v>649463</v>
      </c>
      <c r="AW78" s="99">
        <f t="shared" si="12"/>
        <v>1288992</v>
      </c>
      <c r="AX78" s="124">
        <f t="shared" si="13"/>
        <v>2110722</v>
      </c>
      <c r="AY78" s="125">
        <f t="shared" si="14"/>
        <v>3453513</v>
      </c>
      <c r="AZ78" s="179">
        <f t="shared" si="9"/>
        <v>63.617615204655095</v>
      </c>
      <c r="BA78" s="69"/>
      <c r="BB78" s="69"/>
    </row>
    <row r="79" spans="1:54" ht="20.100000000000001" customHeight="1" x14ac:dyDescent="0.25">
      <c r="A79" s="175"/>
      <c r="B79" s="307" t="s">
        <v>40</v>
      </c>
      <c r="C79" s="308"/>
      <c r="D79" s="43">
        <v>105544</v>
      </c>
      <c r="E79" s="28">
        <v>101891</v>
      </c>
      <c r="F79" s="28">
        <v>122184</v>
      </c>
      <c r="G79" s="28">
        <v>122624</v>
      </c>
      <c r="H79" s="28">
        <v>127887</v>
      </c>
      <c r="I79" s="28">
        <v>140011</v>
      </c>
      <c r="J79" s="28">
        <v>141504</v>
      </c>
      <c r="K79" s="28">
        <v>147207</v>
      </c>
      <c r="L79" s="28">
        <v>153813</v>
      </c>
      <c r="M79" s="28">
        <v>173992</v>
      </c>
      <c r="N79" s="28">
        <v>163390</v>
      </c>
      <c r="O79" s="28">
        <v>227516</v>
      </c>
      <c r="P79" s="134">
        <v>1727563</v>
      </c>
      <c r="Q79" s="28">
        <v>169117</v>
      </c>
      <c r="R79" s="28">
        <v>170123</v>
      </c>
      <c r="S79" s="28">
        <v>196957</v>
      </c>
      <c r="T79" s="28">
        <v>201065</v>
      </c>
      <c r="U79" s="28">
        <v>208183</v>
      </c>
      <c r="V79" s="28">
        <v>229432</v>
      </c>
      <c r="W79" s="28">
        <v>231763</v>
      </c>
      <c r="X79" s="28">
        <v>247150</v>
      </c>
      <c r="Y79" s="28">
        <v>249237</v>
      </c>
      <c r="Z79" s="28">
        <v>262037</v>
      </c>
      <c r="AA79" s="28">
        <v>271980</v>
      </c>
      <c r="AB79" s="28">
        <v>347293</v>
      </c>
      <c r="AC79" s="134">
        <v>2784337</v>
      </c>
      <c r="AD79" s="28">
        <v>279766</v>
      </c>
      <c r="AE79" s="28">
        <v>279029</v>
      </c>
      <c r="AF79" s="28">
        <v>338461</v>
      </c>
      <c r="AG79" s="28">
        <v>322301</v>
      </c>
      <c r="AH79" s="28">
        <v>364078</v>
      </c>
      <c r="AI79" s="28">
        <v>393358</v>
      </c>
      <c r="AJ79" s="28">
        <v>406156</v>
      </c>
      <c r="AK79" s="28">
        <v>431749</v>
      </c>
      <c r="AL79" s="28">
        <v>424814</v>
      </c>
      <c r="AM79" s="28">
        <v>457269</v>
      </c>
      <c r="AN79" s="28">
        <v>468657</v>
      </c>
      <c r="AO79" s="28">
        <v>559947</v>
      </c>
      <c r="AP79" s="134">
        <v>4725585</v>
      </c>
      <c r="AQ79" s="28">
        <v>477835</v>
      </c>
      <c r="AR79" s="28">
        <v>458080</v>
      </c>
      <c r="AS79" s="28">
        <v>565853</v>
      </c>
      <c r="AT79" s="28">
        <v>567214</v>
      </c>
      <c r="AU79" s="28">
        <v>610173</v>
      </c>
      <c r="AV79" s="28">
        <v>622572</v>
      </c>
      <c r="AW79" s="36">
        <f t="shared" si="12"/>
        <v>1174877</v>
      </c>
      <c r="AX79" s="150">
        <f t="shared" si="13"/>
        <v>1976993</v>
      </c>
      <c r="AY79" s="234">
        <f t="shared" si="14"/>
        <v>3301727</v>
      </c>
      <c r="AZ79" s="113">
        <f t="shared" si="9"/>
        <v>67.007521018030914</v>
      </c>
      <c r="BA79" s="69"/>
      <c r="BB79" s="69"/>
    </row>
    <row r="80" spans="1:54" ht="20.100000000000001" customHeight="1" thickBot="1" x14ac:dyDescent="0.3">
      <c r="A80" s="175"/>
      <c r="B80" s="307" t="s">
        <v>41</v>
      </c>
      <c r="C80" s="308"/>
      <c r="D80" s="43">
        <v>14463</v>
      </c>
      <c r="E80" s="28">
        <v>13406</v>
      </c>
      <c r="F80" s="28">
        <v>16077</v>
      </c>
      <c r="G80" s="28">
        <v>16157</v>
      </c>
      <c r="H80" s="28">
        <v>16114</v>
      </c>
      <c r="I80" s="28">
        <v>16606</v>
      </c>
      <c r="J80" s="28">
        <v>17533</v>
      </c>
      <c r="K80" s="28">
        <v>16847</v>
      </c>
      <c r="L80" s="28">
        <v>14714</v>
      </c>
      <c r="M80" s="28">
        <v>18926</v>
      </c>
      <c r="N80" s="28">
        <v>18228</v>
      </c>
      <c r="O80" s="28">
        <v>20918</v>
      </c>
      <c r="P80" s="134">
        <v>199989</v>
      </c>
      <c r="Q80" s="28">
        <v>17030</v>
      </c>
      <c r="R80" s="28">
        <v>16944</v>
      </c>
      <c r="S80" s="28">
        <v>19744</v>
      </c>
      <c r="T80" s="28">
        <v>19794</v>
      </c>
      <c r="U80" s="28">
        <v>20128</v>
      </c>
      <c r="V80" s="28">
        <v>20475</v>
      </c>
      <c r="W80" s="28">
        <v>20713</v>
      </c>
      <c r="X80" s="28">
        <v>22038</v>
      </c>
      <c r="Y80" s="28">
        <v>21781</v>
      </c>
      <c r="Z80" s="28">
        <v>22386</v>
      </c>
      <c r="AA80" s="28">
        <v>21982</v>
      </c>
      <c r="AB80" s="28">
        <v>23318</v>
      </c>
      <c r="AC80" s="134">
        <v>246333</v>
      </c>
      <c r="AD80" s="28">
        <v>20926</v>
      </c>
      <c r="AE80" s="28">
        <v>19528</v>
      </c>
      <c r="AF80" s="28">
        <v>24206</v>
      </c>
      <c r="AG80" s="28">
        <v>21576</v>
      </c>
      <c r="AH80" s="28">
        <v>24231</v>
      </c>
      <c r="AI80" s="28">
        <v>23262</v>
      </c>
      <c r="AJ80" s="28">
        <v>23240</v>
      </c>
      <c r="AK80" s="28">
        <v>24626</v>
      </c>
      <c r="AL80" s="28">
        <v>23961</v>
      </c>
      <c r="AM80" s="28">
        <v>25426</v>
      </c>
      <c r="AN80" s="28">
        <v>25374</v>
      </c>
      <c r="AO80" s="28">
        <v>26173</v>
      </c>
      <c r="AP80" s="134">
        <v>282529</v>
      </c>
      <c r="AQ80" s="28">
        <v>23810</v>
      </c>
      <c r="AR80" s="28">
        <v>22370</v>
      </c>
      <c r="AS80" s="28">
        <v>26290</v>
      </c>
      <c r="AT80" s="28">
        <v>25828</v>
      </c>
      <c r="AU80" s="28">
        <v>26597</v>
      </c>
      <c r="AV80" s="28">
        <v>26891</v>
      </c>
      <c r="AW80" s="43">
        <f t="shared" si="12"/>
        <v>114115</v>
      </c>
      <c r="AX80" s="20">
        <f t="shared" si="13"/>
        <v>133729</v>
      </c>
      <c r="AY80" s="54">
        <f t="shared" si="14"/>
        <v>151786</v>
      </c>
      <c r="AZ80" s="113"/>
      <c r="BA80" s="69"/>
      <c r="BB80" s="69"/>
    </row>
    <row r="81" spans="1:54" ht="20.100000000000001" customHeight="1" thickBot="1" x14ac:dyDescent="0.3">
      <c r="A81" s="175"/>
      <c r="B81" s="96"/>
      <c r="C81" s="94" t="s">
        <v>54</v>
      </c>
      <c r="D81" s="99">
        <v>306432</v>
      </c>
      <c r="E81" s="98">
        <v>292499</v>
      </c>
      <c r="F81" s="98">
        <v>338069</v>
      </c>
      <c r="G81" s="98">
        <v>339241</v>
      </c>
      <c r="H81" s="98">
        <v>353336</v>
      </c>
      <c r="I81" s="98">
        <v>369767</v>
      </c>
      <c r="J81" s="98">
        <v>366911</v>
      </c>
      <c r="K81" s="98">
        <v>356512</v>
      </c>
      <c r="L81" s="98">
        <v>376807</v>
      </c>
      <c r="M81" s="98">
        <v>390535</v>
      </c>
      <c r="N81" s="98">
        <v>364862</v>
      </c>
      <c r="O81" s="98">
        <v>501624</v>
      </c>
      <c r="P81" s="238">
        <v>4356595</v>
      </c>
      <c r="Q81" s="98">
        <v>371079</v>
      </c>
      <c r="R81" s="98">
        <v>373982</v>
      </c>
      <c r="S81" s="98">
        <v>420874</v>
      </c>
      <c r="T81" s="98">
        <v>431418</v>
      </c>
      <c r="U81" s="98">
        <v>444101</v>
      </c>
      <c r="V81" s="98">
        <v>466202</v>
      </c>
      <c r="W81" s="98">
        <v>470375</v>
      </c>
      <c r="X81" s="98">
        <v>466138</v>
      </c>
      <c r="Y81" s="98">
        <v>486409</v>
      </c>
      <c r="Z81" s="98">
        <v>486346</v>
      </c>
      <c r="AA81" s="98">
        <v>483919</v>
      </c>
      <c r="AB81" s="98">
        <v>612006</v>
      </c>
      <c r="AC81" s="238">
        <v>5512849</v>
      </c>
      <c r="AD81" s="98">
        <v>478494</v>
      </c>
      <c r="AE81" s="98">
        <v>489369</v>
      </c>
      <c r="AF81" s="98">
        <v>555199</v>
      </c>
      <c r="AG81" s="98">
        <v>557745</v>
      </c>
      <c r="AH81" s="98">
        <v>623740</v>
      </c>
      <c r="AI81" s="98">
        <v>638288</v>
      </c>
      <c r="AJ81" s="98">
        <v>663650</v>
      </c>
      <c r="AK81" s="98">
        <v>840470</v>
      </c>
      <c r="AL81" s="98">
        <v>660372</v>
      </c>
      <c r="AM81" s="98">
        <v>690670</v>
      </c>
      <c r="AN81" s="98">
        <v>702098</v>
      </c>
      <c r="AO81" s="98">
        <v>841739</v>
      </c>
      <c r="AP81" s="238">
        <v>7741834</v>
      </c>
      <c r="AQ81" s="98">
        <v>689155</v>
      </c>
      <c r="AR81" s="98">
        <v>676180</v>
      </c>
      <c r="AS81" s="98">
        <v>903106</v>
      </c>
      <c r="AT81" s="98">
        <v>779900</v>
      </c>
      <c r="AU81" s="98">
        <v>841078</v>
      </c>
      <c r="AV81" s="98">
        <v>836100</v>
      </c>
      <c r="AW81" s="99">
        <f t="shared" si="12"/>
        <v>2507656</v>
      </c>
      <c r="AX81" s="124">
        <f t="shared" si="13"/>
        <v>3342835</v>
      </c>
      <c r="AY81" s="125">
        <f t="shared" si="14"/>
        <v>4725519</v>
      </c>
      <c r="AZ81" s="179">
        <f t="shared" ref="AZ81" si="15">((AY81/AX81)-1)*100</f>
        <v>41.362615863481153</v>
      </c>
      <c r="BA81" s="69"/>
      <c r="BB81" s="69"/>
    </row>
    <row r="82" spans="1:54" ht="20.100000000000001" customHeight="1" x14ac:dyDescent="0.25">
      <c r="A82" s="175"/>
      <c r="B82" s="307" t="s">
        <v>42</v>
      </c>
      <c r="C82" s="308"/>
      <c r="D82" s="43">
        <v>281786</v>
      </c>
      <c r="E82" s="28">
        <v>272726</v>
      </c>
      <c r="F82" s="28">
        <v>312356</v>
      </c>
      <c r="G82" s="28">
        <v>317964</v>
      </c>
      <c r="H82" s="28">
        <v>329059</v>
      </c>
      <c r="I82" s="28">
        <v>345116</v>
      </c>
      <c r="J82" s="28">
        <v>342888</v>
      </c>
      <c r="K82" s="28">
        <v>332359</v>
      </c>
      <c r="L82" s="28">
        <v>351110</v>
      </c>
      <c r="M82" s="28">
        <v>364826</v>
      </c>
      <c r="N82" s="28">
        <v>341229</v>
      </c>
      <c r="O82" s="28">
        <v>474471</v>
      </c>
      <c r="P82" s="134">
        <v>4065890</v>
      </c>
      <c r="Q82" s="28">
        <v>348097</v>
      </c>
      <c r="R82" s="28">
        <v>350353</v>
      </c>
      <c r="S82" s="28">
        <v>394352</v>
      </c>
      <c r="T82" s="28">
        <v>406065</v>
      </c>
      <c r="U82" s="28">
        <v>417578</v>
      </c>
      <c r="V82" s="28">
        <v>440340</v>
      </c>
      <c r="W82" s="28">
        <v>443387</v>
      </c>
      <c r="X82" s="28">
        <v>438437</v>
      </c>
      <c r="Y82" s="28">
        <v>462947</v>
      </c>
      <c r="Z82" s="28">
        <v>463505</v>
      </c>
      <c r="AA82" s="28">
        <v>460595</v>
      </c>
      <c r="AB82" s="28">
        <v>586714</v>
      </c>
      <c r="AC82" s="134">
        <v>5212370</v>
      </c>
      <c r="AD82" s="28">
        <v>456249</v>
      </c>
      <c r="AE82" s="28">
        <v>467916</v>
      </c>
      <c r="AF82" s="28">
        <v>530139</v>
      </c>
      <c r="AG82" s="28">
        <v>533800</v>
      </c>
      <c r="AH82" s="28">
        <v>596798</v>
      </c>
      <c r="AI82" s="28">
        <v>613839</v>
      </c>
      <c r="AJ82" s="28">
        <v>638159</v>
      </c>
      <c r="AK82" s="28">
        <v>814501</v>
      </c>
      <c r="AL82" s="28">
        <v>634781</v>
      </c>
      <c r="AM82" s="28">
        <v>663534</v>
      </c>
      <c r="AN82" s="28">
        <v>674794</v>
      </c>
      <c r="AO82" s="28">
        <v>813622</v>
      </c>
      <c r="AP82" s="134">
        <v>7438132</v>
      </c>
      <c r="AQ82" s="28">
        <v>663698</v>
      </c>
      <c r="AR82" s="28">
        <v>652188</v>
      </c>
      <c r="AS82" s="28">
        <v>875111</v>
      </c>
      <c r="AT82" s="28">
        <v>752192</v>
      </c>
      <c r="AU82" s="28">
        <v>812663</v>
      </c>
      <c r="AV82" s="28">
        <v>808772</v>
      </c>
      <c r="AW82" s="43">
        <f t="shared" si="12"/>
        <v>2356785</v>
      </c>
      <c r="AX82" s="20">
        <f t="shared" si="13"/>
        <v>3198741</v>
      </c>
      <c r="AY82" s="54">
        <f t="shared" si="14"/>
        <v>4564624</v>
      </c>
      <c r="AZ82" s="113"/>
      <c r="BA82" s="69"/>
      <c r="BB82" s="69"/>
    </row>
    <row r="83" spans="1:54" ht="20.100000000000001" customHeight="1" thickBot="1" x14ac:dyDescent="0.3">
      <c r="A83" s="175"/>
      <c r="B83" s="21" t="s">
        <v>114</v>
      </c>
      <c r="C83" s="55"/>
      <c r="D83" s="43">
        <v>24646</v>
      </c>
      <c r="E83" s="28">
        <v>19773</v>
      </c>
      <c r="F83" s="28">
        <v>25713</v>
      </c>
      <c r="G83" s="28">
        <v>21277</v>
      </c>
      <c r="H83" s="28">
        <v>24277</v>
      </c>
      <c r="I83" s="28">
        <v>24651</v>
      </c>
      <c r="J83" s="28">
        <v>24023</v>
      </c>
      <c r="K83" s="28">
        <v>24153</v>
      </c>
      <c r="L83" s="28">
        <v>25697</v>
      </c>
      <c r="M83" s="28">
        <v>25709</v>
      </c>
      <c r="N83" s="28">
        <v>23633</v>
      </c>
      <c r="O83" s="28">
        <v>27153</v>
      </c>
      <c r="P83" s="134">
        <v>290705</v>
      </c>
      <c r="Q83" s="28">
        <v>22982</v>
      </c>
      <c r="R83" s="28">
        <v>23629</v>
      </c>
      <c r="S83" s="28">
        <v>26522</v>
      </c>
      <c r="T83" s="28">
        <v>25353</v>
      </c>
      <c r="U83" s="28">
        <v>26523</v>
      </c>
      <c r="V83" s="28">
        <v>25862</v>
      </c>
      <c r="W83" s="28">
        <v>26988</v>
      </c>
      <c r="X83" s="28">
        <v>27701</v>
      </c>
      <c r="Y83" s="28">
        <v>23462</v>
      </c>
      <c r="Z83" s="28">
        <v>22841</v>
      </c>
      <c r="AA83" s="28">
        <v>23324</v>
      </c>
      <c r="AB83" s="28">
        <v>25292</v>
      </c>
      <c r="AC83" s="134">
        <v>300479</v>
      </c>
      <c r="AD83" s="28">
        <v>22245</v>
      </c>
      <c r="AE83" s="28">
        <v>21453</v>
      </c>
      <c r="AF83" s="28">
        <v>25060</v>
      </c>
      <c r="AG83" s="28">
        <v>23945</v>
      </c>
      <c r="AH83" s="28">
        <v>26942</v>
      </c>
      <c r="AI83" s="28">
        <v>24449</v>
      </c>
      <c r="AJ83" s="28">
        <v>25491</v>
      </c>
      <c r="AK83" s="28">
        <v>25969</v>
      </c>
      <c r="AL83" s="28">
        <v>25591</v>
      </c>
      <c r="AM83" s="28">
        <v>27136</v>
      </c>
      <c r="AN83" s="28">
        <v>27304</v>
      </c>
      <c r="AO83" s="28">
        <v>28117</v>
      </c>
      <c r="AP83" s="134">
        <v>303702</v>
      </c>
      <c r="AQ83" s="28">
        <v>25457</v>
      </c>
      <c r="AR83" s="28">
        <v>23992</v>
      </c>
      <c r="AS83" s="28">
        <v>27995</v>
      </c>
      <c r="AT83" s="28">
        <v>27708</v>
      </c>
      <c r="AU83" s="28">
        <v>28415</v>
      </c>
      <c r="AV83" s="28">
        <v>27328</v>
      </c>
      <c r="AW83" s="43">
        <f t="shared" si="12"/>
        <v>150871</v>
      </c>
      <c r="AX83" s="20">
        <f t="shared" si="13"/>
        <v>144094</v>
      </c>
      <c r="AY83" s="54">
        <f t="shared" si="14"/>
        <v>160895</v>
      </c>
      <c r="AZ83" s="113">
        <f t="shared" si="9"/>
        <v>11.659749885491411</v>
      </c>
      <c r="BA83" s="69"/>
      <c r="BB83" s="69"/>
    </row>
    <row r="84" spans="1:54" ht="20.100000000000001" customHeight="1" thickBot="1" x14ac:dyDescent="0.3">
      <c r="A84" s="175"/>
      <c r="B84" s="96"/>
      <c r="C84" s="94" t="s">
        <v>55</v>
      </c>
      <c r="D84" s="99">
        <v>95502</v>
      </c>
      <c r="E84" s="98">
        <v>87124</v>
      </c>
      <c r="F84" s="98">
        <v>107153</v>
      </c>
      <c r="G84" s="98">
        <v>106955</v>
      </c>
      <c r="H84" s="98">
        <v>106806</v>
      </c>
      <c r="I84" s="98">
        <v>113365</v>
      </c>
      <c r="J84" s="98">
        <v>119958</v>
      </c>
      <c r="K84" s="98">
        <v>118869</v>
      </c>
      <c r="L84" s="98">
        <v>132487</v>
      </c>
      <c r="M84" s="98">
        <v>139258</v>
      </c>
      <c r="N84" s="98">
        <v>131928</v>
      </c>
      <c r="O84" s="98">
        <v>155999</v>
      </c>
      <c r="P84" s="238">
        <v>1415404</v>
      </c>
      <c r="Q84" s="98">
        <v>137971</v>
      </c>
      <c r="R84" s="98">
        <v>134573</v>
      </c>
      <c r="S84" s="98">
        <v>145915</v>
      </c>
      <c r="T84" s="98">
        <v>154174</v>
      </c>
      <c r="U84" s="98">
        <v>154973</v>
      </c>
      <c r="V84" s="98">
        <v>156244</v>
      </c>
      <c r="W84" s="98">
        <v>162467</v>
      </c>
      <c r="X84" s="98">
        <v>170933</v>
      </c>
      <c r="Y84" s="98">
        <v>177830</v>
      </c>
      <c r="Z84" s="98">
        <v>175562</v>
      </c>
      <c r="AA84" s="98">
        <v>176697</v>
      </c>
      <c r="AB84" s="98">
        <v>217425</v>
      </c>
      <c r="AC84" s="238">
        <v>1964764</v>
      </c>
      <c r="AD84" s="98">
        <v>184669</v>
      </c>
      <c r="AE84" s="98">
        <v>177670</v>
      </c>
      <c r="AF84" s="98">
        <v>215433</v>
      </c>
      <c r="AG84" s="98">
        <v>212123</v>
      </c>
      <c r="AH84" s="98">
        <v>241307</v>
      </c>
      <c r="AI84" s="98">
        <v>234373</v>
      </c>
      <c r="AJ84" s="98">
        <v>240854</v>
      </c>
      <c r="AK84" s="98">
        <v>247198</v>
      </c>
      <c r="AL84" s="98">
        <v>254434</v>
      </c>
      <c r="AM84" s="98">
        <v>258709</v>
      </c>
      <c r="AN84" s="98">
        <v>258555</v>
      </c>
      <c r="AO84" s="98">
        <v>278938</v>
      </c>
      <c r="AP84" s="238">
        <v>2804263</v>
      </c>
      <c r="AQ84" s="98">
        <v>261089</v>
      </c>
      <c r="AR84" s="98">
        <v>236611</v>
      </c>
      <c r="AS84" s="98">
        <v>271441</v>
      </c>
      <c r="AT84" s="98">
        <v>267090</v>
      </c>
      <c r="AU84" s="98">
        <v>268936</v>
      </c>
      <c r="AV84" s="98">
        <v>265161</v>
      </c>
      <c r="AW84" s="99">
        <f t="shared" si="12"/>
        <v>883850</v>
      </c>
      <c r="AX84" s="124">
        <f t="shared" si="13"/>
        <v>1265575</v>
      </c>
      <c r="AY84" s="125">
        <f t="shared" si="14"/>
        <v>1570328</v>
      </c>
      <c r="AZ84" s="179">
        <f t="shared" si="9"/>
        <v>24.080200699286891</v>
      </c>
      <c r="BA84" s="69"/>
      <c r="BB84" s="69"/>
    </row>
    <row r="85" spans="1:54" ht="20.100000000000001" customHeight="1" x14ac:dyDescent="0.25">
      <c r="A85" s="175"/>
      <c r="B85" s="21" t="s">
        <v>38</v>
      </c>
      <c r="C85" s="55"/>
      <c r="D85" s="43">
        <v>92136</v>
      </c>
      <c r="E85" s="28">
        <v>84364</v>
      </c>
      <c r="F85" s="28">
        <v>103708</v>
      </c>
      <c r="G85" s="28">
        <v>103901</v>
      </c>
      <c r="H85" s="28">
        <v>103681</v>
      </c>
      <c r="I85" s="28">
        <v>109803</v>
      </c>
      <c r="J85" s="28">
        <v>116652</v>
      </c>
      <c r="K85" s="28">
        <v>115399</v>
      </c>
      <c r="L85" s="28">
        <v>128531</v>
      </c>
      <c r="M85" s="28">
        <v>135718</v>
      </c>
      <c r="N85" s="28">
        <v>128086</v>
      </c>
      <c r="O85" s="28">
        <v>152879</v>
      </c>
      <c r="P85" s="134">
        <v>1374858</v>
      </c>
      <c r="Q85" s="28">
        <v>134392</v>
      </c>
      <c r="R85" s="28">
        <v>131367</v>
      </c>
      <c r="S85" s="28">
        <v>142417</v>
      </c>
      <c r="T85" s="28">
        <v>150865</v>
      </c>
      <c r="U85" s="28">
        <v>151546</v>
      </c>
      <c r="V85" s="28">
        <v>152532</v>
      </c>
      <c r="W85" s="28">
        <v>159036</v>
      </c>
      <c r="X85" s="28">
        <v>167448</v>
      </c>
      <c r="Y85" s="28">
        <v>174005</v>
      </c>
      <c r="Z85" s="28">
        <v>172076</v>
      </c>
      <c r="AA85" s="28">
        <v>172981</v>
      </c>
      <c r="AB85" s="28">
        <v>214177</v>
      </c>
      <c r="AC85" s="134">
        <v>1922842</v>
      </c>
      <c r="AD85" s="28">
        <v>180796</v>
      </c>
      <c r="AE85" s="28">
        <v>174503</v>
      </c>
      <c r="AF85" s="28">
        <v>211577</v>
      </c>
      <c r="AG85" s="28">
        <v>208341</v>
      </c>
      <c r="AH85" s="28">
        <v>237142</v>
      </c>
      <c r="AI85" s="28">
        <v>230204</v>
      </c>
      <c r="AJ85" s="28">
        <v>236785</v>
      </c>
      <c r="AK85" s="28">
        <v>242920</v>
      </c>
      <c r="AL85" s="28">
        <v>250125</v>
      </c>
      <c r="AM85" s="28">
        <v>254433</v>
      </c>
      <c r="AN85" s="28">
        <v>253967</v>
      </c>
      <c r="AO85" s="28">
        <v>274909</v>
      </c>
      <c r="AP85" s="134">
        <v>2755702</v>
      </c>
      <c r="AQ85" s="28">
        <v>256273</v>
      </c>
      <c r="AR85" s="28">
        <v>232640</v>
      </c>
      <c r="AS85" s="28">
        <v>268063</v>
      </c>
      <c r="AT85" s="28">
        <v>263917</v>
      </c>
      <c r="AU85" s="28">
        <v>265584</v>
      </c>
      <c r="AV85" s="28">
        <v>261894</v>
      </c>
      <c r="AW85" s="43">
        <f t="shared" si="12"/>
        <v>863119</v>
      </c>
      <c r="AX85" s="20">
        <f t="shared" si="13"/>
        <v>1242563</v>
      </c>
      <c r="AY85" s="54">
        <f t="shared" si="14"/>
        <v>1548371</v>
      </c>
      <c r="AZ85" s="113">
        <f t="shared" si="9"/>
        <v>24.61106599826326</v>
      </c>
      <c r="BA85" s="69"/>
      <c r="BB85" s="69"/>
    </row>
    <row r="86" spans="1:54" ht="20.100000000000001" customHeight="1" thickBot="1" x14ac:dyDescent="0.3">
      <c r="A86" s="175"/>
      <c r="B86" s="22" t="s">
        <v>39</v>
      </c>
      <c r="C86" s="56"/>
      <c r="D86" s="73">
        <v>3366</v>
      </c>
      <c r="E86" s="74">
        <v>2760</v>
      </c>
      <c r="F86" s="74">
        <v>3445</v>
      </c>
      <c r="G86" s="74">
        <v>3054</v>
      </c>
      <c r="H86" s="74">
        <v>3125</v>
      </c>
      <c r="I86" s="74">
        <v>3562</v>
      </c>
      <c r="J86" s="74">
        <v>3306</v>
      </c>
      <c r="K86" s="74">
        <v>3470</v>
      </c>
      <c r="L86" s="74">
        <v>3956</v>
      </c>
      <c r="M86" s="74">
        <v>3540</v>
      </c>
      <c r="N86" s="74">
        <v>3842</v>
      </c>
      <c r="O86" s="74">
        <v>3120</v>
      </c>
      <c r="P86" s="127">
        <v>40546</v>
      </c>
      <c r="Q86" s="74">
        <v>3579</v>
      </c>
      <c r="R86" s="74">
        <v>3206</v>
      </c>
      <c r="S86" s="74">
        <v>3498</v>
      </c>
      <c r="T86" s="74">
        <v>3309</v>
      </c>
      <c r="U86" s="74">
        <v>3427</v>
      </c>
      <c r="V86" s="74">
        <v>3712</v>
      </c>
      <c r="W86" s="74">
        <v>3431</v>
      </c>
      <c r="X86" s="74">
        <v>3485</v>
      </c>
      <c r="Y86" s="74">
        <v>3825</v>
      </c>
      <c r="Z86" s="74">
        <v>3486</v>
      </c>
      <c r="AA86" s="74">
        <v>3716</v>
      </c>
      <c r="AB86" s="74">
        <v>3248</v>
      </c>
      <c r="AC86" s="127">
        <v>41922</v>
      </c>
      <c r="AD86" s="74">
        <v>3873</v>
      </c>
      <c r="AE86" s="74">
        <v>3167</v>
      </c>
      <c r="AF86" s="74">
        <v>3856</v>
      </c>
      <c r="AG86" s="74">
        <v>3782</v>
      </c>
      <c r="AH86" s="74">
        <v>4165</v>
      </c>
      <c r="AI86" s="74">
        <v>4169</v>
      </c>
      <c r="AJ86" s="74">
        <v>4069</v>
      </c>
      <c r="AK86" s="74">
        <v>4278</v>
      </c>
      <c r="AL86" s="74">
        <v>4309</v>
      </c>
      <c r="AM86" s="74">
        <v>4276</v>
      </c>
      <c r="AN86" s="74">
        <v>4588</v>
      </c>
      <c r="AO86" s="74">
        <v>4029</v>
      </c>
      <c r="AP86" s="127">
        <v>48561</v>
      </c>
      <c r="AQ86" s="74">
        <v>4816</v>
      </c>
      <c r="AR86" s="74">
        <v>3971</v>
      </c>
      <c r="AS86" s="74">
        <v>3378</v>
      </c>
      <c r="AT86" s="74">
        <v>3173</v>
      </c>
      <c r="AU86" s="74">
        <v>3352</v>
      </c>
      <c r="AV86" s="74">
        <v>3267</v>
      </c>
      <c r="AW86" s="73">
        <f t="shared" si="12"/>
        <v>20731</v>
      </c>
      <c r="AX86" s="155">
        <f t="shared" si="13"/>
        <v>23012</v>
      </c>
      <c r="AY86" s="231">
        <f t="shared" si="14"/>
        <v>21957</v>
      </c>
      <c r="AZ86" s="115"/>
      <c r="BA86" s="69"/>
      <c r="BB86" s="69"/>
    </row>
    <row r="87" spans="1:54" s="223" customFormat="1" ht="20.100000000000001" customHeight="1" thickBot="1" x14ac:dyDescent="0.3">
      <c r="A87" s="175"/>
      <c r="B87" s="50" t="s">
        <v>48</v>
      </c>
      <c r="C87" s="85"/>
      <c r="D87" s="107"/>
      <c r="E87" s="107"/>
      <c r="F87" s="83"/>
      <c r="G87" s="83"/>
      <c r="H87" s="83"/>
      <c r="I87" s="83"/>
      <c r="J87" s="83"/>
      <c r="K87" s="83"/>
      <c r="L87" s="83"/>
      <c r="M87" s="83"/>
      <c r="N87" s="107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24"/>
      <c r="AX87" s="153"/>
      <c r="AY87" s="185"/>
      <c r="AZ87" s="33"/>
      <c r="BA87" s="69"/>
      <c r="BB87" s="69"/>
    </row>
    <row r="88" spans="1:54" s="223" customFormat="1" ht="20.100000000000001" customHeight="1" thickBot="1" x14ac:dyDescent="0.35">
      <c r="A88" s="175"/>
      <c r="B88" s="95"/>
      <c r="C88" s="94" t="s">
        <v>102</v>
      </c>
      <c r="D88" s="100">
        <v>7716.369539061001</v>
      </c>
      <c r="E88" s="101">
        <v>6138.5304445011998</v>
      </c>
      <c r="F88" s="101">
        <v>7697.5132325352006</v>
      </c>
      <c r="G88" s="101">
        <v>8833.8120219911998</v>
      </c>
      <c r="H88" s="101">
        <v>7755.9302820874</v>
      </c>
      <c r="I88" s="101">
        <v>8070.6604925987995</v>
      </c>
      <c r="J88" s="101">
        <v>7440.9820989026002</v>
      </c>
      <c r="K88" s="101">
        <v>6944.8230265124002</v>
      </c>
      <c r="L88" s="101">
        <v>7259.7404354620003</v>
      </c>
      <c r="M88" s="101">
        <v>8073.8267754926001</v>
      </c>
      <c r="N88" s="101">
        <v>7182.9155399548008</v>
      </c>
      <c r="O88" s="101">
        <v>10684.7354228028</v>
      </c>
      <c r="P88" s="135">
        <v>93799.839311901989</v>
      </c>
      <c r="Q88" s="101">
        <v>6986.3160900546</v>
      </c>
      <c r="R88" s="101">
        <v>6284.8711499102001</v>
      </c>
      <c r="S88" s="101">
        <v>7359.0115466900006</v>
      </c>
      <c r="T88" s="101">
        <v>7662.2827787677998</v>
      </c>
      <c r="U88" s="101">
        <v>7472.1243663828</v>
      </c>
      <c r="V88" s="101">
        <v>7479.0635628206001</v>
      </c>
      <c r="W88" s="101">
        <v>6736.8815804114001</v>
      </c>
      <c r="X88" s="101">
        <v>7236.0082641319996</v>
      </c>
      <c r="Y88" s="101">
        <v>6885.5180575761997</v>
      </c>
      <c r="Z88" s="101">
        <v>6719.719280716</v>
      </c>
      <c r="AA88" s="101">
        <v>6907.1747503614015</v>
      </c>
      <c r="AB88" s="101">
        <v>8592.7434320960001</v>
      </c>
      <c r="AC88" s="135">
        <v>86321.714859919011</v>
      </c>
      <c r="AD88" s="100">
        <v>6238.0576723486001</v>
      </c>
      <c r="AE88" s="101">
        <v>5311.1436857200006</v>
      </c>
      <c r="AF88" s="101">
        <v>7367.3982938946001</v>
      </c>
      <c r="AG88" s="101">
        <v>6688.9698657073995</v>
      </c>
      <c r="AH88" s="101">
        <v>7888.8491891642007</v>
      </c>
      <c r="AI88" s="101">
        <v>7242.5202188754001</v>
      </c>
      <c r="AJ88" s="101">
        <v>6783.5632090827994</v>
      </c>
      <c r="AK88" s="101">
        <v>6939.312601353</v>
      </c>
      <c r="AL88" s="101">
        <v>6579.3384021768015</v>
      </c>
      <c r="AM88" s="101">
        <v>7234.1347202218003</v>
      </c>
      <c r="AN88" s="101">
        <v>6747.8678569726007</v>
      </c>
      <c r="AO88" s="101">
        <v>8229.4301813540005</v>
      </c>
      <c r="AP88" s="135">
        <v>83250.585896871198</v>
      </c>
      <c r="AQ88" s="101">
        <v>6008.9771493673998</v>
      </c>
      <c r="AR88" s="101">
        <v>5184.3637264658009</v>
      </c>
      <c r="AS88" s="101">
        <v>6486.1228227814008</v>
      </c>
      <c r="AT88" s="101">
        <v>7964.0370098186004</v>
      </c>
      <c r="AU88" s="101">
        <v>6758.5539813394007</v>
      </c>
      <c r="AV88" s="101">
        <v>6756.8866622617998</v>
      </c>
      <c r="AW88" s="100">
        <f>SUM($Q88:$V88)</f>
        <v>43243.669494626003</v>
      </c>
      <c r="AX88" s="124">
        <f>SUM($AD88:$AI88)</f>
        <v>40736.938925710194</v>
      </c>
      <c r="AY88" s="125">
        <f>SUM($AQ88:$AV88)</f>
        <v>39158.941352034402</v>
      </c>
      <c r="AZ88" s="179">
        <f t="shared" ref="AZ88:AZ90" si="16">((AY88/AX88)-1)*100</f>
        <v>-3.8736282481938611</v>
      </c>
      <c r="BA88" s="69"/>
      <c r="BB88" s="69"/>
    </row>
    <row r="89" spans="1:54" ht="20.100000000000001" customHeight="1" x14ac:dyDescent="0.2">
      <c r="A89" s="175"/>
      <c r="B89" s="13" t="s">
        <v>104</v>
      </c>
      <c r="C89" s="14"/>
      <c r="D89" s="208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9"/>
      <c r="Q89" s="207"/>
      <c r="R89" s="207"/>
      <c r="S89" s="207"/>
      <c r="T89" s="207"/>
      <c r="U89" s="207"/>
      <c r="V89" s="207"/>
      <c r="W89" s="207"/>
      <c r="X89" s="207"/>
      <c r="Y89" s="207"/>
      <c r="Z89" s="207"/>
      <c r="AA89" s="207"/>
      <c r="AB89" s="207"/>
      <c r="AC89" s="209"/>
      <c r="AD89" s="208"/>
      <c r="AE89" s="207"/>
      <c r="AF89" s="207"/>
      <c r="AG89" s="207"/>
      <c r="AH89" s="207"/>
      <c r="AI89" s="207"/>
      <c r="AJ89" s="207"/>
      <c r="AK89" s="207"/>
      <c r="AL89" s="207"/>
      <c r="AM89" s="207"/>
      <c r="AN89" s="207"/>
      <c r="AO89" s="207"/>
      <c r="AP89" s="209"/>
      <c r="AQ89" s="207"/>
      <c r="AR89" s="207"/>
      <c r="AS89" s="207"/>
      <c r="AT89" s="207"/>
      <c r="AU89" s="207"/>
      <c r="AV89" s="207"/>
      <c r="AW89" s="239"/>
      <c r="AX89" s="150"/>
      <c r="AY89" s="234"/>
      <c r="AZ89" s="108"/>
      <c r="BA89" s="69"/>
      <c r="BB89" s="69"/>
    </row>
    <row r="90" spans="1:54" s="222" customFormat="1" ht="20.100000000000001" customHeight="1" x14ac:dyDescent="0.25">
      <c r="A90" s="175"/>
      <c r="B90" s="312" t="s">
        <v>12</v>
      </c>
      <c r="C90" s="311"/>
      <c r="D90" s="43">
        <v>6596.3446734300005</v>
      </c>
      <c r="E90" s="28">
        <v>5228.4228063299997</v>
      </c>
      <c r="F90" s="28">
        <v>6614.9200531500001</v>
      </c>
      <c r="G90" s="28">
        <v>7492.6957562599991</v>
      </c>
      <c r="H90" s="28">
        <v>6402.8919354399995</v>
      </c>
      <c r="I90" s="28">
        <v>6645.3449047599997</v>
      </c>
      <c r="J90" s="28">
        <v>6334.9233422200004</v>
      </c>
      <c r="K90" s="28">
        <v>5926.3813839499999</v>
      </c>
      <c r="L90" s="28">
        <v>6234.2657743700001</v>
      </c>
      <c r="M90" s="28">
        <v>6819.5506255699993</v>
      </c>
      <c r="N90" s="28">
        <v>6144.8676103200005</v>
      </c>
      <c r="O90" s="28">
        <v>9281.2980494900003</v>
      </c>
      <c r="P90" s="134">
        <v>79721.90691528999</v>
      </c>
      <c r="Q90" s="28">
        <v>6062.9676833200001</v>
      </c>
      <c r="R90" s="28">
        <v>5509.9389737900001</v>
      </c>
      <c r="S90" s="28">
        <v>6408.7930660800002</v>
      </c>
      <c r="T90" s="28">
        <v>6801.4414083900001</v>
      </c>
      <c r="U90" s="28">
        <v>6410.4396427000001</v>
      </c>
      <c r="V90" s="28">
        <v>6476.0578746900001</v>
      </c>
      <c r="W90" s="28">
        <v>5928.2949617100003</v>
      </c>
      <c r="X90" s="28">
        <v>6382.4153620399993</v>
      </c>
      <c r="Y90" s="28">
        <v>6149.5885171</v>
      </c>
      <c r="Z90" s="28">
        <v>5990.0971402799996</v>
      </c>
      <c r="AA90" s="28">
        <v>6205.1945416400013</v>
      </c>
      <c r="AB90" s="28">
        <v>7743.5521639399994</v>
      </c>
      <c r="AC90" s="134">
        <v>76068.781335680003</v>
      </c>
      <c r="AD90" s="43">
        <v>5635.8658635299998</v>
      </c>
      <c r="AE90" s="28">
        <v>4649.1060121500004</v>
      </c>
      <c r="AF90" s="28">
        <v>6459.7538471799999</v>
      </c>
      <c r="AG90" s="28">
        <v>5964.9687681799996</v>
      </c>
      <c r="AH90" s="28">
        <v>6208.8138170400007</v>
      </c>
      <c r="AI90" s="28">
        <v>6275.6686914700003</v>
      </c>
      <c r="AJ90" s="28">
        <v>5991.4860550999992</v>
      </c>
      <c r="AK90" s="28">
        <v>6137.2970939199995</v>
      </c>
      <c r="AL90" s="28">
        <v>5867.183531390001</v>
      </c>
      <c r="AM90" s="28">
        <v>6265.11154498</v>
      </c>
      <c r="AN90" s="28">
        <v>5984.9182771900005</v>
      </c>
      <c r="AO90" s="28">
        <v>7292.79657658</v>
      </c>
      <c r="AP90" s="134">
        <v>72732.970078710001</v>
      </c>
      <c r="AQ90" s="28">
        <v>5325.97562045</v>
      </c>
      <c r="AR90" s="28">
        <v>4643.7459878300006</v>
      </c>
      <c r="AS90" s="28">
        <v>5761.3858914700004</v>
      </c>
      <c r="AT90" s="28">
        <v>7159.5847826400004</v>
      </c>
      <c r="AU90" s="28">
        <v>5982.0077348900004</v>
      </c>
      <c r="AV90" s="28">
        <v>5958.2740504200001</v>
      </c>
      <c r="AW90" s="43">
        <f>SUM($Q90:$V90)</f>
        <v>37669.638648970002</v>
      </c>
      <c r="AX90" s="20">
        <f>SUM($AD90:$AI90)</f>
        <v>35194.17699955</v>
      </c>
      <c r="AY90" s="54">
        <f>SUM($AQ90:$AV90)</f>
        <v>34830.974067700001</v>
      </c>
      <c r="AZ90" s="113">
        <f t="shared" si="16"/>
        <v>-1.0319972302652358</v>
      </c>
      <c r="BA90" s="69"/>
      <c r="BB90" s="69"/>
    </row>
    <row r="91" spans="1:54" ht="20.100000000000001" customHeight="1" x14ac:dyDescent="0.2">
      <c r="A91" s="175"/>
      <c r="B91" s="18" t="s">
        <v>105</v>
      </c>
      <c r="C91" s="23"/>
      <c r="D91" s="43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134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134"/>
      <c r="AD91" s="43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134"/>
      <c r="AQ91" s="28"/>
      <c r="AR91" s="28"/>
      <c r="AS91" s="28"/>
      <c r="AT91" s="28"/>
      <c r="AU91" s="28"/>
      <c r="AV91" s="28"/>
      <c r="AW91" s="43"/>
      <c r="AX91" s="20"/>
      <c r="AY91" s="54"/>
      <c r="AZ91" s="114"/>
      <c r="BA91" s="69"/>
      <c r="BB91" s="79"/>
    </row>
    <row r="92" spans="1:54" ht="20.100000000000001" customHeight="1" thickBot="1" x14ac:dyDescent="0.3">
      <c r="A92" s="175"/>
      <c r="B92" s="312" t="s">
        <v>12</v>
      </c>
      <c r="C92" s="311"/>
      <c r="D92" s="43">
        <v>1120.024865631</v>
      </c>
      <c r="E92" s="28">
        <v>910.10763817120005</v>
      </c>
      <c r="F92" s="28">
        <v>1082.5931793852001</v>
      </c>
      <c r="G92" s="28">
        <v>1341.1162657312</v>
      </c>
      <c r="H92" s="28">
        <v>1353.0383466474002</v>
      </c>
      <c r="I92" s="28">
        <v>1425.3155878388</v>
      </c>
      <c r="J92" s="28">
        <v>1106.0587566826</v>
      </c>
      <c r="K92" s="28">
        <v>1018.4416425624001</v>
      </c>
      <c r="L92" s="28">
        <v>1025.4746610919999</v>
      </c>
      <c r="M92" s="28">
        <v>1254.2761499226003</v>
      </c>
      <c r="N92" s="28">
        <v>1038.0479296348001</v>
      </c>
      <c r="O92" s="28">
        <v>1403.4373733128</v>
      </c>
      <c r="P92" s="134">
        <v>14077.932396611999</v>
      </c>
      <c r="Q92" s="28">
        <v>923.34840673460008</v>
      </c>
      <c r="R92" s="28">
        <v>774.93217612019998</v>
      </c>
      <c r="S92" s="28">
        <v>950.21848061000014</v>
      </c>
      <c r="T92" s="28">
        <v>860.84137037779999</v>
      </c>
      <c r="U92" s="28">
        <v>1061.6847236828</v>
      </c>
      <c r="V92" s="28">
        <v>1003.0056881305999</v>
      </c>
      <c r="W92" s="28">
        <v>808.58661870139997</v>
      </c>
      <c r="X92" s="28">
        <v>853.59290209200014</v>
      </c>
      <c r="Y92" s="28">
        <v>735.92954047620003</v>
      </c>
      <c r="Z92" s="28">
        <v>729.622140436</v>
      </c>
      <c r="AA92" s="28">
        <v>701.9802087214</v>
      </c>
      <c r="AB92" s="28">
        <v>849.19126815600009</v>
      </c>
      <c r="AC92" s="134">
        <v>10252.933524239001</v>
      </c>
      <c r="AD92" s="43">
        <v>602.19180881860007</v>
      </c>
      <c r="AE92" s="28">
        <v>662.03767356999992</v>
      </c>
      <c r="AF92" s="28">
        <v>907.64444671460001</v>
      </c>
      <c r="AG92" s="28">
        <v>724.00109752740013</v>
      </c>
      <c r="AH92" s="28">
        <v>1680.0353721242002</v>
      </c>
      <c r="AI92" s="28">
        <v>966.85152740540013</v>
      </c>
      <c r="AJ92" s="28">
        <v>792.07715398280004</v>
      </c>
      <c r="AK92" s="28">
        <v>802.01550743300004</v>
      </c>
      <c r="AL92" s="28">
        <v>712.15487078680007</v>
      </c>
      <c r="AM92" s="28">
        <v>969.0231752418</v>
      </c>
      <c r="AN92" s="28">
        <v>762.94957978260004</v>
      </c>
      <c r="AO92" s="28">
        <v>936.6336047740001</v>
      </c>
      <c r="AP92" s="134">
        <v>10517.615818161201</v>
      </c>
      <c r="AQ92" s="28">
        <v>683.00152891739992</v>
      </c>
      <c r="AR92" s="28">
        <v>540.61773863580004</v>
      </c>
      <c r="AS92" s="28">
        <v>724.73693131139999</v>
      </c>
      <c r="AT92" s="28">
        <v>804.45222717859997</v>
      </c>
      <c r="AU92" s="28">
        <v>776.54624644939997</v>
      </c>
      <c r="AV92" s="28">
        <v>798.6126118418</v>
      </c>
      <c r="AW92" s="43">
        <f>SUM($Q92:$V92)</f>
        <v>5574.0308456560006</v>
      </c>
      <c r="AX92" s="20">
        <f>SUM($AD92:$AI92)</f>
        <v>5542.7619261601994</v>
      </c>
      <c r="AY92" s="54">
        <f>SUM($AQ92:$AV92)</f>
        <v>4327.9672843343997</v>
      </c>
      <c r="AZ92" s="113">
        <f t="shared" ref="AZ92:AZ100" si="17">((AY92/AX92)-1)*100</f>
        <v>-21.916774669543859</v>
      </c>
      <c r="BA92" s="69"/>
      <c r="BB92" s="69"/>
    </row>
    <row r="93" spans="1:54" s="223" customFormat="1" ht="20.100000000000001" customHeight="1" thickBot="1" x14ac:dyDescent="0.35">
      <c r="A93" s="175"/>
      <c r="B93" s="95"/>
      <c r="C93" s="94" t="s">
        <v>103</v>
      </c>
      <c r="D93" s="100">
        <v>10451.720425029402</v>
      </c>
      <c r="E93" s="101">
        <v>8714.7033388664022</v>
      </c>
      <c r="F93" s="101">
        <v>11004.482087016973</v>
      </c>
      <c r="G93" s="101">
        <v>11116.109880410018</v>
      </c>
      <c r="H93" s="101">
        <v>11710.30497297199</v>
      </c>
      <c r="I93" s="101">
        <v>10990.161223948413</v>
      </c>
      <c r="J93" s="101">
        <v>10385.021806246807</v>
      </c>
      <c r="K93" s="101">
        <v>10787.260528856592</v>
      </c>
      <c r="L93" s="101">
        <v>10969.835685481572</v>
      </c>
      <c r="M93" s="101">
        <v>13439.643139325803</v>
      </c>
      <c r="N93" s="101">
        <v>10170.329130825196</v>
      </c>
      <c r="O93" s="101">
        <v>17848.535660517377</v>
      </c>
      <c r="P93" s="135">
        <v>137588.10787949653</v>
      </c>
      <c r="Q93" s="101">
        <v>9716.0368210186152</v>
      </c>
      <c r="R93" s="101">
        <v>8899.9407124214031</v>
      </c>
      <c r="S93" s="101">
        <v>10555.106403488422</v>
      </c>
      <c r="T93" s="101">
        <v>10335.466972295395</v>
      </c>
      <c r="U93" s="101">
        <v>13863.61741924259</v>
      </c>
      <c r="V93" s="101">
        <v>11090.002409574199</v>
      </c>
      <c r="W93" s="101">
        <v>10478.247962841609</v>
      </c>
      <c r="X93" s="101">
        <v>10759.493924914203</v>
      </c>
      <c r="Y93" s="101">
        <v>10970.740118961003</v>
      </c>
      <c r="Z93" s="101">
        <v>11756.4680518352</v>
      </c>
      <c r="AA93" s="101">
        <v>10219.605892714608</v>
      </c>
      <c r="AB93" s="101">
        <v>15104.231412085779</v>
      </c>
      <c r="AC93" s="135">
        <v>133748.95810139301</v>
      </c>
      <c r="AD93" s="100">
        <v>9173.9689177701839</v>
      </c>
      <c r="AE93" s="101">
        <v>7917.3736645589961</v>
      </c>
      <c r="AF93" s="101">
        <v>33674.276735287378</v>
      </c>
      <c r="AG93" s="101">
        <v>9295.2931485258032</v>
      </c>
      <c r="AH93" s="101">
        <v>10087.391557404622</v>
      </c>
      <c r="AI93" s="101">
        <v>11927.9020796854</v>
      </c>
      <c r="AJ93" s="101">
        <v>10558.199813353614</v>
      </c>
      <c r="AK93" s="101">
        <v>10490.946200102408</v>
      </c>
      <c r="AL93" s="101">
        <v>11512.029827096001</v>
      </c>
      <c r="AM93" s="101">
        <v>12137.945785541015</v>
      </c>
      <c r="AN93" s="101">
        <v>10610.451500241001</v>
      </c>
      <c r="AO93" s="101">
        <v>14613.418855895996</v>
      </c>
      <c r="AP93" s="135">
        <v>151999.19808546241</v>
      </c>
      <c r="AQ93" s="101">
        <v>9417.0889801806061</v>
      </c>
      <c r="AR93" s="101">
        <v>7610.4735910328091</v>
      </c>
      <c r="AS93" s="101">
        <v>9465.3314052374117</v>
      </c>
      <c r="AT93" s="101">
        <v>15538.952206707612</v>
      </c>
      <c r="AU93" s="101">
        <v>9714.4866701248138</v>
      </c>
      <c r="AV93" s="101">
        <v>9428.3175196508018</v>
      </c>
      <c r="AW93" s="100">
        <f>SUM($Q93:$V93)</f>
        <v>64460.170738040622</v>
      </c>
      <c r="AX93" s="124">
        <f>SUM($AD93:$AI93)</f>
        <v>82076.206103232384</v>
      </c>
      <c r="AY93" s="125">
        <f>SUM($AQ93:$AV93)</f>
        <v>61174.650372934055</v>
      </c>
      <c r="AZ93" s="179">
        <f t="shared" si="17"/>
        <v>-25.466035435420999</v>
      </c>
      <c r="BA93" s="69"/>
      <c r="BB93" s="69"/>
    </row>
    <row r="94" spans="1:54" ht="20.100000000000001" customHeight="1" x14ac:dyDescent="0.2">
      <c r="A94" s="175"/>
      <c r="B94" s="18" t="s">
        <v>112</v>
      </c>
      <c r="C94" s="23"/>
      <c r="D94" s="129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183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183"/>
      <c r="AD94" s="129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183"/>
      <c r="AQ94" s="87"/>
      <c r="AR94" s="87"/>
      <c r="AS94" s="87"/>
      <c r="AT94" s="87"/>
      <c r="AU94" s="87"/>
      <c r="AV94" s="87"/>
      <c r="AW94" s="236"/>
      <c r="AX94" s="20"/>
      <c r="AY94" s="54"/>
      <c r="AZ94" s="114"/>
      <c r="BA94" s="69"/>
      <c r="BB94" s="69"/>
    </row>
    <row r="95" spans="1:54" s="222" customFormat="1" ht="20.100000000000001" customHeight="1" x14ac:dyDescent="0.25">
      <c r="A95" s="175"/>
      <c r="B95" s="312" t="s">
        <v>12</v>
      </c>
      <c r="C95" s="311"/>
      <c r="D95" s="43">
        <v>8695.20356584</v>
      </c>
      <c r="E95" s="28">
        <v>7209.0484000000024</v>
      </c>
      <c r="F95" s="28">
        <v>9121.2537482699736</v>
      </c>
      <c r="G95" s="28">
        <v>8903.5470420500224</v>
      </c>
      <c r="H95" s="28">
        <v>9967.4538758099916</v>
      </c>
      <c r="I95" s="28">
        <v>9003.3316903700143</v>
      </c>
      <c r="J95" s="28">
        <v>8708.1227375600083</v>
      </c>
      <c r="K95" s="28">
        <v>8968.009411999994</v>
      </c>
      <c r="L95" s="28">
        <v>9241.6473625099734</v>
      </c>
      <c r="M95" s="28">
        <v>10372.877755270001</v>
      </c>
      <c r="N95" s="28">
        <v>8860.7687354399968</v>
      </c>
      <c r="O95" s="28">
        <v>16020.163578349975</v>
      </c>
      <c r="P95" s="134">
        <v>115071.42790346996</v>
      </c>
      <c r="Q95" s="28">
        <v>8285.4380972700164</v>
      </c>
      <c r="R95" s="28">
        <v>7459.397358940003</v>
      </c>
      <c r="S95" s="28">
        <v>9220.8380777400216</v>
      </c>
      <c r="T95" s="28">
        <v>8745.5365859699978</v>
      </c>
      <c r="U95" s="28">
        <v>12222.55712723999</v>
      </c>
      <c r="V95" s="28">
        <v>9419.8190195900024</v>
      </c>
      <c r="W95" s="28">
        <v>9327.3204353100118</v>
      </c>
      <c r="X95" s="28">
        <v>9622.2667818300033</v>
      </c>
      <c r="Y95" s="28">
        <v>9791.8753697800021</v>
      </c>
      <c r="Z95" s="28">
        <v>10621.290420529998</v>
      </c>
      <c r="AA95" s="28">
        <v>9216.7796457200075</v>
      </c>
      <c r="AB95" s="28">
        <v>13908.65082077998</v>
      </c>
      <c r="AC95" s="134">
        <v>117841.76974070002</v>
      </c>
      <c r="AD95" s="43">
        <v>8290.6296536999853</v>
      </c>
      <c r="AE95" s="28">
        <v>7147.1418878599961</v>
      </c>
      <c r="AF95" s="28">
        <v>27948.931100129972</v>
      </c>
      <c r="AG95" s="28">
        <v>8473.9422716100034</v>
      </c>
      <c r="AH95" s="28">
        <v>9155.4144883200242</v>
      </c>
      <c r="AI95" s="28">
        <v>10990.511559730001</v>
      </c>
      <c r="AJ95" s="28">
        <v>9712.096398170017</v>
      </c>
      <c r="AK95" s="28">
        <v>9659.2241192400088</v>
      </c>
      <c r="AL95" s="28">
        <v>10689.003425570001</v>
      </c>
      <c r="AM95" s="28">
        <v>11292.359610310015</v>
      </c>
      <c r="AN95" s="28">
        <v>9812.5424039000009</v>
      </c>
      <c r="AO95" s="28">
        <v>13726.337478769996</v>
      </c>
      <c r="AP95" s="134">
        <v>136898.13439731003</v>
      </c>
      <c r="AQ95" s="28">
        <v>8730.9717241900053</v>
      </c>
      <c r="AR95" s="28">
        <v>7037.1099205700084</v>
      </c>
      <c r="AS95" s="28">
        <v>8745.8731403400125</v>
      </c>
      <c r="AT95" s="28">
        <v>14673.918313510014</v>
      </c>
      <c r="AU95" s="28">
        <v>8947.8322357300131</v>
      </c>
      <c r="AV95" s="28">
        <v>8649.9861366300011</v>
      </c>
      <c r="AW95" s="43">
        <f>SUM($Q95:$V95)</f>
        <v>55353.586266750033</v>
      </c>
      <c r="AX95" s="20">
        <f>SUM($AD95:$AI95)</f>
        <v>72006.570961349978</v>
      </c>
      <c r="AY95" s="54">
        <f>SUM($AQ95:$AV95)</f>
        <v>56785.691470970058</v>
      </c>
      <c r="AZ95" s="113">
        <f t="shared" ref="AZ95" si="18">((AY95/AX95)-1)*100</f>
        <v>-21.138181262026535</v>
      </c>
      <c r="BA95" s="69"/>
      <c r="BB95" s="69"/>
    </row>
    <row r="96" spans="1:54" ht="20.100000000000001" customHeight="1" x14ac:dyDescent="0.2">
      <c r="A96" s="175"/>
      <c r="B96" s="18" t="s">
        <v>113</v>
      </c>
      <c r="C96" s="23"/>
      <c r="D96" s="43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134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134"/>
      <c r="AD96" s="43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134"/>
      <c r="AQ96" s="28"/>
      <c r="AR96" s="28"/>
      <c r="AS96" s="28"/>
      <c r="AT96" s="28"/>
      <c r="AU96" s="28"/>
      <c r="AV96" s="28"/>
      <c r="AW96" s="43"/>
      <c r="AX96" s="20"/>
      <c r="AY96" s="54"/>
      <c r="AZ96" s="114"/>
      <c r="BA96" s="69"/>
      <c r="BB96" s="79"/>
    </row>
    <row r="97" spans="1:54" ht="20.100000000000001" customHeight="1" thickBot="1" x14ac:dyDescent="0.3">
      <c r="A97" s="175"/>
      <c r="B97" s="309" t="s">
        <v>12</v>
      </c>
      <c r="C97" s="310"/>
      <c r="D97" s="73">
        <v>1756.5168591894019</v>
      </c>
      <c r="E97" s="74">
        <v>1505.6549388663989</v>
      </c>
      <c r="F97" s="74">
        <v>1883.2283387469993</v>
      </c>
      <c r="G97" s="74">
        <v>2212.5628383599965</v>
      </c>
      <c r="H97" s="74">
        <v>1742.8510971619978</v>
      </c>
      <c r="I97" s="74">
        <v>1986.8295335783996</v>
      </c>
      <c r="J97" s="74">
        <v>1676.8990686867976</v>
      </c>
      <c r="K97" s="74">
        <v>1819.2511168565984</v>
      </c>
      <c r="L97" s="74">
        <v>1728.1883229715977</v>
      </c>
      <c r="M97" s="74">
        <v>3066.765384055801</v>
      </c>
      <c r="N97" s="74">
        <v>1309.5603953851983</v>
      </c>
      <c r="O97" s="74">
        <v>1828.3720821674015</v>
      </c>
      <c r="P97" s="127">
        <v>22516.679976026586</v>
      </c>
      <c r="Q97" s="74">
        <v>1430.5987237485981</v>
      </c>
      <c r="R97" s="74">
        <v>1440.5433534814001</v>
      </c>
      <c r="S97" s="74">
        <v>1334.2683257484002</v>
      </c>
      <c r="T97" s="74">
        <v>1589.9303863253974</v>
      </c>
      <c r="U97" s="74">
        <v>1641.0602920026001</v>
      </c>
      <c r="V97" s="74">
        <v>1670.1833899841974</v>
      </c>
      <c r="W97" s="74">
        <v>1150.9275275315983</v>
      </c>
      <c r="X97" s="74">
        <v>1137.2271430841997</v>
      </c>
      <c r="Y97" s="74">
        <v>1178.8647491810002</v>
      </c>
      <c r="Z97" s="74">
        <v>1135.1776313052005</v>
      </c>
      <c r="AA97" s="74">
        <v>1002.8262469946</v>
      </c>
      <c r="AB97" s="74">
        <v>1195.5805913057993</v>
      </c>
      <c r="AC97" s="127">
        <v>15907.18836069299</v>
      </c>
      <c r="AD97" s="73">
        <v>883.33926407019931</v>
      </c>
      <c r="AE97" s="74">
        <v>770.23177669899962</v>
      </c>
      <c r="AF97" s="74">
        <v>5725.3456351574023</v>
      </c>
      <c r="AG97" s="74">
        <v>821.35087691580054</v>
      </c>
      <c r="AH97" s="74">
        <v>931.97706908459793</v>
      </c>
      <c r="AI97" s="74">
        <v>937.39051995539921</v>
      </c>
      <c r="AJ97" s="74">
        <v>846.10341518359769</v>
      </c>
      <c r="AK97" s="74">
        <v>831.72208086239971</v>
      </c>
      <c r="AL97" s="74">
        <v>823.02640152599906</v>
      </c>
      <c r="AM97" s="74">
        <v>845.58617523099974</v>
      </c>
      <c r="AN97" s="74">
        <v>797.90909634099933</v>
      </c>
      <c r="AO97" s="74">
        <v>887.08137712599921</v>
      </c>
      <c r="AP97" s="127">
        <v>15101.063688152393</v>
      </c>
      <c r="AQ97" s="74">
        <v>686.11725599060003</v>
      </c>
      <c r="AR97" s="74">
        <v>573.36367046280031</v>
      </c>
      <c r="AS97" s="74">
        <v>719.45826489739966</v>
      </c>
      <c r="AT97" s="74">
        <v>865.03389319759879</v>
      </c>
      <c r="AU97" s="74">
        <v>766.65443439479998</v>
      </c>
      <c r="AV97" s="74">
        <v>778.3313830208009</v>
      </c>
      <c r="AW97" s="73">
        <f t="shared" ref="AW97:AW103" si="19">SUM($Q97:$V97)</f>
        <v>9106.5844712905928</v>
      </c>
      <c r="AX97" s="155">
        <f t="shared" ref="AX97:AX103" si="20">SUM($AD97:$AI97)</f>
        <v>10069.635141882398</v>
      </c>
      <c r="AY97" s="231">
        <f t="shared" ref="AY97:AY103" si="21">SUM($AQ97:$AV97)</f>
        <v>4388.9589019639998</v>
      </c>
      <c r="AZ97" s="115">
        <f t="shared" ref="AZ97" si="22">((AY97/AX97)-1)*100</f>
        <v>-56.413923244258314</v>
      </c>
      <c r="BA97" s="69"/>
      <c r="BB97" s="69"/>
    </row>
    <row r="98" spans="1:54" ht="20.100000000000001" customHeight="1" thickBot="1" x14ac:dyDescent="0.3">
      <c r="A98" s="175"/>
      <c r="B98" s="96"/>
      <c r="C98" s="94" t="s">
        <v>106</v>
      </c>
      <c r="D98" s="91">
        <v>151271</v>
      </c>
      <c r="E98" s="92">
        <v>144557</v>
      </c>
      <c r="F98" s="92">
        <v>179014</v>
      </c>
      <c r="G98" s="92">
        <v>166654</v>
      </c>
      <c r="H98" s="92">
        <v>160733</v>
      </c>
      <c r="I98" s="92">
        <v>174771</v>
      </c>
      <c r="J98" s="92">
        <v>170182</v>
      </c>
      <c r="K98" s="92">
        <v>164895</v>
      </c>
      <c r="L98" s="92">
        <v>172088</v>
      </c>
      <c r="M98" s="92">
        <v>181836</v>
      </c>
      <c r="N98" s="92">
        <v>169466</v>
      </c>
      <c r="O98" s="92">
        <v>199173</v>
      </c>
      <c r="P98" s="133">
        <v>2034640</v>
      </c>
      <c r="Q98" s="92">
        <v>141639</v>
      </c>
      <c r="R98" s="92">
        <v>144167</v>
      </c>
      <c r="S98" s="92">
        <v>167426</v>
      </c>
      <c r="T98" s="92">
        <v>159970</v>
      </c>
      <c r="U98" s="92">
        <v>158825</v>
      </c>
      <c r="V98" s="92">
        <v>168744</v>
      </c>
      <c r="W98" s="92">
        <v>159753</v>
      </c>
      <c r="X98" s="92">
        <v>171891</v>
      </c>
      <c r="Y98" s="92">
        <v>162882</v>
      </c>
      <c r="Z98" s="92">
        <v>161065</v>
      </c>
      <c r="AA98" s="92">
        <v>163261</v>
      </c>
      <c r="AB98" s="92">
        <v>181790</v>
      </c>
      <c r="AC98" s="133">
        <v>1941413</v>
      </c>
      <c r="AD98" s="91">
        <v>140733</v>
      </c>
      <c r="AE98" s="92">
        <v>127746</v>
      </c>
      <c r="AF98" s="92">
        <v>176766</v>
      </c>
      <c r="AG98" s="92">
        <v>139353</v>
      </c>
      <c r="AH98" s="92">
        <v>164826</v>
      </c>
      <c r="AI98" s="92">
        <v>156446</v>
      </c>
      <c r="AJ98" s="92">
        <v>155356</v>
      </c>
      <c r="AK98" s="92">
        <v>162598</v>
      </c>
      <c r="AL98" s="92">
        <v>149533</v>
      </c>
      <c r="AM98" s="92">
        <v>164008</v>
      </c>
      <c r="AN98" s="92">
        <v>156880</v>
      </c>
      <c r="AO98" s="92">
        <v>163198</v>
      </c>
      <c r="AP98" s="133">
        <v>1857443</v>
      </c>
      <c r="AQ98" s="92">
        <v>134939</v>
      </c>
      <c r="AR98" s="92">
        <v>120348</v>
      </c>
      <c r="AS98" s="92">
        <v>146733</v>
      </c>
      <c r="AT98" s="92">
        <v>149748</v>
      </c>
      <c r="AU98" s="92">
        <v>149633</v>
      </c>
      <c r="AV98" s="92">
        <v>148583</v>
      </c>
      <c r="AW98" s="91">
        <f t="shared" si="19"/>
        <v>940771</v>
      </c>
      <c r="AX98" s="124">
        <f t="shared" si="20"/>
        <v>905870</v>
      </c>
      <c r="AY98" s="125">
        <f t="shared" si="21"/>
        <v>849984</v>
      </c>
      <c r="AZ98" s="179">
        <f t="shared" si="17"/>
        <v>-6.1693178932959452</v>
      </c>
      <c r="BA98" s="69"/>
      <c r="BB98" s="69"/>
    </row>
    <row r="99" spans="1:54" s="222" customFormat="1" ht="20.100000000000001" customHeight="1" thickBot="1" x14ac:dyDescent="0.3">
      <c r="A99" s="175"/>
      <c r="B99" s="13" t="s">
        <v>109</v>
      </c>
      <c r="C99" s="293"/>
      <c r="D99" s="36">
        <v>132608</v>
      </c>
      <c r="E99" s="17">
        <v>126610</v>
      </c>
      <c r="F99" s="17">
        <v>157286</v>
      </c>
      <c r="G99" s="17">
        <v>146642</v>
      </c>
      <c r="H99" s="17">
        <v>141581</v>
      </c>
      <c r="I99" s="17">
        <v>154489</v>
      </c>
      <c r="J99" s="17">
        <v>150729</v>
      </c>
      <c r="K99" s="17">
        <v>146170</v>
      </c>
      <c r="L99" s="17">
        <v>153002</v>
      </c>
      <c r="M99" s="17">
        <v>161733</v>
      </c>
      <c r="N99" s="17">
        <v>150610</v>
      </c>
      <c r="O99" s="17">
        <v>178264</v>
      </c>
      <c r="P99" s="184">
        <v>1799724</v>
      </c>
      <c r="Q99" s="17">
        <v>126562</v>
      </c>
      <c r="R99" s="17">
        <v>128491</v>
      </c>
      <c r="S99" s="17">
        <v>149183</v>
      </c>
      <c r="T99" s="17">
        <v>142964</v>
      </c>
      <c r="U99" s="17">
        <v>141928</v>
      </c>
      <c r="V99" s="17">
        <v>151083</v>
      </c>
      <c r="W99" s="17">
        <v>143667</v>
      </c>
      <c r="X99" s="17">
        <v>154872</v>
      </c>
      <c r="Y99" s="17">
        <v>147019</v>
      </c>
      <c r="Z99" s="17">
        <v>145613</v>
      </c>
      <c r="AA99" s="17">
        <v>147924</v>
      </c>
      <c r="AB99" s="17">
        <v>165916</v>
      </c>
      <c r="AC99" s="184">
        <v>1745222</v>
      </c>
      <c r="AD99" s="36">
        <v>128132</v>
      </c>
      <c r="AE99" s="17">
        <v>115791</v>
      </c>
      <c r="AF99" s="17">
        <v>160667</v>
      </c>
      <c r="AG99" s="17">
        <v>126663</v>
      </c>
      <c r="AH99" s="17">
        <v>149836</v>
      </c>
      <c r="AI99" s="17">
        <v>142429</v>
      </c>
      <c r="AJ99" s="17">
        <v>141826</v>
      </c>
      <c r="AK99" s="17">
        <v>148882</v>
      </c>
      <c r="AL99" s="17">
        <v>136904</v>
      </c>
      <c r="AM99" s="17">
        <v>150498</v>
      </c>
      <c r="AN99" s="17">
        <v>144210</v>
      </c>
      <c r="AO99" s="17">
        <v>150725</v>
      </c>
      <c r="AP99" s="184">
        <v>1696563</v>
      </c>
      <c r="AQ99" s="17">
        <v>124442</v>
      </c>
      <c r="AR99" s="17">
        <v>110262</v>
      </c>
      <c r="AS99" s="17">
        <v>134893</v>
      </c>
      <c r="AT99" s="17">
        <v>137909</v>
      </c>
      <c r="AU99" s="17">
        <v>137808</v>
      </c>
      <c r="AV99" s="17">
        <v>137515</v>
      </c>
      <c r="AW99" s="36">
        <f t="shared" si="19"/>
        <v>840211</v>
      </c>
      <c r="AX99" s="150">
        <f t="shared" si="20"/>
        <v>823518</v>
      </c>
      <c r="AY99" s="234">
        <f t="shared" si="21"/>
        <v>782829</v>
      </c>
      <c r="AZ99" s="120">
        <f t="shared" si="17"/>
        <v>-4.9408756092762962</v>
      </c>
      <c r="BA99" s="69"/>
      <c r="BB99" s="77"/>
    </row>
    <row r="100" spans="1:54" s="222" customFormat="1" ht="20.100000000000001" customHeight="1" thickBot="1" x14ac:dyDescent="0.3">
      <c r="A100" s="175"/>
      <c r="B100" s="18" t="s">
        <v>108</v>
      </c>
      <c r="C100" s="294"/>
      <c r="D100" s="43">
        <v>18663</v>
      </c>
      <c r="E100" s="28">
        <v>17947</v>
      </c>
      <c r="F100" s="28">
        <v>21728</v>
      </c>
      <c r="G100" s="28">
        <v>20012</v>
      </c>
      <c r="H100" s="28">
        <v>19152</v>
      </c>
      <c r="I100" s="28">
        <v>20282</v>
      </c>
      <c r="J100" s="28">
        <v>19453</v>
      </c>
      <c r="K100" s="28">
        <v>18725</v>
      </c>
      <c r="L100" s="28">
        <v>19086</v>
      </c>
      <c r="M100" s="28">
        <v>20103</v>
      </c>
      <c r="N100" s="28">
        <v>18856</v>
      </c>
      <c r="O100" s="28">
        <v>20909</v>
      </c>
      <c r="P100" s="134">
        <v>234916</v>
      </c>
      <c r="Q100" s="28">
        <v>15077</v>
      </c>
      <c r="R100" s="28">
        <v>15676</v>
      </c>
      <c r="S100" s="28">
        <v>18243</v>
      </c>
      <c r="T100" s="28">
        <v>17006</v>
      </c>
      <c r="U100" s="28">
        <v>16897</v>
      </c>
      <c r="V100" s="28">
        <v>17661</v>
      </c>
      <c r="W100" s="28">
        <v>16086</v>
      </c>
      <c r="X100" s="28">
        <v>17019</v>
      </c>
      <c r="Y100" s="28">
        <v>15863</v>
      </c>
      <c r="Z100" s="28">
        <v>15452</v>
      </c>
      <c r="AA100" s="28">
        <v>15337</v>
      </c>
      <c r="AB100" s="28">
        <v>15874</v>
      </c>
      <c r="AC100" s="134">
        <v>196191</v>
      </c>
      <c r="AD100" s="43">
        <v>12601</v>
      </c>
      <c r="AE100" s="28">
        <v>11955</v>
      </c>
      <c r="AF100" s="28">
        <v>16099</v>
      </c>
      <c r="AG100" s="28">
        <v>12690</v>
      </c>
      <c r="AH100" s="28">
        <v>14990</v>
      </c>
      <c r="AI100" s="28">
        <v>14017</v>
      </c>
      <c r="AJ100" s="28">
        <v>13530</v>
      </c>
      <c r="AK100" s="28">
        <v>13716</v>
      </c>
      <c r="AL100" s="28">
        <v>12629</v>
      </c>
      <c r="AM100" s="28">
        <v>13510</v>
      </c>
      <c r="AN100" s="28">
        <v>12670</v>
      </c>
      <c r="AO100" s="28">
        <v>12473</v>
      </c>
      <c r="AP100" s="134">
        <v>160880</v>
      </c>
      <c r="AQ100" s="28">
        <v>10497</v>
      </c>
      <c r="AR100" s="28">
        <v>10086</v>
      </c>
      <c r="AS100" s="28">
        <v>11840</v>
      </c>
      <c r="AT100" s="28">
        <v>11839</v>
      </c>
      <c r="AU100" s="28">
        <v>11825</v>
      </c>
      <c r="AV100" s="28">
        <v>11068</v>
      </c>
      <c r="AW100" s="43">
        <f t="shared" si="19"/>
        <v>100560</v>
      </c>
      <c r="AX100" s="20">
        <f t="shared" si="20"/>
        <v>82352</v>
      </c>
      <c r="AY100" s="54">
        <f t="shared" si="21"/>
        <v>67155</v>
      </c>
      <c r="AZ100" s="120">
        <f t="shared" si="17"/>
        <v>-18.453710899553133</v>
      </c>
      <c r="BA100" s="69"/>
      <c r="BB100" s="79"/>
    </row>
    <row r="101" spans="1:54" ht="20.100000000000001" customHeight="1" thickBot="1" x14ac:dyDescent="0.3">
      <c r="A101" s="175"/>
      <c r="B101" s="96"/>
      <c r="C101" s="94" t="s">
        <v>107</v>
      </c>
      <c r="D101" s="91">
        <v>310884</v>
      </c>
      <c r="E101" s="92">
        <v>281290</v>
      </c>
      <c r="F101" s="92">
        <v>350632</v>
      </c>
      <c r="G101" s="92">
        <v>346902</v>
      </c>
      <c r="H101" s="92">
        <v>364045</v>
      </c>
      <c r="I101" s="92">
        <v>329026</v>
      </c>
      <c r="J101" s="92">
        <v>342674</v>
      </c>
      <c r="K101" s="92">
        <v>343995</v>
      </c>
      <c r="L101" s="92">
        <v>370728</v>
      </c>
      <c r="M101" s="92">
        <v>400981</v>
      </c>
      <c r="N101" s="92">
        <v>355404</v>
      </c>
      <c r="O101" s="92">
        <v>490200</v>
      </c>
      <c r="P101" s="133">
        <v>4286761</v>
      </c>
      <c r="Q101" s="92">
        <v>289382</v>
      </c>
      <c r="R101" s="92">
        <v>263930</v>
      </c>
      <c r="S101" s="92">
        <v>332848</v>
      </c>
      <c r="T101" s="92">
        <v>329949</v>
      </c>
      <c r="U101" s="92">
        <v>335402</v>
      </c>
      <c r="V101" s="92">
        <v>353228</v>
      </c>
      <c r="W101" s="92">
        <v>357843</v>
      </c>
      <c r="X101" s="92">
        <v>364210</v>
      </c>
      <c r="Y101" s="92">
        <v>359006</v>
      </c>
      <c r="Z101" s="92">
        <v>351681</v>
      </c>
      <c r="AA101" s="92">
        <v>354528</v>
      </c>
      <c r="AB101" s="92">
        <v>443685</v>
      </c>
      <c r="AC101" s="133">
        <v>4135692</v>
      </c>
      <c r="AD101" s="91">
        <v>284324</v>
      </c>
      <c r="AE101" s="92">
        <v>266768</v>
      </c>
      <c r="AF101" s="92">
        <v>334701</v>
      </c>
      <c r="AG101" s="92">
        <v>308348</v>
      </c>
      <c r="AH101" s="92">
        <v>344564</v>
      </c>
      <c r="AI101" s="92">
        <v>334680</v>
      </c>
      <c r="AJ101" s="92">
        <v>339190</v>
      </c>
      <c r="AK101" s="92">
        <v>348946</v>
      </c>
      <c r="AL101" s="92">
        <v>337561</v>
      </c>
      <c r="AM101" s="92">
        <v>349998</v>
      </c>
      <c r="AN101" s="92">
        <v>343839</v>
      </c>
      <c r="AO101" s="92">
        <v>410749</v>
      </c>
      <c r="AP101" s="133">
        <v>4003668</v>
      </c>
      <c r="AQ101" s="92">
        <v>279125</v>
      </c>
      <c r="AR101" s="92">
        <v>247055</v>
      </c>
      <c r="AS101" s="92">
        <v>319589</v>
      </c>
      <c r="AT101" s="92">
        <v>316721</v>
      </c>
      <c r="AU101" s="92">
        <v>323604</v>
      </c>
      <c r="AV101" s="92">
        <v>327535</v>
      </c>
      <c r="AW101" s="91">
        <f t="shared" si="19"/>
        <v>1904739</v>
      </c>
      <c r="AX101" s="124">
        <f t="shared" si="20"/>
        <v>1873385</v>
      </c>
      <c r="AY101" s="125">
        <f t="shared" si="21"/>
        <v>1813629</v>
      </c>
      <c r="AZ101" s="179">
        <f t="shared" ref="AZ101" si="23">((AY101/AX101)-1)*100</f>
        <v>-3.1897340909636807</v>
      </c>
      <c r="BA101" s="69"/>
      <c r="BB101" s="69"/>
    </row>
    <row r="102" spans="1:54" s="222" customFormat="1" ht="20.100000000000001" customHeight="1" thickBot="1" x14ac:dyDescent="0.3">
      <c r="A102" s="175"/>
      <c r="B102" s="18" t="s">
        <v>110</v>
      </c>
      <c r="C102" s="294"/>
      <c r="D102" s="43">
        <v>279098</v>
      </c>
      <c r="E102" s="28">
        <v>251389</v>
      </c>
      <c r="F102" s="28">
        <v>315953</v>
      </c>
      <c r="G102" s="28">
        <v>311554</v>
      </c>
      <c r="H102" s="28">
        <v>330633</v>
      </c>
      <c r="I102" s="28">
        <v>294143</v>
      </c>
      <c r="J102" s="28">
        <v>308461</v>
      </c>
      <c r="K102" s="28">
        <v>311089</v>
      </c>
      <c r="L102" s="28">
        <v>336979</v>
      </c>
      <c r="M102" s="28">
        <v>366401</v>
      </c>
      <c r="N102" s="28">
        <v>324684</v>
      </c>
      <c r="O102" s="28">
        <v>454882</v>
      </c>
      <c r="P102" s="134">
        <v>3885266</v>
      </c>
      <c r="Q102" s="28">
        <v>262772</v>
      </c>
      <c r="R102" s="28">
        <v>239897</v>
      </c>
      <c r="S102" s="28">
        <v>305315</v>
      </c>
      <c r="T102" s="28">
        <v>301001</v>
      </c>
      <c r="U102" s="28">
        <v>306044</v>
      </c>
      <c r="V102" s="28">
        <v>324942</v>
      </c>
      <c r="W102" s="28">
        <v>330282</v>
      </c>
      <c r="X102" s="28">
        <v>335975</v>
      </c>
      <c r="Y102" s="28">
        <v>331416</v>
      </c>
      <c r="Z102" s="28">
        <v>325223</v>
      </c>
      <c r="AA102" s="28">
        <v>328674</v>
      </c>
      <c r="AB102" s="28">
        <v>415068</v>
      </c>
      <c r="AC102" s="134">
        <v>3806609</v>
      </c>
      <c r="AD102" s="43">
        <v>262209</v>
      </c>
      <c r="AE102" s="28">
        <v>245941</v>
      </c>
      <c r="AF102" s="28">
        <v>308865</v>
      </c>
      <c r="AG102" s="28">
        <v>285829</v>
      </c>
      <c r="AH102" s="28">
        <v>319908</v>
      </c>
      <c r="AI102" s="28">
        <v>310939</v>
      </c>
      <c r="AJ102" s="28">
        <v>315957</v>
      </c>
      <c r="AK102" s="28">
        <v>326226</v>
      </c>
      <c r="AL102" s="28">
        <v>315693</v>
      </c>
      <c r="AM102" s="28">
        <v>327885</v>
      </c>
      <c r="AN102" s="28">
        <v>322648</v>
      </c>
      <c r="AO102" s="28">
        <v>387881</v>
      </c>
      <c r="AP102" s="134">
        <v>3729981</v>
      </c>
      <c r="AQ102" s="28">
        <v>260823</v>
      </c>
      <c r="AR102" s="28">
        <v>229435</v>
      </c>
      <c r="AS102" s="28">
        <v>298677</v>
      </c>
      <c r="AT102" s="28">
        <v>296433</v>
      </c>
      <c r="AU102" s="28">
        <v>303523</v>
      </c>
      <c r="AV102" s="28">
        <v>308409</v>
      </c>
      <c r="AW102" s="43">
        <f t="shared" si="19"/>
        <v>1739971</v>
      </c>
      <c r="AX102" s="20">
        <f t="shared" si="20"/>
        <v>1733691</v>
      </c>
      <c r="AY102" s="54">
        <f t="shared" si="21"/>
        <v>1697300</v>
      </c>
      <c r="AZ102" s="120">
        <f t="shared" ref="AZ102:AZ103" si="24">((AY102/AX102)-1)*100</f>
        <v>-2.0990476388237589</v>
      </c>
      <c r="BA102" s="69"/>
      <c r="BB102" s="77"/>
    </row>
    <row r="103" spans="1:54" s="222" customFormat="1" ht="20.100000000000001" customHeight="1" thickBot="1" x14ac:dyDescent="0.3">
      <c r="A103" s="175"/>
      <c r="B103" s="295" t="s">
        <v>111</v>
      </c>
      <c r="C103" s="296"/>
      <c r="D103" s="73">
        <v>31786</v>
      </c>
      <c r="E103" s="74">
        <v>29901</v>
      </c>
      <c r="F103" s="74">
        <v>34679</v>
      </c>
      <c r="G103" s="74">
        <v>35348</v>
      </c>
      <c r="H103" s="74">
        <v>33412</v>
      </c>
      <c r="I103" s="74">
        <v>34883</v>
      </c>
      <c r="J103" s="74">
        <v>34213</v>
      </c>
      <c r="K103" s="74">
        <v>32906</v>
      </c>
      <c r="L103" s="74">
        <v>33749</v>
      </c>
      <c r="M103" s="74">
        <v>34580</v>
      </c>
      <c r="N103" s="74">
        <v>30720</v>
      </c>
      <c r="O103" s="74">
        <v>35318</v>
      </c>
      <c r="P103" s="127">
        <v>401495</v>
      </c>
      <c r="Q103" s="74">
        <v>26610</v>
      </c>
      <c r="R103" s="74">
        <v>24033</v>
      </c>
      <c r="S103" s="74">
        <v>27533</v>
      </c>
      <c r="T103" s="74">
        <v>28948</v>
      </c>
      <c r="U103" s="74">
        <v>29358</v>
      </c>
      <c r="V103" s="74">
        <v>28286</v>
      </c>
      <c r="W103" s="74">
        <v>27561</v>
      </c>
      <c r="X103" s="74">
        <v>28235</v>
      </c>
      <c r="Y103" s="74">
        <v>27590</v>
      </c>
      <c r="Z103" s="74">
        <v>26458</v>
      </c>
      <c r="AA103" s="74">
        <v>25854</v>
      </c>
      <c r="AB103" s="74">
        <v>28617</v>
      </c>
      <c r="AC103" s="127">
        <v>329083</v>
      </c>
      <c r="AD103" s="73">
        <v>22115</v>
      </c>
      <c r="AE103" s="74">
        <v>20827</v>
      </c>
      <c r="AF103" s="74">
        <v>25836</v>
      </c>
      <c r="AG103" s="74">
        <v>22519</v>
      </c>
      <c r="AH103" s="74">
        <v>24656</v>
      </c>
      <c r="AI103" s="74">
        <v>23741</v>
      </c>
      <c r="AJ103" s="74">
        <v>23233</v>
      </c>
      <c r="AK103" s="74">
        <v>22720</v>
      </c>
      <c r="AL103" s="74">
        <v>21868</v>
      </c>
      <c r="AM103" s="74">
        <v>22113</v>
      </c>
      <c r="AN103" s="74">
        <v>21191</v>
      </c>
      <c r="AO103" s="74">
        <v>22868</v>
      </c>
      <c r="AP103" s="127">
        <v>273687</v>
      </c>
      <c r="AQ103" s="74">
        <v>18302</v>
      </c>
      <c r="AR103" s="74">
        <v>17620</v>
      </c>
      <c r="AS103" s="74">
        <v>20912</v>
      </c>
      <c r="AT103" s="74">
        <v>20288</v>
      </c>
      <c r="AU103" s="74">
        <v>20081</v>
      </c>
      <c r="AV103" s="74">
        <v>19126</v>
      </c>
      <c r="AW103" s="73">
        <f t="shared" si="19"/>
        <v>164768</v>
      </c>
      <c r="AX103" s="155">
        <f t="shared" si="20"/>
        <v>139694</v>
      </c>
      <c r="AY103" s="231">
        <f t="shared" si="21"/>
        <v>116329</v>
      </c>
      <c r="AZ103" s="120">
        <f t="shared" si="24"/>
        <v>-16.725843629647663</v>
      </c>
      <c r="BA103" s="69"/>
      <c r="BB103" s="79"/>
    </row>
    <row r="104" spans="1:54" ht="20.100000000000001" customHeight="1" thickBot="1" x14ac:dyDescent="0.3">
      <c r="A104" s="175"/>
      <c r="B104" s="85" t="s">
        <v>49</v>
      </c>
      <c r="C104" s="85"/>
      <c r="D104" s="40"/>
      <c r="E104" s="24"/>
      <c r="F104" s="24"/>
      <c r="G104" s="24"/>
      <c r="H104" s="24"/>
      <c r="I104" s="24"/>
      <c r="J104" s="24"/>
      <c r="K104" s="24"/>
      <c r="L104" s="24"/>
      <c r="M104" s="24"/>
      <c r="N104" s="40"/>
      <c r="O104" s="40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40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153"/>
      <c r="AY104" s="185"/>
      <c r="AZ104" s="33"/>
      <c r="BA104" s="78"/>
      <c r="BB104" s="77"/>
    </row>
    <row r="105" spans="1:54" ht="20.100000000000001" customHeight="1" thickBot="1" x14ac:dyDescent="0.35">
      <c r="A105" s="175"/>
      <c r="B105" s="95"/>
      <c r="C105" s="94" t="s">
        <v>56</v>
      </c>
      <c r="D105" s="92">
        <v>332.77395808911024</v>
      </c>
      <c r="E105" s="92">
        <v>289.19117004947378</v>
      </c>
      <c r="F105" s="92">
        <v>317.78166955973336</v>
      </c>
      <c r="G105" s="92">
        <v>297.26738394392521</v>
      </c>
      <c r="H105" s="92">
        <v>316.76015891019756</v>
      </c>
      <c r="I105" s="92">
        <v>308.07469183088108</v>
      </c>
      <c r="J105" s="92">
        <v>322.37116670874684</v>
      </c>
      <c r="K105" s="92">
        <v>319.92840263155813</v>
      </c>
      <c r="L105" s="92">
        <v>322.17941695193218</v>
      </c>
      <c r="M105" s="92">
        <v>321.52843800009862</v>
      </c>
      <c r="N105" s="92">
        <v>341.77458500816908</v>
      </c>
      <c r="O105" s="93">
        <v>434.75851979456661</v>
      </c>
      <c r="P105" s="135">
        <v>3924.3895614783924</v>
      </c>
      <c r="Q105" s="92">
        <v>381.34747177738507</v>
      </c>
      <c r="R105" s="92">
        <v>313.85163756415182</v>
      </c>
      <c r="S105" s="92">
        <v>304.36941555482042</v>
      </c>
      <c r="T105" s="92">
        <v>296.36600322820027</v>
      </c>
      <c r="U105" s="92">
        <v>332.21758758880014</v>
      </c>
      <c r="V105" s="92">
        <v>345.38737522820009</v>
      </c>
      <c r="W105" s="92">
        <v>349.35434281420004</v>
      </c>
      <c r="X105" s="92">
        <v>347.89019612900006</v>
      </c>
      <c r="Y105" s="92">
        <v>347.42408621560025</v>
      </c>
      <c r="Z105" s="92">
        <v>356.72238137279999</v>
      </c>
      <c r="AA105" s="92">
        <v>377.7697867372006</v>
      </c>
      <c r="AB105" s="92">
        <v>456.8764151678007</v>
      </c>
      <c r="AC105" s="91">
        <v>4209.5766993781599</v>
      </c>
      <c r="AD105" s="91">
        <v>435.22284358160061</v>
      </c>
      <c r="AE105" s="92">
        <v>340.61794485520045</v>
      </c>
      <c r="AF105" s="92">
        <v>411.22574247600079</v>
      </c>
      <c r="AG105" s="92">
        <v>389.3002379442006</v>
      </c>
      <c r="AH105" s="92">
        <v>404.70286757980068</v>
      </c>
      <c r="AI105" s="92">
        <v>411.74257732720105</v>
      </c>
      <c r="AJ105" s="92">
        <v>423.21533833720059</v>
      </c>
      <c r="AK105" s="92">
        <v>434.96853331600045</v>
      </c>
      <c r="AL105" s="92">
        <v>420.86654802212519</v>
      </c>
      <c r="AM105" s="92">
        <v>448.46406274850591</v>
      </c>
      <c r="AN105" s="92">
        <v>475.43294497925416</v>
      </c>
      <c r="AO105" s="92">
        <v>543.35752369160093</v>
      </c>
      <c r="AP105" s="133">
        <v>5139.1171648586915</v>
      </c>
      <c r="AQ105" s="92">
        <v>530.9991074028012</v>
      </c>
      <c r="AR105" s="92">
        <v>413.64831145600078</v>
      </c>
      <c r="AS105" s="92">
        <v>488.42262708439989</v>
      </c>
      <c r="AT105" s="92">
        <v>460.31111833498625</v>
      </c>
      <c r="AU105" s="92">
        <v>484.34425430885705</v>
      </c>
      <c r="AV105" s="92">
        <v>498.27610068820093</v>
      </c>
      <c r="AW105" s="91">
        <f>SUM($Q105:$V105)</f>
        <v>1973.5394909415577</v>
      </c>
      <c r="AX105" s="124">
        <f>SUM($AD105:$AI105)</f>
        <v>2392.8122137640044</v>
      </c>
      <c r="AY105" s="125">
        <f>SUM($AQ105:$AV105)</f>
        <v>2876.0015192752462</v>
      </c>
      <c r="AZ105" s="179">
        <f t="shared" ref="AZ105" si="25">((AY105/AX105)-1)*100</f>
        <v>20.193365059398573</v>
      </c>
      <c r="BA105" s="78"/>
      <c r="BB105" s="77"/>
    </row>
    <row r="106" spans="1:54" ht="20.100000000000001" customHeight="1" x14ac:dyDescent="0.25">
      <c r="A106" s="175"/>
      <c r="B106" s="18" t="s">
        <v>90</v>
      </c>
      <c r="C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88"/>
      <c r="P106" s="25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44"/>
      <c r="AD106" s="4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5"/>
      <c r="AQ106" s="24"/>
      <c r="AR106" s="24"/>
      <c r="AS106" s="24"/>
      <c r="AT106" s="24"/>
      <c r="AU106" s="24"/>
      <c r="AV106" s="24"/>
      <c r="AW106" s="44"/>
      <c r="AX106" s="153"/>
      <c r="AY106" s="146"/>
      <c r="AZ106" s="25"/>
      <c r="BA106" s="78"/>
      <c r="BB106" s="77"/>
    </row>
    <row r="107" spans="1:54" ht="20.100000000000001" customHeight="1" thickBot="1" x14ac:dyDescent="0.3">
      <c r="A107" s="175"/>
      <c r="B107" s="309" t="s">
        <v>12</v>
      </c>
      <c r="C107" s="310"/>
      <c r="D107" s="12">
        <v>148.69760983227118</v>
      </c>
      <c r="E107" s="12">
        <v>128.05465794736457</v>
      </c>
      <c r="F107" s="12">
        <v>135.96746749261607</v>
      </c>
      <c r="G107" s="12">
        <v>123.18868149279997</v>
      </c>
      <c r="H107" s="12">
        <v>135.33760777807456</v>
      </c>
      <c r="I107" s="12">
        <v>131.02297169760408</v>
      </c>
      <c r="J107" s="12">
        <v>136.10338356699975</v>
      </c>
      <c r="K107" s="12">
        <v>135.16020154444314</v>
      </c>
      <c r="L107" s="12">
        <v>131.08936724542551</v>
      </c>
      <c r="M107" s="12">
        <v>133.15511324387106</v>
      </c>
      <c r="N107" s="12">
        <v>138.66231265840017</v>
      </c>
      <c r="O107" s="26">
        <v>214.61226802440001</v>
      </c>
      <c r="P107" s="134">
        <v>1691.0516425242704</v>
      </c>
      <c r="Q107" s="12">
        <v>182.93387436442524</v>
      </c>
      <c r="R107" s="12">
        <v>145.52706644410119</v>
      </c>
      <c r="S107" s="12">
        <v>112.86388328542039</v>
      </c>
      <c r="T107" s="12">
        <v>111.63809506400025</v>
      </c>
      <c r="U107" s="12">
        <v>148.85864436160008</v>
      </c>
      <c r="V107" s="12">
        <v>156.43000788540013</v>
      </c>
      <c r="W107" s="12">
        <v>151.29089844920003</v>
      </c>
      <c r="X107" s="12">
        <v>155.8509785202001</v>
      </c>
      <c r="Y107" s="12">
        <v>159.3142703558002</v>
      </c>
      <c r="Z107" s="12">
        <v>162.69289596199991</v>
      </c>
      <c r="AA107" s="12">
        <v>179.47432539580029</v>
      </c>
      <c r="AB107" s="12">
        <v>241.10218652500029</v>
      </c>
      <c r="AC107" s="19">
        <v>1907.977126612948</v>
      </c>
      <c r="AD107" s="19">
        <v>223.34246099380033</v>
      </c>
      <c r="AE107" s="12">
        <v>167.1428644498003</v>
      </c>
      <c r="AF107" s="12">
        <v>201.05491314080032</v>
      </c>
      <c r="AG107" s="12">
        <v>195.81989413420015</v>
      </c>
      <c r="AH107" s="12">
        <v>196.75701935440037</v>
      </c>
      <c r="AI107" s="12">
        <v>213.76491665180063</v>
      </c>
      <c r="AJ107" s="12">
        <v>208.18733978720036</v>
      </c>
      <c r="AK107" s="12">
        <v>218.80999959360028</v>
      </c>
      <c r="AL107" s="12">
        <v>215.79529681740058</v>
      </c>
      <c r="AM107" s="28">
        <v>218.93275903760031</v>
      </c>
      <c r="AN107" s="28">
        <v>238.99766806980011</v>
      </c>
      <c r="AO107" s="28">
        <v>280.74299408420052</v>
      </c>
      <c r="AP107" s="134">
        <v>2579.3481261146044</v>
      </c>
      <c r="AQ107" s="28">
        <v>289.28973645800056</v>
      </c>
      <c r="AR107" s="28">
        <v>212.43412310680003</v>
      </c>
      <c r="AS107" s="28">
        <v>259.99820913379989</v>
      </c>
      <c r="AT107" s="28">
        <v>241.45478725159984</v>
      </c>
      <c r="AU107" s="28">
        <v>251.9973640558002</v>
      </c>
      <c r="AV107" s="28">
        <v>272.06819583580017</v>
      </c>
      <c r="AW107" s="152">
        <f>SUM($Q107:$V107)</f>
        <v>858.2515714049473</v>
      </c>
      <c r="AX107" s="20">
        <f>SUM($AD107:$AI107)</f>
        <v>1197.8820687248021</v>
      </c>
      <c r="AY107" s="54">
        <f>SUM($AQ107:$AV107)</f>
        <v>1527.2424158418007</v>
      </c>
      <c r="AZ107" s="115">
        <f t="shared" ref="AZ107" si="26">((AY107/AX107)-1)*100</f>
        <v>27.495223087162259</v>
      </c>
      <c r="BA107" s="78"/>
      <c r="BB107" s="77"/>
    </row>
    <row r="108" spans="1:54" ht="20.100000000000001" customHeight="1" x14ac:dyDescent="0.25">
      <c r="A108" s="175"/>
      <c r="B108" s="13" t="s">
        <v>91</v>
      </c>
      <c r="C108" s="14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32"/>
      <c r="P108" s="18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30">
        <v>0</v>
      </c>
      <c r="AD108" s="130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82"/>
      <c r="AQ108" s="122"/>
      <c r="AR108" s="122"/>
      <c r="AS108" s="122"/>
      <c r="AT108" s="122"/>
      <c r="AU108" s="122"/>
      <c r="AV108" s="122"/>
      <c r="AW108" s="151"/>
      <c r="AX108" s="150"/>
      <c r="AY108" s="234"/>
      <c r="AZ108" s="109"/>
      <c r="BA108" s="78"/>
      <c r="BB108" s="77"/>
    </row>
    <row r="109" spans="1:54" ht="20.100000000000001" customHeight="1" thickBot="1" x14ac:dyDescent="0.3">
      <c r="A109" s="175"/>
      <c r="B109" s="309" t="s">
        <v>12</v>
      </c>
      <c r="C109" s="311"/>
      <c r="D109" s="12">
        <v>184.07634825683908</v>
      </c>
      <c r="E109" s="137">
        <v>161.13651210210921</v>
      </c>
      <c r="F109" s="137">
        <v>181.81420206711726</v>
      </c>
      <c r="G109" s="137">
        <v>174.07870245112525</v>
      </c>
      <c r="H109" s="137">
        <v>181.422551132123</v>
      </c>
      <c r="I109" s="12">
        <v>177.051720133277</v>
      </c>
      <c r="J109" s="12">
        <v>186.26778314174712</v>
      </c>
      <c r="K109" s="12">
        <v>184.76820108711496</v>
      </c>
      <c r="L109" s="12">
        <v>191.09004970650668</v>
      </c>
      <c r="M109" s="12">
        <v>188.37332475622756</v>
      </c>
      <c r="N109" s="12">
        <v>203.11227234976894</v>
      </c>
      <c r="O109" s="26">
        <v>220.14625177016663</v>
      </c>
      <c r="P109" s="134">
        <v>2233.3379189541229</v>
      </c>
      <c r="Q109" s="12">
        <v>198.4135974129598</v>
      </c>
      <c r="R109" s="12">
        <v>168.32457112005062</v>
      </c>
      <c r="S109" s="12">
        <v>191.50553226940002</v>
      </c>
      <c r="T109" s="12">
        <v>184.72790816420002</v>
      </c>
      <c r="U109" s="12">
        <v>183.35894322720003</v>
      </c>
      <c r="V109" s="12">
        <v>188.95736734279996</v>
      </c>
      <c r="W109" s="12">
        <v>198.06344436500001</v>
      </c>
      <c r="X109" s="12">
        <v>192.03921760879999</v>
      </c>
      <c r="Y109" s="12">
        <v>188.10981585980002</v>
      </c>
      <c r="Z109" s="12">
        <v>194.02948541080011</v>
      </c>
      <c r="AA109" s="12">
        <v>198.29546134140031</v>
      </c>
      <c r="AB109" s="12">
        <v>215.77422864280038</v>
      </c>
      <c r="AC109" s="19">
        <v>2301.5995727652116</v>
      </c>
      <c r="AD109" s="19">
        <v>211.88038258780031</v>
      </c>
      <c r="AE109" s="12">
        <v>173.47508040540015</v>
      </c>
      <c r="AF109" s="12">
        <v>210.17082933520047</v>
      </c>
      <c r="AG109" s="12">
        <v>193.48034381000048</v>
      </c>
      <c r="AH109" s="12">
        <v>207.94584822540028</v>
      </c>
      <c r="AI109" s="12">
        <v>197.97766067540039</v>
      </c>
      <c r="AJ109" s="12">
        <v>215.02799855000026</v>
      </c>
      <c r="AK109" s="12">
        <v>216.15853372240016</v>
      </c>
      <c r="AL109" s="12">
        <v>205.0712512047246</v>
      </c>
      <c r="AM109" s="28">
        <v>229.5313037109056</v>
      </c>
      <c r="AN109" s="28">
        <v>236.43527690945405</v>
      </c>
      <c r="AO109" s="28">
        <v>262.61452960740041</v>
      </c>
      <c r="AP109" s="134">
        <v>2559.7690387440871</v>
      </c>
      <c r="AQ109" s="28">
        <v>241.7093709448007</v>
      </c>
      <c r="AR109" s="28">
        <v>201.21418834920078</v>
      </c>
      <c r="AS109" s="28">
        <v>228.42441795060003</v>
      </c>
      <c r="AT109" s="28">
        <v>218.85633108338641</v>
      </c>
      <c r="AU109" s="28">
        <v>232.34689025305684</v>
      </c>
      <c r="AV109" s="28">
        <v>226.20790485240073</v>
      </c>
      <c r="AW109" s="232">
        <f>SUM($Q109:$V109)</f>
        <v>1115.2879195366104</v>
      </c>
      <c r="AX109" s="155">
        <f>SUM($AD109:$AI109)</f>
        <v>1194.930145039202</v>
      </c>
      <c r="AY109" s="231">
        <f>SUM($AQ109:$AV109)</f>
        <v>1348.7591034334457</v>
      </c>
      <c r="AZ109" s="115">
        <f t="shared" ref="AZ109:AZ117" si="27">((AY109/AX109)-1)*100</f>
        <v>12.873468715545467</v>
      </c>
      <c r="BA109" s="78"/>
      <c r="BB109" s="77"/>
    </row>
    <row r="110" spans="1:54" ht="20.100000000000001" customHeight="1" thickBot="1" x14ac:dyDescent="0.35">
      <c r="A110" s="175"/>
      <c r="B110" s="95"/>
      <c r="C110" s="94" t="s">
        <v>97</v>
      </c>
      <c r="D110" s="92">
        <v>1773.0359676339738</v>
      </c>
      <c r="E110" s="92">
        <v>1414.686633929206</v>
      </c>
      <c r="F110" s="92">
        <v>1723.6147985208002</v>
      </c>
      <c r="G110" s="92">
        <v>1673.0297496051944</v>
      </c>
      <c r="H110" s="92">
        <v>1722.6825552664448</v>
      </c>
      <c r="I110" s="92">
        <v>1719.2534861473127</v>
      </c>
      <c r="J110" s="92">
        <v>1712.1309545140484</v>
      </c>
      <c r="K110" s="92">
        <v>1743.9732904875232</v>
      </c>
      <c r="L110" s="92">
        <v>1679.2380295766209</v>
      </c>
      <c r="M110" s="92">
        <v>1758.7908747832496</v>
      </c>
      <c r="N110" s="92">
        <v>1682.2369361585945</v>
      </c>
      <c r="O110" s="93">
        <v>2343.0596897903683</v>
      </c>
      <c r="P110" s="135">
        <v>20945.732966413336</v>
      </c>
      <c r="Q110" s="92">
        <v>1957.1572313418449</v>
      </c>
      <c r="R110" s="92">
        <v>1657.4872412795426</v>
      </c>
      <c r="S110" s="92">
        <v>1783.7241535275243</v>
      </c>
      <c r="T110" s="92">
        <v>1767.1553712815357</v>
      </c>
      <c r="U110" s="92">
        <v>1756.7064021940414</v>
      </c>
      <c r="V110" s="92">
        <v>1809.2543046562989</v>
      </c>
      <c r="W110" s="92">
        <v>1861.785509405561</v>
      </c>
      <c r="X110" s="92">
        <v>1812.520081243779</v>
      </c>
      <c r="Y110" s="92">
        <v>1815.7320280207175</v>
      </c>
      <c r="Z110" s="92">
        <v>1837.4005581572321</v>
      </c>
      <c r="AA110" s="92">
        <v>1839.3399205402507</v>
      </c>
      <c r="AB110" s="92">
        <v>2356.2097251623959</v>
      </c>
      <c r="AC110" s="91">
        <v>22254.472526810721</v>
      </c>
      <c r="AD110" s="91">
        <v>1943.3186693818413</v>
      </c>
      <c r="AE110" s="92">
        <v>1764.8953107002944</v>
      </c>
      <c r="AF110" s="92">
        <v>1949.344480959669</v>
      </c>
      <c r="AG110" s="92">
        <v>1913.9891413500163</v>
      </c>
      <c r="AH110" s="92">
        <v>1933.3709118530505</v>
      </c>
      <c r="AI110" s="92">
        <v>1980.027794321255</v>
      </c>
      <c r="AJ110" s="92">
        <v>2019.9882108506574</v>
      </c>
      <c r="AK110" s="92">
        <v>2030.9270523319267</v>
      </c>
      <c r="AL110" s="92">
        <v>1999.9561373598785</v>
      </c>
      <c r="AM110" s="92">
        <v>2038.2925533357507</v>
      </c>
      <c r="AN110" s="92">
        <v>2056.9313568915654</v>
      </c>
      <c r="AO110" s="92">
        <v>2653.525457768731</v>
      </c>
      <c r="AP110" s="133">
        <v>24284.567077104635</v>
      </c>
      <c r="AQ110" s="92">
        <v>2215.4603709537519</v>
      </c>
      <c r="AR110" s="92">
        <v>1967.499450374522</v>
      </c>
      <c r="AS110" s="92">
        <v>2204.0340604235521</v>
      </c>
      <c r="AT110" s="92">
        <v>2121.5167077142573</v>
      </c>
      <c r="AU110" s="92">
        <v>2175.1850670801145</v>
      </c>
      <c r="AV110" s="92">
        <v>2148.5270640961453</v>
      </c>
      <c r="AW110" s="91">
        <f>SUM($Q110:$V110)</f>
        <v>10731.484704280787</v>
      </c>
      <c r="AX110" s="124">
        <f>SUM($AD110:$AI110)</f>
        <v>11484.946308566126</v>
      </c>
      <c r="AY110" s="125">
        <f>SUM($AQ110:$AV110)</f>
        <v>12832.222720642341</v>
      </c>
      <c r="AZ110" s="179">
        <f t="shared" si="27"/>
        <v>11.730802877775236</v>
      </c>
      <c r="BA110" s="78"/>
      <c r="BB110" s="77"/>
    </row>
    <row r="111" spans="1:54" ht="20.100000000000001" customHeight="1" x14ac:dyDescent="0.25">
      <c r="A111" s="175"/>
      <c r="B111" s="18" t="s">
        <v>95</v>
      </c>
      <c r="C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88"/>
      <c r="P111" s="25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44"/>
      <c r="AD111" s="4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5"/>
      <c r="AQ111" s="24"/>
      <c r="AR111" s="24"/>
      <c r="AS111" s="24"/>
      <c r="AT111" s="24"/>
      <c r="AU111" s="24"/>
      <c r="AV111" s="24"/>
      <c r="AW111" s="230"/>
      <c r="AX111" s="20"/>
      <c r="AY111" s="54"/>
      <c r="AZ111" s="25"/>
      <c r="BA111" s="78"/>
      <c r="BB111" s="77"/>
    </row>
    <row r="112" spans="1:54" ht="20.100000000000001" customHeight="1" thickBot="1" x14ac:dyDescent="0.3">
      <c r="A112" s="175"/>
      <c r="B112" s="309" t="s">
        <v>12</v>
      </c>
      <c r="C112" s="310"/>
      <c r="D112" s="12">
        <v>19.15198050394828</v>
      </c>
      <c r="E112" s="12">
        <v>18.993334973012644</v>
      </c>
      <c r="F112" s="12">
        <v>22.153801235091954</v>
      </c>
      <c r="G112" s="12">
        <v>21.722361684964365</v>
      </c>
      <c r="H112" s="12">
        <v>22.263119731860922</v>
      </c>
      <c r="I112" s="12">
        <v>22.039222241220685</v>
      </c>
      <c r="J112" s="12">
        <v>23.445197190328731</v>
      </c>
      <c r="K112" s="12">
        <v>24.145655038093103</v>
      </c>
      <c r="L112" s="12">
        <v>24.948699898459978</v>
      </c>
      <c r="M112" s="12">
        <v>25.22564673945632</v>
      </c>
      <c r="N112" s="12">
        <v>26.830491721352875</v>
      </c>
      <c r="O112" s="26">
        <v>25.649255112321839</v>
      </c>
      <c r="P112" s="134">
        <v>276.56876607011168</v>
      </c>
      <c r="Q112" s="12">
        <v>24.002024352764369</v>
      </c>
      <c r="R112" s="12">
        <v>24.256745791013792</v>
      </c>
      <c r="S112" s="12">
        <v>28.971994911400007</v>
      </c>
      <c r="T112" s="12">
        <v>28.345092662799974</v>
      </c>
      <c r="U112" s="12">
        <v>28.008849436399998</v>
      </c>
      <c r="V112" s="12">
        <v>28.2732128042</v>
      </c>
      <c r="W112" s="12">
        <v>30.897482405400002</v>
      </c>
      <c r="X112" s="12">
        <v>34.845400087600005</v>
      </c>
      <c r="Y112" s="12">
        <v>34.875080899400004</v>
      </c>
      <c r="Z112" s="12">
        <v>36.504764407800003</v>
      </c>
      <c r="AA112" s="12">
        <v>40.078187828800004</v>
      </c>
      <c r="AB112" s="12">
        <v>37.146729783199994</v>
      </c>
      <c r="AC112" s="19">
        <v>376.20556537077817</v>
      </c>
      <c r="AD112" s="19">
        <v>32.093743764599999</v>
      </c>
      <c r="AE112" s="12">
        <v>33.616387578800001</v>
      </c>
      <c r="AF112" s="12">
        <v>42.563365797599999</v>
      </c>
      <c r="AG112" s="12">
        <v>38.216346142199995</v>
      </c>
      <c r="AH112" s="12">
        <v>42.27738212420001</v>
      </c>
      <c r="AI112" s="12">
        <v>38.464776941599993</v>
      </c>
      <c r="AJ112" s="12">
        <v>46.197477585600005</v>
      </c>
      <c r="AK112" s="12">
        <v>48.410334984800002</v>
      </c>
      <c r="AL112" s="12">
        <v>44.874509093211493</v>
      </c>
      <c r="AM112" s="28">
        <v>54.174996991497693</v>
      </c>
      <c r="AN112" s="28">
        <v>54.096679396393107</v>
      </c>
      <c r="AO112" s="28">
        <v>48.695523390800005</v>
      </c>
      <c r="AP112" s="134">
        <v>523.68152379130231</v>
      </c>
      <c r="AQ112" s="28">
        <v>48.430555087199998</v>
      </c>
      <c r="AR112" s="28">
        <v>42.366582778199998</v>
      </c>
      <c r="AS112" s="28">
        <v>43.26038862699999</v>
      </c>
      <c r="AT112" s="28">
        <v>43.514283858280002</v>
      </c>
      <c r="AU112" s="28">
        <v>45.336333119999992</v>
      </c>
      <c r="AV112" s="28">
        <v>44.680339875800009</v>
      </c>
      <c r="AW112" s="152">
        <f>SUM($Q112:$V112)</f>
        <v>161.85791995857812</v>
      </c>
      <c r="AX112" s="20">
        <f>SUM($AD112:$AI112)</f>
        <v>227.23200234900003</v>
      </c>
      <c r="AY112" s="54">
        <f>SUM($AQ112:$AV112)</f>
        <v>267.58848334648002</v>
      </c>
      <c r="AZ112" s="115">
        <f t="shared" ref="AZ112" si="28">((AY112/AX112)-1)*100</f>
        <v>17.76003405343296</v>
      </c>
      <c r="BA112" s="78"/>
      <c r="BB112" s="77"/>
    </row>
    <row r="113" spans="1:54" ht="20.100000000000001" customHeight="1" x14ac:dyDescent="0.25">
      <c r="A113" s="175"/>
      <c r="B113" s="13" t="s">
        <v>96</v>
      </c>
      <c r="C113" s="14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32"/>
      <c r="P113" s="18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30"/>
      <c r="AD113" s="130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82"/>
      <c r="AQ113" s="122"/>
      <c r="AR113" s="122"/>
      <c r="AS113" s="122"/>
      <c r="AT113" s="122"/>
      <c r="AU113" s="122"/>
      <c r="AV113" s="122"/>
      <c r="AW113" s="151"/>
      <c r="AX113" s="150"/>
      <c r="AY113" s="234"/>
      <c r="AZ113" s="109"/>
      <c r="BA113" s="78"/>
      <c r="BB113" s="77"/>
    </row>
    <row r="114" spans="1:54" ht="20.100000000000001" customHeight="1" thickBot="1" x14ac:dyDescent="0.3">
      <c r="A114" s="175"/>
      <c r="B114" s="309" t="s">
        <v>12</v>
      </c>
      <c r="C114" s="311"/>
      <c r="D114" s="12">
        <v>1753.8839871300254</v>
      </c>
      <c r="E114" s="137">
        <v>1395.6932989561933</v>
      </c>
      <c r="F114" s="137">
        <v>1701.4609972857081</v>
      </c>
      <c r="G114" s="137">
        <v>1651.30738792023</v>
      </c>
      <c r="H114" s="137">
        <v>1700.4194355345837</v>
      </c>
      <c r="I114" s="12">
        <v>1697.2142639060921</v>
      </c>
      <c r="J114" s="12">
        <v>1688.6857573237196</v>
      </c>
      <c r="K114" s="12">
        <v>1719.8276354494301</v>
      </c>
      <c r="L114" s="12">
        <v>1654.2893296781608</v>
      </c>
      <c r="M114" s="12">
        <v>1733.5652280437932</v>
      </c>
      <c r="N114" s="12">
        <v>1655.4064444372416</v>
      </c>
      <c r="O114" s="26">
        <v>2317.4104346780464</v>
      </c>
      <c r="P114" s="134">
        <v>20669.164200343224</v>
      </c>
      <c r="Q114" s="12">
        <v>1933.1552069890804</v>
      </c>
      <c r="R114" s="12">
        <v>1633.2304954885287</v>
      </c>
      <c r="S114" s="12">
        <v>1754.7521586161242</v>
      </c>
      <c r="T114" s="12">
        <v>1738.8102786187358</v>
      </c>
      <c r="U114" s="12">
        <v>1728.6975527576415</v>
      </c>
      <c r="V114" s="12">
        <v>1780.9810918520989</v>
      </c>
      <c r="W114" s="12">
        <v>1830.8880270001609</v>
      </c>
      <c r="X114" s="12">
        <v>1777.6746811561791</v>
      </c>
      <c r="Y114" s="12">
        <v>1780.8569471213175</v>
      </c>
      <c r="Z114" s="12">
        <v>1800.8957937494322</v>
      </c>
      <c r="AA114" s="12">
        <v>1799.2617327114506</v>
      </c>
      <c r="AB114" s="12">
        <v>2319.0629953791959</v>
      </c>
      <c r="AC114" s="19">
        <v>21878.266961439942</v>
      </c>
      <c r="AD114" s="19">
        <v>1911.2249256172413</v>
      </c>
      <c r="AE114" s="12">
        <v>1731.2789231214945</v>
      </c>
      <c r="AF114" s="12">
        <v>1906.781115162069</v>
      </c>
      <c r="AG114" s="12">
        <v>1875.7727952078164</v>
      </c>
      <c r="AH114" s="12">
        <v>1891.0935297288506</v>
      </c>
      <c r="AI114" s="12">
        <v>1941.5630173796551</v>
      </c>
      <c r="AJ114" s="12">
        <v>1973.7907332650575</v>
      </c>
      <c r="AK114" s="12">
        <v>1982.5167173471266</v>
      </c>
      <c r="AL114" s="12">
        <v>1955.0816282666669</v>
      </c>
      <c r="AM114" s="28">
        <v>1984.117556344253</v>
      </c>
      <c r="AN114" s="28">
        <v>2002.8346774951724</v>
      </c>
      <c r="AO114" s="28">
        <v>2604.8299343779308</v>
      </c>
      <c r="AP114" s="134">
        <v>23760.885553313332</v>
      </c>
      <c r="AQ114" s="28">
        <v>2167.0298158665519</v>
      </c>
      <c r="AR114" s="28">
        <v>1925.1328675963221</v>
      </c>
      <c r="AS114" s="28">
        <v>2160.7736717965522</v>
      </c>
      <c r="AT114" s="28">
        <v>2078.0024238559772</v>
      </c>
      <c r="AU114" s="28">
        <v>2129.8487339601147</v>
      </c>
      <c r="AV114" s="28">
        <v>2103.8467242203451</v>
      </c>
      <c r="AW114" s="232">
        <f t="shared" ref="AW114:AW120" si="29">SUM($Q114:$V114)</f>
        <v>10569.626784322209</v>
      </c>
      <c r="AX114" s="155">
        <f t="shared" ref="AX114:AX120" si="30">SUM($AD114:$AI114)</f>
        <v>11257.714306217125</v>
      </c>
      <c r="AY114" s="231">
        <f t="shared" ref="AY114:AY120" si="31">SUM($AQ114:$AV114)</f>
        <v>12564.634237295864</v>
      </c>
      <c r="AZ114" s="115">
        <f t="shared" ref="AZ114" si="32">((AY114/AX114)-1)*100</f>
        <v>11.609105503387894</v>
      </c>
      <c r="BA114" s="78"/>
      <c r="BB114" s="77"/>
    </row>
    <row r="115" spans="1:54" ht="20.100000000000001" customHeight="1" thickBot="1" x14ac:dyDescent="0.3">
      <c r="A115" s="175"/>
      <c r="B115" s="96"/>
      <c r="C115" s="94" t="s">
        <v>57</v>
      </c>
      <c r="D115" s="92">
        <v>871738</v>
      </c>
      <c r="E115" s="92">
        <v>790638</v>
      </c>
      <c r="F115" s="92">
        <v>878226</v>
      </c>
      <c r="G115" s="92">
        <v>814574</v>
      </c>
      <c r="H115" s="92">
        <v>879008</v>
      </c>
      <c r="I115" s="92">
        <v>859748</v>
      </c>
      <c r="J115" s="92">
        <v>883557</v>
      </c>
      <c r="K115" s="92">
        <v>901525</v>
      </c>
      <c r="L115" s="92">
        <v>882031</v>
      </c>
      <c r="M115" s="92">
        <v>895199</v>
      </c>
      <c r="N115" s="92">
        <v>925938</v>
      </c>
      <c r="O115" s="93">
        <v>1101872</v>
      </c>
      <c r="P115" s="135">
        <v>10684054</v>
      </c>
      <c r="Q115" s="92">
        <v>1043426</v>
      </c>
      <c r="R115" s="92">
        <v>907395</v>
      </c>
      <c r="S115" s="92">
        <v>842357</v>
      </c>
      <c r="T115" s="92">
        <v>826834</v>
      </c>
      <c r="U115" s="92">
        <v>964895</v>
      </c>
      <c r="V115" s="92">
        <v>1016725</v>
      </c>
      <c r="W115" s="92">
        <v>1014761</v>
      </c>
      <c r="X115" s="92">
        <v>1026636</v>
      </c>
      <c r="Y115" s="92">
        <v>1053220</v>
      </c>
      <c r="Z115" s="92">
        <v>1062674</v>
      </c>
      <c r="AA115" s="92">
        <v>1120803</v>
      </c>
      <c r="AB115" s="92">
        <v>1233383</v>
      </c>
      <c r="AC115" s="91">
        <v>12113109</v>
      </c>
      <c r="AD115" s="91">
        <v>1269626</v>
      </c>
      <c r="AE115" s="92">
        <v>1026592</v>
      </c>
      <c r="AF115" s="92">
        <v>1248719</v>
      </c>
      <c r="AG115" s="92">
        <v>1232475</v>
      </c>
      <c r="AH115" s="92">
        <v>1250349</v>
      </c>
      <c r="AI115" s="92">
        <v>1353585</v>
      </c>
      <c r="AJ115" s="92">
        <v>1344654</v>
      </c>
      <c r="AK115" s="92">
        <v>1385669</v>
      </c>
      <c r="AL115" s="92">
        <v>1410271</v>
      </c>
      <c r="AM115" s="92">
        <v>1447430</v>
      </c>
      <c r="AN115" s="92">
        <v>1533872</v>
      </c>
      <c r="AO115" s="92">
        <v>1644440</v>
      </c>
      <c r="AP115" s="133">
        <v>16147682</v>
      </c>
      <c r="AQ115" s="92">
        <v>1893517</v>
      </c>
      <c r="AR115" s="92">
        <v>1374616</v>
      </c>
      <c r="AS115" s="92">
        <v>1623585</v>
      </c>
      <c r="AT115" s="92">
        <v>1584966.21</v>
      </c>
      <c r="AU115" s="92">
        <v>1691652</v>
      </c>
      <c r="AV115" s="92">
        <v>1782254</v>
      </c>
      <c r="AW115" s="91">
        <f t="shared" si="29"/>
        <v>5601632</v>
      </c>
      <c r="AX115" s="92">
        <f t="shared" si="30"/>
        <v>7381346</v>
      </c>
      <c r="AY115" s="93">
        <f t="shared" si="31"/>
        <v>9950590.2100000009</v>
      </c>
      <c r="AZ115" s="179">
        <f t="shared" si="27"/>
        <v>34.807258865794942</v>
      </c>
      <c r="BA115" s="78"/>
      <c r="BB115" s="77"/>
    </row>
    <row r="116" spans="1:54" ht="20.100000000000001" customHeight="1" thickBot="1" x14ac:dyDescent="0.3">
      <c r="A116" s="175"/>
      <c r="B116" s="307" t="s">
        <v>92</v>
      </c>
      <c r="C116" s="308"/>
      <c r="D116" s="16">
        <v>529896</v>
      </c>
      <c r="E116" s="16">
        <v>481691</v>
      </c>
      <c r="F116" s="16">
        <v>530215</v>
      </c>
      <c r="G116" s="16">
        <v>475513.00000000006</v>
      </c>
      <c r="H116" s="16">
        <v>520559</v>
      </c>
      <c r="I116" s="16">
        <v>516761.99999999994</v>
      </c>
      <c r="J116" s="16">
        <v>524447</v>
      </c>
      <c r="K116" s="16">
        <v>535315</v>
      </c>
      <c r="L116" s="16">
        <v>517655</v>
      </c>
      <c r="M116" s="16">
        <v>533204</v>
      </c>
      <c r="N116" s="16">
        <v>539253</v>
      </c>
      <c r="O116" s="52">
        <v>698079</v>
      </c>
      <c r="P116" s="116">
        <v>6402589</v>
      </c>
      <c r="Q116" s="16">
        <v>658635</v>
      </c>
      <c r="R116" s="16">
        <v>571979</v>
      </c>
      <c r="S116" s="16">
        <v>458882</v>
      </c>
      <c r="T116" s="16">
        <v>459539</v>
      </c>
      <c r="U116" s="16">
        <v>584705</v>
      </c>
      <c r="V116" s="16">
        <v>626171</v>
      </c>
      <c r="W116" s="16">
        <v>606138</v>
      </c>
      <c r="X116" s="16">
        <v>619456</v>
      </c>
      <c r="Y116" s="16">
        <v>644873</v>
      </c>
      <c r="Z116" s="16">
        <v>646261</v>
      </c>
      <c r="AA116" s="16">
        <v>700993</v>
      </c>
      <c r="AB116" s="16">
        <v>780739</v>
      </c>
      <c r="AC116" s="51">
        <v>7358371</v>
      </c>
      <c r="AD116" s="51">
        <v>816023</v>
      </c>
      <c r="AE116" s="16">
        <v>641804</v>
      </c>
      <c r="AF116" s="16">
        <v>795992</v>
      </c>
      <c r="AG116" s="16">
        <v>790886</v>
      </c>
      <c r="AH116" s="16">
        <v>792981</v>
      </c>
      <c r="AI116" s="16">
        <v>887947</v>
      </c>
      <c r="AJ116" s="16">
        <v>849190</v>
      </c>
      <c r="AK116" s="16">
        <v>889306</v>
      </c>
      <c r="AL116" s="16">
        <v>920287</v>
      </c>
      <c r="AM116" s="38">
        <v>904157</v>
      </c>
      <c r="AN116" s="38">
        <v>985948</v>
      </c>
      <c r="AO116" s="38">
        <v>1049903</v>
      </c>
      <c r="AP116" s="116">
        <v>10324424</v>
      </c>
      <c r="AQ116" s="38">
        <v>1332077</v>
      </c>
      <c r="AR116" s="38">
        <v>881573</v>
      </c>
      <c r="AS116" s="38">
        <v>1081095</v>
      </c>
      <c r="AT116" s="38">
        <v>1034671</v>
      </c>
      <c r="AU116" s="38">
        <v>1101588</v>
      </c>
      <c r="AV116" s="38">
        <v>1197914</v>
      </c>
      <c r="AW116" s="167">
        <f t="shared" si="29"/>
        <v>3359911</v>
      </c>
      <c r="AX116" s="168">
        <f t="shared" si="30"/>
        <v>4725633</v>
      </c>
      <c r="AY116" s="169">
        <f t="shared" si="31"/>
        <v>6628918</v>
      </c>
      <c r="AZ116" s="120">
        <f t="shared" si="27"/>
        <v>40.275768346801378</v>
      </c>
      <c r="BA116" s="78"/>
      <c r="BB116" s="77"/>
    </row>
    <row r="117" spans="1:54" ht="20.100000000000001" customHeight="1" thickBot="1" x14ac:dyDescent="0.3">
      <c r="A117" s="175"/>
      <c r="B117" s="103" t="s">
        <v>93</v>
      </c>
      <c r="C117" s="297"/>
      <c r="D117" s="16">
        <v>341842</v>
      </c>
      <c r="E117" s="16">
        <v>308947</v>
      </c>
      <c r="F117" s="16">
        <v>348011</v>
      </c>
      <c r="G117" s="16">
        <v>339061</v>
      </c>
      <c r="H117" s="16">
        <v>358449</v>
      </c>
      <c r="I117" s="16">
        <v>342986</v>
      </c>
      <c r="J117" s="16">
        <v>359110</v>
      </c>
      <c r="K117" s="16">
        <v>366210</v>
      </c>
      <c r="L117" s="16">
        <v>364376</v>
      </c>
      <c r="M117" s="16">
        <v>361995</v>
      </c>
      <c r="N117" s="16">
        <v>386685</v>
      </c>
      <c r="O117" s="52">
        <v>403793</v>
      </c>
      <c r="P117" s="127">
        <v>4281465</v>
      </c>
      <c r="Q117" s="16">
        <v>384791</v>
      </c>
      <c r="R117" s="16">
        <v>335416</v>
      </c>
      <c r="S117" s="16">
        <v>383475</v>
      </c>
      <c r="T117" s="16">
        <v>367295</v>
      </c>
      <c r="U117" s="16">
        <v>380190</v>
      </c>
      <c r="V117" s="16">
        <v>390554</v>
      </c>
      <c r="W117" s="16">
        <v>408623</v>
      </c>
      <c r="X117" s="16">
        <v>407180</v>
      </c>
      <c r="Y117" s="16">
        <v>408347</v>
      </c>
      <c r="Z117" s="16">
        <v>416413</v>
      </c>
      <c r="AA117" s="16">
        <v>419810</v>
      </c>
      <c r="AB117" s="16">
        <v>452644</v>
      </c>
      <c r="AC117" s="51">
        <v>4754738</v>
      </c>
      <c r="AD117" s="51">
        <v>453603</v>
      </c>
      <c r="AE117" s="16">
        <v>384788</v>
      </c>
      <c r="AF117" s="16">
        <v>452727</v>
      </c>
      <c r="AG117" s="16">
        <v>441589</v>
      </c>
      <c r="AH117" s="16">
        <v>457368</v>
      </c>
      <c r="AI117" s="16">
        <v>465638</v>
      </c>
      <c r="AJ117" s="16">
        <v>495464</v>
      </c>
      <c r="AK117" s="16">
        <v>496363</v>
      </c>
      <c r="AL117" s="16">
        <v>489984</v>
      </c>
      <c r="AM117" s="38">
        <v>543273</v>
      </c>
      <c r="AN117" s="38">
        <v>547924</v>
      </c>
      <c r="AO117" s="38">
        <v>594537</v>
      </c>
      <c r="AP117" s="116">
        <v>5823258</v>
      </c>
      <c r="AQ117" s="38">
        <v>561440</v>
      </c>
      <c r="AR117" s="38">
        <v>493043</v>
      </c>
      <c r="AS117" s="38">
        <v>542490</v>
      </c>
      <c r="AT117" s="38">
        <v>550295.21</v>
      </c>
      <c r="AU117" s="38">
        <v>590064</v>
      </c>
      <c r="AV117" s="38">
        <v>584340</v>
      </c>
      <c r="AW117" s="167">
        <f t="shared" si="29"/>
        <v>2241721</v>
      </c>
      <c r="AX117" s="168">
        <f t="shared" si="30"/>
        <v>2655713</v>
      </c>
      <c r="AY117" s="169">
        <f t="shared" si="31"/>
        <v>3321672.21</v>
      </c>
      <c r="AZ117" s="115">
        <f t="shared" si="27"/>
        <v>25.076475131160624</v>
      </c>
      <c r="BA117" s="78"/>
      <c r="BB117" s="77"/>
    </row>
    <row r="118" spans="1:54" ht="38.25" customHeight="1" thickBot="1" x14ac:dyDescent="0.25">
      <c r="A118" s="175"/>
      <c r="B118" s="96"/>
      <c r="C118" s="298" t="s">
        <v>98</v>
      </c>
      <c r="D118" s="281">
        <v>3500595</v>
      </c>
      <c r="E118" s="281">
        <v>2896382</v>
      </c>
      <c r="F118" s="281">
        <v>7270482</v>
      </c>
      <c r="G118" s="281">
        <v>3722039</v>
      </c>
      <c r="H118" s="281">
        <v>3810452</v>
      </c>
      <c r="I118" s="281">
        <v>3843492</v>
      </c>
      <c r="J118" s="281">
        <v>3771715</v>
      </c>
      <c r="K118" s="281">
        <v>3859976</v>
      </c>
      <c r="L118" s="281">
        <v>3768079.3817992369</v>
      </c>
      <c r="M118" s="281">
        <v>3900492</v>
      </c>
      <c r="N118" s="281">
        <v>3709520</v>
      </c>
      <c r="O118" s="282">
        <v>4425987</v>
      </c>
      <c r="P118" s="283">
        <v>48479211.381799236</v>
      </c>
      <c r="Q118" s="281">
        <v>3988513</v>
      </c>
      <c r="R118" s="281">
        <v>3516710</v>
      </c>
      <c r="S118" s="281">
        <v>3663916</v>
      </c>
      <c r="T118" s="281">
        <v>3822361</v>
      </c>
      <c r="U118" s="281">
        <v>3878271</v>
      </c>
      <c r="V118" s="281">
        <v>3972883</v>
      </c>
      <c r="W118" s="281">
        <v>3993813</v>
      </c>
      <c r="X118" s="281">
        <v>3978080</v>
      </c>
      <c r="Y118" s="281">
        <v>3974207</v>
      </c>
      <c r="Z118" s="281">
        <v>4026652</v>
      </c>
      <c r="AA118" s="281">
        <v>3994059</v>
      </c>
      <c r="AB118" s="281">
        <v>5120507.7699999996</v>
      </c>
      <c r="AC118" s="280">
        <v>47929972.769999996</v>
      </c>
      <c r="AD118" s="280">
        <v>3987729</v>
      </c>
      <c r="AE118" s="281">
        <v>3656379</v>
      </c>
      <c r="AF118" s="281">
        <v>4165592</v>
      </c>
      <c r="AG118" s="281">
        <v>4095145</v>
      </c>
      <c r="AH118" s="281">
        <v>4167586</v>
      </c>
      <c r="AI118" s="281">
        <v>4230483</v>
      </c>
      <c r="AJ118" s="281">
        <v>4209899</v>
      </c>
      <c r="AK118" s="281">
        <v>4067763</v>
      </c>
      <c r="AL118" s="281">
        <v>5167032</v>
      </c>
      <c r="AM118" s="281">
        <v>4154805</v>
      </c>
      <c r="AN118" s="281">
        <v>4322252</v>
      </c>
      <c r="AO118" s="281">
        <v>4832923</v>
      </c>
      <c r="AP118" s="284">
        <v>51057588</v>
      </c>
      <c r="AQ118" s="281">
        <v>4341818</v>
      </c>
      <c r="AR118" s="281">
        <v>3929673</v>
      </c>
      <c r="AS118" s="281">
        <v>3469468</v>
      </c>
      <c r="AT118" s="281">
        <v>4448822.5999999996</v>
      </c>
      <c r="AU118" s="281">
        <v>4635233</v>
      </c>
      <c r="AV118" s="281">
        <v>4533573</v>
      </c>
      <c r="AW118" s="280">
        <f t="shared" si="29"/>
        <v>22842654</v>
      </c>
      <c r="AX118" s="281">
        <f t="shared" si="30"/>
        <v>24302914</v>
      </c>
      <c r="AY118" s="282">
        <f t="shared" si="31"/>
        <v>25358587.600000001</v>
      </c>
      <c r="AZ118" s="285">
        <f t="shared" ref="AZ118:AZ120" si="33">((AY118/AX118)-1)*100</f>
        <v>4.3438149021965078</v>
      </c>
      <c r="BA118" s="78"/>
      <c r="BB118" s="77"/>
    </row>
    <row r="119" spans="1:54" ht="20.100000000000001" customHeight="1" thickBot="1" x14ac:dyDescent="0.3">
      <c r="A119" s="175"/>
      <c r="B119" s="307" t="s">
        <v>99</v>
      </c>
      <c r="C119" s="308"/>
      <c r="D119" s="16">
        <v>25536</v>
      </c>
      <c r="E119" s="16">
        <v>26874</v>
      </c>
      <c r="F119" s="16">
        <v>32350</v>
      </c>
      <c r="G119" s="16">
        <v>30684</v>
      </c>
      <c r="H119" s="16">
        <v>31759</v>
      </c>
      <c r="I119" s="16">
        <v>30600</v>
      </c>
      <c r="J119" s="16">
        <v>32575</v>
      </c>
      <c r="K119" s="16">
        <v>34118</v>
      </c>
      <c r="L119" s="16">
        <v>35580.381799236973</v>
      </c>
      <c r="M119" s="16">
        <v>35721</v>
      </c>
      <c r="N119" s="16">
        <v>37544</v>
      </c>
      <c r="O119" s="52">
        <v>30899</v>
      </c>
      <c r="P119" s="116">
        <v>384240.38179923699</v>
      </c>
      <c r="Q119" s="16">
        <v>31475</v>
      </c>
      <c r="R119" s="16">
        <v>32599</v>
      </c>
      <c r="S119" s="16">
        <v>39217</v>
      </c>
      <c r="T119" s="16">
        <v>38178</v>
      </c>
      <c r="U119" s="16">
        <v>38591</v>
      </c>
      <c r="V119" s="16">
        <v>37725</v>
      </c>
      <c r="W119" s="16">
        <v>39435</v>
      </c>
      <c r="X119" s="16">
        <v>43614</v>
      </c>
      <c r="Y119" s="16">
        <v>43281</v>
      </c>
      <c r="Z119" s="16">
        <v>45364</v>
      </c>
      <c r="AA119" s="16">
        <v>46200</v>
      </c>
      <c r="AB119" s="16">
        <v>36862</v>
      </c>
      <c r="AC119" s="51">
        <v>472541</v>
      </c>
      <c r="AD119" s="51">
        <v>39405</v>
      </c>
      <c r="AE119" s="16">
        <v>38006</v>
      </c>
      <c r="AF119" s="16">
        <v>50231</v>
      </c>
      <c r="AG119" s="16">
        <v>43004</v>
      </c>
      <c r="AH119" s="16">
        <v>46793</v>
      </c>
      <c r="AI119" s="16">
        <v>42931</v>
      </c>
      <c r="AJ119" s="16">
        <v>49408</v>
      </c>
      <c r="AK119" s="16">
        <v>52320</v>
      </c>
      <c r="AL119" s="16">
        <v>49987</v>
      </c>
      <c r="AM119" s="38">
        <v>57296</v>
      </c>
      <c r="AN119" s="38">
        <v>57168</v>
      </c>
      <c r="AO119" s="38">
        <v>44146</v>
      </c>
      <c r="AP119" s="116">
        <v>570695</v>
      </c>
      <c r="AQ119" s="38">
        <v>48355</v>
      </c>
      <c r="AR119" s="38">
        <v>45620</v>
      </c>
      <c r="AS119" s="38">
        <v>46587</v>
      </c>
      <c r="AT119" s="38">
        <v>46898.600000000006</v>
      </c>
      <c r="AU119" s="38">
        <v>46642</v>
      </c>
      <c r="AV119" s="38">
        <v>44425</v>
      </c>
      <c r="AW119" s="167">
        <f t="shared" si="29"/>
        <v>217785</v>
      </c>
      <c r="AX119" s="168">
        <f t="shared" si="30"/>
        <v>260370</v>
      </c>
      <c r="AY119" s="169">
        <f t="shared" si="31"/>
        <v>278527.59999999998</v>
      </c>
      <c r="AZ119" s="120">
        <f t="shared" si="33"/>
        <v>6.9737680992433715</v>
      </c>
      <c r="BA119" s="78"/>
      <c r="BB119" s="77"/>
    </row>
    <row r="120" spans="1:54" ht="20.100000000000001" customHeight="1" thickBot="1" x14ac:dyDescent="0.3">
      <c r="A120" s="175"/>
      <c r="B120" s="103" t="s">
        <v>100</v>
      </c>
      <c r="C120" s="299"/>
      <c r="D120" s="16">
        <v>3475059</v>
      </c>
      <c r="E120" s="16">
        <v>2869508</v>
      </c>
      <c r="F120" s="16">
        <v>7238132</v>
      </c>
      <c r="G120" s="16">
        <v>3691355</v>
      </c>
      <c r="H120" s="16">
        <v>3778693</v>
      </c>
      <c r="I120" s="16">
        <v>3812892</v>
      </c>
      <c r="J120" s="16">
        <v>3739140</v>
      </c>
      <c r="K120" s="16">
        <v>3825858</v>
      </c>
      <c r="L120" s="16">
        <v>3732499</v>
      </c>
      <c r="M120" s="16">
        <v>3864771</v>
      </c>
      <c r="N120" s="16">
        <v>3671976</v>
      </c>
      <c r="O120" s="52">
        <v>4395088</v>
      </c>
      <c r="P120" s="127">
        <v>48094971</v>
      </c>
      <c r="Q120" s="16">
        <v>3957038</v>
      </c>
      <c r="R120" s="16">
        <v>3484111</v>
      </c>
      <c r="S120" s="16">
        <v>3624699</v>
      </c>
      <c r="T120" s="16">
        <v>3784183</v>
      </c>
      <c r="U120" s="16">
        <v>3839680</v>
      </c>
      <c r="V120" s="16">
        <v>3935158</v>
      </c>
      <c r="W120" s="16">
        <v>3954378</v>
      </c>
      <c r="X120" s="16">
        <v>3934466</v>
      </c>
      <c r="Y120" s="16">
        <v>3930926</v>
      </c>
      <c r="Z120" s="16">
        <v>3981288</v>
      </c>
      <c r="AA120" s="16">
        <v>3947859</v>
      </c>
      <c r="AB120" s="16">
        <v>5083645.7699999996</v>
      </c>
      <c r="AC120" s="51">
        <v>47457431.769999996</v>
      </c>
      <c r="AD120" s="51">
        <v>3948324</v>
      </c>
      <c r="AE120" s="16">
        <v>3618373</v>
      </c>
      <c r="AF120" s="16">
        <v>4115361</v>
      </c>
      <c r="AG120" s="16">
        <v>4052141</v>
      </c>
      <c r="AH120" s="16">
        <v>4120793</v>
      </c>
      <c r="AI120" s="16">
        <v>4187552</v>
      </c>
      <c r="AJ120" s="16">
        <v>4160491</v>
      </c>
      <c r="AK120" s="16">
        <v>4015443</v>
      </c>
      <c r="AL120" s="16">
        <v>5117045</v>
      </c>
      <c r="AM120" s="38">
        <v>4097509</v>
      </c>
      <c r="AN120" s="38">
        <v>4265084</v>
      </c>
      <c r="AO120" s="38">
        <v>4788777</v>
      </c>
      <c r="AP120" s="116">
        <v>50486893</v>
      </c>
      <c r="AQ120" s="38">
        <v>4293463</v>
      </c>
      <c r="AR120" s="38">
        <v>3884053</v>
      </c>
      <c r="AS120" s="38">
        <v>3422881</v>
      </c>
      <c r="AT120" s="38">
        <v>4401924</v>
      </c>
      <c r="AU120" s="38">
        <v>4588591</v>
      </c>
      <c r="AV120" s="38">
        <v>4489148</v>
      </c>
      <c r="AW120" s="167">
        <f t="shared" si="29"/>
        <v>22624869</v>
      </c>
      <c r="AX120" s="168">
        <f t="shared" si="30"/>
        <v>24042544</v>
      </c>
      <c r="AY120" s="169">
        <f t="shared" si="31"/>
        <v>25080060</v>
      </c>
      <c r="AZ120" s="115">
        <f t="shared" si="33"/>
        <v>4.3153336851541102</v>
      </c>
      <c r="BA120" s="78"/>
      <c r="BB120" s="77"/>
    </row>
    <row r="121" spans="1:54" ht="20.100000000000001" customHeight="1" thickBot="1" x14ac:dyDescent="0.3">
      <c r="A121" s="175"/>
      <c r="B121" s="13"/>
      <c r="C121" s="306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7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286"/>
      <c r="AE121" s="15"/>
      <c r="AF121" s="15"/>
      <c r="AG121" s="15"/>
      <c r="AH121" s="15"/>
      <c r="AI121" s="15"/>
      <c r="AJ121" s="15"/>
      <c r="AK121" s="15"/>
      <c r="AL121" s="15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203"/>
      <c r="AX121" s="159"/>
      <c r="AY121" s="159"/>
      <c r="AZ121" s="172"/>
      <c r="BA121" s="78"/>
      <c r="BB121" s="77"/>
    </row>
    <row r="122" spans="1:54" ht="20.100000000000001" customHeight="1" thickBot="1" x14ac:dyDescent="0.3">
      <c r="A122" s="175"/>
      <c r="B122" s="210" t="s">
        <v>101</v>
      </c>
      <c r="C122" s="299"/>
      <c r="D122" s="16">
        <v>2365296</v>
      </c>
      <c r="E122" s="16">
        <v>2381846</v>
      </c>
      <c r="F122" s="16">
        <v>2373682</v>
      </c>
      <c r="G122" s="16">
        <v>2403101</v>
      </c>
      <c r="H122" s="16">
        <v>2440017</v>
      </c>
      <c r="I122" s="16">
        <v>2423800</v>
      </c>
      <c r="J122" s="16">
        <v>2474084</v>
      </c>
      <c r="K122" s="16">
        <v>2524866</v>
      </c>
      <c r="L122" s="16">
        <v>2584127</v>
      </c>
      <c r="M122" s="16">
        <v>2618910</v>
      </c>
      <c r="N122" s="16">
        <v>2656989</v>
      </c>
      <c r="O122" s="52">
        <v>2691452</v>
      </c>
      <c r="P122" s="116">
        <v>2691452</v>
      </c>
      <c r="Q122" s="16">
        <v>2545029</v>
      </c>
      <c r="R122" s="16">
        <v>2754517</v>
      </c>
      <c r="S122" s="16">
        <v>2752855</v>
      </c>
      <c r="T122" s="16">
        <v>2778192</v>
      </c>
      <c r="U122" s="16">
        <v>2788037</v>
      </c>
      <c r="V122" s="16">
        <v>2847248</v>
      </c>
      <c r="W122" s="16">
        <v>2894875</v>
      </c>
      <c r="X122" s="16">
        <v>2939278</v>
      </c>
      <c r="Y122" s="16">
        <v>2972011</v>
      </c>
      <c r="Z122" s="16">
        <v>3023342</v>
      </c>
      <c r="AA122" s="16">
        <v>3070115</v>
      </c>
      <c r="AB122" s="16">
        <v>3074779</v>
      </c>
      <c r="AC122" s="51">
        <v>3074779</v>
      </c>
      <c r="AD122" s="51">
        <v>3112484</v>
      </c>
      <c r="AE122" s="16">
        <v>3159182</v>
      </c>
      <c r="AF122" s="16">
        <v>3197011</v>
      </c>
      <c r="AG122" s="16">
        <v>3203348</v>
      </c>
      <c r="AH122" s="16">
        <v>3273438</v>
      </c>
      <c r="AI122" s="16">
        <v>3312012</v>
      </c>
      <c r="AJ122" s="16">
        <v>3371999</v>
      </c>
      <c r="AK122" s="16">
        <v>3442049</v>
      </c>
      <c r="AL122" s="16">
        <v>3538076</v>
      </c>
      <c r="AM122" s="38">
        <v>3569109</v>
      </c>
      <c r="AN122" s="38">
        <v>3656661</v>
      </c>
      <c r="AO122" s="38">
        <v>3632836</v>
      </c>
      <c r="AP122" s="116">
        <v>3632836</v>
      </c>
      <c r="AQ122" s="38">
        <v>3839327</v>
      </c>
      <c r="AR122" s="38">
        <v>3727221</v>
      </c>
      <c r="AS122" s="38">
        <v>3894712</v>
      </c>
      <c r="AT122" s="38">
        <v>3973056</v>
      </c>
      <c r="AU122" s="38">
        <v>4011820</v>
      </c>
      <c r="AV122" s="38">
        <v>4064542</v>
      </c>
      <c r="AW122" s="167">
        <f>+V122</f>
        <v>2847248</v>
      </c>
      <c r="AX122" s="168">
        <f>+AI122</f>
        <v>3312012</v>
      </c>
      <c r="AY122" s="169">
        <f>+AV122</f>
        <v>4064542</v>
      </c>
      <c r="AZ122" s="120">
        <f t="shared" ref="AZ122" si="34">((AY122/AX122)-1)*100</f>
        <v>22.721234101808818</v>
      </c>
      <c r="BA122" s="78"/>
      <c r="BB122" s="77"/>
    </row>
    <row r="123" spans="1:54" ht="20.100000000000001" customHeight="1" thickBot="1" x14ac:dyDescent="0.3">
      <c r="A123" s="175"/>
      <c r="B123" s="210" t="s">
        <v>94</v>
      </c>
      <c r="C123" s="299"/>
      <c r="D123" s="16">
        <v>108002</v>
      </c>
      <c r="E123" s="16">
        <v>107465</v>
      </c>
      <c r="F123" s="16">
        <v>107614</v>
      </c>
      <c r="G123" s="16">
        <v>108750</v>
      </c>
      <c r="H123" s="16">
        <v>109539</v>
      </c>
      <c r="I123" s="16">
        <v>111082</v>
      </c>
      <c r="J123" s="16">
        <v>112716</v>
      </c>
      <c r="K123" s="16">
        <v>113760</v>
      </c>
      <c r="L123" s="16">
        <v>114632</v>
      </c>
      <c r="M123" s="16">
        <v>116108</v>
      </c>
      <c r="N123" s="16">
        <v>119960</v>
      </c>
      <c r="O123" s="52">
        <v>120501</v>
      </c>
      <c r="P123" s="116">
        <v>120501</v>
      </c>
      <c r="Q123" s="16">
        <v>120969</v>
      </c>
      <c r="R123" s="16">
        <v>121239</v>
      </c>
      <c r="S123" s="16">
        <v>123646</v>
      </c>
      <c r="T123" s="16">
        <v>124696</v>
      </c>
      <c r="U123" s="16">
        <v>126004</v>
      </c>
      <c r="V123" s="16">
        <v>129021</v>
      </c>
      <c r="W123" s="16">
        <v>131207</v>
      </c>
      <c r="X123" s="16">
        <v>132171</v>
      </c>
      <c r="Y123" s="16">
        <v>133404</v>
      </c>
      <c r="Z123" s="16">
        <v>131946</v>
      </c>
      <c r="AA123" s="16">
        <v>133727</v>
      </c>
      <c r="AB123" s="16">
        <v>136942</v>
      </c>
      <c r="AC123" s="51">
        <v>136942</v>
      </c>
      <c r="AD123" s="51">
        <v>137165</v>
      </c>
      <c r="AE123" s="16">
        <v>136581</v>
      </c>
      <c r="AF123" s="16">
        <v>138917</v>
      </c>
      <c r="AG123" s="16">
        <v>139935</v>
      </c>
      <c r="AH123" s="16">
        <v>143029</v>
      </c>
      <c r="AI123" s="16">
        <v>146699</v>
      </c>
      <c r="AJ123" s="16">
        <v>147076</v>
      </c>
      <c r="AK123" s="16">
        <v>152226</v>
      </c>
      <c r="AL123" s="16">
        <v>150429</v>
      </c>
      <c r="AM123" s="38">
        <v>161384</v>
      </c>
      <c r="AN123" s="38">
        <v>164255</v>
      </c>
      <c r="AO123" s="38">
        <v>177057</v>
      </c>
      <c r="AP123" s="116">
        <v>177057</v>
      </c>
      <c r="AQ123" s="38">
        <v>178674</v>
      </c>
      <c r="AR123" s="38">
        <v>177386</v>
      </c>
      <c r="AS123" s="38">
        <v>181412</v>
      </c>
      <c r="AT123" s="38">
        <v>183606</v>
      </c>
      <c r="AU123" s="38">
        <v>185754</v>
      </c>
      <c r="AV123" s="38">
        <v>190176</v>
      </c>
      <c r="AW123" s="167">
        <f>+V123</f>
        <v>129021</v>
      </c>
      <c r="AX123" s="168">
        <f>+AI123</f>
        <v>146699</v>
      </c>
      <c r="AY123" s="169">
        <f>+AV123</f>
        <v>190176</v>
      </c>
      <c r="AZ123" s="120">
        <f t="shared" ref="AZ123:AZ124" si="35">((AY123/AX123)-1)*100</f>
        <v>29.636875506990499</v>
      </c>
      <c r="BA123" s="78"/>
      <c r="BB123" s="77"/>
    </row>
    <row r="124" spans="1:54" ht="20.100000000000001" customHeight="1" thickBot="1" x14ac:dyDescent="0.3">
      <c r="A124" s="175"/>
      <c r="B124" s="210" t="s">
        <v>58</v>
      </c>
      <c r="C124" s="299"/>
      <c r="D124" s="16">
        <v>9846</v>
      </c>
      <c r="E124" s="16">
        <v>9900</v>
      </c>
      <c r="F124" s="16">
        <v>9985</v>
      </c>
      <c r="G124" s="16">
        <v>10074</v>
      </c>
      <c r="H124" s="16">
        <v>10149</v>
      </c>
      <c r="I124" s="16">
        <v>10147</v>
      </c>
      <c r="J124" s="16">
        <v>10231</v>
      </c>
      <c r="K124" s="16">
        <v>10322</v>
      </c>
      <c r="L124" s="16">
        <v>10446</v>
      </c>
      <c r="M124" s="16">
        <v>10544</v>
      </c>
      <c r="N124" s="16">
        <v>10644</v>
      </c>
      <c r="O124" s="52">
        <v>10846</v>
      </c>
      <c r="P124" s="116">
        <v>10846</v>
      </c>
      <c r="Q124" s="16">
        <v>10796</v>
      </c>
      <c r="R124" s="16">
        <v>10805</v>
      </c>
      <c r="S124" s="16">
        <v>10867</v>
      </c>
      <c r="T124" s="16">
        <v>10824</v>
      </c>
      <c r="U124" s="16">
        <v>10953</v>
      </c>
      <c r="V124" s="16">
        <v>11026</v>
      </c>
      <c r="W124" s="16">
        <v>11040</v>
      </c>
      <c r="X124" s="16">
        <v>11246</v>
      </c>
      <c r="Y124" s="16">
        <v>11299</v>
      </c>
      <c r="Z124" s="16">
        <v>8792</v>
      </c>
      <c r="AA124" s="16">
        <v>8868</v>
      </c>
      <c r="AB124" s="16">
        <v>9512</v>
      </c>
      <c r="AC124" s="51">
        <v>9512</v>
      </c>
      <c r="AD124" s="51">
        <v>9243</v>
      </c>
      <c r="AE124" s="16">
        <v>9357</v>
      </c>
      <c r="AF124" s="16">
        <v>9444</v>
      </c>
      <c r="AG124" s="16">
        <v>9628</v>
      </c>
      <c r="AH124" s="16">
        <v>9840</v>
      </c>
      <c r="AI124" s="16">
        <v>9788</v>
      </c>
      <c r="AJ124" s="16">
        <v>10240</v>
      </c>
      <c r="AK124" s="16">
        <v>10670</v>
      </c>
      <c r="AL124" s="16">
        <v>11050</v>
      </c>
      <c r="AM124" s="38">
        <v>10297</v>
      </c>
      <c r="AN124" s="38">
        <v>10680</v>
      </c>
      <c r="AO124" s="38">
        <v>11076</v>
      </c>
      <c r="AP124" s="116">
        <v>11076</v>
      </c>
      <c r="AQ124" s="38">
        <v>11562</v>
      </c>
      <c r="AR124" s="38">
        <v>11766</v>
      </c>
      <c r="AS124" s="38">
        <v>12370</v>
      </c>
      <c r="AT124" s="38">
        <v>12849</v>
      </c>
      <c r="AU124" s="38">
        <v>13445</v>
      </c>
      <c r="AV124" s="38">
        <v>13868</v>
      </c>
      <c r="AW124" s="167">
        <f>+V124</f>
        <v>11026</v>
      </c>
      <c r="AX124" s="168">
        <f>+AI124</f>
        <v>9788</v>
      </c>
      <c r="AY124" s="169">
        <f>+AV124</f>
        <v>13868</v>
      </c>
      <c r="AZ124" s="120">
        <f t="shared" si="35"/>
        <v>41.683694319574997</v>
      </c>
      <c r="BA124" s="78"/>
      <c r="BB124" s="77"/>
    </row>
    <row r="125" spans="1:54" ht="20.100000000000001" customHeight="1" thickBot="1" x14ac:dyDescent="0.3">
      <c r="A125" s="175"/>
      <c r="B125" s="210" t="s">
        <v>59</v>
      </c>
      <c r="C125" s="299"/>
      <c r="D125" s="16">
        <v>2169</v>
      </c>
      <c r="E125" s="16">
        <v>2233</v>
      </c>
      <c r="F125" s="16">
        <v>2207</v>
      </c>
      <c r="G125" s="16">
        <v>2216</v>
      </c>
      <c r="H125" s="16">
        <v>2256</v>
      </c>
      <c r="I125" s="16">
        <v>2265</v>
      </c>
      <c r="J125" s="16">
        <v>2528</v>
      </c>
      <c r="K125" s="16">
        <v>2320</v>
      </c>
      <c r="L125" s="16">
        <v>2335</v>
      </c>
      <c r="M125" s="16">
        <v>2356</v>
      </c>
      <c r="N125" s="16">
        <v>2178</v>
      </c>
      <c r="O125" s="52">
        <v>2196</v>
      </c>
      <c r="P125" s="116">
        <v>2196</v>
      </c>
      <c r="Q125" s="16">
        <v>2222</v>
      </c>
      <c r="R125" s="16">
        <v>2212</v>
      </c>
      <c r="S125" s="16">
        <v>2227</v>
      </c>
      <c r="T125" s="16">
        <v>2227</v>
      </c>
      <c r="U125" s="16">
        <v>2239</v>
      </c>
      <c r="V125" s="16">
        <v>2250</v>
      </c>
      <c r="W125" s="16">
        <v>2260</v>
      </c>
      <c r="X125" s="16">
        <v>2264</v>
      </c>
      <c r="Y125" s="16">
        <v>2288</v>
      </c>
      <c r="Z125" s="16">
        <v>2312</v>
      </c>
      <c r="AA125" s="16">
        <v>2327</v>
      </c>
      <c r="AB125" s="16">
        <v>2336</v>
      </c>
      <c r="AC125" s="51">
        <v>2336</v>
      </c>
      <c r="AD125" s="51">
        <v>2353</v>
      </c>
      <c r="AE125" s="16">
        <v>2363</v>
      </c>
      <c r="AF125" s="16">
        <v>2426</v>
      </c>
      <c r="AG125" s="16">
        <v>2521</v>
      </c>
      <c r="AH125" s="16">
        <v>2510</v>
      </c>
      <c r="AI125" s="16">
        <v>2499</v>
      </c>
      <c r="AJ125" s="16">
        <v>2510</v>
      </c>
      <c r="AK125" s="16">
        <v>2546</v>
      </c>
      <c r="AL125" s="16">
        <v>2551</v>
      </c>
      <c r="AM125" s="38">
        <v>2555</v>
      </c>
      <c r="AN125" s="38">
        <v>2569</v>
      </c>
      <c r="AO125" s="38">
        <v>2814</v>
      </c>
      <c r="AP125" s="116">
        <v>2814</v>
      </c>
      <c r="AQ125" s="38">
        <v>2828</v>
      </c>
      <c r="AR125" s="38">
        <v>2843</v>
      </c>
      <c r="AS125" s="38">
        <v>2880</v>
      </c>
      <c r="AT125" s="38">
        <v>2916</v>
      </c>
      <c r="AU125" s="38">
        <v>2957</v>
      </c>
      <c r="AV125" s="38">
        <v>2968</v>
      </c>
      <c r="AW125" s="167">
        <f>+V125</f>
        <v>2250</v>
      </c>
      <c r="AX125" s="168">
        <f>+AI125</f>
        <v>2499</v>
      </c>
      <c r="AY125" s="169">
        <f>+AV125</f>
        <v>2968</v>
      </c>
      <c r="AZ125" s="120">
        <f t="shared" ref="AZ125" si="36">((AY125/AX125)-1)*100</f>
        <v>18.767507002801121</v>
      </c>
      <c r="BA125" s="78"/>
      <c r="BB125" s="77"/>
    </row>
    <row r="126" spans="1:54" ht="20.100000000000001" customHeight="1" x14ac:dyDescent="0.25">
      <c r="A126" s="175"/>
      <c r="B126" s="300" t="s">
        <v>132</v>
      </c>
      <c r="C126" s="301"/>
      <c r="D126" s="15"/>
      <c r="E126" s="15"/>
      <c r="F126" s="12"/>
      <c r="G126" s="12"/>
      <c r="H126" s="12"/>
      <c r="I126" s="12"/>
      <c r="J126" s="12"/>
      <c r="K126" s="12"/>
      <c r="L126" s="12"/>
      <c r="M126" s="12"/>
      <c r="N126" s="15"/>
      <c r="O126" s="12"/>
      <c r="P126" s="28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0"/>
      <c r="AX126" s="20"/>
      <c r="AY126" s="150"/>
      <c r="AZ126" s="302"/>
      <c r="BA126" s="78"/>
      <c r="BB126" s="77"/>
    </row>
    <row r="127" spans="1:54" s="220" customFormat="1" ht="20.100000000000001" customHeight="1" thickBot="1" x14ac:dyDescent="0.3">
      <c r="A127" s="175"/>
      <c r="B127" s="86" t="s">
        <v>60</v>
      </c>
      <c r="C127" s="86"/>
      <c r="D127" s="126"/>
      <c r="E127" s="126"/>
      <c r="F127" s="24"/>
      <c r="G127" s="24"/>
      <c r="H127" s="24"/>
      <c r="I127" s="24"/>
      <c r="J127" s="24"/>
      <c r="K127" s="24"/>
      <c r="L127" s="24"/>
      <c r="M127" s="24"/>
      <c r="N127" s="126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153"/>
      <c r="AY127" s="162"/>
      <c r="AZ127" s="24"/>
      <c r="BA127" s="69"/>
      <c r="BB127" s="72"/>
    </row>
    <row r="128" spans="1:54" s="220" customFormat="1" ht="20.100000000000001" customHeight="1" thickBot="1" x14ac:dyDescent="0.3">
      <c r="A128" s="175"/>
      <c r="B128" s="97"/>
      <c r="C128" s="94" t="s">
        <v>23</v>
      </c>
      <c r="D128" s="91">
        <v>6.4228844100000035</v>
      </c>
      <c r="E128" s="92">
        <v>6.5206746399999993</v>
      </c>
      <c r="F128" s="92">
        <v>12.037412189999996</v>
      </c>
      <c r="G128" s="92">
        <v>19.751261770000006</v>
      </c>
      <c r="H128" s="92">
        <v>16.434032690099997</v>
      </c>
      <c r="I128" s="92">
        <v>17.029683250000001</v>
      </c>
      <c r="J128" s="92">
        <v>20.067343869999995</v>
      </c>
      <c r="K128" s="92">
        <v>23.263204680000005</v>
      </c>
      <c r="L128" s="92">
        <v>23.619538039999998</v>
      </c>
      <c r="M128" s="92">
        <v>29.556228300000029</v>
      </c>
      <c r="N128" s="92">
        <v>39.418695540000009</v>
      </c>
      <c r="O128" s="92">
        <v>45.601147679999983</v>
      </c>
      <c r="P128" s="133">
        <v>259.72210706010003</v>
      </c>
      <c r="Q128" s="92">
        <v>43.55488927399999</v>
      </c>
      <c r="R128" s="92">
        <v>39.326891390000043</v>
      </c>
      <c r="S128" s="92">
        <v>46.245261094000057</v>
      </c>
      <c r="T128" s="92">
        <v>47.539360272000081</v>
      </c>
      <c r="U128" s="92">
        <v>50.543363000000127</v>
      </c>
      <c r="V128" s="92">
        <v>50.862674470000002</v>
      </c>
      <c r="W128" s="92">
        <v>57.119669044900014</v>
      </c>
      <c r="X128" s="92">
        <v>57.693885074699956</v>
      </c>
      <c r="Y128" s="92">
        <v>57.18492074000001</v>
      </c>
      <c r="Z128" s="92">
        <v>60.385673589999769</v>
      </c>
      <c r="AA128" s="92">
        <v>61.248096899999723</v>
      </c>
      <c r="AB128" s="92">
        <v>66.892010889999654</v>
      </c>
      <c r="AC128" s="133">
        <v>638.59669573959945</v>
      </c>
      <c r="AD128" s="91">
        <v>62.106635689999692</v>
      </c>
      <c r="AE128" s="92">
        <v>62.037317760000185</v>
      </c>
      <c r="AF128" s="92">
        <v>69.94372117500032</v>
      </c>
      <c r="AG128" s="92">
        <v>66.840489710000043</v>
      </c>
      <c r="AH128" s="92">
        <v>74.66164156999983</v>
      </c>
      <c r="AI128" s="92">
        <v>76.235107779999908</v>
      </c>
      <c r="AJ128" s="92">
        <v>79.198706904599831</v>
      </c>
      <c r="AK128" s="92">
        <v>84.022032802915263</v>
      </c>
      <c r="AL128" s="92">
        <v>86.602878439999685</v>
      </c>
      <c r="AM128" s="92">
        <v>89.829086603599734</v>
      </c>
      <c r="AN128" s="92">
        <v>93.525201329999646</v>
      </c>
      <c r="AO128" s="93">
        <v>98.25269162999993</v>
      </c>
      <c r="AP128" s="133">
        <v>943.255511396114</v>
      </c>
      <c r="AQ128" s="92">
        <v>93.979210918400028</v>
      </c>
      <c r="AR128" s="92">
        <v>89.006094619999999</v>
      </c>
      <c r="AS128" s="92">
        <v>103.21203527369981</v>
      </c>
      <c r="AT128" s="92">
        <v>92.034575199999765</v>
      </c>
      <c r="AU128" s="92">
        <v>99.034672700899634</v>
      </c>
      <c r="AV128" s="92">
        <v>100.91974859860012</v>
      </c>
      <c r="AW128" s="91">
        <f>SUM($Q128:$V128)</f>
        <v>278.07243950000026</v>
      </c>
      <c r="AX128" s="92">
        <f>SUM($AD128:$AI128)</f>
        <v>411.82491368499996</v>
      </c>
      <c r="AY128" s="93">
        <f>SUM($AQ128:$AV128)</f>
        <v>578.18633731159946</v>
      </c>
      <c r="AZ128" s="179">
        <f t="shared" ref="AZ128:AZ130" si="37">((AY128/AX128)-1)*100</f>
        <v>40.396153340506103</v>
      </c>
      <c r="BA128" s="69"/>
      <c r="BB128" s="72"/>
    </row>
    <row r="129" spans="1:54" s="220" customFormat="1" ht="20.100000000000001" customHeight="1" x14ac:dyDescent="0.25">
      <c r="A129" s="175"/>
      <c r="B129" s="18" t="s">
        <v>120</v>
      </c>
      <c r="C129" s="23"/>
      <c r="D129" s="44"/>
      <c r="E129" s="24"/>
      <c r="F129" s="24"/>
      <c r="G129" s="24"/>
      <c r="H129" s="33"/>
      <c r="I129" s="24"/>
      <c r="J129" s="24"/>
      <c r="K129" s="24"/>
      <c r="L129" s="24"/>
      <c r="M129" s="33"/>
      <c r="N129" s="24"/>
      <c r="O129" s="24"/>
      <c r="P129" s="25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5"/>
      <c r="AD129" s="4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88"/>
      <c r="AP129" s="25"/>
      <c r="AQ129" s="24"/>
      <c r="AR129" s="24"/>
      <c r="AS129" s="24"/>
      <c r="AT129" s="24"/>
      <c r="AU129" s="24"/>
      <c r="AV129" s="24"/>
      <c r="AW129" s="44"/>
      <c r="AX129" s="153"/>
      <c r="AY129" s="146"/>
      <c r="AZ129" s="25"/>
      <c r="BA129" s="78"/>
      <c r="BB129" s="77"/>
    </row>
    <row r="130" spans="1:54" s="222" customFormat="1" ht="20.100000000000001" customHeight="1" thickBot="1" x14ac:dyDescent="0.3">
      <c r="A130" s="175"/>
      <c r="B130" s="312" t="s">
        <v>12</v>
      </c>
      <c r="C130" s="311"/>
      <c r="D130" s="43">
        <v>0.82224118000000013</v>
      </c>
      <c r="E130" s="28">
        <v>1.3792049600000003</v>
      </c>
      <c r="F130" s="28">
        <v>2.0338671900000005</v>
      </c>
      <c r="G130" s="28">
        <v>1.8651848800000008</v>
      </c>
      <c r="H130" s="28">
        <v>1.4522873200999999</v>
      </c>
      <c r="I130" s="28">
        <v>1.4867302000000004</v>
      </c>
      <c r="J130" s="28">
        <v>1.49138927</v>
      </c>
      <c r="K130" s="28">
        <v>1.6700730100000005</v>
      </c>
      <c r="L130" s="28">
        <v>2.1676110100000003</v>
      </c>
      <c r="M130" s="28">
        <v>2.818882230000002</v>
      </c>
      <c r="N130" s="28">
        <v>3.3236225700000013</v>
      </c>
      <c r="O130" s="28">
        <v>4.0617407800000018</v>
      </c>
      <c r="P130" s="134">
        <v>24.572834600100009</v>
      </c>
      <c r="Q130" s="28">
        <v>3.9868519400000011</v>
      </c>
      <c r="R130" s="28">
        <v>3.7157319699999984</v>
      </c>
      <c r="S130" s="28">
        <v>4.6176751700000001</v>
      </c>
      <c r="T130" s="28">
        <v>5.0430883100000052</v>
      </c>
      <c r="U130" s="28">
        <v>6.0506855000000019</v>
      </c>
      <c r="V130" s="28">
        <v>6.21492076</v>
      </c>
      <c r="W130" s="28">
        <v>9.0447270648999982</v>
      </c>
      <c r="X130" s="28">
        <v>7.7297033146999974</v>
      </c>
      <c r="Y130" s="28">
        <v>8.1505475699999987</v>
      </c>
      <c r="Z130" s="28">
        <v>10.373724329999995</v>
      </c>
      <c r="AA130" s="28">
        <v>12.279411530000001</v>
      </c>
      <c r="AB130" s="28">
        <v>12.883610920000002</v>
      </c>
      <c r="AC130" s="134">
        <v>90.090678379600007</v>
      </c>
      <c r="AD130" s="43">
        <v>12.406332159999995</v>
      </c>
      <c r="AE130" s="28">
        <v>14.646289980000004</v>
      </c>
      <c r="AF130" s="28">
        <v>15.168840405000006</v>
      </c>
      <c r="AG130" s="28">
        <v>16.126294150000003</v>
      </c>
      <c r="AH130" s="28">
        <v>18.849258829999989</v>
      </c>
      <c r="AI130" s="28">
        <v>20.609385600000003</v>
      </c>
      <c r="AJ130" s="28">
        <v>21.803292619999997</v>
      </c>
      <c r="AK130" s="28">
        <v>25.286052802915449</v>
      </c>
      <c r="AL130" s="28">
        <v>26.600259649999991</v>
      </c>
      <c r="AM130" s="28">
        <v>27.769423493600016</v>
      </c>
      <c r="AN130" s="28">
        <v>28.334700539999975</v>
      </c>
      <c r="AO130" s="287">
        <v>32.218403680000002</v>
      </c>
      <c r="AP130" s="134">
        <v>259.81853391151543</v>
      </c>
      <c r="AQ130" s="28">
        <v>29.948320104000011</v>
      </c>
      <c r="AR130" s="28">
        <v>28.557372880000017</v>
      </c>
      <c r="AS130" s="28">
        <v>32.420362945699999</v>
      </c>
      <c r="AT130" s="28">
        <v>28.699570240000032</v>
      </c>
      <c r="AU130" s="28">
        <v>31.489671874499983</v>
      </c>
      <c r="AV130" s="28">
        <v>33.703033890000007</v>
      </c>
      <c r="AW130" s="152">
        <f>SUM($Q130:$V130)</f>
        <v>29.628953650000007</v>
      </c>
      <c r="AX130" s="20">
        <f>SUM($AD130:$AI130)</f>
        <v>97.806401124999979</v>
      </c>
      <c r="AY130" s="54">
        <f>SUM($AQ130:$AV130)</f>
        <v>184.81833193420005</v>
      </c>
      <c r="AZ130" s="113">
        <f t="shared" si="37"/>
        <v>88.963431644924555</v>
      </c>
      <c r="BA130" s="69"/>
      <c r="BB130" s="77"/>
    </row>
    <row r="131" spans="1:54" s="222" customFormat="1" ht="20.100000000000001" customHeight="1" x14ac:dyDescent="0.25">
      <c r="A131" s="175"/>
      <c r="B131" s="13" t="s">
        <v>61</v>
      </c>
      <c r="C131" s="14"/>
      <c r="D131" s="130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8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82">
        <v>0</v>
      </c>
      <c r="AD131" s="130"/>
      <c r="AE131" s="122"/>
      <c r="AF131" s="122"/>
      <c r="AG131" s="122"/>
      <c r="AH131" s="122"/>
      <c r="AI131" s="122"/>
      <c r="AJ131" s="122"/>
      <c r="AK131" s="122"/>
      <c r="AL131" s="122"/>
      <c r="AM131" s="122"/>
      <c r="AN131" s="122"/>
      <c r="AO131" s="132"/>
      <c r="AP131" s="182"/>
      <c r="AQ131" s="122"/>
      <c r="AR131" s="122"/>
      <c r="AS131" s="122"/>
      <c r="AT131" s="122"/>
      <c r="AU131" s="122"/>
      <c r="AV131" s="122"/>
      <c r="AW131" s="151"/>
      <c r="AX131" s="150"/>
      <c r="AY131" s="234"/>
      <c r="AZ131" s="109"/>
      <c r="BA131" s="69"/>
      <c r="BB131" s="79"/>
    </row>
    <row r="132" spans="1:54" ht="20.100000000000001" customHeight="1" thickBot="1" x14ac:dyDescent="0.3">
      <c r="A132" s="175"/>
      <c r="B132" s="309" t="s">
        <v>12</v>
      </c>
      <c r="C132" s="310"/>
      <c r="D132" s="73">
        <v>1.9564747200000001</v>
      </c>
      <c r="E132" s="74">
        <v>1.59505535</v>
      </c>
      <c r="F132" s="74">
        <v>5.2870052699999999</v>
      </c>
      <c r="G132" s="74">
        <v>12.128448610000001</v>
      </c>
      <c r="H132" s="74">
        <v>11.029848279999996</v>
      </c>
      <c r="I132" s="74">
        <v>10.907176369999998</v>
      </c>
      <c r="J132" s="74">
        <v>13.247936719999995</v>
      </c>
      <c r="K132" s="74">
        <v>16.230678840000003</v>
      </c>
      <c r="L132" s="74">
        <v>15.184408709999996</v>
      </c>
      <c r="M132" s="74">
        <v>17.540517450000028</v>
      </c>
      <c r="N132" s="74">
        <v>26.656375620000002</v>
      </c>
      <c r="O132" s="74">
        <v>30.47020453999998</v>
      </c>
      <c r="P132" s="127">
        <v>162.23413048</v>
      </c>
      <c r="Q132" s="74">
        <v>29.950138550000002</v>
      </c>
      <c r="R132" s="74">
        <v>25.383987040000054</v>
      </c>
      <c r="S132" s="74">
        <v>29.670253290000069</v>
      </c>
      <c r="T132" s="74">
        <v>30.438711940000086</v>
      </c>
      <c r="U132" s="74">
        <v>32.038409960000131</v>
      </c>
      <c r="V132" s="74">
        <v>31.215040520000016</v>
      </c>
      <c r="W132" s="74">
        <v>34.086115810000017</v>
      </c>
      <c r="X132" s="74">
        <v>35.979481329999963</v>
      </c>
      <c r="Y132" s="74">
        <v>35.412508189999997</v>
      </c>
      <c r="Z132" s="74">
        <v>37.592157699999781</v>
      </c>
      <c r="AA132" s="74">
        <v>37.046552139999726</v>
      </c>
      <c r="AB132" s="74">
        <v>41.214406969999651</v>
      </c>
      <c r="AC132" s="127">
        <v>400.02776343999955</v>
      </c>
      <c r="AD132" s="73">
        <v>37.495232969999698</v>
      </c>
      <c r="AE132" s="74">
        <v>35.672001910000183</v>
      </c>
      <c r="AF132" s="74">
        <v>39.321708990000317</v>
      </c>
      <c r="AG132" s="74">
        <v>37.065439140000038</v>
      </c>
      <c r="AH132" s="74">
        <v>39.928263539999847</v>
      </c>
      <c r="AI132" s="74">
        <v>39.490823189999908</v>
      </c>
      <c r="AJ132" s="74">
        <v>40.734056539999827</v>
      </c>
      <c r="AK132" s="74">
        <v>42.269469249999815</v>
      </c>
      <c r="AL132" s="74">
        <v>42.837963759999703</v>
      </c>
      <c r="AM132" s="74">
        <v>44.758402649999724</v>
      </c>
      <c r="AN132" s="74">
        <v>43.519780739999668</v>
      </c>
      <c r="AO132" s="75">
        <v>44.063509079999918</v>
      </c>
      <c r="AP132" s="127">
        <v>487.15665175999857</v>
      </c>
      <c r="AQ132" s="74">
        <v>40.419551569999996</v>
      </c>
      <c r="AR132" s="74">
        <v>37.642370579999977</v>
      </c>
      <c r="AS132" s="74">
        <v>44.134868249999798</v>
      </c>
      <c r="AT132" s="74">
        <v>40.078874369999738</v>
      </c>
      <c r="AU132" s="74">
        <v>43.791672159999656</v>
      </c>
      <c r="AV132" s="74">
        <v>42.32318759000011</v>
      </c>
      <c r="AW132" s="232">
        <f>SUM($Q132:$V132)</f>
        <v>178.69654130000038</v>
      </c>
      <c r="AX132" s="155">
        <f>SUM($AD132:$AI132)</f>
        <v>228.97346973999998</v>
      </c>
      <c r="AY132" s="231">
        <f>SUM($AQ132:$AV132)</f>
        <v>248.39052451999927</v>
      </c>
      <c r="AZ132" s="115">
        <f t="shared" ref="AZ132:AZ141" si="38">((AY132/AX132)-1)*100</f>
        <v>8.4800456585854214</v>
      </c>
      <c r="BA132" s="69"/>
      <c r="BB132" s="69"/>
    </row>
    <row r="133" spans="1:54" s="220" customFormat="1" ht="20.100000000000001" customHeight="1" x14ac:dyDescent="0.25">
      <c r="A133" s="175"/>
      <c r="B133" s="18" t="s">
        <v>119</v>
      </c>
      <c r="C133" s="23"/>
      <c r="D133" s="4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5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5"/>
      <c r="AD133" s="211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212"/>
      <c r="AP133" s="109"/>
      <c r="AQ133" s="33"/>
      <c r="AR133" s="33"/>
      <c r="AS133" s="33"/>
      <c r="AT133" s="33"/>
      <c r="AU133" s="33"/>
      <c r="AV133" s="212"/>
      <c r="AW133" s="230"/>
      <c r="AX133" s="20"/>
      <c r="AY133" s="54"/>
      <c r="AZ133" s="25"/>
      <c r="BA133" s="78"/>
      <c r="BB133" s="77"/>
    </row>
    <row r="134" spans="1:54" s="222" customFormat="1" ht="20.100000000000001" customHeight="1" thickBot="1" x14ac:dyDescent="0.3">
      <c r="A134" s="175"/>
      <c r="B134" s="309" t="s">
        <v>12</v>
      </c>
      <c r="C134" s="310"/>
      <c r="D134" s="73">
        <v>0</v>
      </c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4">
        <v>0</v>
      </c>
      <c r="O134" s="74">
        <v>0</v>
      </c>
      <c r="P134" s="127">
        <v>0</v>
      </c>
      <c r="Q134" s="74">
        <v>0</v>
      </c>
      <c r="R134" s="74">
        <v>0</v>
      </c>
      <c r="S134" s="74">
        <v>0</v>
      </c>
      <c r="T134" s="74">
        <v>0</v>
      </c>
      <c r="U134" s="74">
        <v>0</v>
      </c>
      <c r="V134" s="74">
        <v>0</v>
      </c>
      <c r="W134" s="74">
        <v>0</v>
      </c>
      <c r="X134" s="74">
        <v>0</v>
      </c>
      <c r="Y134" s="74">
        <v>6.1238069999999999E-2</v>
      </c>
      <c r="Z134" s="74">
        <v>0.32011951999999994</v>
      </c>
      <c r="AA134" s="74">
        <v>0.48104998999999998</v>
      </c>
      <c r="AB134" s="74">
        <v>0.67113494000000029</v>
      </c>
      <c r="AC134" s="127">
        <v>1.5335425200000001</v>
      </c>
      <c r="AD134" s="73">
        <v>0.69554833000000016</v>
      </c>
      <c r="AE134" s="74">
        <v>0.70634618000000016</v>
      </c>
      <c r="AF134" s="74">
        <v>1.44744234</v>
      </c>
      <c r="AG134" s="74">
        <v>0.9361393800000003</v>
      </c>
      <c r="AH134" s="74">
        <v>1.3141053699999998</v>
      </c>
      <c r="AI134" s="74">
        <v>1.5240836200000005</v>
      </c>
      <c r="AJ134" s="74">
        <v>1.7568130009999996</v>
      </c>
      <c r="AK134" s="74">
        <v>1.5843378100000003</v>
      </c>
      <c r="AL134" s="74">
        <v>1.6159672900000002</v>
      </c>
      <c r="AM134" s="74">
        <v>1.7571668899999997</v>
      </c>
      <c r="AN134" s="74">
        <v>2.1827731799999994</v>
      </c>
      <c r="AO134" s="75">
        <v>2.6022623600000006</v>
      </c>
      <c r="AP134" s="127">
        <v>18.122985751000002</v>
      </c>
      <c r="AQ134" s="74">
        <v>2.7132892100000015</v>
      </c>
      <c r="AR134" s="74">
        <v>2.5510659399999986</v>
      </c>
      <c r="AS134" s="74">
        <v>3.1060991499999999</v>
      </c>
      <c r="AT134" s="74">
        <v>2.8643912500000011</v>
      </c>
      <c r="AU134" s="74">
        <v>3.1736136500000023</v>
      </c>
      <c r="AV134" s="75">
        <v>3.6678262290000005</v>
      </c>
      <c r="AW134" s="152">
        <f>SUM($Q134:$V134)</f>
        <v>0</v>
      </c>
      <c r="AX134" s="20">
        <f>SUM($AD134:$AI134)</f>
        <v>6.6236652200000012</v>
      </c>
      <c r="AY134" s="54">
        <f>SUM($AQ134:$AV134)</f>
        <v>18.076285429000002</v>
      </c>
      <c r="AZ134" s="115">
        <f t="shared" ref="AZ134" si="39">((AY134/AX134)-1)*100</f>
        <v>172.90457516510776</v>
      </c>
      <c r="BA134" s="69"/>
      <c r="BB134" s="77"/>
    </row>
    <row r="135" spans="1:54" s="222" customFormat="1" ht="20.100000000000001" customHeight="1" x14ac:dyDescent="0.25">
      <c r="A135" s="175"/>
      <c r="B135" s="13" t="s">
        <v>62</v>
      </c>
      <c r="C135" s="14"/>
      <c r="D135" s="130"/>
      <c r="E135" s="122"/>
      <c r="F135" s="122"/>
      <c r="G135" s="122"/>
      <c r="H135" s="122"/>
      <c r="I135" s="122"/>
      <c r="J135" s="122"/>
      <c r="K135" s="122"/>
      <c r="L135" s="122"/>
      <c r="M135" s="139"/>
      <c r="N135" s="139"/>
      <c r="O135" s="139"/>
      <c r="P135" s="188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  <c r="AA135" s="139"/>
      <c r="AB135" s="139"/>
      <c r="AC135" s="188">
        <v>0</v>
      </c>
      <c r="AD135" s="192"/>
      <c r="AE135" s="139"/>
      <c r="AF135" s="139"/>
      <c r="AG135" s="139"/>
      <c r="AH135" s="139"/>
      <c r="AI135" s="139"/>
      <c r="AJ135" s="139"/>
      <c r="AK135" s="139"/>
      <c r="AL135" s="139"/>
      <c r="AM135" s="139"/>
      <c r="AN135" s="139"/>
      <c r="AO135" s="288"/>
      <c r="AP135" s="188"/>
      <c r="AQ135" s="139"/>
      <c r="AR135" s="139"/>
      <c r="AS135" s="139"/>
      <c r="AT135" s="139"/>
      <c r="AU135" s="139"/>
      <c r="AV135" s="139"/>
      <c r="AW135" s="151"/>
      <c r="AX135" s="150"/>
      <c r="AY135" s="234"/>
      <c r="AZ135" s="109"/>
      <c r="BA135" s="69"/>
      <c r="BB135" s="79"/>
    </row>
    <row r="136" spans="1:54" ht="20.100000000000001" customHeight="1" thickBot="1" x14ac:dyDescent="0.3">
      <c r="A136" s="175"/>
      <c r="B136" s="312" t="s">
        <v>12</v>
      </c>
      <c r="C136" s="311"/>
      <c r="D136" s="43">
        <v>0</v>
      </c>
      <c r="E136" s="28">
        <v>0</v>
      </c>
      <c r="F136" s="28">
        <v>0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8">
        <v>0</v>
      </c>
      <c r="M136" s="28">
        <v>0</v>
      </c>
      <c r="N136" s="28">
        <v>0</v>
      </c>
      <c r="O136" s="28">
        <v>0</v>
      </c>
      <c r="P136" s="134">
        <v>0</v>
      </c>
      <c r="Q136" s="28">
        <v>0</v>
      </c>
      <c r="R136" s="28">
        <v>0</v>
      </c>
      <c r="S136" s="28">
        <v>0</v>
      </c>
      <c r="T136" s="28">
        <v>0</v>
      </c>
      <c r="U136" s="28">
        <v>0</v>
      </c>
      <c r="V136" s="28">
        <v>0</v>
      </c>
      <c r="W136" s="28">
        <v>1.6669799999999999E-2</v>
      </c>
      <c r="X136" s="28">
        <v>4.8992700000000007E-3</v>
      </c>
      <c r="Y136" s="28">
        <v>1.3294570000000002E-2</v>
      </c>
      <c r="Z136" s="28">
        <v>1.6301259999999998E-2</v>
      </c>
      <c r="AA136" s="28">
        <v>3.5826090000000005E-2</v>
      </c>
      <c r="AB136" s="28">
        <v>5.2601849999999999E-2</v>
      </c>
      <c r="AC136" s="134">
        <v>0.13959284</v>
      </c>
      <c r="AD136" s="43">
        <v>3.386452999999999E-2</v>
      </c>
      <c r="AE136" s="28">
        <v>5.2704049999999988E-2</v>
      </c>
      <c r="AF136" s="28">
        <v>5.7196379999999998E-2</v>
      </c>
      <c r="AG136" s="28">
        <v>4.2823599999999989E-2</v>
      </c>
      <c r="AH136" s="28">
        <v>6.8663619999999995E-2</v>
      </c>
      <c r="AI136" s="28">
        <v>7.7425630000000009E-2</v>
      </c>
      <c r="AJ136" s="28">
        <v>7.3017099999999988E-2</v>
      </c>
      <c r="AK136" s="28">
        <v>7.4009289999999991E-2</v>
      </c>
      <c r="AL136" s="28">
        <v>0.11041076000000002</v>
      </c>
      <c r="AM136" s="28">
        <v>0.10315433000000002</v>
      </c>
      <c r="AN136" s="28">
        <v>8.7930020000000025E-2</v>
      </c>
      <c r="AO136" s="287">
        <v>0.1116552</v>
      </c>
      <c r="AP136" s="134">
        <v>0.89285450999999993</v>
      </c>
      <c r="AQ136" s="28">
        <v>8.9931140000000021E-2</v>
      </c>
      <c r="AR136" s="28">
        <v>0.11371510999999997</v>
      </c>
      <c r="AS136" s="28">
        <v>0.11137483000000001</v>
      </c>
      <c r="AT136" s="28">
        <v>0.12896558</v>
      </c>
      <c r="AU136" s="28">
        <v>6.9634910000000008E-2</v>
      </c>
      <c r="AV136" s="28">
        <v>7.8569800000000009E-2</v>
      </c>
      <c r="AW136" s="152">
        <f>SUM($Q136:$V136)</f>
        <v>0</v>
      </c>
      <c r="AX136" s="20">
        <f>SUM($AD136:$AI136)</f>
        <v>0.33267780999999996</v>
      </c>
      <c r="AY136" s="54">
        <f>SUM($AQ136:$AV136)</f>
        <v>0.59219136999999999</v>
      </c>
      <c r="AZ136" s="113">
        <f t="shared" ref="AZ136" si="40">((AY136/AX136)-1)*100</f>
        <v>78.007475160426253</v>
      </c>
      <c r="BA136" s="69"/>
      <c r="BB136" s="69"/>
    </row>
    <row r="137" spans="1:54" s="220" customFormat="1" ht="20.100000000000001" customHeight="1" x14ac:dyDescent="0.25">
      <c r="A137" s="175"/>
      <c r="B137" s="13" t="s">
        <v>63</v>
      </c>
      <c r="C137" s="14"/>
      <c r="D137" s="211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109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109"/>
      <c r="AD137" s="211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212"/>
      <c r="AP137" s="109"/>
      <c r="AQ137" s="33"/>
      <c r="AR137" s="33"/>
      <c r="AS137" s="33"/>
      <c r="AT137" s="33"/>
      <c r="AU137" s="33"/>
      <c r="AV137" s="33"/>
      <c r="AW137" s="235"/>
      <c r="AX137" s="150"/>
      <c r="AY137" s="234"/>
      <c r="AZ137" s="109"/>
      <c r="BA137" s="78"/>
      <c r="BB137" s="77"/>
    </row>
    <row r="138" spans="1:54" s="222" customFormat="1" ht="20.100000000000001" customHeight="1" thickBot="1" x14ac:dyDescent="0.3">
      <c r="A138" s="175"/>
      <c r="B138" s="309" t="s">
        <v>12</v>
      </c>
      <c r="C138" s="310"/>
      <c r="D138" s="73">
        <v>3.6441685100000027</v>
      </c>
      <c r="E138" s="74">
        <v>3.5464143299999997</v>
      </c>
      <c r="F138" s="74">
        <v>4.7165397299999956</v>
      </c>
      <c r="G138" s="74">
        <v>5.757628280000004</v>
      </c>
      <c r="H138" s="74">
        <v>3.9518970900000014</v>
      </c>
      <c r="I138" s="74">
        <v>4.635776680000002</v>
      </c>
      <c r="J138" s="74">
        <v>5.3280178800000018</v>
      </c>
      <c r="K138" s="74">
        <v>5.3624528300000032</v>
      </c>
      <c r="L138" s="74">
        <v>6.2675183200000006</v>
      </c>
      <c r="M138" s="74">
        <v>9.196828619999998</v>
      </c>
      <c r="N138" s="74">
        <v>9.4386973500000035</v>
      </c>
      <c r="O138" s="74">
        <v>11.069202360000002</v>
      </c>
      <c r="P138" s="127">
        <v>72.915141980000016</v>
      </c>
      <c r="Q138" s="74">
        <v>9.6178987839999923</v>
      </c>
      <c r="R138" s="74">
        <v>10.227172379999994</v>
      </c>
      <c r="S138" s="74">
        <v>11.957332633999993</v>
      </c>
      <c r="T138" s="74">
        <v>12.057560021999988</v>
      </c>
      <c r="U138" s="74">
        <v>12.454267539999995</v>
      </c>
      <c r="V138" s="74">
        <v>13.432713189999985</v>
      </c>
      <c r="W138" s="74">
        <v>13.972156370000002</v>
      </c>
      <c r="X138" s="74">
        <v>13.979801159999992</v>
      </c>
      <c r="Y138" s="74">
        <v>13.547332340000009</v>
      </c>
      <c r="Z138" s="74">
        <v>12.083370779999997</v>
      </c>
      <c r="AA138" s="74">
        <v>11.405257149999995</v>
      </c>
      <c r="AB138" s="74">
        <v>12.070256209999997</v>
      </c>
      <c r="AC138" s="127">
        <v>146.80511855999995</v>
      </c>
      <c r="AD138" s="73">
        <v>11.475657699999996</v>
      </c>
      <c r="AE138" s="74">
        <v>10.959975639999996</v>
      </c>
      <c r="AF138" s="74">
        <v>13.948533059999995</v>
      </c>
      <c r="AG138" s="74">
        <v>12.669793440000007</v>
      </c>
      <c r="AH138" s="74">
        <v>14.501350209999995</v>
      </c>
      <c r="AI138" s="74">
        <v>14.533389740000004</v>
      </c>
      <c r="AJ138" s="74">
        <v>14.831527643600007</v>
      </c>
      <c r="AK138" s="74">
        <v>14.808163649999996</v>
      </c>
      <c r="AL138" s="74">
        <v>15.438276979999998</v>
      </c>
      <c r="AM138" s="74">
        <v>15.440939240000002</v>
      </c>
      <c r="AN138" s="74">
        <v>19.400016849999997</v>
      </c>
      <c r="AO138" s="75">
        <v>19.256861309999998</v>
      </c>
      <c r="AP138" s="127">
        <v>177.26448546359998</v>
      </c>
      <c r="AQ138" s="74">
        <v>20.808118894400007</v>
      </c>
      <c r="AR138" s="74">
        <v>20.14157011</v>
      </c>
      <c r="AS138" s="74">
        <v>23.439330098000003</v>
      </c>
      <c r="AT138" s="74">
        <v>20.262773759999998</v>
      </c>
      <c r="AU138" s="74">
        <v>20.510080106399982</v>
      </c>
      <c r="AV138" s="74">
        <v>21.147131089600006</v>
      </c>
      <c r="AW138" s="232">
        <f t="shared" ref="AW138:AW144" si="41">SUM($Q138:$V138)</f>
        <v>69.746944549999952</v>
      </c>
      <c r="AX138" s="155">
        <f t="shared" ref="AX138:AX144" si="42">SUM($AD138:$AI138)</f>
        <v>78.088699789999993</v>
      </c>
      <c r="AY138" s="231">
        <f t="shared" ref="AY138:AY144" si="43">SUM($AQ138:$AV138)</f>
        <v>126.30900405840001</v>
      </c>
      <c r="AZ138" s="115">
        <f t="shared" ref="AZ138" si="44">((AY138/AX138)-1)*100</f>
        <v>61.750681466174306</v>
      </c>
      <c r="BA138" s="69"/>
      <c r="BB138" s="77"/>
    </row>
    <row r="139" spans="1:54" ht="20.100000000000001" customHeight="1" thickBot="1" x14ac:dyDescent="0.3">
      <c r="A139" s="175"/>
      <c r="B139" s="96"/>
      <c r="C139" s="94" t="s">
        <v>24</v>
      </c>
      <c r="D139" s="91">
        <v>258997</v>
      </c>
      <c r="E139" s="92">
        <v>209406</v>
      </c>
      <c r="F139" s="92">
        <v>683304</v>
      </c>
      <c r="G139" s="92">
        <v>1767071</v>
      </c>
      <c r="H139" s="92">
        <v>1658794</v>
      </c>
      <c r="I139" s="92">
        <v>1603651</v>
      </c>
      <c r="J139" s="92">
        <v>1866108</v>
      </c>
      <c r="K139" s="92">
        <v>2177083</v>
      </c>
      <c r="L139" s="92">
        <v>2138084</v>
      </c>
      <c r="M139" s="92">
        <v>2681313</v>
      </c>
      <c r="N139" s="92">
        <v>3686374</v>
      </c>
      <c r="O139" s="92">
        <v>4107290</v>
      </c>
      <c r="P139" s="133">
        <v>22837475</v>
      </c>
      <c r="Q139" s="92">
        <v>3729057</v>
      </c>
      <c r="R139" s="92">
        <v>3770510</v>
      </c>
      <c r="S139" s="92">
        <v>4600379</v>
      </c>
      <c r="T139" s="92">
        <v>4648491</v>
      </c>
      <c r="U139" s="92">
        <v>4721078</v>
      </c>
      <c r="V139" s="92">
        <v>4583906</v>
      </c>
      <c r="W139" s="92">
        <v>4808822</v>
      </c>
      <c r="X139" s="92">
        <v>5294213</v>
      </c>
      <c r="Y139" s="92">
        <v>5182542</v>
      </c>
      <c r="Z139" s="92">
        <v>5520288</v>
      </c>
      <c r="AA139" s="92">
        <v>5385293</v>
      </c>
      <c r="AB139" s="92">
        <v>5392699</v>
      </c>
      <c r="AC139" s="133">
        <v>57637278</v>
      </c>
      <c r="AD139" s="91">
        <v>5139263</v>
      </c>
      <c r="AE139" s="92">
        <v>4987091</v>
      </c>
      <c r="AF139" s="92">
        <v>5695814</v>
      </c>
      <c r="AG139" s="92">
        <v>5372405</v>
      </c>
      <c r="AH139" s="92">
        <v>5765818</v>
      </c>
      <c r="AI139" s="92">
        <v>5715085</v>
      </c>
      <c r="AJ139" s="92">
        <v>5650900</v>
      </c>
      <c r="AK139" s="92">
        <v>6004642</v>
      </c>
      <c r="AL139" s="92">
        <v>6136100</v>
      </c>
      <c r="AM139" s="92">
        <v>6495770</v>
      </c>
      <c r="AN139" s="92">
        <v>6360460</v>
      </c>
      <c r="AO139" s="93">
        <v>5863759</v>
      </c>
      <c r="AP139" s="133">
        <v>69187107</v>
      </c>
      <c r="AQ139" s="92">
        <v>5279884</v>
      </c>
      <c r="AR139" s="92">
        <v>5034539</v>
      </c>
      <c r="AS139" s="92">
        <v>6275368</v>
      </c>
      <c r="AT139" s="92">
        <v>5691624</v>
      </c>
      <c r="AU139" s="92">
        <v>6242935</v>
      </c>
      <c r="AV139" s="92">
        <v>6021612</v>
      </c>
      <c r="AW139" s="91">
        <f t="shared" si="41"/>
        <v>26053421</v>
      </c>
      <c r="AX139" s="92">
        <f t="shared" si="42"/>
        <v>32675476</v>
      </c>
      <c r="AY139" s="93">
        <f t="shared" si="43"/>
        <v>34545962</v>
      </c>
      <c r="AZ139" s="179">
        <f t="shared" si="38"/>
        <v>5.7244338230910463</v>
      </c>
      <c r="BA139" s="69"/>
      <c r="BB139" s="77"/>
    </row>
    <row r="140" spans="1:54" ht="20.100000000000001" customHeight="1" thickBot="1" x14ac:dyDescent="0.3">
      <c r="A140" s="175"/>
      <c r="B140" s="307" t="s">
        <v>64</v>
      </c>
      <c r="C140" s="308"/>
      <c r="D140" s="37">
        <v>4722</v>
      </c>
      <c r="E140" s="38">
        <v>5059</v>
      </c>
      <c r="F140" s="38">
        <v>7670</v>
      </c>
      <c r="G140" s="38">
        <v>8196</v>
      </c>
      <c r="H140" s="38">
        <v>9828</v>
      </c>
      <c r="I140" s="38">
        <v>11000</v>
      </c>
      <c r="J140" s="38">
        <v>11647</v>
      </c>
      <c r="K140" s="38">
        <v>13112</v>
      </c>
      <c r="L140" s="38">
        <v>15270</v>
      </c>
      <c r="M140" s="38">
        <v>21106</v>
      </c>
      <c r="N140" s="38">
        <v>23684</v>
      </c>
      <c r="O140" s="38">
        <v>28067</v>
      </c>
      <c r="P140" s="127">
        <v>159361</v>
      </c>
      <c r="Q140" s="38">
        <v>28676</v>
      </c>
      <c r="R140" s="38">
        <v>28122</v>
      </c>
      <c r="S140" s="38">
        <v>36461</v>
      </c>
      <c r="T140" s="38">
        <v>40256</v>
      </c>
      <c r="U140" s="38">
        <v>43928</v>
      </c>
      <c r="V140" s="38">
        <v>44830</v>
      </c>
      <c r="W140" s="38">
        <v>53916</v>
      </c>
      <c r="X140" s="38">
        <v>56461</v>
      </c>
      <c r="Y140" s="38">
        <v>57428</v>
      </c>
      <c r="Z140" s="38">
        <v>66499</v>
      </c>
      <c r="AA140" s="38">
        <v>74012</v>
      </c>
      <c r="AB140" s="38">
        <v>84141</v>
      </c>
      <c r="AC140" s="116">
        <v>614730</v>
      </c>
      <c r="AD140" s="37">
        <v>86343</v>
      </c>
      <c r="AE140" s="38">
        <v>89463</v>
      </c>
      <c r="AF140" s="38">
        <v>102893</v>
      </c>
      <c r="AG140" s="38">
        <v>103829</v>
      </c>
      <c r="AH140" s="38">
        <v>114973</v>
      </c>
      <c r="AI140" s="38">
        <v>121619</v>
      </c>
      <c r="AJ140" s="38">
        <v>127828</v>
      </c>
      <c r="AK140" s="38">
        <v>139067</v>
      </c>
      <c r="AL140" s="38">
        <v>150084</v>
      </c>
      <c r="AM140" s="38">
        <v>165703</v>
      </c>
      <c r="AN140" s="38">
        <v>164569</v>
      </c>
      <c r="AO140" s="289">
        <v>159000</v>
      </c>
      <c r="AP140" s="116">
        <v>1525371</v>
      </c>
      <c r="AQ140" s="38">
        <v>144005</v>
      </c>
      <c r="AR140" s="38">
        <v>137998</v>
      </c>
      <c r="AS140" s="38">
        <v>175579</v>
      </c>
      <c r="AT140" s="38">
        <v>164204</v>
      </c>
      <c r="AU140" s="38">
        <v>178483</v>
      </c>
      <c r="AV140" s="38">
        <v>184573</v>
      </c>
      <c r="AW140" s="167">
        <f t="shared" si="41"/>
        <v>222273</v>
      </c>
      <c r="AX140" s="168">
        <f t="shared" si="42"/>
        <v>619120</v>
      </c>
      <c r="AY140" s="169">
        <f t="shared" si="43"/>
        <v>984842</v>
      </c>
      <c r="AZ140" s="120">
        <f t="shared" si="38"/>
        <v>59.071262437007356</v>
      </c>
      <c r="BA140" s="69"/>
      <c r="BB140" s="72"/>
    </row>
    <row r="141" spans="1:54" ht="20.100000000000001" customHeight="1" thickBot="1" x14ac:dyDescent="0.3">
      <c r="A141" s="175"/>
      <c r="B141" s="103" t="s">
        <v>65</v>
      </c>
      <c r="C141" s="297"/>
      <c r="D141" s="73">
        <v>241215</v>
      </c>
      <c r="E141" s="74">
        <v>191784</v>
      </c>
      <c r="F141" s="74">
        <v>657876</v>
      </c>
      <c r="G141" s="74">
        <v>1740395</v>
      </c>
      <c r="H141" s="38">
        <v>1634390</v>
      </c>
      <c r="I141" s="38">
        <v>1574728</v>
      </c>
      <c r="J141" s="38">
        <v>1833898</v>
      </c>
      <c r="K141" s="38">
        <v>2142015</v>
      </c>
      <c r="L141" s="38">
        <v>2099419</v>
      </c>
      <c r="M141" s="74">
        <v>2629702</v>
      </c>
      <c r="N141" s="74">
        <v>3630257</v>
      </c>
      <c r="O141" s="74">
        <v>4048973</v>
      </c>
      <c r="P141" s="127">
        <v>22424652</v>
      </c>
      <c r="Q141" s="74">
        <v>3672194</v>
      </c>
      <c r="R141" s="74">
        <v>3714774</v>
      </c>
      <c r="S141" s="74">
        <v>4530521</v>
      </c>
      <c r="T141" s="74">
        <v>4576168</v>
      </c>
      <c r="U141" s="74">
        <v>4642842</v>
      </c>
      <c r="V141" s="74">
        <v>4501939</v>
      </c>
      <c r="W141" s="74">
        <v>4713475</v>
      </c>
      <c r="X141" s="74">
        <v>5195843</v>
      </c>
      <c r="Y141" s="74">
        <v>5084299</v>
      </c>
      <c r="Z141" s="74">
        <v>5409217</v>
      </c>
      <c r="AA141" s="74">
        <v>5269112</v>
      </c>
      <c r="AB141" s="74">
        <v>5261691</v>
      </c>
      <c r="AC141" s="127">
        <v>56572075</v>
      </c>
      <c r="AD141" s="73">
        <v>5004371</v>
      </c>
      <c r="AE141" s="74">
        <v>4851395</v>
      </c>
      <c r="AF141" s="74">
        <v>5532949</v>
      </c>
      <c r="AG141" s="74">
        <v>5208891</v>
      </c>
      <c r="AH141" s="74">
        <v>5584552</v>
      </c>
      <c r="AI141" s="74">
        <v>5525950</v>
      </c>
      <c r="AJ141" s="74">
        <v>5448233</v>
      </c>
      <c r="AK141" s="74">
        <v>5791064</v>
      </c>
      <c r="AL141" s="74">
        <v>5909216</v>
      </c>
      <c r="AM141" s="74">
        <v>6248273</v>
      </c>
      <c r="AN141" s="74">
        <v>6105436</v>
      </c>
      <c r="AO141" s="75">
        <v>5606025</v>
      </c>
      <c r="AP141" s="127">
        <v>66816355</v>
      </c>
      <c r="AQ141" s="74">
        <v>5023940</v>
      </c>
      <c r="AR141" s="74">
        <v>4793538</v>
      </c>
      <c r="AS141" s="74">
        <v>5979067</v>
      </c>
      <c r="AT141" s="74">
        <v>5414365</v>
      </c>
      <c r="AU141" s="74">
        <v>5941065</v>
      </c>
      <c r="AV141" s="74">
        <v>5714866</v>
      </c>
      <c r="AW141" s="167">
        <f t="shared" si="41"/>
        <v>25638438</v>
      </c>
      <c r="AX141" s="168">
        <f t="shared" si="42"/>
        <v>31708108</v>
      </c>
      <c r="AY141" s="169">
        <f t="shared" si="43"/>
        <v>32866841</v>
      </c>
      <c r="AZ141" s="115">
        <f t="shared" si="38"/>
        <v>3.6543744584192739</v>
      </c>
      <c r="BA141" s="78"/>
      <c r="BB141" s="77"/>
    </row>
    <row r="142" spans="1:54" ht="20.100000000000001" customHeight="1" thickBot="1" x14ac:dyDescent="0.3">
      <c r="A142" s="175"/>
      <c r="B142" s="103" t="s">
        <v>66</v>
      </c>
      <c r="C142" s="297"/>
      <c r="D142" s="73">
        <v>0</v>
      </c>
      <c r="E142" s="74">
        <v>0</v>
      </c>
      <c r="F142" s="74">
        <v>0</v>
      </c>
      <c r="G142" s="74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74">
        <v>0</v>
      </c>
      <c r="N142" s="74">
        <v>0</v>
      </c>
      <c r="O142" s="74">
        <v>0</v>
      </c>
      <c r="P142" s="127">
        <v>0</v>
      </c>
      <c r="Q142" s="74">
        <v>0</v>
      </c>
      <c r="R142" s="74">
        <v>0</v>
      </c>
      <c r="S142" s="74">
        <v>0</v>
      </c>
      <c r="T142" s="74">
        <v>0</v>
      </c>
      <c r="U142" s="74">
        <v>0</v>
      </c>
      <c r="V142" s="74">
        <v>0</v>
      </c>
      <c r="W142" s="74">
        <v>0</v>
      </c>
      <c r="X142" s="74">
        <v>0</v>
      </c>
      <c r="Y142" s="74">
        <v>225</v>
      </c>
      <c r="Z142" s="74">
        <v>1010</v>
      </c>
      <c r="AA142" s="74">
        <v>1462</v>
      </c>
      <c r="AB142" s="74">
        <v>2000</v>
      </c>
      <c r="AC142" s="127">
        <v>4697</v>
      </c>
      <c r="AD142" s="73">
        <v>2544</v>
      </c>
      <c r="AE142" s="74">
        <v>2550</v>
      </c>
      <c r="AF142" s="74">
        <v>3493</v>
      </c>
      <c r="AG142" s="74">
        <v>3155</v>
      </c>
      <c r="AH142" s="74">
        <v>3995</v>
      </c>
      <c r="AI142" s="74">
        <v>4751</v>
      </c>
      <c r="AJ142" s="74">
        <v>6203</v>
      </c>
      <c r="AK142" s="74">
        <v>6148</v>
      </c>
      <c r="AL142" s="74">
        <v>6937</v>
      </c>
      <c r="AM142" s="74">
        <v>7393</v>
      </c>
      <c r="AN142" s="74">
        <v>7804</v>
      </c>
      <c r="AO142" s="75">
        <v>9491</v>
      </c>
      <c r="AP142" s="127">
        <v>64464</v>
      </c>
      <c r="AQ142" s="74">
        <v>15975</v>
      </c>
      <c r="AR142" s="74">
        <v>10086</v>
      </c>
      <c r="AS142" s="74">
        <v>15576</v>
      </c>
      <c r="AT142" s="74">
        <v>11658</v>
      </c>
      <c r="AU142" s="74">
        <v>14747</v>
      </c>
      <c r="AV142" s="74">
        <v>12407</v>
      </c>
      <c r="AW142" s="167">
        <f t="shared" si="41"/>
        <v>0</v>
      </c>
      <c r="AX142" s="168">
        <f t="shared" si="42"/>
        <v>20488</v>
      </c>
      <c r="AY142" s="169">
        <f t="shared" si="43"/>
        <v>80449</v>
      </c>
      <c r="AZ142" s="115">
        <f t="shared" ref="AZ142" si="45">((AY142/AX142)-1)*100</f>
        <v>292.66399843811013</v>
      </c>
      <c r="BA142" s="78"/>
      <c r="BB142" s="77"/>
    </row>
    <row r="143" spans="1:54" ht="20.100000000000001" customHeight="1" thickBot="1" x14ac:dyDescent="0.3">
      <c r="A143" s="175"/>
      <c r="B143" s="307" t="s">
        <v>67</v>
      </c>
      <c r="C143" s="308"/>
      <c r="D143" s="37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8">
        <v>0</v>
      </c>
      <c r="M143" s="38">
        <v>0</v>
      </c>
      <c r="N143" s="38">
        <v>0</v>
      </c>
      <c r="O143" s="38">
        <v>0</v>
      </c>
      <c r="P143" s="127">
        <v>0</v>
      </c>
      <c r="Q143" s="38">
        <v>0</v>
      </c>
      <c r="R143" s="38">
        <v>0</v>
      </c>
      <c r="S143" s="38">
        <v>0</v>
      </c>
      <c r="T143" s="38">
        <v>0</v>
      </c>
      <c r="U143" s="38">
        <v>0</v>
      </c>
      <c r="V143" s="38">
        <v>0</v>
      </c>
      <c r="W143" s="38">
        <v>14</v>
      </c>
      <c r="X143" s="38">
        <v>9</v>
      </c>
      <c r="Y143" s="38">
        <v>21</v>
      </c>
      <c r="Z143" s="38">
        <v>35</v>
      </c>
      <c r="AA143" s="38">
        <v>62</v>
      </c>
      <c r="AB143" s="38">
        <v>72</v>
      </c>
      <c r="AC143" s="116">
        <v>213</v>
      </c>
      <c r="AD143" s="37">
        <v>48</v>
      </c>
      <c r="AE143" s="38">
        <v>75</v>
      </c>
      <c r="AF143" s="38">
        <v>75</v>
      </c>
      <c r="AG143" s="38">
        <v>74</v>
      </c>
      <c r="AH143" s="38">
        <v>113</v>
      </c>
      <c r="AI143" s="38">
        <v>132</v>
      </c>
      <c r="AJ143" s="38">
        <v>122</v>
      </c>
      <c r="AK143" s="38">
        <v>153</v>
      </c>
      <c r="AL143" s="38">
        <v>172</v>
      </c>
      <c r="AM143" s="38">
        <v>155</v>
      </c>
      <c r="AN143" s="38">
        <v>134</v>
      </c>
      <c r="AO143" s="289">
        <v>143</v>
      </c>
      <c r="AP143" s="116">
        <v>1396</v>
      </c>
      <c r="AQ143" s="38">
        <v>133</v>
      </c>
      <c r="AR143" s="38">
        <v>169</v>
      </c>
      <c r="AS143" s="38">
        <v>167</v>
      </c>
      <c r="AT143" s="38">
        <v>118</v>
      </c>
      <c r="AU143" s="38">
        <v>121</v>
      </c>
      <c r="AV143" s="38">
        <v>133</v>
      </c>
      <c r="AW143" s="167">
        <f t="shared" si="41"/>
        <v>0</v>
      </c>
      <c r="AX143" s="168">
        <f t="shared" si="42"/>
        <v>517</v>
      </c>
      <c r="AY143" s="169">
        <f t="shared" si="43"/>
        <v>841</v>
      </c>
      <c r="AZ143" s="120">
        <f t="shared" ref="AZ143:AZ144" si="46">((AY143/AX143)-1)*100</f>
        <v>62.669245647969049</v>
      </c>
      <c r="BA143" s="69"/>
      <c r="BB143" s="72"/>
    </row>
    <row r="144" spans="1:54" ht="20.100000000000001" customHeight="1" thickBot="1" x14ac:dyDescent="0.3">
      <c r="A144" s="175"/>
      <c r="B144" s="103" t="s">
        <v>68</v>
      </c>
      <c r="C144" s="297"/>
      <c r="D144" s="73">
        <v>13060</v>
      </c>
      <c r="E144" s="74">
        <v>12563</v>
      </c>
      <c r="F144" s="74">
        <v>17758</v>
      </c>
      <c r="G144" s="74">
        <v>18480</v>
      </c>
      <c r="H144" s="38">
        <v>14576</v>
      </c>
      <c r="I144" s="38">
        <v>17923</v>
      </c>
      <c r="J144" s="38">
        <v>20563</v>
      </c>
      <c r="K144" s="38">
        <v>21956</v>
      </c>
      <c r="L144" s="38">
        <v>23395</v>
      </c>
      <c r="M144" s="74">
        <v>30505</v>
      </c>
      <c r="N144" s="74">
        <v>32433</v>
      </c>
      <c r="O144" s="74">
        <v>30250</v>
      </c>
      <c r="P144" s="127">
        <v>253462</v>
      </c>
      <c r="Q144" s="74">
        <v>28187</v>
      </c>
      <c r="R144" s="74">
        <v>27614</v>
      </c>
      <c r="S144" s="74">
        <v>33397</v>
      </c>
      <c r="T144" s="74">
        <v>32067</v>
      </c>
      <c r="U144" s="74">
        <v>34308</v>
      </c>
      <c r="V144" s="74">
        <v>37137</v>
      </c>
      <c r="W144" s="74">
        <v>41417</v>
      </c>
      <c r="X144" s="74">
        <v>41900</v>
      </c>
      <c r="Y144" s="74">
        <v>40569</v>
      </c>
      <c r="Z144" s="74">
        <v>43527</v>
      </c>
      <c r="AA144" s="74">
        <v>40645</v>
      </c>
      <c r="AB144" s="74">
        <v>44795</v>
      </c>
      <c r="AC144" s="127">
        <v>445563</v>
      </c>
      <c r="AD144" s="73">
        <v>45957</v>
      </c>
      <c r="AE144" s="74">
        <v>43608</v>
      </c>
      <c r="AF144" s="74">
        <v>56404</v>
      </c>
      <c r="AG144" s="74">
        <v>56456</v>
      </c>
      <c r="AH144" s="74">
        <v>62185</v>
      </c>
      <c r="AI144" s="74">
        <v>62633</v>
      </c>
      <c r="AJ144" s="74">
        <v>68514</v>
      </c>
      <c r="AK144" s="74">
        <v>68210</v>
      </c>
      <c r="AL144" s="74">
        <v>69691</v>
      </c>
      <c r="AM144" s="74">
        <v>74246</v>
      </c>
      <c r="AN144" s="74">
        <v>82517</v>
      </c>
      <c r="AO144" s="75">
        <v>89100</v>
      </c>
      <c r="AP144" s="127">
        <v>779521</v>
      </c>
      <c r="AQ144" s="74">
        <v>95831</v>
      </c>
      <c r="AR144" s="74">
        <v>92748</v>
      </c>
      <c r="AS144" s="74">
        <v>104979</v>
      </c>
      <c r="AT144" s="74">
        <v>101279</v>
      </c>
      <c r="AU144" s="74">
        <v>108519</v>
      </c>
      <c r="AV144" s="74">
        <v>109633</v>
      </c>
      <c r="AW144" s="167">
        <f t="shared" si="41"/>
        <v>192710</v>
      </c>
      <c r="AX144" s="168">
        <f t="shared" si="42"/>
        <v>327243</v>
      </c>
      <c r="AY144" s="169">
        <f t="shared" si="43"/>
        <v>612989</v>
      </c>
      <c r="AZ144" s="115">
        <f t="shared" si="46"/>
        <v>87.319209272620043</v>
      </c>
      <c r="BA144" s="78"/>
      <c r="BB144" s="77"/>
    </row>
    <row r="145" spans="1:54" ht="20.100000000000001" customHeight="1" thickBot="1" x14ac:dyDescent="0.3">
      <c r="A145" s="175"/>
      <c r="B145" s="85" t="s">
        <v>69</v>
      </c>
      <c r="C145" s="85"/>
      <c r="D145" s="40"/>
      <c r="E145" s="24"/>
      <c r="F145" s="24"/>
      <c r="G145" s="24"/>
      <c r="H145" s="24"/>
      <c r="I145" s="24"/>
      <c r="J145" s="24"/>
      <c r="K145" s="24"/>
      <c r="L145" s="24"/>
      <c r="M145" s="24"/>
      <c r="N145" s="40"/>
      <c r="O145" s="40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40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153"/>
      <c r="AY145" s="185"/>
      <c r="AZ145" s="33"/>
      <c r="BA145" s="78"/>
      <c r="BB145" s="77"/>
    </row>
    <row r="146" spans="1:54" ht="20.100000000000001" customHeight="1" thickBot="1" x14ac:dyDescent="0.35">
      <c r="A146" s="175"/>
      <c r="B146" s="95"/>
      <c r="C146" s="94" t="s">
        <v>23</v>
      </c>
      <c r="D146" s="91">
        <v>8050.3864682343947</v>
      </c>
      <c r="E146" s="92">
        <v>7973.9654489190025</v>
      </c>
      <c r="F146" s="92">
        <v>8108.9225490827921</v>
      </c>
      <c r="G146" s="92">
        <v>8188.9375123406053</v>
      </c>
      <c r="H146" s="92">
        <v>10551.479355363588</v>
      </c>
      <c r="I146" s="92">
        <v>11432.823483973591</v>
      </c>
      <c r="J146" s="92">
        <v>9379.3025881446101</v>
      </c>
      <c r="K146" s="92">
        <v>9582.7995808063915</v>
      </c>
      <c r="L146" s="92">
        <v>9573.090181234209</v>
      </c>
      <c r="M146" s="92">
        <v>9938.0125658775869</v>
      </c>
      <c r="N146" s="92">
        <v>8512.0131365888265</v>
      </c>
      <c r="O146" s="92">
        <v>6470.4521991929869</v>
      </c>
      <c r="P146" s="133">
        <v>107762.18506975856</v>
      </c>
      <c r="Q146" s="92">
        <v>6324.3788795679984</v>
      </c>
      <c r="R146" s="92">
        <v>6774.2384112883965</v>
      </c>
      <c r="S146" s="92">
        <v>8022.1048605742071</v>
      </c>
      <c r="T146" s="92">
        <v>10361.677713349396</v>
      </c>
      <c r="U146" s="92">
        <v>9917.1241309148245</v>
      </c>
      <c r="V146" s="92">
        <v>9550.0998172716136</v>
      </c>
      <c r="W146" s="92">
        <v>7999.4616151962164</v>
      </c>
      <c r="X146" s="92">
        <v>11282.630722545407</v>
      </c>
      <c r="Y146" s="92">
        <v>10970.273809037175</v>
      </c>
      <c r="Z146" s="92">
        <v>12090.813339970797</v>
      </c>
      <c r="AA146" s="92">
        <v>12324.193523196633</v>
      </c>
      <c r="AB146" s="92">
        <v>10569.612413631006</v>
      </c>
      <c r="AC146" s="133">
        <v>116186.60923654365</v>
      </c>
      <c r="AD146" s="91">
        <v>11632.463582080567</v>
      </c>
      <c r="AE146" s="92">
        <v>10240.096932908211</v>
      </c>
      <c r="AF146" s="92">
        <v>12283.981662174661</v>
      </c>
      <c r="AG146" s="92">
        <v>10356.17024410621</v>
      </c>
      <c r="AH146" s="92">
        <v>12659.250125069029</v>
      </c>
      <c r="AI146" s="92">
        <v>10698.977364391241</v>
      </c>
      <c r="AJ146" s="92">
        <v>10390.214700459208</v>
      </c>
      <c r="AK146" s="92">
        <v>8598.3217418548084</v>
      </c>
      <c r="AL146" s="92">
        <v>8945.292405117194</v>
      </c>
      <c r="AM146" s="92">
        <v>9855.2662136822019</v>
      </c>
      <c r="AN146" s="92">
        <v>10946.09823376418</v>
      </c>
      <c r="AO146" s="93">
        <v>15066.714236788561</v>
      </c>
      <c r="AP146" s="133">
        <v>131672.84744239607</v>
      </c>
      <c r="AQ146" s="92">
        <v>12067.316945208197</v>
      </c>
      <c r="AR146" s="92">
        <v>10711.083466176795</v>
      </c>
      <c r="AS146" s="92">
        <v>15230.677947799539</v>
      </c>
      <c r="AT146" s="92">
        <v>17118.894020955817</v>
      </c>
      <c r="AU146" s="92">
        <v>17824.2973465492</v>
      </c>
      <c r="AV146" s="92">
        <v>15011.981875725407</v>
      </c>
      <c r="AW146" s="91">
        <f t="shared" ref="AW146:AW179" si="47">SUM($Q146:$V146)</f>
        <v>50949.623812966434</v>
      </c>
      <c r="AX146" s="92">
        <f t="shared" ref="AX146:AX179" si="48">SUM($AD146:$AI146)</f>
        <v>67870.93991072991</v>
      </c>
      <c r="AY146" s="93">
        <f t="shared" ref="AY146:AY179" si="49">SUM($AQ146:$AV146)</f>
        <v>87964.251602414952</v>
      </c>
      <c r="AZ146" s="179">
        <f t="shared" ref="AZ146:AZ199" si="50">((AY146/AX146)-1)*100</f>
        <v>29.605176704659762</v>
      </c>
      <c r="BA146" s="78"/>
      <c r="BB146" s="77"/>
    </row>
    <row r="147" spans="1:54" ht="20.100000000000001" customHeight="1" x14ac:dyDescent="0.25">
      <c r="A147" s="175"/>
      <c r="B147" s="18" t="s">
        <v>70</v>
      </c>
      <c r="C147" s="294"/>
      <c r="D147" s="180">
        <v>7726.6698343499947</v>
      </c>
      <c r="E147" s="233">
        <v>7506.7080589700017</v>
      </c>
      <c r="F147" s="233">
        <v>7733.4886475799922</v>
      </c>
      <c r="G147" s="233">
        <v>7418.1075569500053</v>
      </c>
      <c r="H147" s="233">
        <v>10299.770974769988</v>
      </c>
      <c r="I147" s="233">
        <v>10689.70168220999</v>
      </c>
      <c r="J147" s="233">
        <v>8824.0128113000101</v>
      </c>
      <c r="K147" s="233">
        <v>9276.9887676299913</v>
      </c>
      <c r="L147" s="233">
        <v>9019.2468466400096</v>
      </c>
      <c r="M147" s="233">
        <v>9275.9566538999861</v>
      </c>
      <c r="N147" s="233">
        <v>8245.8512997500256</v>
      </c>
      <c r="O147" s="233">
        <v>5738.2349759799872</v>
      </c>
      <c r="P147" s="242">
        <v>101754.73811002997</v>
      </c>
      <c r="Q147" s="233">
        <v>5664.4177842499985</v>
      </c>
      <c r="R147" s="233">
        <v>6573.3530666199968</v>
      </c>
      <c r="S147" s="233">
        <v>6852.1313222700073</v>
      </c>
      <c r="T147" s="233">
        <v>8617.1898092799947</v>
      </c>
      <c r="U147" s="233">
        <v>9221.7288897700255</v>
      </c>
      <c r="V147" s="233">
        <v>8902.120722020014</v>
      </c>
      <c r="W147" s="233">
        <v>7678.7477920700167</v>
      </c>
      <c r="X147" s="233">
        <v>10972.019105410007</v>
      </c>
      <c r="Y147" s="233">
        <v>10599.054468309974</v>
      </c>
      <c r="Z147" s="233">
        <v>11779.591536879996</v>
      </c>
      <c r="AA147" s="233">
        <v>11628.167329230033</v>
      </c>
      <c r="AB147" s="233">
        <v>10310.968016760005</v>
      </c>
      <c r="AC147" s="242">
        <v>108799.48984287005</v>
      </c>
      <c r="AD147" s="240">
        <v>11116.090587979967</v>
      </c>
      <c r="AE147" s="233">
        <v>9846.8846150000118</v>
      </c>
      <c r="AF147" s="233">
        <v>11715.129010200062</v>
      </c>
      <c r="AG147" s="233">
        <v>9948.8429630700102</v>
      </c>
      <c r="AH147" s="233">
        <v>12181.004160740029</v>
      </c>
      <c r="AI147" s="233">
        <v>10346.813557420041</v>
      </c>
      <c r="AJ147" s="233">
        <v>9887.6585386200077</v>
      </c>
      <c r="AK147" s="233">
        <v>8220.9662809500078</v>
      </c>
      <c r="AL147" s="233">
        <v>8585.5736348699938</v>
      </c>
      <c r="AM147" s="233">
        <v>9382.4131895100018</v>
      </c>
      <c r="AN147" s="233">
        <v>10628.076337749981</v>
      </c>
      <c r="AO147" s="243">
        <v>14448.364202179961</v>
      </c>
      <c r="AP147" s="242">
        <v>126307.81707829009</v>
      </c>
      <c r="AQ147" s="233">
        <v>11688.203902979996</v>
      </c>
      <c r="AR147" s="233">
        <v>10401.630880409995</v>
      </c>
      <c r="AS147" s="233">
        <v>14971.047964369938</v>
      </c>
      <c r="AT147" s="233">
        <v>16874.670814320016</v>
      </c>
      <c r="AU147" s="233">
        <v>17453.10262156</v>
      </c>
      <c r="AV147" s="233">
        <v>14755.987205030007</v>
      </c>
      <c r="AW147" s="240">
        <f t="shared" si="47"/>
        <v>45830.941594210039</v>
      </c>
      <c r="AX147" s="233">
        <f t="shared" si="48"/>
        <v>65154.764894410124</v>
      </c>
      <c r="AY147" s="241">
        <f t="shared" si="49"/>
        <v>86144.643388669952</v>
      </c>
      <c r="AZ147" s="245">
        <f t="shared" si="50"/>
        <v>32.215415907456737</v>
      </c>
      <c r="BA147" s="78"/>
      <c r="BB147" s="77"/>
    </row>
    <row r="148" spans="1:54" ht="20.100000000000001" customHeight="1" x14ac:dyDescent="0.2">
      <c r="A148" s="175"/>
      <c r="B148" s="216"/>
      <c r="C148" s="42" t="s">
        <v>76</v>
      </c>
      <c r="D148" s="43">
        <v>7.9380000000000006E-2</v>
      </c>
      <c r="E148" s="28">
        <v>0</v>
      </c>
      <c r="F148" s="28">
        <v>0</v>
      </c>
      <c r="G148" s="28">
        <v>7.3499999999999996E-2</v>
      </c>
      <c r="H148" s="28">
        <v>6.9333889199999996</v>
      </c>
      <c r="I148" s="28">
        <v>0.77400000000000013</v>
      </c>
      <c r="J148" s="28">
        <v>1.14783532</v>
      </c>
      <c r="K148" s="28">
        <v>0</v>
      </c>
      <c r="L148" s="28">
        <v>7.2353399999999998E-2</v>
      </c>
      <c r="M148" s="28">
        <v>0</v>
      </c>
      <c r="N148" s="28">
        <v>0</v>
      </c>
      <c r="O148" s="28">
        <v>2</v>
      </c>
      <c r="P148" s="134">
        <v>11.080457640000001</v>
      </c>
      <c r="Q148" s="28">
        <v>5.2950793200000001</v>
      </c>
      <c r="R148" s="28">
        <v>0</v>
      </c>
      <c r="S148" s="28">
        <v>0</v>
      </c>
      <c r="T148" s="28">
        <v>5.6399999999999999E-2</v>
      </c>
      <c r="U148" s="28">
        <v>1.0041430000000002</v>
      </c>
      <c r="V148" s="28">
        <v>6.9500000000000006E-2</v>
      </c>
      <c r="W148" s="28">
        <v>0.13300000000000001</v>
      </c>
      <c r="X148" s="28">
        <v>1.480496</v>
      </c>
      <c r="Y148" s="28">
        <v>0</v>
      </c>
      <c r="Z148" s="28">
        <v>0.10879999999999999</v>
      </c>
      <c r="AA148" s="28">
        <v>0</v>
      </c>
      <c r="AB148" s="28">
        <v>0</v>
      </c>
      <c r="AC148" s="134">
        <v>8.1474183199999999</v>
      </c>
      <c r="AD148" s="43">
        <v>0</v>
      </c>
      <c r="AE148" s="28">
        <v>0</v>
      </c>
      <c r="AF148" s="28">
        <v>0</v>
      </c>
      <c r="AG148" s="28">
        <v>0</v>
      </c>
      <c r="AH148" s="28">
        <v>0</v>
      </c>
      <c r="AI148" s="28">
        <v>1.11428887</v>
      </c>
      <c r="AJ148" s="28">
        <v>0</v>
      </c>
      <c r="AK148" s="28">
        <v>6.0111999999999999E-2</v>
      </c>
      <c r="AL148" s="28">
        <v>6.3733052800000003</v>
      </c>
      <c r="AM148" s="28">
        <v>0.62841900000000006</v>
      </c>
      <c r="AN148" s="28">
        <v>0</v>
      </c>
      <c r="AO148" s="287">
        <v>0</v>
      </c>
      <c r="AP148" s="134">
        <v>8.1761251500000007</v>
      </c>
      <c r="AQ148" s="28">
        <v>0</v>
      </c>
      <c r="AR148" s="28">
        <v>0</v>
      </c>
      <c r="AS148" s="28">
        <v>0</v>
      </c>
      <c r="AT148" s="28">
        <v>0</v>
      </c>
      <c r="AU148" s="28">
        <v>0</v>
      </c>
      <c r="AV148" s="28">
        <v>0</v>
      </c>
      <c r="AW148" s="152">
        <f t="shared" si="47"/>
        <v>6.4251223199999998</v>
      </c>
      <c r="AX148" s="20">
        <f t="shared" si="48"/>
        <v>1.11428887</v>
      </c>
      <c r="AY148" s="54">
        <f t="shared" si="49"/>
        <v>0</v>
      </c>
      <c r="AZ148" s="134"/>
      <c r="BA148" s="78"/>
      <c r="BB148" s="77"/>
    </row>
    <row r="149" spans="1:54" ht="20.100000000000001" customHeight="1" x14ac:dyDescent="0.2">
      <c r="A149" s="175"/>
      <c r="B149" s="216"/>
      <c r="C149" s="42" t="s">
        <v>75</v>
      </c>
      <c r="D149" s="43">
        <v>46.889083390000017</v>
      </c>
      <c r="E149" s="28">
        <v>57.828687059999965</v>
      </c>
      <c r="F149" s="28">
        <v>41.290559730000005</v>
      </c>
      <c r="G149" s="28">
        <v>50.550358020000004</v>
      </c>
      <c r="H149" s="28">
        <v>28.258142870000004</v>
      </c>
      <c r="I149" s="28">
        <v>37.573585989999984</v>
      </c>
      <c r="J149" s="28">
        <v>39.916233530000007</v>
      </c>
      <c r="K149" s="28">
        <v>80.916620269999981</v>
      </c>
      <c r="L149" s="28">
        <v>230.55496646000006</v>
      </c>
      <c r="M149" s="28">
        <v>230.7246327499999</v>
      </c>
      <c r="N149" s="28">
        <v>229.07335100999993</v>
      </c>
      <c r="O149" s="28">
        <v>275.96881264999985</v>
      </c>
      <c r="P149" s="134">
        <v>1349.5450337299997</v>
      </c>
      <c r="Q149" s="28">
        <v>62.541116369999997</v>
      </c>
      <c r="R149" s="28">
        <v>48.192054540000015</v>
      </c>
      <c r="S149" s="28">
        <v>290.94741545000011</v>
      </c>
      <c r="T149" s="28">
        <v>144.52911532000005</v>
      </c>
      <c r="U149" s="28">
        <v>241.59849305000003</v>
      </c>
      <c r="V149" s="28">
        <v>146.52199757999998</v>
      </c>
      <c r="W149" s="28">
        <v>335.70690151999992</v>
      </c>
      <c r="X149" s="28">
        <v>377.87717296000011</v>
      </c>
      <c r="Y149" s="28">
        <v>400.87768541999986</v>
      </c>
      <c r="Z149" s="28">
        <v>217.41367269000006</v>
      </c>
      <c r="AA149" s="28">
        <v>462.11162043000024</v>
      </c>
      <c r="AB149" s="28">
        <v>351.58267126999999</v>
      </c>
      <c r="AC149" s="134">
        <v>3079.8999166000003</v>
      </c>
      <c r="AD149" s="43">
        <v>300.1668421899999</v>
      </c>
      <c r="AE149" s="28">
        <v>170.15059719999996</v>
      </c>
      <c r="AF149" s="28">
        <v>282.33360986000031</v>
      </c>
      <c r="AG149" s="28">
        <v>234.78576580000004</v>
      </c>
      <c r="AH149" s="28">
        <v>181.15154042999995</v>
      </c>
      <c r="AI149" s="28">
        <v>157.16679290000002</v>
      </c>
      <c r="AJ149" s="28">
        <v>153.10341544999994</v>
      </c>
      <c r="AK149" s="28">
        <v>146.91688101999995</v>
      </c>
      <c r="AL149" s="28">
        <v>189.50181740000005</v>
      </c>
      <c r="AM149" s="28">
        <v>135.42820952000008</v>
      </c>
      <c r="AN149" s="28">
        <v>198.37090014999998</v>
      </c>
      <c r="AO149" s="287">
        <v>218.16410345999998</v>
      </c>
      <c r="AP149" s="134">
        <v>2367.2404753800001</v>
      </c>
      <c r="AQ149" s="28">
        <v>162.18766224999996</v>
      </c>
      <c r="AR149" s="28">
        <v>103.00737305999999</v>
      </c>
      <c r="AS149" s="28">
        <v>138.11233364999998</v>
      </c>
      <c r="AT149" s="28">
        <v>155.20336780999989</v>
      </c>
      <c r="AU149" s="28">
        <v>128.40959106000005</v>
      </c>
      <c r="AV149" s="28">
        <v>230.31044908999985</v>
      </c>
      <c r="AW149" s="152">
        <f t="shared" si="47"/>
        <v>934.33019231000014</v>
      </c>
      <c r="AX149" s="20">
        <f t="shared" si="48"/>
        <v>1325.7551483800003</v>
      </c>
      <c r="AY149" s="54">
        <f t="shared" si="49"/>
        <v>917.2307769199997</v>
      </c>
      <c r="AZ149" s="134">
        <f t="shared" si="50"/>
        <v>-30.814466152305332</v>
      </c>
      <c r="BA149" s="78"/>
      <c r="BB149" s="77"/>
    </row>
    <row r="150" spans="1:54" ht="20.100000000000001" customHeight="1" x14ac:dyDescent="0.2">
      <c r="A150" s="175"/>
      <c r="B150" s="216"/>
      <c r="C150" s="42" t="s">
        <v>88</v>
      </c>
      <c r="D150" s="43">
        <v>5.5939250000000005</v>
      </c>
      <c r="E150" s="28">
        <v>17.2369539</v>
      </c>
      <c r="F150" s="28">
        <v>45.694650000000003</v>
      </c>
      <c r="G150" s="28">
        <v>215.87336521999998</v>
      </c>
      <c r="H150" s="28">
        <v>152.67001349999998</v>
      </c>
      <c r="I150" s="28">
        <v>511.32467000000003</v>
      </c>
      <c r="J150" s="28">
        <v>699.69460250000031</v>
      </c>
      <c r="K150" s="28">
        <v>339.34907079999999</v>
      </c>
      <c r="L150" s="28">
        <v>56.857399999999998</v>
      </c>
      <c r="M150" s="28">
        <v>2.5362669200000001</v>
      </c>
      <c r="N150" s="28">
        <v>0.45909899999999998</v>
      </c>
      <c r="O150" s="28">
        <v>43.816202919999995</v>
      </c>
      <c r="P150" s="134">
        <v>2091.1062197599999</v>
      </c>
      <c r="Q150" s="28">
        <v>39.441000000000003</v>
      </c>
      <c r="R150" s="28">
        <v>39.447150000000001</v>
      </c>
      <c r="S150" s="28">
        <v>0</v>
      </c>
      <c r="T150" s="28">
        <v>20.7271</v>
      </c>
      <c r="U150" s="28">
        <v>62.41479799999999</v>
      </c>
      <c r="V150" s="28">
        <v>0</v>
      </c>
      <c r="W150" s="28">
        <v>40.405200000000001</v>
      </c>
      <c r="X150" s="28">
        <v>20.216200000000001</v>
      </c>
      <c r="Y150" s="28">
        <v>0.69994385999999997</v>
      </c>
      <c r="Z150" s="28">
        <v>0</v>
      </c>
      <c r="AA150" s="28">
        <v>0</v>
      </c>
      <c r="AB150" s="28">
        <v>0</v>
      </c>
      <c r="AC150" s="134">
        <v>223.35139186000001</v>
      </c>
      <c r="AD150" s="43">
        <v>0</v>
      </c>
      <c r="AE150" s="28">
        <v>0</v>
      </c>
      <c r="AF150" s="28">
        <v>0</v>
      </c>
      <c r="AG150" s="28">
        <v>0</v>
      </c>
      <c r="AH150" s="28">
        <v>0</v>
      </c>
      <c r="AI150" s="28">
        <v>0</v>
      </c>
      <c r="AJ150" s="28">
        <v>0</v>
      </c>
      <c r="AK150" s="28">
        <v>0</v>
      </c>
      <c r="AL150" s="28">
        <v>0</v>
      </c>
      <c r="AM150" s="28">
        <v>0</v>
      </c>
      <c r="AN150" s="28">
        <v>0</v>
      </c>
      <c r="AO150" s="287">
        <v>0</v>
      </c>
      <c r="AP150" s="134">
        <v>0</v>
      </c>
      <c r="AQ150" s="28">
        <v>0</v>
      </c>
      <c r="AR150" s="28">
        <v>0</v>
      </c>
      <c r="AS150" s="28">
        <v>0</v>
      </c>
      <c r="AT150" s="28">
        <v>0</v>
      </c>
      <c r="AU150" s="28">
        <v>0</v>
      </c>
      <c r="AV150" s="28">
        <v>0</v>
      </c>
      <c r="AW150" s="152">
        <f t="shared" si="47"/>
        <v>162.03004799999999</v>
      </c>
      <c r="AX150" s="20">
        <f t="shared" si="48"/>
        <v>0</v>
      </c>
      <c r="AY150" s="54">
        <f t="shared" si="49"/>
        <v>0</v>
      </c>
      <c r="AZ150" s="134"/>
      <c r="BA150" s="78"/>
      <c r="BB150" s="77"/>
    </row>
    <row r="151" spans="1:54" ht="20.100000000000001" customHeight="1" x14ac:dyDescent="0.2">
      <c r="A151" s="175"/>
      <c r="B151" s="216"/>
      <c r="C151" s="42" t="s">
        <v>74</v>
      </c>
      <c r="D151" s="43">
        <v>119.80743472000007</v>
      </c>
      <c r="E151" s="28">
        <v>63.243924720000003</v>
      </c>
      <c r="F151" s="28">
        <v>160.77236294999994</v>
      </c>
      <c r="G151" s="28">
        <v>144.14734841999999</v>
      </c>
      <c r="H151" s="28">
        <v>105.07104795999997</v>
      </c>
      <c r="I151" s="28">
        <v>444.91523444000018</v>
      </c>
      <c r="J151" s="28">
        <v>188.54142624000008</v>
      </c>
      <c r="K151" s="28">
        <v>203.37771344000001</v>
      </c>
      <c r="L151" s="28">
        <v>220.00564308</v>
      </c>
      <c r="M151" s="28">
        <v>133.32131321</v>
      </c>
      <c r="N151" s="28">
        <v>949.68543386999954</v>
      </c>
      <c r="O151" s="28">
        <v>362.88944085000008</v>
      </c>
      <c r="P151" s="134">
        <v>3095.7783239</v>
      </c>
      <c r="Q151" s="28">
        <v>349.20773844000001</v>
      </c>
      <c r="R151" s="28">
        <v>304.99719334999992</v>
      </c>
      <c r="S151" s="28">
        <v>749.22236374999943</v>
      </c>
      <c r="T151" s="28">
        <v>239.00851735000003</v>
      </c>
      <c r="U151" s="28">
        <v>215.77491501000009</v>
      </c>
      <c r="V151" s="28">
        <v>286.97710241999994</v>
      </c>
      <c r="W151" s="28">
        <v>259.60511543999996</v>
      </c>
      <c r="X151" s="28">
        <v>1080.4787847199991</v>
      </c>
      <c r="Y151" s="28">
        <v>361.9517060899999</v>
      </c>
      <c r="Z151" s="28">
        <v>309.66015849999997</v>
      </c>
      <c r="AA151" s="28">
        <v>295.9420185099998</v>
      </c>
      <c r="AB151" s="28">
        <v>389.9258120999998</v>
      </c>
      <c r="AC151" s="134">
        <v>4842.7514256799986</v>
      </c>
      <c r="AD151" s="43">
        <v>333.20329548000007</v>
      </c>
      <c r="AE151" s="28">
        <v>367.16584039000037</v>
      </c>
      <c r="AF151" s="28">
        <v>442.76886216999992</v>
      </c>
      <c r="AG151" s="28">
        <v>222.24893947999996</v>
      </c>
      <c r="AH151" s="28">
        <v>390.24917821999992</v>
      </c>
      <c r="AI151" s="28">
        <v>355.74414063000012</v>
      </c>
      <c r="AJ151" s="28">
        <v>510.40164881999988</v>
      </c>
      <c r="AK151" s="28">
        <v>263.73023188999986</v>
      </c>
      <c r="AL151" s="28">
        <v>367.39253647999993</v>
      </c>
      <c r="AM151" s="28">
        <v>825.72554472000013</v>
      </c>
      <c r="AN151" s="28">
        <v>631.95938588000024</v>
      </c>
      <c r="AO151" s="287">
        <v>228.56080050000008</v>
      </c>
      <c r="AP151" s="134">
        <v>4939.1504046600003</v>
      </c>
      <c r="AQ151" s="28">
        <v>492.04261399000006</v>
      </c>
      <c r="AR151" s="28">
        <v>170.71949723999992</v>
      </c>
      <c r="AS151" s="28">
        <v>390.16198357999997</v>
      </c>
      <c r="AT151" s="28">
        <v>175.29034268999987</v>
      </c>
      <c r="AU151" s="28">
        <v>183.94088715999993</v>
      </c>
      <c r="AV151" s="28">
        <v>215.88930719000001</v>
      </c>
      <c r="AW151" s="152">
        <f t="shared" si="47"/>
        <v>2145.1878303199992</v>
      </c>
      <c r="AX151" s="20">
        <f t="shared" si="48"/>
        <v>2111.3802563700006</v>
      </c>
      <c r="AY151" s="54">
        <f t="shared" si="49"/>
        <v>1628.0446318499996</v>
      </c>
      <c r="AZ151" s="134">
        <f t="shared" si="50"/>
        <v>-22.891926883458581</v>
      </c>
      <c r="BA151" s="78"/>
      <c r="BB151" s="77"/>
    </row>
    <row r="152" spans="1:54" ht="20.100000000000001" customHeight="1" x14ac:dyDescent="0.2">
      <c r="A152" s="175"/>
      <c r="B152" s="216"/>
      <c r="C152" s="42" t="s">
        <v>87</v>
      </c>
      <c r="D152" s="43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134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134"/>
      <c r="AD152" s="43"/>
      <c r="AE152" s="28"/>
      <c r="AF152" s="28"/>
      <c r="AG152" s="28"/>
      <c r="AH152" s="28"/>
      <c r="AI152" s="28"/>
      <c r="AJ152" s="28">
        <v>0</v>
      </c>
      <c r="AK152" s="28">
        <v>0</v>
      </c>
      <c r="AL152" s="28">
        <v>0</v>
      </c>
      <c r="AM152" s="28">
        <v>0</v>
      </c>
      <c r="AN152" s="28">
        <v>0</v>
      </c>
      <c r="AO152" s="287">
        <v>0</v>
      </c>
      <c r="AP152" s="134">
        <v>0</v>
      </c>
      <c r="AQ152" s="28">
        <v>0</v>
      </c>
      <c r="AR152" s="28">
        <v>0</v>
      </c>
      <c r="AS152" s="28">
        <v>0</v>
      </c>
      <c r="AT152" s="28">
        <v>0</v>
      </c>
      <c r="AU152" s="28">
        <v>0</v>
      </c>
      <c r="AV152" s="28">
        <v>155.780631</v>
      </c>
      <c r="AW152" s="152">
        <f t="shared" si="47"/>
        <v>0</v>
      </c>
      <c r="AX152" s="20">
        <f t="shared" si="48"/>
        <v>0</v>
      </c>
      <c r="AY152" s="54">
        <f t="shared" si="49"/>
        <v>155.780631</v>
      </c>
      <c r="AZ152" s="134"/>
      <c r="BA152" s="78"/>
      <c r="BB152" s="77"/>
    </row>
    <row r="153" spans="1:54" ht="20.100000000000001" customHeight="1" x14ac:dyDescent="0.2">
      <c r="A153" s="175"/>
      <c r="B153" s="216"/>
      <c r="C153" s="42" t="s">
        <v>84</v>
      </c>
      <c r="D153" s="43">
        <v>0</v>
      </c>
      <c r="E153" s="28">
        <v>0</v>
      </c>
      <c r="F153" s="28">
        <v>0</v>
      </c>
      <c r="G153" s="28">
        <v>0</v>
      </c>
      <c r="H153" s="28">
        <v>0</v>
      </c>
      <c r="I153" s="28">
        <v>0</v>
      </c>
      <c r="J153" s="28">
        <v>0</v>
      </c>
      <c r="K153" s="28">
        <v>0</v>
      </c>
      <c r="L153" s="28">
        <v>0</v>
      </c>
      <c r="M153" s="28">
        <v>0</v>
      </c>
      <c r="N153" s="28">
        <v>0</v>
      </c>
      <c r="O153" s="28">
        <v>0</v>
      </c>
      <c r="P153" s="134">
        <v>0</v>
      </c>
      <c r="Q153" s="28">
        <v>0</v>
      </c>
      <c r="R153" s="28">
        <v>0</v>
      </c>
      <c r="S153" s="28">
        <v>0</v>
      </c>
      <c r="T153" s="28">
        <v>0</v>
      </c>
      <c r="U153" s="28">
        <v>0</v>
      </c>
      <c r="V153" s="28">
        <v>0</v>
      </c>
      <c r="W153" s="28">
        <v>0</v>
      </c>
      <c r="X153" s="28">
        <v>0</v>
      </c>
      <c r="Y153" s="28">
        <v>0</v>
      </c>
      <c r="Z153" s="28">
        <v>0</v>
      </c>
      <c r="AA153" s="28">
        <v>0</v>
      </c>
      <c r="AB153" s="28">
        <v>0</v>
      </c>
      <c r="AC153" s="134">
        <v>0</v>
      </c>
      <c r="AD153" s="43">
        <v>0</v>
      </c>
      <c r="AE153" s="28">
        <v>0</v>
      </c>
      <c r="AF153" s="28">
        <v>52.13011199999999</v>
      </c>
      <c r="AG153" s="28">
        <v>0</v>
      </c>
      <c r="AH153" s="28">
        <v>0</v>
      </c>
      <c r="AI153" s="28">
        <v>0</v>
      </c>
      <c r="AJ153" s="28">
        <v>0</v>
      </c>
      <c r="AK153" s="28">
        <v>0.51650949999999995</v>
      </c>
      <c r="AL153" s="28">
        <v>0</v>
      </c>
      <c r="AM153" s="28">
        <v>0</v>
      </c>
      <c r="AN153" s="28">
        <v>0</v>
      </c>
      <c r="AO153" s="287">
        <v>0</v>
      </c>
      <c r="AP153" s="134">
        <v>52.646621499999988</v>
      </c>
      <c r="AQ153" s="28">
        <v>0</v>
      </c>
      <c r="AR153" s="28">
        <v>0</v>
      </c>
      <c r="AS153" s="28">
        <v>0</v>
      </c>
      <c r="AT153" s="28">
        <v>0</v>
      </c>
      <c r="AU153" s="28">
        <v>0</v>
      </c>
      <c r="AV153" s="28">
        <v>0</v>
      </c>
      <c r="AW153" s="152">
        <f t="shared" si="47"/>
        <v>0</v>
      </c>
      <c r="AX153" s="20">
        <f t="shared" si="48"/>
        <v>52.13011199999999</v>
      </c>
      <c r="AY153" s="54">
        <f t="shared" si="49"/>
        <v>0</v>
      </c>
      <c r="AZ153" s="134"/>
      <c r="BA153" s="78"/>
      <c r="BB153" s="77"/>
    </row>
    <row r="154" spans="1:54" ht="20.100000000000001" customHeight="1" x14ac:dyDescent="0.2">
      <c r="A154" s="175"/>
      <c r="B154" s="216"/>
      <c r="C154" s="42" t="s">
        <v>73</v>
      </c>
      <c r="D154" s="43">
        <v>554.16402710999978</v>
      </c>
      <c r="E154" s="28">
        <v>723.39123820999998</v>
      </c>
      <c r="F154" s="28">
        <v>694.34053446999997</v>
      </c>
      <c r="G154" s="28">
        <v>429.91319453000006</v>
      </c>
      <c r="H154" s="28">
        <v>605.69796523000002</v>
      </c>
      <c r="I154" s="28">
        <v>581.44469158000004</v>
      </c>
      <c r="J154" s="28">
        <v>737.77688482999986</v>
      </c>
      <c r="K154" s="28">
        <v>738.79977264999968</v>
      </c>
      <c r="L154" s="28">
        <v>1001.8301997200001</v>
      </c>
      <c r="M154" s="28">
        <v>369.31675156000006</v>
      </c>
      <c r="N154" s="28">
        <v>199.81030040000002</v>
      </c>
      <c r="O154" s="28">
        <v>194.36389192000001</v>
      </c>
      <c r="P154" s="134">
        <v>6830.8494522100009</v>
      </c>
      <c r="Q154" s="28">
        <v>188.57669083000002</v>
      </c>
      <c r="R154" s="28">
        <v>383.82999725000002</v>
      </c>
      <c r="S154" s="28">
        <v>70.414999999999992</v>
      </c>
      <c r="T154" s="28">
        <v>343.17230000000001</v>
      </c>
      <c r="U154" s="28">
        <v>322.68310400000001</v>
      </c>
      <c r="V154" s="28">
        <v>457.10723449999995</v>
      </c>
      <c r="W154" s="28">
        <v>300.73747209999993</v>
      </c>
      <c r="X154" s="28">
        <v>365.8745975999999</v>
      </c>
      <c r="Y154" s="28">
        <v>989.18773640000018</v>
      </c>
      <c r="Z154" s="28">
        <v>2055.6849358200011</v>
      </c>
      <c r="AA154" s="28">
        <v>1868.8644903699994</v>
      </c>
      <c r="AB154" s="28">
        <v>714.12788953999984</v>
      </c>
      <c r="AC154" s="134">
        <v>8060.2614484100013</v>
      </c>
      <c r="AD154" s="43">
        <v>681.13921582</v>
      </c>
      <c r="AE154" s="28">
        <v>204.82177500000003</v>
      </c>
      <c r="AF154" s="28">
        <v>363.84059999999994</v>
      </c>
      <c r="AG154" s="28">
        <v>102.63865109999999</v>
      </c>
      <c r="AH154" s="28">
        <v>102.57583623999999</v>
      </c>
      <c r="AI154" s="28">
        <v>39.684240700000004</v>
      </c>
      <c r="AJ154" s="28">
        <v>43.72168104</v>
      </c>
      <c r="AK154" s="28">
        <v>28.048838700000005</v>
      </c>
      <c r="AL154" s="28">
        <v>62.396897930000009</v>
      </c>
      <c r="AM154" s="28">
        <v>83.037701500000011</v>
      </c>
      <c r="AN154" s="28">
        <v>311.70545578000002</v>
      </c>
      <c r="AO154" s="287">
        <v>43.00717444</v>
      </c>
      <c r="AP154" s="134">
        <v>2066.6180682499999</v>
      </c>
      <c r="AQ154" s="28">
        <v>294.55787407999998</v>
      </c>
      <c r="AR154" s="28">
        <v>931.57396678999964</v>
      </c>
      <c r="AS154" s="28">
        <v>1646.7739188599999</v>
      </c>
      <c r="AT154" s="28">
        <v>1024.7175067699998</v>
      </c>
      <c r="AU154" s="28">
        <v>907.00368607999962</v>
      </c>
      <c r="AV154" s="28">
        <v>830.39690721999978</v>
      </c>
      <c r="AW154" s="152">
        <f t="shared" si="47"/>
        <v>1765.78432658</v>
      </c>
      <c r="AX154" s="20">
        <f t="shared" si="48"/>
        <v>1494.7003188599999</v>
      </c>
      <c r="AY154" s="54">
        <f t="shared" si="49"/>
        <v>5635.0238597999996</v>
      </c>
      <c r="AZ154" s="134">
        <f t="shared" si="50"/>
        <v>277.00024471111391</v>
      </c>
      <c r="BA154" s="78"/>
      <c r="BB154" s="77"/>
    </row>
    <row r="155" spans="1:54" ht="20.100000000000001" customHeight="1" x14ac:dyDescent="0.2">
      <c r="A155" s="175"/>
      <c r="B155" s="216"/>
      <c r="C155" s="42" t="s">
        <v>89</v>
      </c>
      <c r="D155" s="43">
        <v>719.9707095199999</v>
      </c>
      <c r="E155" s="28">
        <v>42.329694590000003</v>
      </c>
      <c r="F155" s="28">
        <v>302.98172231000007</v>
      </c>
      <c r="G155" s="28">
        <v>104.55075137000001</v>
      </c>
      <c r="H155" s="28">
        <v>183.27539585</v>
      </c>
      <c r="I155" s="28">
        <v>883.31889821000004</v>
      </c>
      <c r="J155" s="28">
        <v>2.40417104</v>
      </c>
      <c r="K155" s="28">
        <v>0</v>
      </c>
      <c r="L155" s="28">
        <v>29.159337259999997</v>
      </c>
      <c r="M155" s="28">
        <v>0</v>
      </c>
      <c r="N155" s="28">
        <v>0</v>
      </c>
      <c r="O155" s="28">
        <v>0</v>
      </c>
      <c r="P155" s="134">
        <v>2267.9906801500001</v>
      </c>
      <c r="Q155" s="28">
        <v>0</v>
      </c>
      <c r="R155" s="28">
        <v>0</v>
      </c>
      <c r="S155" s="28">
        <v>0</v>
      </c>
      <c r="T155" s="28">
        <v>0</v>
      </c>
      <c r="U155" s="28">
        <v>0</v>
      </c>
      <c r="V155" s="28">
        <v>0</v>
      </c>
      <c r="W155" s="28">
        <v>0</v>
      </c>
      <c r="X155" s="28">
        <v>0</v>
      </c>
      <c r="Y155" s="28">
        <v>0</v>
      </c>
      <c r="Z155" s="28">
        <v>0</v>
      </c>
      <c r="AA155" s="28">
        <v>0</v>
      </c>
      <c r="AB155" s="28">
        <v>0</v>
      </c>
      <c r="AC155" s="134">
        <v>0</v>
      </c>
      <c r="AD155" s="43">
        <v>0</v>
      </c>
      <c r="AE155" s="28">
        <v>0</v>
      </c>
      <c r="AF155" s="28">
        <v>0</v>
      </c>
      <c r="AG155" s="28">
        <v>0</v>
      </c>
      <c r="AH155" s="28">
        <v>0</v>
      </c>
      <c r="AI155" s="28">
        <v>0</v>
      </c>
      <c r="AJ155" s="28">
        <v>0</v>
      </c>
      <c r="AK155" s="28">
        <v>0</v>
      </c>
      <c r="AL155" s="28">
        <v>0</v>
      </c>
      <c r="AM155" s="28">
        <v>0</v>
      </c>
      <c r="AN155" s="28">
        <v>0</v>
      </c>
      <c r="AO155" s="287">
        <v>0</v>
      </c>
      <c r="AP155" s="134">
        <v>0</v>
      </c>
      <c r="AQ155" s="28">
        <v>0</v>
      </c>
      <c r="AR155" s="28">
        <v>0</v>
      </c>
      <c r="AS155" s="28">
        <v>0</v>
      </c>
      <c r="AT155" s="28">
        <v>0</v>
      </c>
      <c r="AU155" s="28">
        <v>0</v>
      </c>
      <c r="AV155" s="28">
        <v>0</v>
      </c>
      <c r="AW155" s="152">
        <f t="shared" si="47"/>
        <v>0</v>
      </c>
      <c r="AX155" s="20">
        <f t="shared" si="48"/>
        <v>0</v>
      </c>
      <c r="AY155" s="54">
        <f t="shared" si="49"/>
        <v>0</v>
      </c>
      <c r="AZ155" s="134"/>
      <c r="BA155" s="78"/>
      <c r="BB155" s="77"/>
    </row>
    <row r="156" spans="1:54" ht="20.100000000000001" customHeight="1" x14ac:dyDescent="0.2">
      <c r="A156" s="175"/>
      <c r="B156" s="216"/>
      <c r="C156" s="42" t="s">
        <v>83</v>
      </c>
      <c r="D156" s="43">
        <v>0</v>
      </c>
      <c r="E156" s="28">
        <v>102</v>
      </c>
      <c r="F156" s="28">
        <v>0</v>
      </c>
      <c r="G156" s="28">
        <v>0</v>
      </c>
      <c r="H156" s="28">
        <v>175.006608</v>
      </c>
      <c r="I156" s="28">
        <v>0</v>
      </c>
      <c r="J156" s="28">
        <v>276.35760599999998</v>
      </c>
      <c r="K156" s="28">
        <v>60.790159340000002</v>
      </c>
      <c r="L156" s="28">
        <v>0</v>
      </c>
      <c r="M156" s="28">
        <v>1098.2997171900001</v>
      </c>
      <c r="N156" s="28">
        <v>485.65355299999999</v>
      </c>
      <c r="O156" s="28">
        <v>0</v>
      </c>
      <c r="P156" s="134">
        <v>2198.1076435300001</v>
      </c>
      <c r="Q156" s="28">
        <v>242.00584275</v>
      </c>
      <c r="R156" s="28">
        <v>242.16180975</v>
      </c>
      <c r="S156" s="28">
        <v>0</v>
      </c>
      <c r="T156" s="28">
        <v>2.8479999999999999</v>
      </c>
      <c r="U156" s="28">
        <v>509.76166925000001</v>
      </c>
      <c r="V156" s="28">
        <v>0</v>
      </c>
      <c r="W156" s="28">
        <v>0</v>
      </c>
      <c r="X156" s="28">
        <v>120.41086199999999</v>
      </c>
      <c r="Y156" s="28">
        <v>0</v>
      </c>
      <c r="Z156" s="28">
        <v>555.23411297999996</v>
      </c>
      <c r="AA156" s="28">
        <v>11.145885300000002</v>
      </c>
      <c r="AB156" s="28">
        <v>200.05317747999999</v>
      </c>
      <c r="AC156" s="134">
        <v>1883.6213595099998</v>
      </c>
      <c r="AD156" s="43">
        <v>21.5</v>
      </c>
      <c r="AE156" s="28">
        <v>111.6</v>
      </c>
      <c r="AF156" s="28">
        <v>1.0228190699999999</v>
      </c>
      <c r="AG156" s="28">
        <v>9.2711904000000001</v>
      </c>
      <c r="AH156" s="28">
        <v>0.35354165999999998</v>
      </c>
      <c r="AI156" s="28">
        <v>0</v>
      </c>
      <c r="AJ156" s="28">
        <v>0</v>
      </c>
      <c r="AK156" s="28">
        <v>5.551361</v>
      </c>
      <c r="AL156" s="28">
        <v>1.01241E-2</v>
      </c>
      <c r="AM156" s="28">
        <v>0</v>
      </c>
      <c r="AN156" s="28">
        <v>12.76393446</v>
      </c>
      <c r="AO156" s="287">
        <v>122.8864518</v>
      </c>
      <c r="AP156" s="134">
        <v>284.95942248999995</v>
      </c>
      <c r="AQ156" s="28">
        <v>0</v>
      </c>
      <c r="AR156" s="28">
        <v>0</v>
      </c>
      <c r="AS156" s="28">
        <v>1121.2</v>
      </c>
      <c r="AT156" s="28">
        <v>0</v>
      </c>
      <c r="AU156" s="28">
        <v>0</v>
      </c>
      <c r="AV156" s="28">
        <v>0</v>
      </c>
      <c r="AW156" s="152">
        <f t="shared" si="47"/>
        <v>996.77732175000006</v>
      </c>
      <c r="AX156" s="20">
        <f t="shared" si="48"/>
        <v>143.74755112999998</v>
      </c>
      <c r="AY156" s="54">
        <f t="shared" si="49"/>
        <v>1121.2</v>
      </c>
      <c r="AZ156" s="134">
        <f t="shared" si="50"/>
        <v>679.97850480668581</v>
      </c>
      <c r="BA156" s="78"/>
      <c r="BB156" s="77"/>
    </row>
    <row r="157" spans="1:54" ht="20.100000000000001" customHeight="1" x14ac:dyDescent="0.2">
      <c r="A157" s="175"/>
      <c r="B157" s="216"/>
      <c r="C157" s="42" t="s">
        <v>72</v>
      </c>
      <c r="D157" s="43">
        <v>156.78023695999994</v>
      </c>
      <c r="E157" s="28">
        <v>1276.37561605</v>
      </c>
      <c r="F157" s="28">
        <v>509.14674758000075</v>
      </c>
      <c r="G157" s="28">
        <v>126.73635438000001</v>
      </c>
      <c r="H157" s="28">
        <v>174.49417250000005</v>
      </c>
      <c r="I157" s="28">
        <v>119.40179999999999</v>
      </c>
      <c r="J157" s="28">
        <v>10.881034</v>
      </c>
      <c r="K157" s="28">
        <v>12.142999999999999</v>
      </c>
      <c r="L157" s="28">
        <v>104.38910999999992</v>
      </c>
      <c r="M157" s="28">
        <v>1.0349999999999999</v>
      </c>
      <c r="N157" s="28">
        <v>5.3674999999999997</v>
      </c>
      <c r="O157" s="28">
        <v>16.056591790000002</v>
      </c>
      <c r="P157" s="134">
        <v>2512.8071632600004</v>
      </c>
      <c r="Q157" s="28">
        <v>0</v>
      </c>
      <c r="R157" s="28">
        <v>12.832872549999999</v>
      </c>
      <c r="S157" s="28">
        <v>0.69006999999999996</v>
      </c>
      <c r="T157" s="28">
        <v>5.9149200000000004</v>
      </c>
      <c r="U157" s="28">
        <v>36.671500000000002</v>
      </c>
      <c r="V157" s="28">
        <v>2.1188085000000001</v>
      </c>
      <c r="W157" s="28">
        <v>4.49038</v>
      </c>
      <c r="X157" s="28">
        <v>1.33</v>
      </c>
      <c r="Y157" s="28">
        <v>1.13247225</v>
      </c>
      <c r="Z157" s="28">
        <v>79.431624630000059</v>
      </c>
      <c r="AA157" s="28">
        <v>50.867785200000014</v>
      </c>
      <c r="AB157" s="28">
        <v>57.097451450000023</v>
      </c>
      <c r="AC157" s="134">
        <v>252.5778845800001</v>
      </c>
      <c r="AD157" s="43">
        <v>0</v>
      </c>
      <c r="AE157" s="28">
        <v>288.10515084999997</v>
      </c>
      <c r="AF157" s="28">
        <v>44.45565181000002</v>
      </c>
      <c r="AG157" s="28">
        <v>7.6051662299999983</v>
      </c>
      <c r="AH157" s="28">
        <v>7.9904423400000004</v>
      </c>
      <c r="AI157" s="28">
        <v>14.995625410000001</v>
      </c>
      <c r="AJ157" s="28">
        <v>13.754560959999996</v>
      </c>
      <c r="AK157" s="28">
        <v>44.185775230000012</v>
      </c>
      <c r="AL157" s="28">
        <v>29.93809255</v>
      </c>
      <c r="AM157" s="28">
        <v>53.099478990000001</v>
      </c>
      <c r="AN157" s="28">
        <v>4.2029690000000004</v>
      </c>
      <c r="AO157" s="287">
        <v>360.53829093000002</v>
      </c>
      <c r="AP157" s="134">
        <v>868.87120430000004</v>
      </c>
      <c r="AQ157" s="28">
        <v>104.28590704999999</v>
      </c>
      <c r="AR157" s="28">
        <v>336.92088977999975</v>
      </c>
      <c r="AS157" s="28">
        <v>332.16718714000035</v>
      </c>
      <c r="AT157" s="28">
        <v>40.802381599999997</v>
      </c>
      <c r="AU157" s="28">
        <v>529.00451500999975</v>
      </c>
      <c r="AV157" s="28">
        <v>324.1900999999998</v>
      </c>
      <c r="AW157" s="152">
        <f t="shared" si="47"/>
        <v>58.22817105</v>
      </c>
      <c r="AX157" s="20">
        <f t="shared" si="48"/>
        <v>363.15203664000001</v>
      </c>
      <c r="AY157" s="54">
        <f t="shared" si="49"/>
        <v>1667.3709805799997</v>
      </c>
      <c r="AZ157" s="134"/>
      <c r="BA157" s="78"/>
      <c r="BB157" s="77"/>
    </row>
    <row r="158" spans="1:54" ht="20.100000000000001" customHeight="1" x14ac:dyDescent="0.2">
      <c r="A158" s="175"/>
      <c r="B158" s="216"/>
      <c r="C158" s="42" t="s">
        <v>77</v>
      </c>
      <c r="D158" s="43">
        <v>4584.447031009995</v>
      </c>
      <c r="E158" s="28">
        <v>4259.9935658700015</v>
      </c>
      <c r="F158" s="28">
        <v>4340.9957898599923</v>
      </c>
      <c r="G158" s="28">
        <v>3633.0836615000062</v>
      </c>
      <c r="H158" s="28">
        <v>5692.6982430299868</v>
      </c>
      <c r="I158" s="28">
        <v>5743.3312388099885</v>
      </c>
      <c r="J158" s="28">
        <v>5244.0957400800098</v>
      </c>
      <c r="K158" s="28">
        <v>6366.4328369299901</v>
      </c>
      <c r="L158" s="28">
        <v>5888.1782791800088</v>
      </c>
      <c r="M158" s="28">
        <v>6562.1143603499868</v>
      </c>
      <c r="N158" s="28">
        <v>6294.4272268300247</v>
      </c>
      <c r="O158" s="28">
        <v>4374.9234144199891</v>
      </c>
      <c r="P158" s="134">
        <v>62984.721387869977</v>
      </c>
      <c r="Q158" s="28">
        <v>3731.8099496399986</v>
      </c>
      <c r="R158" s="28">
        <v>4805.1518365899965</v>
      </c>
      <c r="S158" s="28">
        <v>5187.9611773500083</v>
      </c>
      <c r="T158" s="28">
        <v>7332.1211970999948</v>
      </c>
      <c r="U158" s="28">
        <v>6058.5803559700253</v>
      </c>
      <c r="V158" s="28">
        <v>6106.4751600600148</v>
      </c>
      <c r="W158" s="28">
        <v>6339.6543071700171</v>
      </c>
      <c r="X158" s="28">
        <v>8293.6388591900086</v>
      </c>
      <c r="Y158" s="28">
        <v>7972.996772699973</v>
      </c>
      <c r="Z158" s="28">
        <v>7816.7128370999962</v>
      </c>
      <c r="AA158" s="28">
        <v>8741.9825942500338</v>
      </c>
      <c r="AB158" s="28">
        <v>7924.4754473600051</v>
      </c>
      <c r="AC158" s="134">
        <v>80311.560494480073</v>
      </c>
      <c r="AD158" s="43">
        <v>9261.4534410899651</v>
      </c>
      <c r="AE158" s="28">
        <v>8225.6681204900106</v>
      </c>
      <c r="AF158" s="28">
        <v>9977.4202956500612</v>
      </c>
      <c r="AG158" s="28">
        <v>8290.4670987300105</v>
      </c>
      <c r="AH158" s="28">
        <v>11402.296517960031</v>
      </c>
      <c r="AI158" s="28">
        <v>9647.0256535100416</v>
      </c>
      <c r="AJ158" s="28">
        <v>9086.0983103200069</v>
      </c>
      <c r="AK158" s="28">
        <v>7672.4185579700079</v>
      </c>
      <c r="AL158" s="28">
        <v>6961.1200818399939</v>
      </c>
      <c r="AM158" s="28">
        <v>7306.4280575999992</v>
      </c>
      <c r="AN158" s="28">
        <v>8733.5705181499798</v>
      </c>
      <c r="AO158" s="287">
        <v>11987.532577599961</v>
      </c>
      <c r="AP158" s="134">
        <v>108551.49923091008</v>
      </c>
      <c r="AQ158" s="28">
        <v>9370.8189009599973</v>
      </c>
      <c r="AR158" s="28">
        <v>7731.1215834199957</v>
      </c>
      <c r="AS158" s="28">
        <v>10269.72323472994</v>
      </c>
      <c r="AT158" s="28">
        <v>14392.756745400016</v>
      </c>
      <c r="AU158" s="28">
        <v>14990.647460440001</v>
      </c>
      <c r="AV158" s="28">
        <v>12665.850704300008</v>
      </c>
      <c r="AW158" s="152">
        <f t="shared" si="47"/>
        <v>33222.099676710037</v>
      </c>
      <c r="AX158" s="20">
        <f t="shared" si="48"/>
        <v>56804.331127430116</v>
      </c>
      <c r="AY158" s="54">
        <f t="shared" si="49"/>
        <v>69420.918629249965</v>
      </c>
      <c r="AZ158" s="134">
        <f t="shared" si="50"/>
        <v>22.210608331109192</v>
      </c>
      <c r="BA158" s="78"/>
      <c r="BB158" s="77"/>
    </row>
    <row r="159" spans="1:54" ht="20.100000000000001" customHeight="1" x14ac:dyDescent="0.2">
      <c r="A159" s="175"/>
      <c r="B159" s="216"/>
      <c r="C159" s="42" t="s">
        <v>79</v>
      </c>
      <c r="D159" s="43">
        <v>869.39373076999982</v>
      </c>
      <c r="E159" s="28">
        <v>910.92558915000018</v>
      </c>
      <c r="F159" s="28">
        <v>1491.0942304399996</v>
      </c>
      <c r="G159" s="28">
        <v>2568.2098591700001</v>
      </c>
      <c r="H159" s="28">
        <v>2900.8600557</v>
      </c>
      <c r="I159" s="28">
        <v>2300.7416390800004</v>
      </c>
      <c r="J159" s="28">
        <v>1601.8610453200001</v>
      </c>
      <c r="K159" s="28">
        <v>1463.8825459900015</v>
      </c>
      <c r="L159" s="28">
        <v>1476.2804052099993</v>
      </c>
      <c r="M159" s="28">
        <v>685.9543512099998</v>
      </c>
      <c r="N159" s="28">
        <v>50.593756999999997</v>
      </c>
      <c r="O159" s="28">
        <v>376.3131511599999</v>
      </c>
      <c r="P159" s="134">
        <v>16696.1103602</v>
      </c>
      <c r="Q159" s="28">
        <v>927.96181499999989</v>
      </c>
      <c r="R159" s="28">
        <v>676.80049027999996</v>
      </c>
      <c r="S159" s="28">
        <v>423.29977630000002</v>
      </c>
      <c r="T159" s="28">
        <v>377.06315245000002</v>
      </c>
      <c r="U159" s="28">
        <v>406.5107407399999</v>
      </c>
      <c r="V159" s="28">
        <v>19.0719864</v>
      </c>
      <c r="W159" s="28">
        <v>25.003540000000001</v>
      </c>
      <c r="X159" s="28">
        <v>102.006</v>
      </c>
      <c r="Y159" s="28">
        <v>0</v>
      </c>
      <c r="Z159" s="28">
        <v>0</v>
      </c>
      <c r="AA159" s="28">
        <v>0</v>
      </c>
      <c r="AB159" s="28">
        <v>0</v>
      </c>
      <c r="AC159" s="134">
        <v>2957.7175011700001</v>
      </c>
      <c r="AD159" s="43">
        <v>0</v>
      </c>
      <c r="AE159" s="28">
        <v>0</v>
      </c>
      <c r="AF159" s="28">
        <v>0</v>
      </c>
      <c r="AG159" s="28">
        <v>0</v>
      </c>
      <c r="AH159" s="28">
        <v>0.90953909999999993</v>
      </c>
      <c r="AI159" s="28">
        <v>0</v>
      </c>
      <c r="AJ159" s="28">
        <v>0</v>
      </c>
      <c r="AK159" s="28">
        <v>0</v>
      </c>
      <c r="AL159" s="28">
        <v>0</v>
      </c>
      <c r="AM159" s="28">
        <v>24.975000000000001</v>
      </c>
      <c r="AN159" s="28">
        <v>0</v>
      </c>
      <c r="AO159" s="287">
        <v>0</v>
      </c>
      <c r="AP159" s="134">
        <v>25.884539100000001</v>
      </c>
      <c r="AQ159" s="28">
        <v>0</v>
      </c>
      <c r="AR159" s="28">
        <v>0</v>
      </c>
      <c r="AS159" s="28">
        <v>100.35497779999999</v>
      </c>
      <c r="AT159" s="28">
        <v>0</v>
      </c>
      <c r="AU159" s="28">
        <v>0</v>
      </c>
      <c r="AV159" s="28">
        <v>0</v>
      </c>
      <c r="AW159" s="152">
        <f t="shared" si="47"/>
        <v>2830.7079611700001</v>
      </c>
      <c r="AX159" s="20">
        <f t="shared" si="48"/>
        <v>0.90953909999999993</v>
      </c>
      <c r="AY159" s="54">
        <f t="shared" si="49"/>
        <v>100.35497779999999</v>
      </c>
      <c r="AZ159" s="134"/>
      <c r="BA159" s="78"/>
      <c r="BB159" s="77"/>
    </row>
    <row r="160" spans="1:54" ht="20.100000000000001" customHeight="1" x14ac:dyDescent="0.2">
      <c r="A160" s="175"/>
      <c r="B160" s="216"/>
      <c r="C160" s="42" t="s">
        <v>80</v>
      </c>
      <c r="D160" s="43">
        <v>0</v>
      </c>
      <c r="E160" s="28">
        <v>0</v>
      </c>
      <c r="F160" s="28">
        <v>0</v>
      </c>
      <c r="G160" s="28">
        <v>0</v>
      </c>
      <c r="H160" s="28">
        <v>0</v>
      </c>
      <c r="I160" s="28">
        <v>0</v>
      </c>
      <c r="J160" s="28">
        <v>0</v>
      </c>
      <c r="K160" s="28">
        <v>0</v>
      </c>
      <c r="L160" s="28">
        <v>0</v>
      </c>
      <c r="M160" s="28">
        <v>0</v>
      </c>
      <c r="N160" s="28">
        <v>0</v>
      </c>
      <c r="O160" s="28">
        <v>2.4999750000000001</v>
      </c>
      <c r="P160" s="134">
        <v>2.4999750000000001</v>
      </c>
      <c r="Q160" s="28">
        <v>0</v>
      </c>
      <c r="R160" s="28">
        <v>0</v>
      </c>
      <c r="S160" s="28">
        <v>60.663880110000001</v>
      </c>
      <c r="T160" s="28">
        <v>96.407958000000008</v>
      </c>
      <c r="U160" s="28">
        <v>1212.5203500000002</v>
      </c>
      <c r="V160" s="28">
        <v>1750.1999999999998</v>
      </c>
      <c r="W160" s="28">
        <v>170.88628668000001</v>
      </c>
      <c r="X160" s="28">
        <v>573.82099935999997</v>
      </c>
      <c r="Y160" s="28">
        <v>830.84914149999975</v>
      </c>
      <c r="Z160" s="28">
        <v>689.12674713000013</v>
      </c>
      <c r="AA160" s="28">
        <v>146.34850929000007</v>
      </c>
      <c r="AB160" s="28">
        <v>489.96327584000005</v>
      </c>
      <c r="AC160" s="134">
        <v>6020.7871479099995</v>
      </c>
      <c r="AD160" s="43">
        <v>462.38609717000008</v>
      </c>
      <c r="AE160" s="28">
        <v>464.80864314000013</v>
      </c>
      <c r="AF160" s="28">
        <v>462.9706582500001</v>
      </c>
      <c r="AG160" s="28">
        <v>618.60153584999978</v>
      </c>
      <c r="AH160" s="28">
        <v>10.012915269999999</v>
      </c>
      <c r="AI160" s="28">
        <v>6.2867605600000003</v>
      </c>
      <c r="AJ160" s="28">
        <v>1.50949036</v>
      </c>
      <c r="AK160" s="28">
        <v>0</v>
      </c>
      <c r="AL160" s="28">
        <v>598.98525976999997</v>
      </c>
      <c r="AM160" s="28">
        <v>865.37133816000016</v>
      </c>
      <c r="AN160" s="28">
        <v>669.51729676999992</v>
      </c>
      <c r="AO160" s="287">
        <v>1197.1921407199995</v>
      </c>
      <c r="AP160" s="134">
        <v>5357.6421360199993</v>
      </c>
      <c r="AQ160" s="28">
        <v>1170.8005724699999</v>
      </c>
      <c r="AR160" s="28">
        <v>1063.2978965200002</v>
      </c>
      <c r="AS160" s="28">
        <v>896.01500240999997</v>
      </c>
      <c r="AT160" s="28">
        <v>1031.1844934999999</v>
      </c>
      <c r="AU160" s="28">
        <v>651.56768785999986</v>
      </c>
      <c r="AV160" s="28">
        <v>259.86631159000001</v>
      </c>
      <c r="AW160" s="152">
        <f t="shared" si="47"/>
        <v>3119.7921881100001</v>
      </c>
      <c r="AX160" s="20">
        <f t="shared" si="48"/>
        <v>2025.0666102399998</v>
      </c>
      <c r="AY160" s="54">
        <f t="shared" si="49"/>
        <v>5072.7319643499995</v>
      </c>
      <c r="AZ160" s="134">
        <f t="shared" si="50"/>
        <v>150.4970423540195</v>
      </c>
      <c r="BA160" s="78"/>
      <c r="BB160" s="77"/>
    </row>
    <row r="161" spans="1:54" ht="20.100000000000001" customHeight="1" x14ac:dyDescent="0.2">
      <c r="A161" s="175"/>
      <c r="B161" s="216"/>
      <c r="C161" s="42" t="s">
        <v>86</v>
      </c>
      <c r="D161" s="43">
        <v>660.48970992000011</v>
      </c>
      <c r="E161" s="28">
        <v>42.70719905</v>
      </c>
      <c r="F161" s="28">
        <v>135.70839691</v>
      </c>
      <c r="G161" s="28">
        <v>142.97745368</v>
      </c>
      <c r="H161" s="28">
        <v>267.00196324000001</v>
      </c>
      <c r="I161" s="28">
        <v>0</v>
      </c>
      <c r="J161" s="28">
        <v>0</v>
      </c>
      <c r="K161" s="28">
        <v>0</v>
      </c>
      <c r="L161" s="28">
        <v>0</v>
      </c>
      <c r="M161" s="28">
        <v>0</v>
      </c>
      <c r="N161" s="28">
        <v>0</v>
      </c>
      <c r="O161" s="28">
        <v>0</v>
      </c>
      <c r="P161" s="134">
        <v>1248.8847228</v>
      </c>
      <c r="Q161" s="28">
        <v>0</v>
      </c>
      <c r="R161" s="28">
        <v>0</v>
      </c>
      <c r="S161" s="28">
        <v>0</v>
      </c>
      <c r="T161" s="28">
        <v>0</v>
      </c>
      <c r="U161" s="28">
        <v>0</v>
      </c>
      <c r="V161" s="28">
        <v>0</v>
      </c>
      <c r="W161" s="28">
        <v>0</v>
      </c>
      <c r="X161" s="28">
        <v>0</v>
      </c>
      <c r="Y161" s="28">
        <v>0</v>
      </c>
      <c r="Z161" s="28">
        <v>0</v>
      </c>
      <c r="AA161" s="28">
        <v>0</v>
      </c>
      <c r="AB161" s="28">
        <v>0</v>
      </c>
      <c r="AC161" s="134">
        <v>0</v>
      </c>
      <c r="AD161" s="43">
        <v>0</v>
      </c>
      <c r="AE161" s="28">
        <v>0</v>
      </c>
      <c r="AF161" s="28">
        <v>0</v>
      </c>
      <c r="AG161" s="28">
        <v>0</v>
      </c>
      <c r="AH161" s="28">
        <v>0</v>
      </c>
      <c r="AI161" s="28">
        <v>0</v>
      </c>
      <c r="AJ161" s="28">
        <v>0</v>
      </c>
      <c r="AK161" s="28">
        <v>0</v>
      </c>
      <c r="AL161" s="28">
        <v>0</v>
      </c>
      <c r="AM161" s="28">
        <v>0</v>
      </c>
      <c r="AN161" s="28">
        <v>0</v>
      </c>
      <c r="AO161" s="287">
        <v>0</v>
      </c>
      <c r="AP161" s="134">
        <v>0</v>
      </c>
      <c r="AQ161" s="28">
        <v>0</v>
      </c>
      <c r="AR161" s="28">
        <v>0</v>
      </c>
      <c r="AS161" s="28">
        <v>0</v>
      </c>
      <c r="AT161" s="28">
        <v>0</v>
      </c>
      <c r="AU161" s="28">
        <v>0</v>
      </c>
      <c r="AV161" s="28">
        <v>0</v>
      </c>
      <c r="AW161" s="152">
        <f t="shared" si="47"/>
        <v>0</v>
      </c>
      <c r="AX161" s="20">
        <f t="shared" si="48"/>
        <v>0</v>
      </c>
      <c r="AY161" s="54">
        <f t="shared" si="49"/>
        <v>0</v>
      </c>
      <c r="AZ161" s="134"/>
      <c r="BA161" s="78"/>
      <c r="BB161" s="77"/>
    </row>
    <row r="162" spans="1:54" ht="20.100000000000001" customHeight="1" x14ac:dyDescent="0.2">
      <c r="A162" s="175"/>
      <c r="B162" s="216"/>
      <c r="C162" s="42" t="s">
        <v>81</v>
      </c>
      <c r="D162" s="43">
        <v>0.16705494000000001</v>
      </c>
      <c r="E162" s="28">
        <v>0</v>
      </c>
      <c r="F162" s="28">
        <v>3.0614139999999998E-2</v>
      </c>
      <c r="G162" s="28">
        <v>0</v>
      </c>
      <c r="H162" s="28">
        <v>0</v>
      </c>
      <c r="I162" s="28">
        <v>54.361555119999984</v>
      </c>
      <c r="J162" s="28">
        <v>6.9071969399999995</v>
      </c>
      <c r="K162" s="28">
        <v>1.3797084399999999</v>
      </c>
      <c r="L162" s="28">
        <v>0.18223394000000001</v>
      </c>
      <c r="M162" s="28">
        <v>1.0140017800000001</v>
      </c>
      <c r="N162" s="28">
        <v>1.0120474100000001</v>
      </c>
      <c r="O162" s="28">
        <v>31.290961919999994</v>
      </c>
      <c r="P162" s="134">
        <v>96.345374629999981</v>
      </c>
      <c r="Q162" s="28">
        <v>92.453279379999998</v>
      </c>
      <c r="R162" s="28">
        <v>21.551556699999999</v>
      </c>
      <c r="S162" s="28">
        <v>35.376405379999987</v>
      </c>
      <c r="T162" s="28">
        <v>3.0039751800000003</v>
      </c>
      <c r="U162" s="28">
        <v>102.00334740999999</v>
      </c>
      <c r="V162" s="28">
        <v>104.07763767</v>
      </c>
      <c r="W162" s="28">
        <v>1.6536011399999999</v>
      </c>
      <c r="X162" s="28">
        <v>4.3927022199999994</v>
      </c>
      <c r="Y162" s="28">
        <v>3.0236508999999998</v>
      </c>
      <c r="Z162" s="28">
        <v>6.98889198</v>
      </c>
      <c r="AA162" s="28">
        <v>1.3924372899999999</v>
      </c>
      <c r="AB162" s="28">
        <v>22.001295219999999</v>
      </c>
      <c r="AC162" s="134">
        <v>397.91878046999989</v>
      </c>
      <c r="AD162" s="43">
        <v>2.0367920000000002</v>
      </c>
      <c r="AE162" s="28">
        <v>2.0379360000000002</v>
      </c>
      <c r="AF162" s="28">
        <v>18.267645569999999</v>
      </c>
      <c r="AG162" s="28">
        <v>73.583156159999987</v>
      </c>
      <c r="AH162" s="28">
        <v>5.6594835400000001</v>
      </c>
      <c r="AI162" s="28">
        <v>55.475846449999999</v>
      </c>
      <c r="AJ162" s="28">
        <v>1.58883814</v>
      </c>
      <c r="AK162" s="28">
        <v>1.3151958899999996</v>
      </c>
      <c r="AL162" s="28">
        <v>4.3340609899999993</v>
      </c>
      <c r="AM162" s="28">
        <v>7.075273300000001</v>
      </c>
      <c r="AN162" s="28">
        <v>0.63079169999999996</v>
      </c>
      <c r="AO162" s="287">
        <v>0.23137440000000001</v>
      </c>
      <c r="AP162" s="134">
        <v>172.23639414000002</v>
      </c>
      <c r="AQ162" s="28">
        <v>0.37547575</v>
      </c>
      <c r="AR162" s="28">
        <v>0.35609622000000002</v>
      </c>
      <c r="AS162" s="28">
        <v>0.93039838000000008</v>
      </c>
      <c r="AT162" s="28">
        <v>0.58940307999999997</v>
      </c>
      <c r="AU162" s="28">
        <v>0</v>
      </c>
      <c r="AV162" s="28">
        <v>0</v>
      </c>
      <c r="AW162" s="152">
        <f t="shared" si="47"/>
        <v>358.46620171999996</v>
      </c>
      <c r="AX162" s="20">
        <f t="shared" si="48"/>
        <v>157.06085972</v>
      </c>
      <c r="AY162" s="54">
        <f t="shared" si="49"/>
        <v>2.2513734300000001</v>
      </c>
      <c r="AZ162" s="134">
        <f t="shared" si="50"/>
        <v>-98.566559845646054</v>
      </c>
      <c r="BA162" s="78"/>
      <c r="BB162" s="77"/>
    </row>
    <row r="163" spans="1:54" ht="20.100000000000001" customHeight="1" x14ac:dyDescent="0.2">
      <c r="A163" s="175"/>
      <c r="B163" s="216"/>
      <c r="C163" s="42" t="s">
        <v>82</v>
      </c>
      <c r="D163" s="43">
        <v>0.35</v>
      </c>
      <c r="E163" s="28">
        <v>0.48202285999999994</v>
      </c>
      <c r="F163" s="28">
        <v>1.9378466099999998</v>
      </c>
      <c r="G163" s="28">
        <v>0</v>
      </c>
      <c r="H163" s="28">
        <v>0.15500000000000003</v>
      </c>
      <c r="I163" s="28">
        <v>0.24891747000000003</v>
      </c>
      <c r="J163" s="28">
        <v>1.8068065000000002</v>
      </c>
      <c r="K163" s="28">
        <v>0.62</v>
      </c>
      <c r="L163" s="28">
        <v>0.42759999999999998</v>
      </c>
      <c r="M163" s="28">
        <v>0.12759999999999999</v>
      </c>
      <c r="N163" s="28">
        <v>0.69900000000000007</v>
      </c>
      <c r="O163" s="28">
        <v>1.6372733900000001</v>
      </c>
      <c r="P163" s="134">
        <v>8.4920668300000006</v>
      </c>
      <c r="Q163" s="28">
        <v>0</v>
      </c>
      <c r="R163" s="28">
        <v>8.4999999999999992E-2</v>
      </c>
      <c r="S163" s="28">
        <v>0.41691717</v>
      </c>
      <c r="T163" s="28">
        <v>1.4788065000000001</v>
      </c>
      <c r="U163" s="28">
        <v>0.72</v>
      </c>
      <c r="V163" s="28">
        <v>0.2</v>
      </c>
      <c r="W163" s="28">
        <v>0</v>
      </c>
      <c r="X163" s="28">
        <v>0.16</v>
      </c>
      <c r="Y163" s="28">
        <v>1.63684681</v>
      </c>
      <c r="Z163" s="28">
        <v>0</v>
      </c>
      <c r="AA163" s="28">
        <v>8.5000000000000006E-2</v>
      </c>
      <c r="AB163" s="28">
        <v>2.3696877200000004</v>
      </c>
      <c r="AC163" s="134">
        <v>7.1522582000000003</v>
      </c>
      <c r="AD163" s="43">
        <v>0.55211900000000003</v>
      </c>
      <c r="AE163" s="28">
        <v>0.72</v>
      </c>
      <c r="AF163" s="28">
        <v>0.62000000000000011</v>
      </c>
      <c r="AG163" s="28">
        <v>0</v>
      </c>
      <c r="AH163" s="28">
        <v>1.12811091</v>
      </c>
      <c r="AI163" s="28">
        <v>1.3867358999999999</v>
      </c>
      <c r="AJ163" s="28">
        <v>0.21500000000000002</v>
      </c>
      <c r="AK163" s="28">
        <v>7.4999999999999997E-2</v>
      </c>
      <c r="AL163" s="28">
        <v>0.96206328000000008</v>
      </c>
      <c r="AM163" s="28">
        <v>1.0234303100000002</v>
      </c>
      <c r="AN163" s="28">
        <v>0.83321600000000007</v>
      </c>
      <c r="AO163" s="287">
        <v>0.19980000000000001</v>
      </c>
      <c r="AP163" s="134">
        <v>7.7154753999999999</v>
      </c>
      <c r="AQ163" s="28">
        <v>0.46168749999999997</v>
      </c>
      <c r="AR163" s="28">
        <v>0.16600000000000001</v>
      </c>
      <c r="AS163" s="28">
        <v>0</v>
      </c>
      <c r="AT163" s="28">
        <v>0</v>
      </c>
      <c r="AU163" s="28">
        <v>0</v>
      </c>
      <c r="AV163" s="28">
        <v>0</v>
      </c>
      <c r="AW163" s="152">
        <f t="shared" si="47"/>
        <v>2.9007236700000005</v>
      </c>
      <c r="AX163" s="20">
        <f t="shared" si="48"/>
        <v>4.40696581</v>
      </c>
      <c r="AY163" s="54">
        <f t="shared" si="49"/>
        <v>0.62768749999999995</v>
      </c>
      <c r="AZ163" s="134">
        <f t="shared" si="50"/>
        <v>-85.756923764289425</v>
      </c>
      <c r="BA163" s="78"/>
      <c r="BB163" s="77"/>
    </row>
    <row r="164" spans="1:54" ht="20.100000000000001" customHeight="1" thickBot="1" x14ac:dyDescent="0.25">
      <c r="A164" s="175"/>
      <c r="B164" s="216"/>
      <c r="C164" s="42" t="s">
        <v>78</v>
      </c>
      <c r="D164" s="43">
        <v>8.5375110099999993</v>
      </c>
      <c r="E164" s="28">
        <v>10.193567510000001</v>
      </c>
      <c r="F164" s="28">
        <v>9.4951925799999994</v>
      </c>
      <c r="G164" s="28">
        <v>1.9917106599999996</v>
      </c>
      <c r="H164" s="28">
        <v>7.6489779699999998</v>
      </c>
      <c r="I164" s="28">
        <v>12.265451509999997</v>
      </c>
      <c r="J164" s="28">
        <v>12.622228999999999</v>
      </c>
      <c r="K164" s="28">
        <v>9.2973397699999989</v>
      </c>
      <c r="L164" s="28">
        <v>11.30931839</v>
      </c>
      <c r="M164" s="28">
        <v>191.51265892999987</v>
      </c>
      <c r="N164" s="28">
        <v>29.070031229999991</v>
      </c>
      <c r="O164" s="74">
        <v>56.475259960000017</v>
      </c>
      <c r="P164" s="134">
        <v>360.41924851999988</v>
      </c>
      <c r="Q164" s="74">
        <v>25.125272519999999</v>
      </c>
      <c r="R164" s="74">
        <v>38.303105610000003</v>
      </c>
      <c r="S164" s="74">
        <v>33.138316759999995</v>
      </c>
      <c r="T164" s="74">
        <v>50.858367379999983</v>
      </c>
      <c r="U164" s="74">
        <v>51.485473339999992</v>
      </c>
      <c r="V164" s="74">
        <v>29.301294889999994</v>
      </c>
      <c r="W164" s="74">
        <v>200.47198802000011</v>
      </c>
      <c r="X164" s="74">
        <v>30.332431360000001</v>
      </c>
      <c r="Y164" s="74">
        <v>36.698512379999997</v>
      </c>
      <c r="Z164" s="74">
        <v>49.229756049999999</v>
      </c>
      <c r="AA164" s="74">
        <v>49.426988590000022</v>
      </c>
      <c r="AB164" s="74">
        <v>159.37130878000002</v>
      </c>
      <c r="AC164" s="134">
        <v>753.74281568000015</v>
      </c>
      <c r="AD164" s="73">
        <v>53.652785230000006</v>
      </c>
      <c r="AE164" s="28">
        <v>11.806551929999999</v>
      </c>
      <c r="AF164" s="28">
        <v>69.298755819999997</v>
      </c>
      <c r="AG164" s="28">
        <v>389.64145931999991</v>
      </c>
      <c r="AH164" s="28">
        <v>78.677055069999994</v>
      </c>
      <c r="AI164" s="28">
        <v>67.933472490000014</v>
      </c>
      <c r="AJ164" s="28">
        <v>77.265593530000018</v>
      </c>
      <c r="AK164" s="28">
        <v>58.147817749999987</v>
      </c>
      <c r="AL164" s="28">
        <v>364.55939525000014</v>
      </c>
      <c r="AM164" s="28">
        <v>79.620736410000035</v>
      </c>
      <c r="AN164" s="28">
        <v>64.52186986000001</v>
      </c>
      <c r="AO164" s="287">
        <v>290.05148832999998</v>
      </c>
      <c r="AP164" s="134">
        <v>1605.1769809899999</v>
      </c>
      <c r="AQ164" s="28">
        <v>92.673208929999987</v>
      </c>
      <c r="AR164" s="28">
        <v>64.467577380000009</v>
      </c>
      <c r="AS164" s="28">
        <v>75.608927819999991</v>
      </c>
      <c r="AT164" s="28">
        <v>54.126573469999997</v>
      </c>
      <c r="AU164" s="28">
        <v>62.528793950000008</v>
      </c>
      <c r="AV164" s="28">
        <v>73.702794640000022</v>
      </c>
      <c r="AW164" s="232">
        <f t="shared" si="47"/>
        <v>228.21183049999996</v>
      </c>
      <c r="AX164" s="155">
        <f t="shared" si="48"/>
        <v>671.01007985999991</v>
      </c>
      <c r="AY164" s="231">
        <f t="shared" si="49"/>
        <v>423.10787619000007</v>
      </c>
      <c r="AZ164" s="134">
        <f t="shared" si="50"/>
        <v>-36.94463184841014</v>
      </c>
      <c r="BA164" s="78"/>
      <c r="BB164" s="77"/>
    </row>
    <row r="165" spans="1:54" ht="20.100000000000001" customHeight="1" x14ac:dyDescent="0.25">
      <c r="A165" s="175"/>
      <c r="B165" s="13" t="s">
        <v>71</v>
      </c>
      <c r="C165" s="293"/>
      <c r="D165" s="248">
        <v>323.71663388440021</v>
      </c>
      <c r="E165" s="249">
        <v>467.25738994900041</v>
      </c>
      <c r="F165" s="249">
        <v>375.4339015028001</v>
      </c>
      <c r="G165" s="249">
        <v>770.82995539060016</v>
      </c>
      <c r="H165" s="249">
        <v>251.70838059359994</v>
      </c>
      <c r="I165" s="249">
        <v>743.12180176360016</v>
      </c>
      <c r="J165" s="249">
        <v>555.28977684459994</v>
      </c>
      <c r="K165" s="249">
        <v>305.81081317640019</v>
      </c>
      <c r="L165" s="249">
        <v>553.84333459420009</v>
      </c>
      <c r="M165" s="249">
        <v>662.0559119776002</v>
      </c>
      <c r="N165" s="249">
        <v>266.16183683880001</v>
      </c>
      <c r="O165" s="249">
        <v>732.21722321299978</v>
      </c>
      <c r="P165" s="242">
        <v>6007.4469597286006</v>
      </c>
      <c r="Q165" s="249">
        <v>659.96109531800028</v>
      </c>
      <c r="R165" s="249">
        <v>200.88534466840008</v>
      </c>
      <c r="S165" s="249">
        <v>1169.9735383041993</v>
      </c>
      <c r="T165" s="249">
        <v>1744.4879040694009</v>
      </c>
      <c r="U165" s="249">
        <v>695.3952411447998</v>
      </c>
      <c r="V165" s="249">
        <v>647.97909525160014</v>
      </c>
      <c r="W165" s="249">
        <v>320.71382312620011</v>
      </c>
      <c r="X165" s="249">
        <v>310.61161713539985</v>
      </c>
      <c r="Y165" s="249">
        <v>371.21934072720018</v>
      </c>
      <c r="Z165" s="249">
        <v>311.22180309080005</v>
      </c>
      <c r="AA165" s="249">
        <v>696.02619396660009</v>
      </c>
      <c r="AB165" s="249">
        <v>258.64439687100008</v>
      </c>
      <c r="AC165" s="242">
        <v>7387.1193936735999</v>
      </c>
      <c r="AD165" s="248">
        <v>516.37299410060041</v>
      </c>
      <c r="AE165" s="249">
        <v>393.21231790819979</v>
      </c>
      <c r="AF165" s="249">
        <v>568.85265197460012</v>
      </c>
      <c r="AG165" s="249">
        <v>407.32728103619996</v>
      </c>
      <c r="AH165" s="249">
        <v>478.24596432900006</v>
      </c>
      <c r="AI165" s="249">
        <v>352.16380697120013</v>
      </c>
      <c r="AJ165" s="249">
        <v>502.55616183919977</v>
      </c>
      <c r="AK165" s="249">
        <v>377.35546090479983</v>
      </c>
      <c r="AL165" s="249">
        <v>359.71877024719987</v>
      </c>
      <c r="AM165" s="249">
        <v>472.85302417219992</v>
      </c>
      <c r="AN165" s="249">
        <v>318.02189601420002</v>
      </c>
      <c r="AO165" s="290">
        <v>618.35003460860037</v>
      </c>
      <c r="AP165" s="253">
        <v>5365.030364106</v>
      </c>
      <c r="AQ165" s="249">
        <v>379.11304222820013</v>
      </c>
      <c r="AR165" s="249">
        <v>309.45258576679998</v>
      </c>
      <c r="AS165" s="249">
        <v>259.62998342960009</v>
      </c>
      <c r="AT165" s="249">
        <v>244.22320663580004</v>
      </c>
      <c r="AU165" s="249">
        <v>371.1947249892001</v>
      </c>
      <c r="AV165" s="249">
        <v>255.99467069540015</v>
      </c>
      <c r="AW165" s="240">
        <f t="shared" si="47"/>
        <v>5118.6822187564012</v>
      </c>
      <c r="AX165" s="233">
        <f t="shared" si="48"/>
        <v>2716.1750163198008</v>
      </c>
      <c r="AY165" s="241">
        <f t="shared" si="49"/>
        <v>1819.6082137450005</v>
      </c>
      <c r="AZ165" s="244">
        <f t="shared" si="50"/>
        <v>-33.008432710995784</v>
      </c>
      <c r="BA165" s="78"/>
      <c r="BB165" s="77"/>
    </row>
    <row r="166" spans="1:54" ht="20.100000000000001" customHeight="1" x14ac:dyDescent="0.2">
      <c r="A166" s="175"/>
      <c r="B166" s="216"/>
      <c r="C166" s="42" t="s">
        <v>75</v>
      </c>
      <c r="D166" s="194">
        <v>9.6678569274000008</v>
      </c>
      <c r="E166" s="141">
        <v>181.80484888160018</v>
      </c>
      <c r="F166" s="141">
        <v>3.6447051031999997</v>
      </c>
      <c r="G166" s="141">
        <v>16.729560547000002</v>
      </c>
      <c r="H166" s="141">
        <v>17.877611868199999</v>
      </c>
      <c r="I166" s="141">
        <v>12.000262964200001</v>
      </c>
      <c r="J166" s="141">
        <v>13.749960844200002</v>
      </c>
      <c r="K166" s="141">
        <v>14.144841720800001</v>
      </c>
      <c r="L166" s="141">
        <v>27.504806968800004</v>
      </c>
      <c r="M166" s="141">
        <v>15.015792671599998</v>
      </c>
      <c r="N166" s="141">
        <v>5.4879108199999997</v>
      </c>
      <c r="O166" s="141">
        <v>6.5745106042000003</v>
      </c>
      <c r="P166" s="134">
        <v>324.2026699212002</v>
      </c>
      <c r="Q166" s="141">
        <v>38.8031386806</v>
      </c>
      <c r="R166" s="141">
        <v>1.2047784447999998</v>
      </c>
      <c r="S166" s="141">
        <v>9.2710686278000018</v>
      </c>
      <c r="T166" s="141">
        <v>3.2573106132000005</v>
      </c>
      <c r="U166" s="141">
        <v>21.010176193999996</v>
      </c>
      <c r="V166" s="141">
        <v>197.54671588959991</v>
      </c>
      <c r="W166" s="141">
        <v>11.187363528600001</v>
      </c>
      <c r="X166" s="141">
        <v>35.618753640400001</v>
      </c>
      <c r="Y166" s="141">
        <v>6.6304993174</v>
      </c>
      <c r="Z166" s="141">
        <v>13.426758255400003</v>
      </c>
      <c r="AA166" s="141">
        <v>339.87315080880012</v>
      </c>
      <c r="AB166" s="141">
        <v>9.9423983806000038</v>
      </c>
      <c r="AC166" s="134">
        <v>687.77211238120003</v>
      </c>
      <c r="AD166" s="194">
        <v>27.320697191199997</v>
      </c>
      <c r="AE166" s="141">
        <v>60.292015690199989</v>
      </c>
      <c r="AF166" s="141">
        <v>185.74780352940004</v>
      </c>
      <c r="AG166" s="141">
        <v>44.648087461599992</v>
      </c>
      <c r="AH166" s="141">
        <v>37.457066050600005</v>
      </c>
      <c r="AI166" s="141">
        <v>25.622453495800002</v>
      </c>
      <c r="AJ166" s="141">
        <v>20.375162320799998</v>
      </c>
      <c r="AK166" s="141">
        <v>21.992413632000002</v>
      </c>
      <c r="AL166" s="141">
        <v>14.491088215800003</v>
      </c>
      <c r="AM166" s="141">
        <v>15.950313938999999</v>
      </c>
      <c r="AN166" s="141">
        <v>11.721775090200001</v>
      </c>
      <c r="AO166" s="291">
        <v>201.08797822960011</v>
      </c>
      <c r="AP166" s="200">
        <v>666.70685484620014</v>
      </c>
      <c r="AQ166" s="141">
        <v>15.206756823999999</v>
      </c>
      <c r="AR166" s="141">
        <v>13.333485030600002</v>
      </c>
      <c r="AS166" s="141">
        <v>14.566838599600002</v>
      </c>
      <c r="AT166" s="141">
        <v>28.452585597800002</v>
      </c>
      <c r="AU166" s="141">
        <v>12.364561412</v>
      </c>
      <c r="AV166" s="141">
        <v>11.5387500844</v>
      </c>
      <c r="AW166" s="152">
        <f t="shared" si="47"/>
        <v>271.0931884499999</v>
      </c>
      <c r="AX166" s="20">
        <f t="shared" si="48"/>
        <v>381.08812341880002</v>
      </c>
      <c r="AY166" s="54">
        <f t="shared" si="49"/>
        <v>95.462977548400005</v>
      </c>
      <c r="AZ166" s="134">
        <f t="shared" si="50"/>
        <v>-74.949894346749261</v>
      </c>
      <c r="BA166" s="78"/>
      <c r="BB166" s="77"/>
    </row>
    <row r="167" spans="1:54" ht="20.100000000000001" customHeight="1" x14ac:dyDescent="0.2">
      <c r="A167" s="175"/>
      <c r="B167" s="216"/>
      <c r="C167" s="42" t="s">
        <v>74</v>
      </c>
      <c r="D167" s="194">
        <v>184.90357932840018</v>
      </c>
      <c r="E167" s="141">
        <v>195.21298504960021</v>
      </c>
      <c r="F167" s="141">
        <v>172.02027975580012</v>
      </c>
      <c r="G167" s="141">
        <v>168.33856262019992</v>
      </c>
      <c r="H167" s="141">
        <v>149.49276362299992</v>
      </c>
      <c r="I167" s="141">
        <v>159.50906389180008</v>
      </c>
      <c r="J167" s="141">
        <v>162.86530379979993</v>
      </c>
      <c r="K167" s="141">
        <v>173.57111302720017</v>
      </c>
      <c r="L167" s="141">
        <v>166.35559242959999</v>
      </c>
      <c r="M167" s="141">
        <v>181.52949156860015</v>
      </c>
      <c r="N167" s="141">
        <v>142.56797819459996</v>
      </c>
      <c r="O167" s="141">
        <v>211.15667174839982</v>
      </c>
      <c r="P167" s="134">
        <v>2067.523385037</v>
      </c>
      <c r="Q167" s="141">
        <v>154.82538969940009</v>
      </c>
      <c r="R167" s="141">
        <v>69.255821350799977</v>
      </c>
      <c r="S167" s="141">
        <v>732.33433877939967</v>
      </c>
      <c r="T167" s="141">
        <v>326.27449837780034</v>
      </c>
      <c r="U167" s="141">
        <v>182.88432380120003</v>
      </c>
      <c r="V167" s="141">
        <v>152.9303738326</v>
      </c>
      <c r="W167" s="141">
        <v>94.7758665028</v>
      </c>
      <c r="X167" s="141">
        <v>104.75935744959996</v>
      </c>
      <c r="Y167" s="141">
        <v>128.47806696340004</v>
      </c>
      <c r="Z167" s="141">
        <v>74.892732056800028</v>
      </c>
      <c r="AA167" s="141">
        <v>96.52346673199996</v>
      </c>
      <c r="AB167" s="141">
        <v>88.065197726800008</v>
      </c>
      <c r="AC167" s="134">
        <v>2205.9994332726001</v>
      </c>
      <c r="AD167" s="194">
        <v>89.218875620000034</v>
      </c>
      <c r="AE167" s="141">
        <v>76.984257837199976</v>
      </c>
      <c r="AF167" s="141">
        <v>75.481728981400025</v>
      </c>
      <c r="AG167" s="141">
        <v>64.514296366800025</v>
      </c>
      <c r="AH167" s="141">
        <v>97.279718139800025</v>
      </c>
      <c r="AI167" s="141">
        <v>62.61314224060002</v>
      </c>
      <c r="AJ167" s="141">
        <v>64.519569237200017</v>
      </c>
      <c r="AK167" s="141">
        <v>52.946236315</v>
      </c>
      <c r="AL167" s="141">
        <v>30.22987714180001</v>
      </c>
      <c r="AM167" s="141">
        <v>160.97790987320002</v>
      </c>
      <c r="AN167" s="141">
        <v>92.808958864999994</v>
      </c>
      <c r="AO167" s="291">
        <v>71.196721082200014</v>
      </c>
      <c r="AP167" s="200">
        <v>938.77129170020009</v>
      </c>
      <c r="AQ167" s="141">
        <v>63.479935208200004</v>
      </c>
      <c r="AR167" s="141">
        <v>95.27491915480006</v>
      </c>
      <c r="AS167" s="141">
        <v>74.765719979999986</v>
      </c>
      <c r="AT167" s="141">
        <v>78.420525953000023</v>
      </c>
      <c r="AU167" s="141">
        <v>37.948221607799987</v>
      </c>
      <c r="AV167" s="141">
        <v>64.904474233200034</v>
      </c>
      <c r="AW167" s="152">
        <f t="shared" si="47"/>
        <v>1618.5047458412002</v>
      </c>
      <c r="AX167" s="20">
        <f t="shared" si="48"/>
        <v>466.0920191858001</v>
      </c>
      <c r="AY167" s="54">
        <f t="shared" si="49"/>
        <v>414.79379613700007</v>
      </c>
      <c r="AZ167" s="134">
        <f t="shared" si="50"/>
        <v>-11.006029053750177</v>
      </c>
      <c r="BA167" s="78"/>
      <c r="BB167" s="77"/>
    </row>
    <row r="168" spans="1:54" ht="20.100000000000001" customHeight="1" x14ac:dyDescent="0.2">
      <c r="A168" s="175"/>
      <c r="B168" s="216"/>
      <c r="C168" s="42" t="s">
        <v>87</v>
      </c>
      <c r="D168" s="194">
        <v>0</v>
      </c>
      <c r="E168" s="141">
        <v>0</v>
      </c>
      <c r="F168" s="141">
        <v>0</v>
      </c>
      <c r="G168" s="141">
        <v>0</v>
      </c>
      <c r="H168" s="141">
        <v>0</v>
      </c>
      <c r="I168" s="141">
        <v>0</v>
      </c>
      <c r="J168" s="141">
        <v>0</v>
      </c>
      <c r="K168" s="141">
        <v>0</v>
      </c>
      <c r="L168" s="141">
        <v>0</v>
      </c>
      <c r="M168" s="141">
        <v>0</v>
      </c>
      <c r="N168" s="141">
        <v>0</v>
      </c>
      <c r="O168" s="141">
        <v>0</v>
      </c>
      <c r="P168" s="134">
        <v>0</v>
      </c>
      <c r="Q168" s="141">
        <v>0.89153794800000008</v>
      </c>
      <c r="R168" s="141">
        <v>0</v>
      </c>
      <c r="S168" s="141">
        <v>0</v>
      </c>
      <c r="T168" s="141">
        <v>0</v>
      </c>
      <c r="U168" s="141">
        <v>0</v>
      </c>
      <c r="V168" s="141">
        <v>0</v>
      </c>
      <c r="W168" s="141">
        <v>2.4312526000000001E-2</v>
      </c>
      <c r="X168" s="141">
        <v>0</v>
      </c>
      <c r="Y168" s="141">
        <v>0</v>
      </c>
      <c r="Z168" s="141">
        <v>0</v>
      </c>
      <c r="AA168" s="141">
        <v>0</v>
      </c>
      <c r="AB168" s="141">
        <v>0</v>
      </c>
      <c r="AC168" s="134">
        <v>0.91585047400000008</v>
      </c>
      <c r="AD168" s="194">
        <v>0</v>
      </c>
      <c r="AE168" s="141">
        <v>0</v>
      </c>
      <c r="AF168" s="141">
        <v>0</v>
      </c>
      <c r="AG168" s="141">
        <v>0</v>
      </c>
      <c r="AH168" s="141">
        <v>0</v>
      </c>
      <c r="AI168" s="141">
        <v>0</v>
      </c>
      <c r="AJ168" s="141">
        <v>0</v>
      </c>
      <c r="AK168" s="141">
        <v>0</v>
      </c>
      <c r="AL168" s="141">
        <v>0</v>
      </c>
      <c r="AM168" s="141">
        <v>0</v>
      </c>
      <c r="AN168" s="141">
        <v>0</v>
      </c>
      <c r="AO168" s="291">
        <v>0</v>
      </c>
      <c r="AP168" s="200">
        <v>0</v>
      </c>
      <c r="AQ168" s="141">
        <v>0</v>
      </c>
      <c r="AR168" s="141">
        <v>0</v>
      </c>
      <c r="AS168" s="141">
        <v>0</v>
      </c>
      <c r="AT168" s="141">
        <v>0</v>
      </c>
      <c r="AU168" s="141">
        <v>0</v>
      </c>
      <c r="AV168" s="141">
        <v>0</v>
      </c>
      <c r="AW168" s="152">
        <f t="shared" si="47"/>
        <v>0.89153794800000008</v>
      </c>
      <c r="AX168" s="20">
        <f t="shared" si="48"/>
        <v>0</v>
      </c>
      <c r="AY168" s="54">
        <f t="shared" si="49"/>
        <v>0</v>
      </c>
      <c r="AZ168" s="134"/>
      <c r="BA168" s="78"/>
      <c r="BB168" s="77"/>
    </row>
    <row r="169" spans="1:54" ht="20.100000000000001" customHeight="1" x14ac:dyDescent="0.2">
      <c r="A169" s="175"/>
      <c r="B169" s="216"/>
      <c r="C169" s="42" t="s">
        <v>83</v>
      </c>
      <c r="D169" s="194">
        <v>0</v>
      </c>
      <c r="E169" s="141">
        <v>0</v>
      </c>
      <c r="F169" s="141">
        <v>0</v>
      </c>
      <c r="G169" s="141">
        <v>0</v>
      </c>
      <c r="H169" s="141">
        <v>0</v>
      </c>
      <c r="I169" s="141">
        <v>0</v>
      </c>
      <c r="J169" s="141">
        <v>0</v>
      </c>
      <c r="K169" s="141">
        <v>0</v>
      </c>
      <c r="L169" s="141">
        <v>0</v>
      </c>
      <c r="M169" s="141">
        <v>0</v>
      </c>
      <c r="N169" s="141">
        <v>0</v>
      </c>
      <c r="O169" s="141">
        <v>0</v>
      </c>
      <c r="P169" s="134">
        <v>0</v>
      </c>
      <c r="Q169" s="141">
        <v>0</v>
      </c>
      <c r="R169" s="141">
        <v>0</v>
      </c>
      <c r="S169" s="141">
        <v>0</v>
      </c>
      <c r="T169" s="141">
        <v>535.21720000000005</v>
      </c>
      <c r="U169" s="141">
        <v>178.61041743999999</v>
      </c>
      <c r="V169" s="141">
        <v>0</v>
      </c>
      <c r="W169" s="141">
        <v>0</v>
      </c>
      <c r="X169" s="141">
        <v>11.451666912</v>
      </c>
      <c r="Y169" s="141">
        <v>0</v>
      </c>
      <c r="Z169" s="141">
        <v>0</v>
      </c>
      <c r="AA169" s="141">
        <v>7.0968627660000001</v>
      </c>
      <c r="AB169" s="141">
        <v>0</v>
      </c>
      <c r="AC169" s="134">
        <v>732.37614711799995</v>
      </c>
      <c r="AD169" s="194">
        <v>0</v>
      </c>
      <c r="AE169" s="141">
        <v>0</v>
      </c>
      <c r="AF169" s="141">
        <v>4.0471955719999997</v>
      </c>
      <c r="AG169" s="141">
        <v>0</v>
      </c>
      <c r="AH169" s="141">
        <v>0</v>
      </c>
      <c r="AI169" s="141">
        <v>0</v>
      </c>
      <c r="AJ169" s="141">
        <v>0</v>
      </c>
      <c r="AK169" s="141">
        <v>0</v>
      </c>
      <c r="AL169" s="141">
        <v>0</v>
      </c>
      <c r="AM169" s="141">
        <v>0</v>
      </c>
      <c r="AN169" s="141">
        <v>5.2094112839999998</v>
      </c>
      <c r="AO169" s="291">
        <v>8.3379950261999998</v>
      </c>
      <c r="AP169" s="200">
        <v>17.594601882199999</v>
      </c>
      <c r="AQ169" s="141">
        <v>0</v>
      </c>
      <c r="AR169" s="141">
        <v>0</v>
      </c>
      <c r="AS169" s="141">
        <v>0</v>
      </c>
      <c r="AT169" s="141">
        <v>0</v>
      </c>
      <c r="AU169" s="141">
        <v>0</v>
      </c>
      <c r="AV169" s="141">
        <v>0</v>
      </c>
      <c r="AW169" s="152">
        <f t="shared" si="47"/>
        <v>713.82761744000004</v>
      </c>
      <c r="AX169" s="20">
        <f t="shared" si="48"/>
        <v>4.0471955719999997</v>
      </c>
      <c r="AY169" s="54">
        <f t="shared" si="49"/>
        <v>0</v>
      </c>
      <c r="AZ169" s="134"/>
      <c r="BA169" s="78"/>
      <c r="BB169" s="77"/>
    </row>
    <row r="170" spans="1:54" ht="20.100000000000001" customHeight="1" x14ac:dyDescent="0.2">
      <c r="A170" s="175"/>
      <c r="B170" s="216"/>
      <c r="C170" s="42" t="s">
        <v>77</v>
      </c>
      <c r="D170" s="194">
        <v>120.27526413940004</v>
      </c>
      <c r="E170" s="141">
        <v>81.576823066200049</v>
      </c>
      <c r="F170" s="141">
        <v>137.22655883300004</v>
      </c>
      <c r="G170" s="141">
        <v>526.77727154780018</v>
      </c>
      <c r="H170" s="141">
        <v>78.206061018400035</v>
      </c>
      <c r="I170" s="141">
        <v>511.75263366080003</v>
      </c>
      <c r="J170" s="141">
        <v>370.73404601100003</v>
      </c>
      <c r="K170" s="141">
        <v>114.29691162680004</v>
      </c>
      <c r="L170" s="141">
        <v>352.51238943340013</v>
      </c>
      <c r="M170" s="141">
        <v>461.70203147180018</v>
      </c>
      <c r="N170" s="141">
        <v>114.35932315220005</v>
      </c>
      <c r="O170" s="141">
        <v>371.65511749380011</v>
      </c>
      <c r="P170" s="134">
        <v>3241.0744314546005</v>
      </c>
      <c r="Q170" s="141">
        <v>461.96538495100026</v>
      </c>
      <c r="R170" s="141">
        <v>130.11947487280008</v>
      </c>
      <c r="S170" s="141">
        <v>418.20538012399982</v>
      </c>
      <c r="T170" s="141">
        <v>873.22000652040049</v>
      </c>
      <c r="U170" s="141">
        <v>311.83731370959987</v>
      </c>
      <c r="V170" s="141">
        <v>297.07479415880022</v>
      </c>
      <c r="W170" s="141">
        <v>158.73568224080006</v>
      </c>
      <c r="X170" s="141">
        <v>158.00254313339994</v>
      </c>
      <c r="Y170" s="141">
        <v>234.90929964040009</v>
      </c>
      <c r="Z170" s="141">
        <v>217.21537998159999</v>
      </c>
      <c r="AA170" s="141">
        <v>250.41830387979999</v>
      </c>
      <c r="AB170" s="141">
        <v>153.55017689060006</v>
      </c>
      <c r="AC170" s="134">
        <v>3665.2537401032009</v>
      </c>
      <c r="AD170" s="194">
        <v>386.53695268160033</v>
      </c>
      <c r="AE170" s="141">
        <v>247.45420482719982</v>
      </c>
      <c r="AF170" s="141">
        <v>303.01468945580001</v>
      </c>
      <c r="AG170" s="141">
        <v>229.02905910919995</v>
      </c>
      <c r="AH170" s="141">
        <v>272.64475841680002</v>
      </c>
      <c r="AI170" s="141">
        <v>248.13603161480009</v>
      </c>
      <c r="AJ170" s="141">
        <v>417.18569696439971</v>
      </c>
      <c r="AK170" s="141">
        <v>300.99679095779982</v>
      </c>
      <c r="AL170" s="141">
        <v>314.71997488959988</v>
      </c>
      <c r="AM170" s="141">
        <v>295.42402035999987</v>
      </c>
      <c r="AN170" s="141">
        <v>207.93875077500002</v>
      </c>
      <c r="AO170" s="291">
        <v>337.61758027060017</v>
      </c>
      <c r="AP170" s="200">
        <v>3560.6985103227998</v>
      </c>
      <c r="AQ170" s="141">
        <v>299.5757101960001</v>
      </c>
      <c r="AR170" s="141">
        <v>176.82576779139993</v>
      </c>
      <c r="AS170" s="141">
        <v>149.55648925000008</v>
      </c>
      <c r="AT170" s="141">
        <v>137.26777508500001</v>
      </c>
      <c r="AU170" s="141">
        <v>298.7186879950001</v>
      </c>
      <c r="AV170" s="141">
        <v>179.37994637780011</v>
      </c>
      <c r="AW170" s="152">
        <f t="shared" si="47"/>
        <v>2492.4223543366006</v>
      </c>
      <c r="AX170" s="20">
        <f t="shared" si="48"/>
        <v>1686.8156961054001</v>
      </c>
      <c r="AY170" s="54">
        <f t="shared" si="49"/>
        <v>1241.3243766952003</v>
      </c>
      <c r="AZ170" s="134">
        <f t="shared" si="50"/>
        <v>-26.410195283264869</v>
      </c>
      <c r="BA170" s="78"/>
      <c r="BB170" s="77"/>
    </row>
    <row r="171" spans="1:54" ht="20.100000000000001" customHeight="1" x14ac:dyDescent="0.2">
      <c r="A171" s="175"/>
      <c r="B171" s="216"/>
      <c r="C171" s="42" t="s">
        <v>81</v>
      </c>
      <c r="D171" s="194">
        <v>8.6573624634000002</v>
      </c>
      <c r="E171" s="141">
        <v>8.2785729515999993</v>
      </c>
      <c r="F171" s="141">
        <v>61.660847810799986</v>
      </c>
      <c r="G171" s="141">
        <v>58.259240527600014</v>
      </c>
      <c r="H171" s="141">
        <v>5.5035680839999994</v>
      </c>
      <c r="I171" s="141">
        <v>51.864127910000015</v>
      </c>
      <c r="J171" s="141">
        <v>5.5257461896000013</v>
      </c>
      <c r="K171" s="141">
        <v>2.7463665628000005</v>
      </c>
      <c r="L171" s="141">
        <v>5.5338740548000009</v>
      </c>
      <c r="M171" s="141">
        <v>2.095041256</v>
      </c>
      <c r="N171" s="141">
        <v>2.7749833957999996</v>
      </c>
      <c r="O171" s="141">
        <v>141.51987062499998</v>
      </c>
      <c r="P171" s="134">
        <v>354.41960183139997</v>
      </c>
      <c r="Q171" s="141">
        <v>2.1036440390000002</v>
      </c>
      <c r="R171" s="141">
        <v>0</v>
      </c>
      <c r="S171" s="141">
        <v>2.3256771999999999</v>
      </c>
      <c r="T171" s="141">
        <v>4.1521885580000006</v>
      </c>
      <c r="U171" s="141">
        <v>0</v>
      </c>
      <c r="V171" s="141">
        <v>0</v>
      </c>
      <c r="W171" s="141">
        <v>55.44179832799999</v>
      </c>
      <c r="X171" s="141">
        <v>0</v>
      </c>
      <c r="Y171" s="141">
        <v>0</v>
      </c>
      <c r="Z171" s="141">
        <v>5.2065342000000001</v>
      </c>
      <c r="AA171" s="141">
        <v>0</v>
      </c>
      <c r="AB171" s="141">
        <v>2.08426008</v>
      </c>
      <c r="AC171" s="134">
        <v>71.314102405</v>
      </c>
      <c r="AD171" s="194">
        <v>10.7136786078</v>
      </c>
      <c r="AE171" s="141">
        <v>7.6448937600000004</v>
      </c>
      <c r="AF171" s="141">
        <v>0</v>
      </c>
      <c r="AG171" s="141">
        <v>68.792838098600001</v>
      </c>
      <c r="AH171" s="141">
        <v>70.052910818799987</v>
      </c>
      <c r="AI171" s="141">
        <v>15.003279620000002</v>
      </c>
      <c r="AJ171" s="141">
        <v>0.33853331679999998</v>
      </c>
      <c r="AK171" s="141">
        <v>0</v>
      </c>
      <c r="AL171" s="141">
        <v>0</v>
      </c>
      <c r="AM171" s="141">
        <v>0</v>
      </c>
      <c r="AN171" s="141">
        <v>0</v>
      </c>
      <c r="AO171" s="291">
        <v>0</v>
      </c>
      <c r="AP171" s="200">
        <v>172.54613422199998</v>
      </c>
      <c r="AQ171" s="141">
        <v>0</v>
      </c>
      <c r="AR171" s="141">
        <v>22.920813790000004</v>
      </c>
      <c r="AS171" s="141">
        <v>20.665475600000004</v>
      </c>
      <c r="AT171" s="141">
        <v>0</v>
      </c>
      <c r="AU171" s="141">
        <v>20.653086440000006</v>
      </c>
      <c r="AV171" s="141">
        <v>0</v>
      </c>
      <c r="AW171" s="152">
        <f t="shared" si="47"/>
        <v>8.5815097970000007</v>
      </c>
      <c r="AX171" s="20">
        <f t="shared" si="48"/>
        <v>172.20760090519997</v>
      </c>
      <c r="AY171" s="54">
        <f t="shared" si="49"/>
        <v>64.239375830000014</v>
      </c>
      <c r="AZ171" s="134">
        <f t="shared" si="50"/>
        <v>-62.696550272851368</v>
      </c>
      <c r="BA171" s="78"/>
      <c r="BB171" s="77"/>
    </row>
    <row r="172" spans="1:54" ht="20.100000000000001" customHeight="1" thickBot="1" x14ac:dyDescent="0.25">
      <c r="A172" s="175"/>
      <c r="B172" s="229"/>
      <c r="C172" s="303" t="s">
        <v>82</v>
      </c>
      <c r="D172" s="131">
        <v>0.21257102580000001</v>
      </c>
      <c r="E172" s="121">
        <v>0.38416</v>
      </c>
      <c r="F172" s="121">
        <v>0.88151000000000002</v>
      </c>
      <c r="G172" s="121">
        <v>0.725320148</v>
      </c>
      <c r="H172" s="121">
        <v>0.62837600000000005</v>
      </c>
      <c r="I172" s="121">
        <v>7.9957133367999997</v>
      </c>
      <c r="J172" s="121">
        <v>2.41472</v>
      </c>
      <c r="K172" s="121">
        <v>1.0515802388</v>
      </c>
      <c r="L172" s="121">
        <v>1.9366717076</v>
      </c>
      <c r="M172" s="121">
        <v>1.7135550096000001</v>
      </c>
      <c r="N172" s="121">
        <v>0.97164127620000007</v>
      </c>
      <c r="O172" s="121">
        <v>1.3110527416</v>
      </c>
      <c r="P172" s="127">
        <v>20.2268714844</v>
      </c>
      <c r="Q172" s="121">
        <v>1.3719999999999999</v>
      </c>
      <c r="R172" s="121">
        <v>0.30527000000000004</v>
      </c>
      <c r="S172" s="121">
        <v>7.8370735729999996</v>
      </c>
      <c r="T172" s="121">
        <v>2.3667000000000002</v>
      </c>
      <c r="U172" s="121">
        <v>1.05301</v>
      </c>
      <c r="V172" s="121">
        <v>0.42721137059999997</v>
      </c>
      <c r="W172" s="121">
        <v>0.54880000000000007</v>
      </c>
      <c r="X172" s="121">
        <v>0.77929599999999999</v>
      </c>
      <c r="Y172" s="121">
        <v>1.201474806</v>
      </c>
      <c r="Z172" s="121">
        <v>0.48039859699999998</v>
      </c>
      <c r="AA172" s="121">
        <v>2.1144097799999999</v>
      </c>
      <c r="AB172" s="121">
        <v>5.0023637929999998</v>
      </c>
      <c r="AC172" s="127">
        <v>23.488007919600001</v>
      </c>
      <c r="AD172" s="131">
        <v>2.5827900000000001</v>
      </c>
      <c r="AE172" s="121">
        <v>0.83694579359999999</v>
      </c>
      <c r="AF172" s="121">
        <v>0.561234436</v>
      </c>
      <c r="AG172" s="121">
        <v>0.34300000000000003</v>
      </c>
      <c r="AH172" s="121">
        <v>0.81151090299999995</v>
      </c>
      <c r="AI172" s="121">
        <v>0.78889999999999993</v>
      </c>
      <c r="AJ172" s="121">
        <v>0.13719999999999999</v>
      </c>
      <c r="AK172" s="121">
        <v>1.4200199999999998</v>
      </c>
      <c r="AL172" s="121">
        <v>0.27783000000000002</v>
      </c>
      <c r="AM172" s="121">
        <v>0.50078</v>
      </c>
      <c r="AN172" s="121">
        <v>0.34300000000000003</v>
      </c>
      <c r="AO172" s="292">
        <v>0.10976</v>
      </c>
      <c r="AP172" s="199">
        <v>8.7129711325999999</v>
      </c>
      <c r="AQ172" s="121">
        <v>0.85064000000000006</v>
      </c>
      <c r="AR172" s="121">
        <v>1.0975999999999999</v>
      </c>
      <c r="AS172" s="121">
        <v>7.5459999999999999E-2</v>
      </c>
      <c r="AT172" s="121">
        <v>8.2320000000000004E-2</v>
      </c>
      <c r="AU172" s="121">
        <v>1.5101675344000001</v>
      </c>
      <c r="AV172" s="121">
        <v>0.17150000000000001</v>
      </c>
      <c r="AW172" s="232">
        <f t="shared" si="47"/>
        <v>13.3612649436</v>
      </c>
      <c r="AX172" s="155">
        <f t="shared" si="48"/>
        <v>5.9243811326000007</v>
      </c>
      <c r="AY172" s="231">
        <f t="shared" si="49"/>
        <v>3.7876875343999998</v>
      </c>
      <c r="AZ172" s="127">
        <f t="shared" si="50"/>
        <v>-36.066106321932089</v>
      </c>
      <c r="BA172" s="78"/>
      <c r="BB172" s="77"/>
    </row>
    <row r="173" spans="1:54" ht="20.100000000000001" customHeight="1" thickBot="1" x14ac:dyDescent="0.3">
      <c r="A173" s="175"/>
      <c r="B173" s="96"/>
      <c r="C173" s="94" t="s">
        <v>24</v>
      </c>
      <c r="D173" s="91">
        <v>3387</v>
      </c>
      <c r="E173" s="92">
        <v>5174</v>
      </c>
      <c r="F173" s="92">
        <v>4320</v>
      </c>
      <c r="G173" s="92">
        <v>3282</v>
      </c>
      <c r="H173" s="92">
        <v>3760</v>
      </c>
      <c r="I173" s="92">
        <v>3843</v>
      </c>
      <c r="J173" s="92">
        <v>3321</v>
      </c>
      <c r="K173" s="92">
        <v>3383</v>
      </c>
      <c r="L173" s="92">
        <v>4121</v>
      </c>
      <c r="M173" s="92">
        <v>4364</v>
      </c>
      <c r="N173" s="92">
        <v>3763</v>
      </c>
      <c r="O173" s="92">
        <v>3287</v>
      </c>
      <c r="P173" s="133">
        <v>46005</v>
      </c>
      <c r="Q173" s="92">
        <v>2812</v>
      </c>
      <c r="R173" s="92">
        <v>2649</v>
      </c>
      <c r="S173" s="92">
        <v>3269</v>
      </c>
      <c r="T173" s="92">
        <v>3841</v>
      </c>
      <c r="U173" s="92">
        <v>3399</v>
      </c>
      <c r="V173" s="92">
        <v>3777</v>
      </c>
      <c r="W173" s="92">
        <v>3796</v>
      </c>
      <c r="X173" s="92">
        <v>3948</v>
      </c>
      <c r="Y173" s="92">
        <v>3801</v>
      </c>
      <c r="Z173" s="92">
        <v>3393</v>
      </c>
      <c r="AA173" s="92">
        <v>3572</v>
      </c>
      <c r="AB173" s="92">
        <v>3568</v>
      </c>
      <c r="AC173" s="133">
        <v>41825</v>
      </c>
      <c r="AD173" s="91">
        <v>3786</v>
      </c>
      <c r="AE173" s="92">
        <v>3365</v>
      </c>
      <c r="AF173" s="92">
        <v>4586</v>
      </c>
      <c r="AG173" s="92">
        <v>3619</v>
      </c>
      <c r="AH173" s="92">
        <v>4558</v>
      </c>
      <c r="AI173" s="92">
        <v>4511</v>
      </c>
      <c r="AJ173" s="92">
        <v>3980</v>
      </c>
      <c r="AK173" s="92">
        <v>3821</v>
      </c>
      <c r="AL173" s="92">
        <v>3557</v>
      </c>
      <c r="AM173" s="92">
        <v>4074</v>
      </c>
      <c r="AN173" s="92">
        <v>3625</v>
      </c>
      <c r="AO173" s="93">
        <v>4994</v>
      </c>
      <c r="AP173" s="133">
        <v>48476</v>
      </c>
      <c r="AQ173" s="92">
        <v>4320</v>
      </c>
      <c r="AR173" s="92">
        <v>3771</v>
      </c>
      <c r="AS173" s="92">
        <v>4830</v>
      </c>
      <c r="AT173" s="92">
        <v>5043</v>
      </c>
      <c r="AU173" s="92">
        <v>6573</v>
      </c>
      <c r="AV173" s="92">
        <v>4897</v>
      </c>
      <c r="AW173" s="91">
        <f t="shared" si="47"/>
        <v>19747</v>
      </c>
      <c r="AX173" s="92">
        <f t="shared" si="48"/>
        <v>24425</v>
      </c>
      <c r="AY173" s="93">
        <f t="shared" si="49"/>
        <v>29434</v>
      </c>
      <c r="AZ173" s="179">
        <f t="shared" ref="AZ173" si="51">((AY173/AX173)-1)*100</f>
        <v>20.507676560900713</v>
      </c>
      <c r="BA173" s="78"/>
      <c r="BB173" s="77"/>
    </row>
    <row r="174" spans="1:54" ht="20.100000000000001" customHeight="1" x14ac:dyDescent="0.25">
      <c r="A174" s="175"/>
      <c r="B174" s="227" t="s">
        <v>85</v>
      </c>
      <c r="C174" s="304"/>
      <c r="D174" s="247">
        <v>2854</v>
      </c>
      <c r="E174" s="159">
        <v>4546</v>
      </c>
      <c r="F174" s="159">
        <v>3803</v>
      </c>
      <c r="G174" s="159">
        <v>2743</v>
      </c>
      <c r="H174" s="159">
        <v>3396</v>
      </c>
      <c r="I174" s="159">
        <v>3329</v>
      </c>
      <c r="J174" s="159">
        <v>2805</v>
      </c>
      <c r="K174" s="159">
        <v>2991</v>
      </c>
      <c r="L174" s="159">
        <v>3697</v>
      </c>
      <c r="M174" s="159">
        <v>3947</v>
      </c>
      <c r="N174" s="159">
        <v>3427</v>
      </c>
      <c r="O174" s="159">
        <v>2775</v>
      </c>
      <c r="P174" s="158">
        <v>40313</v>
      </c>
      <c r="Q174" s="159">
        <v>2343</v>
      </c>
      <c r="R174" s="159">
        <v>2445</v>
      </c>
      <c r="S174" s="159">
        <v>2655</v>
      </c>
      <c r="T174" s="159">
        <v>3274</v>
      </c>
      <c r="U174" s="159">
        <v>3008</v>
      </c>
      <c r="V174" s="159">
        <v>3201</v>
      </c>
      <c r="W174" s="159">
        <v>3462</v>
      </c>
      <c r="X174" s="159">
        <v>3646</v>
      </c>
      <c r="Y174" s="159">
        <v>3409</v>
      </c>
      <c r="Z174" s="159">
        <v>3156</v>
      </c>
      <c r="AA174" s="159">
        <v>3204</v>
      </c>
      <c r="AB174" s="159">
        <v>3306</v>
      </c>
      <c r="AC174" s="158">
        <v>37109</v>
      </c>
      <c r="AD174" s="160">
        <v>3455</v>
      </c>
      <c r="AE174" s="159">
        <v>3129</v>
      </c>
      <c r="AF174" s="159">
        <v>4245</v>
      </c>
      <c r="AG174" s="159">
        <v>3305</v>
      </c>
      <c r="AH174" s="159">
        <v>4257</v>
      </c>
      <c r="AI174" s="159">
        <v>4251</v>
      </c>
      <c r="AJ174" s="159">
        <v>3710</v>
      </c>
      <c r="AK174" s="159">
        <v>3576</v>
      </c>
      <c r="AL174" s="159">
        <v>3352</v>
      </c>
      <c r="AM174" s="159">
        <v>3805</v>
      </c>
      <c r="AN174" s="159">
        <v>3408</v>
      </c>
      <c r="AO174" s="161">
        <v>4701</v>
      </c>
      <c r="AP174" s="158">
        <v>45194</v>
      </c>
      <c r="AQ174" s="159">
        <v>4027</v>
      </c>
      <c r="AR174" s="159">
        <v>3524</v>
      </c>
      <c r="AS174" s="159">
        <v>4607</v>
      </c>
      <c r="AT174" s="159">
        <v>4824</v>
      </c>
      <c r="AU174" s="159">
        <v>6300</v>
      </c>
      <c r="AV174" s="159">
        <v>4680</v>
      </c>
      <c r="AW174" s="240">
        <f t="shared" si="47"/>
        <v>16926</v>
      </c>
      <c r="AX174" s="233">
        <f t="shared" si="48"/>
        <v>22642</v>
      </c>
      <c r="AY174" s="241">
        <f t="shared" si="49"/>
        <v>27962</v>
      </c>
      <c r="AZ174" s="246">
        <f t="shared" si="50"/>
        <v>23.496157583252362</v>
      </c>
      <c r="BA174" s="78"/>
      <c r="BB174" s="77"/>
    </row>
    <row r="175" spans="1:54" ht="20.100000000000001" customHeight="1" x14ac:dyDescent="0.2">
      <c r="A175" s="175"/>
      <c r="B175" s="216"/>
      <c r="C175" s="42" t="s">
        <v>76</v>
      </c>
      <c r="D175" s="43">
        <v>1</v>
      </c>
      <c r="E175" s="28">
        <v>0</v>
      </c>
      <c r="F175" s="28">
        <v>0</v>
      </c>
      <c r="G175" s="28">
        <v>1</v>
      </c>
      <c r="H175" s="28">
        <v>2</v>
      </c>
      <c r="I175" s="28">
        <v>8</v>
      </c>
      <c r="J175" s="28">
        <v>11</v>
      </c>
      <c r="K175" s="28">
        <v>0</v>
      </c>
      <c r="L175" s="28">
        <v>1</v>
      </c>
      <c r="M175" s="28">
        <v>0</v>
      </c>
      <c r="N175" s="28">
        <v>0</v>
      </c>
      <c r="O175" s="28">
        <v>1</v>
      </c>
      <c r="P175" s="145">
        <v>25</v>
      </c>
      <c r="Q175" s="28">
        <v>4</v>
      </c>
      <c r="R175" s="28">
        <v>0</v>
      </c>
      <c r="S175" s="28">
        <v>0</v>
      </c>
      <c r="T175" s="28">
        <v>1</v>
      </c>
      <c r="U175" s="28">
        <v>16</v>
      </c>
      <c r="V175" s="28">
        <v>2</v>
      </c>
      <c r="W175" s="28">
        <v>1</v>
      </c>
      <c r="X175" s="28">
        <v>11</v>
      </c>
      <c r="Y175" s="28">
        <v>0</v>
      </c>
      <c r="Z175" s="28">
        <v>1</v>
      </c>
      <c r="AA175" s="28">
        <v>0</v>
      </c>
      <c r="AB175" s="28">
        <v>0</v>
      </c>
      <c r="AC175" s="145">
        <v>36</v>
      </c>
      <c r="AD175" s="43">
        <v>0</v>
      </c>
      <c r="AE175" s="28">
        <v>0</v>
      </c>
      <c r="AF175" s="28">
        <v>0</v>
      </c>
      <c r="AG175" s="28">
        <v>0</v>
      </c>
      <c r="AH175" s="28">
        <v>0</v>
      </c>
      <c r="AI175" s="28">
        <v>10</v>
      </c>
      <c r="AJ175" s="28">
        <v>0</v>
      </c>
      <c r="AK175" s="28">
        <v>1</v>
      </c>
      <c r="AL175" s="28">
        <v>10</v>
      </c>
      <c r="AM175" s="28">
        <v>3</v>
      </c>
      <c r="AN175" s="28">
        <v>0</v>
      </c>
      <c r="AO175" s="287">
        <v>0</v>
      </c>
      <c r="AP175" s="134">
        <v>24</v>
      </c>
      <c r="AQ175" s="28">
        <v>0</v>
      </c>
      <c r="AR175" s="28">
        <v>0</v>
      </c>
      <c r="AS175" s="28">
        <v>0</v>
      </c>
      <c r="AT175" s="28">
        <v>0</v>
      </c>
      <c r="AU175" s="28">
        <v>0</v>
      </c>
      <c r="AV175" s="28">
        <v>0</v>
      </c>
      <c r="AW175" s="152">
        <f t="shared" si="47"/>
        <v>23</v>
      </c>
      <c r="AX175" s="20">
        <f t="shared" si="48"/>
        <v>10</v>
      </c>
      <c r="AY175" s="54">
        <f t="shared" si="49"/>
        <v>0</v>
      </c>
      <c r="AZ175" s="134"/>
      <c r="BA175" s="78"/>
      <c r="BB175" s="77"/>
    </row>
    <row r="176" spans="1:54" ht="20.100000000000001" customHeight="1" x14ac:dyDescent="0.2">
      <c r="A176" s="175"/>
      <c r="B176" s="216"/>
      <c r="C176" s="42" t="s">
        <v>75</v>
      </c>
      <c r="D176" s="43">
        <v>80</v>
      </c>
      <c r="E176" s="28">
        <v>82</v>
      </c>
      <c r="F176" s="28">
        <v>70</v>
      </c>
      <c r="G176" s="28">
        <v>61</v>
      </c>
      <c r="H176" s="28">
        <v>27</v>
      </c>
      <c r="I176" s="28">
        <v>42</v>
      </c>
      <c r="J176" s="28">
        <v>53</v>
      </c>
      <c r="K176" s="28">
        <v>104</v>
      </c>
      <c r="L176" s="28">
        <v>184</v>
      </c>
      <c r="M176" s="28">
        <v>164</v>
      </c>
      <c r="N176" s="28">
        <v>161</v>
      </c>
      <c r="O176" s="28">
        <v>176</v>
      </c>
      <c r="P176" s="145">
        <v>1204</v>
      </c>
      <c r="Q176" s="28">
        <v>66</v>
      </c>
      <c r="R176" s="28">
        <v>45</v>
      </c>
      <c r="S176" s="28">
        <v>167</v>
      </c>
      <c r="T176" s="28">
        <v>109</v>
      </c>
      <c r="U176" s="28">
        <v>176</v>
      </c>
      <c r="V176" s="28">
        <v>137</v>
      </c>
      <c r="W176" s="28">
        <v>189</v>
      </c>
      <c r="X176" s="28">
        <v>193</v>
      </c>
      <c r="Y176" s="28">
        <v>267</v>
      </c>
      <c r="Z176" s="28">
        <v>171</v>
      </c>
      <c r="AA176" s="28">
        <v>272</v>
      </c>
      <c r="AB176" s="28">
        <v>152</v>
      </c>
      <c r="AC176" s="145">
        <v>1944</v>
      </c>
      <c r="AD176" s="43">
        <v>241</v>
      </c>
      <c r="AE176" s="28">
        <v>154</v>
      </c>
      <c r="AF176" s="28">
        <v>252</v>
      </c>
      <c r="AG176" s="28">
        <v>187</v>
      </c>
      <c r="AH176" s="28">
        <v>208</v>
      </c>
      <c r="AI176" s="28">
        <v>228</v>
      </c>
      <c r="AJ176" s="28">
        <v>247</v>
      </c>
      <c r="AK176" s="28">
        <v>246</v>
      </c>
      <c r="AL176" s="28">
        <v>293</v>
      </c>
      <c r="AM176" s="28">
        <v>227</v>
      </c>
      <c r="AN176" s="28">
        <v>247</v>
      </c>
      <c r="AO176" s="287">
        <v>247</v>
      </c>
      <c r="AP176" s="134">
        <v>2777</v>
      </c>
      <c r="AQ176" s="28">
        <v>265</v>
      </c>
      <c r="AR176" s="28">
        <v>221</v>
      </c>
      <c r="AS176" s="28">
        <v>268</v>
      </c>
      <c r="AT176" s="28">
        <v>272</v>
      </c>
      <c r="AU176" s="28">
        <v>302</v>
      </c>
      <c r="AV176" s="28">
        <v>216</v>
      </c>
      <c r="AW176" s="152">
        <f t="shared" si="47"/>
        <v>700</v>
      </c>
      <c r="AX176" s="20">
        <f t="shared" si="48"/>
        <v>1270</v>
      </c>
      <c r="AY176" s="54">
        <f t="shared" si="49"/>
        <v>1544</v>
      </c>
      <c r="AZ176" s="134">
        <f t="shared" si="50"/>
        <v>21.574803149606293</v>
      </c>
      <c r="BA176" s="78"/>
      <c r="BB176" s="77"/>
    </row>
    <row r="177" spans="1:54" ht="20.100000000000001" customHeight="1" x14ac:dyDescent="0.2">
      <c r="A177" s="175"/>
      <c r="B177" s="216"/>
      <c r="C177" s="42" t="s">
        <v>88</v>
      </c>
      <c r="D177" s="43">
        <v>2</v>
      </c>
      <c r="E177" s="28">
        <v>3</v>
      </c>
      <c r="F177" s="28">
        <v>3</v>
      </c>
      <c r="G177" s="28">
        <v>17</v>
      </c>
      <c r="H177" s="28">
        <v>6</v>
      </c>
      <c r="I177" s="28">
        <v>28</v>
      </c>
      <c r="J177" s="28">
        <v>43</v>
      </c>
      <c r="K177" s="28">
        <v>20</v>
      </c>
      <c r="L177" s="28">
        <v>6</v>
      </c>
      <c r="M177" s="28">
        <v>2</v>
      </c>
      <c r="N177" s="28">
        <v>1</v>
      </c>
      <c r="O177" s="28">
        <v>6</v>
      </c>
      <c r="P177" s="145">
        <v>137</v>
      </c>
      <c r="Q177" s="28">
        <v>2</v>
      </c>
      <c r="R177" s="28">
        <v>2</v>
      </c>
      <c r="S177" s="28">
        <v>0</v>
      </c>
      <c r="T177" s="28">
        <v>2</v>
      </c>
      <c r="U177" s="28">
        <v>8</v>
      </c>
      <c r="V177" s="28">
        <v>0</v>
      </c>
      <c r="W177" s="28">
        <v>4</v>
      </c>
      <c r="X177" s="28">
        <v>2</v>
      </c>
      <c r="Y177" s="28">
        <v>1</v>
      </c>
      <c r="Z177" s="28">
        <v>0</v>
      </c>
      <c r="AA177" s="28">
        <v>0</v>
      </c>
      <c r="AB177" s="28">
        <v>0</v>
      </c>
      <c r="AC177" s="145">
        <v>21</v>
      </c>
      <c r="AD177" s="43">
        <v>0</v>
      </c>
      <c r="AE177" s="28">
        <v>0</v>
      </c>
      <c r="AF177" s="28">
        <v>0</v>
      </c>
      <c r="AG177" s="28">
        <v>0</v>
      </c>
      <c r="AH177" s="28">
        <v>0</v>
      </c>
      <c r="AI177" s="28">
        <v>0</v>
      </c>
      <c r="AJ177" s="28">
        <v>0</v>
      </c>
      <c r="AK177" s="28">
        <v>0</v>
      </c>
      <c r="AL177" s="28">
        <v>0</v>
      </c>
      <c r="AM177" s="28">
        <v>0</v>
      </c>
      <c r="AN177" s="28">
        <v>0</v>
      </c>
      <c r="AO177" s="287">
        <v>0</v>
      </c>
      <c r="AP177" s="134">
        <v>0</v>
      </c>
      <c r="AQ177" s="28">
        <v>0</v>
      </c>
      <c r="AR177" s="28">
        <v>0</v>
      </c>
      <c r="AS177" s="28">
        <v>0</v>
      </c>
      <c r="AT177" s="28">
        <v>0</v>
      </c>
      <c r="AU177" s="28">
        <v>0</v>
      </c>
      <c r="AV177" s="28">
        <v>0</v>
      </c>
      <c r="AW177" s="152">
        <f t="shared" si="47"/>
        <v>14</v>
      </c>
      <c r="AX177" s="20">
        <f t="shared" si="48"/>
        <v>0</v>
      </c>
      <c r="AY177" s="54">
        <f t="shared" si="49"/>
        <v>0</v>
      </c>
      <c r="AZ177" s="134"/>
      <c r="BA177" s="78"/>
      <c r="BB177" s="77"/>
    </row>
    <row r="178" spans="1:54" ht="20.100000000000001" customHeight="1" x14ac:dyDescent="0.2">
      <c r="A178" s="175"/>
      <c r="B178" s="216"/>
      <c r="C178" s="42" t="s">
        <v>74</v>
      </c>
      <c r="D178" s="43">
        <v>235</v>
      </c>
      <c r="E178" s="28">
        <v>111</v>
      </c>
      <c r="F178" s="28">
        <v>285</v>
      </c>
      <c r="G178" s="28">
        <v>247</v>
      </c>
      <c r="H178" s="28">
        <v>145</v>
      </c>
      <c r="I178" s="28">
        <v>391</v>
      </c>
      <c r="J178" s="28">
        <v>180</v>
      </c>
      <c r="K178" s="28">
        <v>192</v>
      </c>
      <c r="L178" s="28">
        <v>219</v>
      </c>
      <c r="M178" s="28">
        <v>115</v>
      </c>
      <c r="N178" s="28">
        <v>250</v>
      </c>
      <c r="O178" s="28">
        <v>277</v>
      </c>
      <c r="P178" s="145">
        <v>2647</v>
      </c>
      <c r="Q178" s="28">
        <v>200</v>
      </c>
      <c r="R178" s="28">
        <v>143</v>
      </c>
      <c r="S178" s="28">
        <v>258</v>
      </c>
      <c r="T178" s="28">
        <v>212</v>
      </c>
      <c r="U178" s="28">
        <v>188</v>
      </c>
      <c r="V178" s="28">
        <v>318</v>
      </c>
      <c r="W178" s="28">
        <v>349</v>
      </c>
      <c r="X178" s="28">
        <v>544</v>
      </c>
      <c r="Y178" s="28">
        <v>315</v>
      </c>
      <c r="Z178" s="28">
        <v>213</v>
      </c>
      <c r="AA178" s="28">
        <v>292</v>
      </c>
      <c r="AB178" s="28">
        <v>279</v>
      </c>
      <c r="AC178" s="145">
        <v>3311</v>
      </c>
      <c r="AD178" s="43">
        <v>341</v>
      </c>
      <c r="AE178" s="28">
        <v>218</v>
      </c>
      <c r="AF178" s="28">
        <v>419</v>
      </c>
      <c r="AG178" s="28">
        <v>273</v>
      </c>
      <c r="AH178" s="28">
        <v>499</v>
      </c>
      <c r="AI178" s="28">
        <v>485</v>
      </c>
      <c r="AJ178" s="28">
        <v>469</v>
      </c>
      <c r="AK178" s="28">
        <v>392</v>
      </c>
      <c r="AL178" s="28">
        <v>359</v>
      </c>
      <c r="AM178" s="28">
        <v>386</v>
      </c>
      <c r="AN178" s="28">
        <v>258</v>
      </c>
      <c r="AO178" s="287">
        <v>288</v>
      </c>
      <c r="AP178" s="134">
        <v>4387</v>
      </c>
      <c r="AQ178" s="28">
        <v>362</v>
      </c>
      <c r="AR178" s="28">
        <v>194</v>
      </c>
      <c r="AS178" s="28">
        <v>325</v>
      </c>
      <c r="AT178" s="28">
        <v>195</v>
      </c>
      <c r="AU178" s="28">
        <v>219</v>
      </c>
      <c r="AV178" s="28">
        <v>195</v>
      </c>
      <c r="AW178" s="152">
        <f t="shared" si="47"/>
        <v>1319</v>
      </c>
      <c r="AX178" s="20">
        <f t="shared" si="48"/>
        <v>2235</v>
      </c>
      <c r="AY178" s="54">
        <f t="shared" si="49"/>
        <v>1490</v>
      </c>
      <c r="AZ178" s="134">
        <f t="shared" si="50"/>
        <v>-33.333333333333336</v>
      </c>
      <c r="BA178" s="78"/>
      <c r="BB178" s="77"/>
    </row>
    <row r="179" spans="1:54" ht="20.100000000000001" customHeight="1" x14ac:dyDescent="0.2">
      <c r="A179" s="175"/>
      <c r="B179" s="216"/>
      <c r="C179" s="42" t="s">
        <v>87</v>
      </c>
      <c r="D179" s="43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145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145"/>
      <c r="AD179" s="43"/>
      <c r="AE179" s="28"/>
      <c r="AF179" s="28"/>
      <c r="AG179" s="28"/>
      <c r="AH179" s="28"/>
      <c r="AI179" s="28"/>
      <c r="AJ179" s="28">
        <v>0</v>
      </c>
      <c r="AK179" s="28">
        <v>0</v>
      </c>
      <c r="AL179" s="28">
        <v>0</v>
      </c>
      <c r="AM179" s="28">
        <v>0</v>
      </c>
      <c r="AN179" s="28">
        <v>0</v>
      </c>
      <c r="AO179" s="287">
        <v>0</v>
      </c>
      <c r="AP179" s="134">
        <v>0</v>
      </c>
      <c r="AQ179" s="28">
        <v>0</v>
      </c>
      <c r="AR179" s="28">
        <v>0</v>
      </c>
      <c r="AS179" s="28">
        <v>0</v>
      </c>
      <c r="AT179" s="28">
        <v>0</v>
      </c>
      <c r="AU179" s="28">
        <v>0</v>
      </c>
      <c r="AV179" s="28">
        <v>16</v>
      </c>
      <c r="AW179" s="152">
        <f t="shared" si="47"/>
        <v>0</v>
      </c>
      <c r="AX179" s="20">
        <f t="shared" si="48"/>
        <v>0</v>
      </c>
      <c r="AY179" s="54">
        <f t="shared" si="49"/>
        <v>16</v>
      </c>
      <c r="AZ179" s="134"/>
      <c r="BA179" s="78"/>
      <c r="BB179" s="77"/>
    </row>
    <row r="180" spans="1:54" ht="20.100000000000001" customHeight="1" x14ac:dyDescent="0.2">
      <c r="A180" s="175"/>
      <c r="B180" s="216"/>
      <c r="C180" s="42" t="s">
        <v>84</v>
      </c>
      <c r="D180" s="43">
        <v>0</v>
      </c>
      <c r="E180" s="28">
        <v>0</v>
      </c>
      <c r="F180" s="28">
        <v>0</v>
      </c>
      <c r="G180" s="28">
        <v>0</v>
      </c>
      <c r="H180" s="28">
        <v>0</v>
      </c>
      <c r="I180" s="28">
        <v>0</v>
      </c>
      <c r="J180" s="28">
        <v>0</v>
      </c>
      <c r="K180" s="28">
        <v>0</v>
      </c>
      <c r="L180" s="28">
        <v>0</v>
      </c>
      <c r="M180" s="28">
        <v>0</v>
      </c>
      <c r="N180" s="28">
        <v>0</v>
      </c>
      <c r="O180" s="28">
        <v>0</v>
      </c>
      <c r="P180" s="145">
        <v>0</v>
      </c>
      <c r="Q180" s="28">
        <v>0</v>
      </c>
      <c r="R180" s="28">
        <v>0</v>
      </c>
      <c r="S180" s="28">
        <v>0</v>
      </c>
      <c r="T180" s="28">
        <v>0</v>
      </c>
      <c r="U180" s="28">
        <v>0</v>
      </c>
      <c r="V180" s="28">
        <v>0</v>
      </c>
      <c r="W180" s="28">
        <v>0</v>
      </c>
      <c r="X180" s="28">
        <v>0</v>
      </c>
      <c r="Y180" s="28">
        <v>0</v>
      </c>
      <c r="Z180" s="28">
        <v>0</v>
      </c>
      <c r="AA180" s="28">
        <v>0</v>
      </c>
      <c r="AB180" s="28">
        <v>0</v>
      </c>
      <c r="AC180" s="145">
        <v>0</v>
      </c>
      <c r="AD180" s="43">
        <v>0</v>
      </c>
      <c r="AE180" s="28">
        <v>0</v>
      </c>
      <c r="AF180" s="28">
        <v>31</v>
      </c>
      <c r="AG180" s="28">
        <v>0</v>
      </c>
      <c r="AH180" s="28">
        <v>0</v>
      </c>
      <c r="AI180" s="28">
        <v>0</v>
      </c>
      <c r="AJ180" s="28">
        <v>0</v>
      </c>
      <c r="AK180" s="28">
        <v>1</v>
      </c>
      <c r="AL180" s="28">
        <v>0</v>
      </c>
      <c r="AM180" s="28">
        <v>0</v>
      </c>
      <c r="AN180" s="28">
        <v>0</v>
      </c>
      <c r="AO180" s="287">
        <v>0</v>
      </c>
      <c r="AP180" s="134">
        <v>32</v>
      </c>
      <c r="AQ180" s="28">
        <v>0</v>
      </c>
      <c r="AR180" s="28">
        <v>0</v>
      </c>
      <c r="AS180" s="28">
        <v>0</v>
      </c>
      <c r="AT180" s="28">
        <v>0</v>
      </c>
      <c r="AU180" s="28">
        <v>0</v>
      </c>
      <c r="AV180" s="28">
        <v>0</v>
      </c>
      <c r="AW180" s="152">
        <f t="shared" ref="AW180:AW199" si="52">SUM($Q180:$V180)</f>
        <v>0</v>
      </c>
      <c r="AX180" s="20">
        <f t="shared" ref="AX180:AX199" si="53">SUM($AD180:$AI180)</f>
        <v>31</v>
      </c>
      <c r="AY180" s="54">
        <f t="shared" ref="AY180:AY199" si="54">SUM($AQ180:$AV180)</f>
        <v>0</v>
      </c>
      <c r="AZ180" s="134"/>
      <c r="BA180" s="78"/>
      <c r="BB180" s="77"/>
    </row>
    <row r="181" spans="1:54" ht="20.100000000000001" customHeight="1" x14ac:dyDescent="0.2">
      <c r="A181" s="175"/>
      <c r="B181" s="216"/>
      <c r="C181" s="42" t="s">
        <v>73</v>
      </c>
      <c r="D181" s="43">
        <v>107</v>
      </c>
      <c r="E181" s="28">
        <v>93</v>
      </c>
      <c r="F181" s="28">
        <v>87</v>
      </c>
      <c r="G181" s="28">
        <v>53</v>
      </c>
      <c r="H181" s="28">
        <v>67</v>
      </c>
      <c r="I181" s="28">
        <v>78</v>
      </c>
      <c r="J181" s="28">
        <v>96</v>
      </c>
      <c r="K181" s="28">
        <v>74</v>
      </c>
      <c r="L181" s="28">
        <v>111</v>
      </c>
      <c r="M181" s="28">
        <v>58</v>
      </c>
      <c r="N181" s="28">
        <v>19</v>
      </c>
      <c r="O181" s="28">
        <v>21</v>
      </c>
      <c r="P181" s="145">
        <v>864</v>
      </c>
      <c r="Q181" s="28">
        <v>15</v>
      </c>
      <c r="R181" s="28">
        <v>19</v>
      </c>
      <c r="S181" s="28">
        <v>4</v>
      </c>
      <c r="T181" s="28">
        <v>17</v>
      </c>
      <c r="U181" s="28">
        <v>20</v>
      </c>
      <c r="V181" s="28">
        <v>40</v>
      </c>
      <c r="W181" s="28">
        <v>20</v>
      </c>
      <c r="X181" s="28">
        <v>34</v>
      </c>
      <c r="Y181" s="28">
        <v>59</v>
      </c>
      <c r="Z181" s="28">
        <v>85</v>
      </c>
      <c r="AA181" s="28">
        <v>62</v>
      </c>
      <c r="AB181" s="28">
        <v>29</v>
      </c>
      <c r="AC181" s="145">
        <v>404</v>
      </c>
      <c r="AD181" s="43">
        <v>29</v>
      </c>
      <c r="AE181" s="28">
        <v>11</v>
      </c>
      <c r="AF181" s="28">
        <v>17</v>
      </c>
      <c r="AG181" s="28">
        <v>14</v>
      </c>
      <c r="AH181" s="28">
        <v>24</v>
      </c>
      <c r="AI181" s="28">
        <v>8</v>
      </c>
      <c r="AJ181" s="28">
        <v>9</v>
      </c>
      <c r="AK181" s="28">
        <v>11</v>
      </c>
      <c r="AL181" s="28">
        <v>16</v>
      </c>
      <c r="AM181" s="28">
        <v>14</v>
      </c>
      <c r="AN181" s="28">
        <v>23</v>
      </c>
      <c r="AO181" s="287">
        <v>3</v>
      </c>
      <c r="AP181" s="134">
        <v>179</v>
      </c>
      <c r="AQ181" s="28">
        <v>45</v>
      </c>
      <c r="AR181" s="28">
        <v>76</v>
      </c>
      <c r="AS181" s="28">
        <v>107</v>
      </c>
      <c r="AT181" s="28">
        <v>62</v>
      </c>
      <c r="AU181" s="28">
        <v>69</v>
      </c>
      <c r="AV181" s="28">
        <v>48</v>
      </c>
      <c r="AW181" s="152">
        <f t="shared" si="52"/>
        <v>115</v>
      </c>
      <c r="AX181" s="20">
        <f t="shared" si="53"/>
        <v>103</v>
      </c>
      <c r="AY181" s="54">
        <f t="shared" si="54"/>
        <v>407</v>
      </c>
      <c r="AZ181" s="134">
        <f t="shared" si="50"/>
        <v>295.14563106796118</v>
      </c>
      <c r="BA181" s="78"/>
      <c r="BB181" s="77"/>
    </row>
    <row r="182" spans="1:54" ht="20.100000000000001" customHeight="1" x14ac:dyDescent="0.2">
      <c r="A182" s="175"/>
      <c r="B182" s="216"/>
      <c r="C182" s="42" t="s">
        <v>89</v>
      </c>
      <c r="D182" s="43">
        <v>22</v>
      </c>
      <c r="E182" s="28">
        <v>9</v>
      </c>
      <c r="F182" s="28">
        <v>39</v>
      </c>
      <c r="G182" s="28">
        <v>22</v>
      </c>
      <c r="H182" s="28">
        <v>28</v>
      </c>
      <c r="I182" s="28">
        <v>13</v>
      </c>
      <c r="J182" s="28">
        <v>2</v>
      </c>
      <c r="K182" s="28">
        <v>0</v>
      </c>
      <c r="L182" s="28">
        <v>4</v>
      </c>
      <c r="M182" s="28">
        <v>0</v>
      </c>
      <c r="N182" s="28">
        <v>0</v>
      </c>
      <c r="O182" s="28">
        <v>0</v>
      </c>
      <c r="P182" s="145">
        <v>139</v>
      </c>
      <c r="Q182" s="28">
        <v>0</v>
      </c>
      <c r="R182" s="28">
        <v>0</v>
      </c>
      <c r="S182" s="28">
        <v>0</v>
      </c>
      <c r="T182" s="28">
        <v>0</v>
      </c>
      <c r="U182" s="28">
        <v>0</v>
      </c>
      <c r="V182" s="28">
        <v>0</v>
      </c>
      <c r="W182" s="28">
        <v>0</v>
      </c>
      <c r="X182" s="28">
        <v>0</v>
      </c>
      <c r="Y182" s="28">
        <v>0</v>
      </c>
      <c r="Z182" s="28">
        <v>0</v>
      </c>
      <c r="AA182" s="28">
        <v>0</v>
      </c>
      <c r="AB182" s="28">
        <v>0</v>
      </c>
      <c r="AC182" s="145">
        <v>0</v>
      </c>
      <c r="AD182" s="43">
        <v>0</v>
      </c>
      <c r="AE182" s="28">
        <v>0</v>
      </c>
      <c r="AF182" s="28">
        <v>0</v>
      </c>
      <c r="AG182" s="28">
        <v>0</v>
      </c>
      <c r="AH182" s="28">
        <v>0</v>
      </c>
      <c r="AI182" s="28">
        <v>0</v>
      </c>
      <c r="AJ182" s="28">
        <v>0</v>
      </c>
      <c r="AK182" s="28">
        <v>0</v>
      </c>
      <c r="AL182" s="28">
        <v>0</v>
      </c>
      <c r="AM182" s="28">
        <v>0</v>
      </c>
      <c r="AN182" s="28">
        <v>0</v>
      </c>
      <c r="AO182" s="287">
        <v>0</v>
      </c>
      <c r="AP182" s="134">
        <v>0</v>
      </c>
      <c r="AQ182" s="28">
        <v>0</v>
      </c>
      <c r="AR182" s="28">
        <v>0</v>
      </c>
      <c r="AS182" s="28">
        <v>0</v>
      </c>
      <c r="AT182" s="28">
        <v>0</v>
      </c>
      <c r="AU182" s="28">
        <v>0</v>
      </c>
      <c r="AV182" s="28">
        <v>0</v>
      </c>
      <c r="AW182" s="152">
        <f t="shared" si="52"/>
        <v>0</v>
      </c>
      <c r="AX182" s="20">
        <f t="shared" si="53"/>
        <v>0</v>
      </c>
      <c r="AY182" s="54">
        <f t="shared" si="54"/>
        <v>0</v>
      </c>
      <c r="AZ182" s="134"/>
      <c r="BA182" s="78"/>
      <c r="BB182" s="77"/>
    </row>
    <row r="183" spans="1:54" ht="20.100000000000001" customHeight="1" x14ac:dyDescent="0.2">
      <c r="A183" s="175"/>
      <c r="B183" s="216"/>
      <c r="C183" s="42" t="s">
        <v>83</v>
      </c>
      <c r="D183" s="43">
        <v>0</v>
      </c>
      <c r="E183" s="28">
        <v>3</v>
      </c>
      <c r="F183" s="28">
        <v>0</v>
      </c>
      <c r="G183" s="28">
        <v>0</v>
      </c>
      <c r="H183" s="28">
        <v>4</v>
      </c>
      <c r="I183" s="28">
        <v>0</v>
      </c>
      <c r="J183" s="28">
        <v>2</v>
      </c>
      <c r="K183" s="28">
        <v>3</v>
      </c>
      <c r="L183" s="28">
        <v>0</v>
      </c>
      <c r="M183" s="28">
        <v>9</v>
      </c>
      <c r="N183" s="28">
        <v>1</v>
      </c>
      <c r="O183" s="28">
        <v>0</v>
      </c>
      <c r="P183" s="145">
        <v>22</v>
      </c>
      <c r="Q183" s="28">
        <v>1</v>
      </c>
      <c r="R183" s="28">
        <v>1</v>
      </c>
      <c r="S183" s="28">
        <v>0</v>
      </c>
      <c r="T183" s="28">
        <v>4</v>
      </c>
      <c r="U183" s="28">
        <v>5</v>
      </c>
      <c r="V183" s="28">
        <v>0</v>
      </c>
      <c r="W183" s="28">
        <v>0</v>
      </c>
      <c r="X183" s="28">
        <v>1</v>
      </c>
      <c r="Y183" s="28">
        <v>0</v>
      </c>
      <c r="Z183" s="28">
        <v>7</v>
      </c>
      <c r="AA183" s="28">
        <v>1</v>
      </c>
      <c r="AB183" s="28">
        <v>12</v>
      </c>
      <c r="AC183" s="145">
        <v>32</v>
      </c>
      <c r="AD183" s="43">
        <v>3</v>
      </c>
      <c r="AE183" s="28">
        <v>1</v>
      </c>
      <c r="AF183" s="28">
        <v>1</v>
      </c>
      <c r="AG183" s="28">
        <v>2</v>
      </c>
      <c r="AH183" s="28">
        <v>1</v>
      </c>
      <c r="AI183" s="28">
        <v>0</v>
      </c>
      <c r="AJ183" s="28">
        <v>0</v>
      </c>
      <c r="AK183" s="28">
        <v>2</v>
      </c>
      <c r="AL183" s="28">
        <v>1</v>
      </c>
      <c r="AM183" s="28">
        <v>0</v>
      </c>
      <c r="AN183" s="28">
        <v>7</v>
      </c>
      <c r="AO183" s="287">
        <v>2</v>
      </c>
      <c r="AP183" s="134">
        <v>20</v>
      </c>
      <c r="AQ183" s="28">
        <v>0</v>
      </c>
      <c r="AR183" s="28">
        <v>0</v>
      </c>
      <c r="AS183" s="28">
        <v>5</v>
      </c>
      <c r="AT183" s="28">
        <v>0</v>
      </c>
      <c r="AU183" s="28">
        <v>0</v>
      </c>
      <c r="AV183" s="28">
        <v>0</v>
      </c>
      <c r="AW183" s="152">
        <f t="shared" si="52"/>
        <v>11</v>
      </c>
      <c r="AX183" s="20">
        <f t="shared" si="53"/>
        <v>8</v>
      </c>
      <c r="AY183" s="54">
        <f t="shared" si="54"/>
        <v>5</v>
      </c>
      <c r="AZ183" s="134">
        <f t="shared" si="50"/>
        <v>-37.5</v>
      </c>
      <c r="BA183" s="78"/>
      <c r="BB183" s="77"/>
    </row>
    <row r="184" spans="1:54" ht="20.100000000000001" customHeight="1" x14ac:dyDescent="0.2">
      <c r="A184" s="175"/>
      <c r="B184" s="216"/>
      <c r="C184" s="42" t="s">
        <v>72</v>
      </c>
      <c r="D184" s="43">
        <v>411</v>
      </c>
      <c r="E184" s="28">
        <v>2435</v>
      </c>
      <c r="F184" s="28">
        <v>1448</v>
      </c>
      <c r="G184" s="28">
        <v>215</v>
      </c>
      <c r="H184" s="28">
        <v>391</v>
      </c>
      <c r="I184" s="28">
        <v>377</v>
      </c>
      <c r="J184" s="28">
        <v>8</v>
      </c>
      <c r="K184" s="28">
        <v>12</v>
      </c>
      <c r="L184" s="28">
        <v>649</v>
      </c>
      <c r="M184" s="28">
        <v>2</v>
      </c>
      <c r="N184" s="28">
        <v>4</v>
      </c>
      <c r="O184" s="28">
        <v>27</v>
      </c>
      <c r="P184" s="145">
        <v>5979</v>
      </c>
      <c r="Q184" s="28">
        <v>0</v>
      </c>
      <c r="R184" s="28">
        <v>18</v>
      </c>
      <c r="S184" s="28">
        <v>2</v>
      </c>
      <c r="T184" s="28">
        <v>11</v>
      </c>
      <c r="U184" s="28">
        <v>50</v>
      </c>
      <c r="V184" s="28">
        <v>2</v>
      </c>
      <c r="W184" s="28">
        <v>5</v>
      </c>
      <c r="X184" s="28">
        <v>4</v>
      </c>
      <c r="Y184" s="28">
        <v>4</v>
      </c>
      <c r="Z184" s="28">
        <v>120</v>
      </c>
      <c r="AA184" s="28">
        <v>29</v>
      </c>
      <c r="AB184" s="28">
        <v>41</v>
      </c>
      <c r="AC184" s="145">
        <v>286</v>
      </c>
      <c r="AD184" s="43">
        <v>0</v>
      </c>
      <c r="AE184" s="28">
        <v>224</v>
      </c>
      <c r="AF184" s="28">
        <v>58</v>
      </c>
      <c r="AG184" s="28">
        <v>10</v>
      </c>
      <c r="AH184" s="28">
        <v>12</v>
      </c>
      <c r="AI184" s="28">
        <v>14</v>
      </c>
      <c r="AJ184" s="28">
        <v>25</v>
      </c>
      <c r="AK184" s="28">
        <v>72</v>
      </c>
      <c r="AL184" s="28">
        <v>34</v>
      </c>
      <c r="AM184" s="28">
        <v>66</v>
      </c>
      <c r="AN184" s="28">
        <v>5</v>
      </c>
      <c r="AO184" s="287">
        <v>541</v>
      </c>
      <c r="AP184" s="134">
        <v>1061</v>
      </c>
      <c r="AQ184" s="28">
        <v>145</v>
      </c>
      <c r="AR184" s="28">
        <v>517</v>
      </c>
      <c r="AS184" s="28">
        <v>510</v>
      </c>
      <c r="AT184" s="28">
        <v>51</v>
      </c>
      <c r="AU184" s="28">
        <v>732</v>
      </c>
      <c r="AV184" s="28">
        <v>494</v>
      </c>
      <c r="AW184" s="152">
        <f t="shared" si="52"/>
        <v>83</v>
      </c>
      <c r="AX184" s="20">
        <f t="shared" si="53"/>
        <v>318</v>
      </c>
      <c r="AY184" s="54">
        <f t="shared" si="54"/>
        <v>2449</v>
      </c>
      <c r="AZ184" s="134"/>
      <c r="BA184" s="78"/>
      <c r="BB184" s="77"/>
    </row>
    <row r="185" spans="1:54" ht="20.100000000000001" customHeight="1" x14ac:dyDescent="0.2">
      <c r="A185" s="175"/>
      <c r="B185" s="216"/>
      <c r="C185" s="42" t="s">
        <v>77</v>
      </c>
      <c r="D185" s="43">
        <v>1785</v>
      </c>
      <c r="E185" s="28">
        <v>1684</v>
      </c>
      <c r="F185" s="28">
        <v>1694</v>
      </c>
      <c r="G185" s="28">
        <v>1904</v>
      </c>
      <c r="H185" s="28">
        <v>2462</v>
      </c>
      <c r="I185" s="28">
        <v>2144</v>
      </c>
      <c r="J185" s="28">
        <v>2265</v>
      </c>
      <c r="K185" s="28">
        <v>2428</v>
      </c>
      <c r="L185" s="28">
        <v>2401</v>
      </c>
      <c r="M185" s="28">
        <v>3378</v>
      </c>
      <c r="N185" s="28">
        <v>2957</v>
      </c>
      <c r="O185" s="28">
        <v>2164</v>
      </c>
      <c r="P185" s="145">
        <v>27266</v>
      </c>
      <c r="Q185" s="28">
        <v>1881</v>
      </c>
      <c r="R185" s="28">
        <v>2137</v>
      </c>
      <c r="S185" s="28">
        <v>2099</v>
      </c>
      <c r="T185" s="28">
        <v>2835</v>
      </c>
      <c r="U185" s="28">
        <v>2422</v>
      </c>
      <c r="V185" s="28">
        <v>2615</v>
      </c>
      <c r="W185" s="28">
        <v>2688</v>
      </c>
      <c r="X185" s="28">
        <v>2756</v>
      </c>
      <c r="Y185" s="28">
        <v>2650</v>
      </c>
      <c r="Z185" s="28">
        <v>2461</v>
      </c>
      <c r="AA185" s="28">
        <v>2453</v>
      </c>
      <c r="AB185" s="28">
        <v>2485</v>
      </c>
      <c r="AC185" s="145">
        <v>29482</v>
      </c>
      <c r="AD185" s="43">
        <v>2761</v>
      </c>
      <c r="AE185" s="28">
        <v>2448</v>
      </c>
      <c r="AF185" s="28">
        <v>3333</v>
      </c>
      <c r="AG185" s="28">
        <v>2697</v>
      </c>
      <c r="AH185" s="28">
        <v>3429</v>
      </c>
      <c r="AI185" s="28">
        <v>3395</v>
      </c>
      <c r="AJ185" s="28">
        <v>2877</v>
      </c>
      <c r="AK185" s="28">
        <v>2758</v>
      </c>
      <c r="AL185" s="28">
        <v>2385</v>
      </c>
      <c r="AM185" s="28">
        <v>2986</v>
      </c>
      <c r="AN185" s="28">
        <v>2764</v>
      </c>
      <c r="AO185" s="287">
        <v>3436</v>
      </c>
      <c r="AP185" s="134">
        <v>35269</v>
      </c>
      <c r="AQ185" s="28">
        <v>3065</v>
      </c>
      <c r="AR185" s="28">
        <v>2405</v>
      </c>
      <c r="AS185" s="28">
        <v>3246</v>
      </c>
      <c r="AT185" s="28">
        <v>4138</v>
      </c>
      <c r="AU185" s="28">
        <v>4854</v>
      </c>
      <c r="AV185" s="28">
        <v>3588</v>
      </c>
      <c r="AW185" s="152">
        <f t="shared" si="52"/>
        <v>13989</v>
      </c>
      <c r="AX185" s="20">
        <f t="shared" si="53"/>
        <v>18063</v>
      </c>
      <c r="AY185" s="54">
        <f t="shared" si="54"/>
        <v>21296</v>
      </c>
      <c r="AZ185" s="134">
        <f t="shared" si="50"/>
        <v>17.898466478436582</v>
      </c>
      <c r="BA185" s="78"/>
      <c r="BB185" s="77"/>
    </row>
    <row r="186" spans="1:54" ht="20.100000000000001" customHeight="1" x14ac:dyDescent="0.2">
      <c r="A186" s="175"/>
      <c r="B186" s="216"/>
      <c r="C186" s="42" t="s">
        <v>79</v>
      </c>
      <c r="D186" s="43">
        <v>83</v>
      </c>
      <c r="E186" s="28">
        <v>83</v>
      </c>
      <c r="F186" s="28">
        <v>113</v>
      </c>
      <c r="G186" s="28">
        <v>179</v>
      </c>
      <c r="H186" s="28">
        <v>208</v>
      </c>
      <c r="I186" s="28">
        <v>151</v>
      </c>
      <c r="J186" s="28">
        <v>108</v>
      </c>
      <c r="K186" s="28">
        <v>135</v>
      </c>
      <c r="L186" s="28">
        <v>99</v>
      </c>
      <c r="M186" s="28">
        <v>31</v>
      </c>
      <c r="N186" s="28">
        <v>9</v>
      </c>
      <c r="O186" s="28">
        <v>29</v>
      </c>
      <c r="P186" s="145">
        <v>1228</v>
      </c>
      <c r="Q186" s="28">
        <v>60</v>
      </c>
      <c r="R186" s="28">
        <v>41</v>
      </c>
      <c r="S186" s="28">
        <v>28</v>
      </c>
      <c r="T186" s="28">
        <v>20</v>
      </c>
      <c r="U186" s="28">
        <v>23</v>
      </c>
      <c r="V186" s="28">
        <v>2</v>
      </c>
      <c r="W186" s="28">
        <v>2</v>
      </c>
      <c r="X186" s="28">
        <v>5</v>
      </c>
      <c r="Y186" s="28">
        <v>0</v>
      </c>
      <c r="Z186" s="28">
        <v>0</v>
      </c>
      <c r="AA186" s="28">
        <v>0</v>
      </c>
      <c r="AB186" s="28">
        <v>0</v>
      </c>
      <c r="AC186" s="145">
        <v>181</v>
      </c>
      <c r="AD186" s="43">
        <v>0</v>
      </c>
      <c r="AE186" s="28">
        <v>0</v>
      </c>
      <c r="AF186" s="28">
        <v>0</v>
      </c>
      <c r="AG186" s="28">
        <v>0</v>
      </c>
      <c r="AH186" s="28">
        <v>2</v>
      </c>
      <c r="AI186" s="28">
        <v>0</v>
      </c>
      <c r="AJ186" s="28">
        <v>0</v>
      </c>
      <c r="AK186" s="28">
        <v>0</v>
      </c>
      <c r="AL186" s="28">
        <v>0</v>
      </c>
      <c r="AM186" s="28">
        <v>1</v>
      </c>
      <c r="AN186" s="28">
        <v>0</v>
      </c>
      <c r="AO186" s="287">
        <v>0</v>
      </c>
      <c r="AP186" s="134">
        <v>3</v>
      </c>
      <c r="AQ186" s="28">
        <v>0</v>
      </c>
      <c r="AR186" s="28">
        <v>0</v>
      </c>
      <c r="AS186" s="28">
        <v>3</v>
      </c>
      <c r="AT186" s="28">
        <v>0</v>
      </c>
      <c r="AU186" s="28">
        <v>0</v>
      </c>
      <c r="AV186" s="28">
        <v>0</v>
      </c>
      <c r="AW186" s="152">
        <f t="shared" si="52"/>
        <v>174</v>
      </c>
      <c r="AX186" s="20">
        <f t="shared" si="53"/>
        <v>2</v>
      </c>
      <c r="AY186" s="54">
        <f t="shared" si="54"/>
        <v>3</v>
      </c>
      <c r="AZ186" s="134"/>
      <c r="BA186" s="78"/>
      <c r="BB186" s="77"/>
    </row>
    <row r="187" spans="1:54" ht="20.100000000000001" customHeight="1" x14ac:dyDescent="0.2">
      <c r="A187" s="175"/>
      <c r="B187" s="216"/>
      <c r="C187" s="42" t="s">
        <v>80</v>
      </c>
      <c r="D187" s="43">
        <v>0</v>
      </c>
      <c r="E187" s="28">
        <v>0</v>
      </c>
      <c r="F187" s="28">
        <v>0</v>
      </c>
      <c r="G187" s="28">
        <v>0</v>
      </c>
      <c r="H187" s="28">
        <v>0</v>
      </c>
      <c r="I187" s="28">
        <v>0</v>
      </c>
      <c r="J187" s="28">
        <v>0</v>
      </c>
      <c r="K187" s="28">
        <v>0</v>
      </c>
      <c r="L187" s="28">
        <v>0</v>
      </c>
      <c r="M187" s="28">
        <v>0</v>
      </c>
      <c r="N187" s="28">
        <v>0</v>
      </c>
      <c r="O187" s="28">
        <v>1</v>
      </c>
      <c r="P187" s="145">
        <v>1</v>
      </c>
      <c r="Q187" s="28">
        <v>0</v>
      </c>
      <c r="R187" s="28">
        <v>0</v>
      </c>
      <c r="S187" s="28">
        <v>7</v>
      </c>
      <c r="T187" s="28">
        <v>7</v>
      </c>
      <c r="U187" s="28">
        <v>18</v>
      </c>
      <c r="V187" s="28">
        <v>14</v>
      </c>
      <c r="W187" s="28">
        <v>10</v>
      </c>
      <c r="X187" s="28">
        <v>34</v>
      </c>
      <c r="Y187" s="28">
        <v>54</v>
      </c>
      <c r="Z187" s="28">
        <v>47</v>
      </c>
      <c r="AA187" s="28">
        <v>16</v>
      </c>
      <c r="AB187" s="28">
        <v>27</v>
      </c>
      <c r="AC187" s="145">
        <v>234</v>
      </c>
      <c r="AD187" s="43">
        <v>24</v>
      </c>
      <c r="AE187" s="28">
        <v>40</v>
      </c>
      <c r="AF187" s="28">
        <v>35</v>
      </c>
      <c r="AG187" s="28">
        <v>19</v>
      </c>
      <c r="AH187" s="28">
        <v>10</v>
      </c>
      <c r="AI187" s="28">
        <v>8</v>
      </c>
      <c r="AJ187" s="28">
        <v>4</v>
      </c>
      <c r="AK187" s="28">
        <v>0</v>
      </c>
      <c r="AL187" s="28">
        <v>26</v>
      </c>
      <c r="AM187" s="28">
        <v>39</v>
      </c>
      <c r="AN187" s="28">
        <v>35</v>
      </c>
      <c r="AO187" s="287">
        <v>44</v>
      </c>
      <c r="AP187" s="134">
        <v>284</v>
      </c>
      <c r="AQ187" s="28">
        <v>33</v>
      </c>
      <c r="AR187" s="28">
        <v>29</v>
      </c>
      <c r="AS187" s="28">
        <v>38</v>
      </c>
      <c r="AT187" s="28">
        <v>31</v>
      </c>
      <c r="AU187" s="28">
        <v>29</v>
      </c>
      <c r="AV187" s="28">
        <v>11</v>
      </c>
      <c r="AW187" s="152">
        <f t="shared" si="52"/>
        <v>46</v>
      </c>
      <c r="AX187" s="20">
        <f t="shared" si="53"/>
        <v>136</v>
      </c>
      <c r="AY187" s="54">
        <f t="shared" si="54"/>
        <v>171</v>
      </c>
      <c r="AZ187" s="134">
        <f t="shared" si="50"/>
        <v>25.735294117647058</v>
      </c>
      <c r="BA187" s="78"/>
      <c r="BB187" s="77"/>
    </row>
    <row r="188" spans="1:54" ht="20.100000000000001" customHeight="1" x14ac:dyDescent="0.2">
      <c r="A188" s="175"/>
      <c r="B188" s="216"/>
      <c r="C188" s="42" t="s">
        <v>86</v>
      </c>
      <c r="D188" s="43">
        <v>62</v>
      </c>
      <c r="E188" s="28">
        <v>7</v>
      </c>
      <c r="F188" s="28">
        <v>14</v>
      </c>
      <c r="G188" s="28">
        <v>12</v>
      </c>
      <c r="H188" s="28">
        <v>18</v>
      </c>
      <c r="I188" s="28">
        <v>0</v>
      </c>
      <c r="J188" s="28">
        <v>0</v>
      </c>
      <c r="K188" s="28">
        <v>0</v>
      </c>
      <c r="L188" s="28">
        <v>0</v>
      </c>
      <c r="M188" s="28">
        <v>0</v>
      </c>
      <c r="N188" s="28">
        <v>0</v>
      </c>
      <c r="O188" s="28">
        <v>0</v>
      </c>
      <c r="P188" s="145">
        <v>113</v>
      </c>
      <c r="Q188" s="28">
        <v>0</v>
      </c>
      <c r="R188" s="28">
        <v>0</v>
      </c>
      <c r="S188" s="28">
        <v>0</v>
      </c>
      <c r="T188" s="28">
        <v>0</v>
      </c>
      <c r="U188" s="28">
        <v>0</v>
      </c>
      <c r="V188" s="28">
        <v>0</v>
      </c>
      <c r="W188" s="28">
        <v>0</v>
      </c>
      <c r="X188" s="28">
        <v>0</v>
      </c>
      <c r="Y188" s="28">
        <v>0</v>
      </c>
      <c r="Z188" s="28">
        <v>0</v>
      </c>
      <c r="AA188" s="28">
        <v>0</v>
      </c>
      <c r="AB188" s="28">
        <v>0</v>
      </c>
      <c r="AC188" s="145">
        <v>0</v>
      </c>
      <c r="AD188" s="43">
        <v>0</v>
      </c>
      <c r="AE188" s="28">
        <v>0</v>
      </c>
      <c r="AF188" s="28">
        <v>0</v>
      </c>
      <c r="AG188" s="28">
        <v>0</v>
      </c>
      <c r="AH188" s="28">
        <v>0</v>
      </c>
      <c r="AI188" s="28">
        <v>0</v>
      </c>
      <c r="AJ188" s="28">
        <v>0</v>
      </c>
      <c r="AK188" s="28">
        <v>0</v>
      </c>
      <c r="AL188" s="28">
        <v>0</v>
      </c>
      <c r="AM188" s="28">
        <v>0</v>
      </c>
      <c r="AN188" s="28">
        <v>0</v>
      </c>
      <c r="AO188" s="287">
        <v>0</v>
      </c>
      <c r="AP188" s="134">
        <v>0</v>
      </c>
      <c r="AQ188" s="28">
        <v>0</v>
      </c>
      <c r="AR188" s="28">
        <v>0</v>
      </c>
      <c r="AS188" s="28">
        <v>0</v>
      </c>
      <c r="AT188" s="28">
        <v>0</v>
      </c>
      <c r="AU188" s="28">
        <v>0</v>
      </c>
      <c r="AV188" s="28">
        <v>0</v>
      </c>
      <c r="AW188" s="152">
        <f t="shared" si="52"/>
        <v>0</v>
      </c>
      <c r="AX188" s="20">
        <f t="shared" si="53"/>
        <v>0</v>
      </c>
      <c r="AY188" s="54">
        <f t="shared" si="54"/>
        <v>0</v>
      </c>
      <c r="AZ188" s="134"/>
      <c r="BA188" s="78"/>
      <c r="BB188" s="77"/>
    </row>
    <row r="189" spans="1:54" ht="20.100000000000001" customHeight="1" x14ac:dyDescent="0.2">
      <c r="A189" s="175"/>
      <c r="B189" s="216"/>
      <c r="C189" s="42" t="s">
        <v>81</v>
      </c>
      <c r="D189" s="43">
        <v>1</v>
      </c>
      <c r="E189" s="28">
        <v>0</v>
      </c>
      <c r="F189" s="28">
        <v>1</v>
      </c>
      <c r="G189" s="28">
        <v>0</v>
      </c>
      <c r="H189" s="28">
        <v>0</v>
      </c>
      <c r="I189" s="28">
        <v>58</v>
      </c>
      <c r="J189" s="28">
        <v>8</v>
      </c>
      <c r="K189" s="28">
        <v>8</v>
      </c>
      <c r="L189" s="28">
        <v>1</v>
      </c>
      <c r="M189" s="28">
        <v>6</v>
      </c>
      <c r="N189" s="28">
        <v>5</v>
      </c>
      <c r="O189" s="28">
        <v>24</v>
      </c>
      <c r="P189" s="145">
        <v>112</v>
      </c>
      <c r="Q189" s="28">
        <v>85</v>
      </c>
      <c r="R189" s="28">
        <v>14</v>
      </c>
      <c r="S189" s="28">
        <v>50</v>
      </c>
      <c r="T189" s="28">
        <v>14</v>
      </c>
      <c r="U189" s="28">
        <v>28</v>
      </c>
      <c r="V189" s="28">
        <v>39</v>
      </c>
      <c r="W189" s="28">
        <v>15</v>
      </c>
      <c r="X189" s="28">
        <v>21</v>
      </c>
      <c r="Y189" s="28">
        <v>21</v>
      </c>
      <c r="Z189" s="28">
        <v>11</v>
      </c>
      <c r="AA189" s="28">
        <v>13</v>
      </c>
      <c r="AB189" s="28">
        <v>39</v>
      </c>
      <c r="AC189" s="145">
        <v>350</v>
      </c>
      <c r="AD189" s="43">
        <v>1</v>
      </c>
      <c r="AE189" s="28">
        <v>1</v>
      </c>
      <c r="AF189" s="28">
        <v>33</v>
      </c>
      <c r="AG189" s="28">
        <v>36</v>
      </c>
      <c r="AH189" s="28">
        <v>19</v>
      </c>
      <c r="AI189" s="28">
        <v>44</v>
      </c>
      <c r="AJ189" s="28">
        <v>13</v>
      </c>
      <c r="AK189" s="28">
        <v>12</v>
      </c>
      <c r="AL189" s="28">
        <v>15</v>
      </c>
      <c r="AM189" s="28">
        <v>8</v>
      </c>
      <c r="AN189" s="28">
        <v>3</v>
      </c>
      <c r="AO189" s="287">
        <v>1</v>
      </c>
      <c r="AP189" s="134">
        <v>186</v>
      </c>
      <c r="AQ189" s="28">
        <v>5</v>
      </c>
      <c r="AR189" s="28">
        <v>2</v>
      </c>
      <c r="AS189" s="28">
        <v>6</v>
      </c>
      <c r="AT189" s="28">
        <v>3</v>
      </c>
      <c r="AU189" s="28">
        <v>0</v>
      </c>
      <c r="AV189" s="28">
        <v>0</v>
      </c>
      <c r="AW189" s="152">
        <f t="shared" si="52"/>
        <v>230</v>
      </c>
      <c r="AX189" s="20">
        <f t="shared" si="53"/>
        <v>134</v>
      </c>
      <c r="AY189" s="54">
        <f t="shared" si="54"/>
        <v>16</v>
      </c>
      <c r="AZ189" s="134">
        <f t="shared" si="50"/>
        <v>-88.059701492537314</v>
      </c>
      <c r="BA189" s="78"/>
      <c r="BB189" s="77"/>
    </row>
    <row r="190" spans="1:54" ht="20.100000000000001" customHeight="1" x14ac:dyDescent="0.2">
      <c r="A190" s="175"/>
      <c r="B190" s="216"/>
      <c r="C190" s="42" t="s">
        <v>82</v>
      </c>
      <c r="D190" s="43">
        <v>1</v>
      </c>
      <c r="E190" s="28">
        <v>3</v>
      </c>
      <c r="F190" s="28">
        <v>9</v>
      </c>
      <c r="G190" s="28">
        <v>0</v>
      </c>
      <c r="H190" s="28">
        <v>2</v>
      </c>
      <c r="I190" s="28">
        <v>3</v>
      </c>
      <c r="J190" s="28">
        <v>6</v>
      </c>
      <c r="K190" s="28">
        <v>1</v>
      </c>
      <c r="L190" s="28">
        <v>5</v>
      </c>
      <c r="M190" s="28">
        <v>3</v>
      </c>
      <c r="N190" s="28">
        <v>2</v>
      </c>
      <c r="O190" s="28">
        <v>8</v>
      </c>
      <c r="P190" s="145">
        <v>43</v>
      </c>
      <c r="Q190" s="28">
        <v>0</v>
      </c>
      <c r="R190" s="28">
        <v>2</v>
      </c>
      <c r="S190" s="28">
        <v>5</v>
      </c>
      <c r="T190" s="28">
        <v>3</v>
      </c>
      <c r="U190" s="28">
        <v>2</v>
      </c>
      <c r="V190" s="28">
        <v>1</v>
      </c>
      <c r="W190" s="28">
        <v>0</v>
      </c>
      <c r="X190" s="28">
        <v>1</v>
      </c>
      <c r="Y190" s="28">
        <v>8</v>
      </c>
      <c r="Z190" s="28">
        <v>0</v>
      </c>
      <c r="AA190" s="28">
        <v>1</v>
      </c>
      <c r="AB190" s="28">
        <v>8</v>
      </c>
      <c r="AC190" s="145">
        <v>31</v>
      </c>
      <c r="AD190" s="43">
        <v>1</v>
      </c>
      <c r="AE190" s="28">
        <v>2</v>
      </c>
      <c r="AF190" s="28">
        <v>7</v>
      </c>
      <c r="AG190" s="28">
        <v>0</v>
      </c>
      <c r="AH190" s="28">
        <v>4</v>
      </c>
      <c r="AI190" s="28">
        <v>8</v>
      </c>
      <c r="AJ190" s="28">
        <v>4</v>
      </c>
      <c r="AK190" s="28">
        <v>1</v>
      </c>
      <c r="AL190" s="28">
        <v>2</v>
      </c>
      <c r="AM190" s="28">
        <v>3</v>
      </c>
      <c r="AN190" s="28">
        <v>2</v>
      </c>
      <c r="AO190" s="287">
        <v>1</v>
      </c>
      <c r="AP190" s="134">
        <v>35</v>
      </c>
      <c r="AQ190" s="28">
        <v>1</v>
      </c>
      <c r="AR190" s="28">
        <v>1</v>
      </c>
      <c r="AS190" s="28">
        <v>0</v>
      </c>
      <c r="AT190" s="28">
        <v>0</v>
      </c>
      <c r="AU190" s="28">
        <v>0</v>
      </c>
      <c r="AV190" s="28">
        <v>0</v>
      </c>
      <c r="AW190" s="152">
        <f t="shared" si="52"/>
        <v>13</v>
      </c>
      <c r="AX190" s="20">
        <f t="shared" si="53"/>
        <v>22</v>
      </c>
      <c r="AY190" s="54">
        <f t="shared" si="54"/>
        <v>2</v>
      </c>
      <c r="AZ190" s="134">
        <f t="shared" si="50"/>
        <v>-90.909090909090907</v>
      </c>
      <c r="BA190" s="78"/>
      <c r="BB190" s="77"/>
    </row>
    <row r="191" spans="1:54" ht="20.100000000000001" customHeight="1" thickBot="1" x14ac:dyDescent="0.25">
      <c r="A191" s="175"/>
      <c r="B191" s="216"/>
      <c r="C191" s="42" t="s">
        <v>78</v>
      </c>
      <c r="D191" s="43">
        <v>64</v>
      </c>
      <c r="E191" s="28">
        <v>33</v>
      </c>
      <c r="F191" s="28">
        <v>40</v>
      </c>
      <c r="G191" s="28">
        <v>32</v>
      </c>
      <c r="H191" s="28">
        <v>36</v>
      </c>
      <c r="I191" s="28">
        <v>36</v>
      </c>
      <c r="J191" s="28">
        <v>23</v>
      </c>
      <c r="K191" s="28">
        <v>14</v>
      </c>
      <c r="L191" s="28">
        <v>17</v>
      </c>
      <c r="M191" s="28">
        <v>179</v>
      </c>
      <c r="N191" s="28">
        <v>18</v>
      </c>
      <c r="O191" s="28">
        <v>41</v>
      </c>
      <c r="P191" s="145">
        <v>533</v>
      </c>
      <c r="Q191" s="28">
        <v>29</v>
      </c>
      <c r="R191" s="28">
        <v>23</v>
      </c>
      <c r="S191" s="28">
        <v>35</v>
      </c>
      <c r="T191" s="28">
        <v>39</v>
      </c>
      <c r="U191" s="28">
        <v>52</v>
      </c>
      <c r="V191" s="28">
        <v>31</v>
      </c>
      <c r="W191" s="28">
        <v>179</v>
      </c>
      <c r="X191" s="28">
        <v>40</v>
      </c>
      <c r="Y191" s="28">
        <v>30</v>
      </c>
      <c r="Z191" s="28">
        <v>40</v>
      </c>
      <c r="AA191" s="28">
        <v>65</v>
      </c>
      <c r="AB191" s="28">
        <v>234</v>
      </c>
      <c r="AC191" s="145">
        <v>797</v>
      </c>
      <c r="AD191" s="43">
        <v>54</v>
      </c>
      <c r="AE191" s="28">
        <v>30</v>
      </c>
      <c r="AF191" s="28">
        <v>59</v>
      </c>
      <c r="AG191" s="28">
        <v>67</v>
      </c>
      <c r="AH191" s="28">
        <v>49</v>
      </c>
      <c r="AI191" s="28">
        <v>51</v>
      </c>
      <c r="AJ191" s="28">
        <v>62</v>
      </c>
      <c r="AK191" s="28">
        <v>80</v>
      </c>
      <c r="AL191" s="28">
        <v>211</v>
      </c>
      <c r="AM191" s="28">
        <v>72</v>
      </c>
      <c r="AN191" s="28">
        <v>64</v>
      </c>
      <c r="AO191" s="287">
        <v>138</v>
      </c>
      <c r="AP191" s="134">
        <v>937</v>
      </c>
      <c r="AQ191" s="28">
        <v>106</v>
      </c>
      <c r="AR191" s="28">
        <v>79</v>
      </c>
      <c r="AS191" s="28">
        <v>99</v>
      </c>
      <c r="AT191" s="28">
        <v>72</v>
      </c>
      <c r="AU191" s="28">
        <v>95</v>
      </c>
      <c r="AV191" s="28">
        <v>112</v>
      </c>
      <c r="AW191" s="152">
        <f t="shared" si="52"/>
        <v>209</v>
      </c>
      <c r="AX191" s="20">
        <f t="shared" si="53"/>
        <v>310</v>
      </c>
      <c r="AY191" s="54">
        <f t="shared" si="54"/>
        <v>563</v>
      </c>
      <c r="AZ191" s="127">
        <f t="shared" si="50"/>
        <v>81.612903225806448</v>
      </c>
      <c r="BA191" s="78"/>
      <c r="BB191" s="77"/>
    </row>
    <row r="192" spans="1:54" ht="20.100000000000001" customHeight="1" x14ac:dyDescent="0.25">
      <c r="A192" s="175"/>
      <c r="B192" s="228" t="s">
        <v>8</v>
      </c>
      <c r="C192" s="305"/>
      <c r="D192" s="160">
        <v>533</v>
      </c>
      <c r="E192" s="159">
        <v>628</v>
      </c>
      <c r="F192" s="159">
        <v>517</v>
      </c>
      <c r="G192" s="159">
        <v>539</v>
      </c>
      <c r="H192" s="159">
        <v>364</v>
      </c>
      <c r="I192" s="159">
        <v>514</v>
      </c>
      <c r="J192" s="159">
        <v>516</v>
      </c>
      <c r="K192" s="159">
        <v>392</v>
      </c>
      <c r="L192" s="159">
        <v>424</v>
      </c>
      <c r="M192" s="159">
        <v>417</v>
      </c>
      <c r="N192" s="159">
        <v>336</v>
      </c>
      <c r="O192" s="159">
        <v>512</v>
      </c>
      <c r="P192" s="158">
        <v>5692</v>
      </c>
      <c r="Q192" s="159">
        <v>469</v>
      </c>
      <c r="R192" s="159">
        <v>204</v>
      </c>
      <c r="S192" s="159">
        <v>614</v>
      </c>
      <c r="T192" s="159">
        <v>567</v>
      </c>
      <c r="U192" s="159">
        <v>391</v>
      </c>
      <c r="V192" s="159">
        <v>576</v>
      </c>
      <c r="W192" s="159">
        <v>334</v>
      </c>
      <c r="X192" s="159">
        <v>302</v>
      </c>
      <c r="Y192" s="159">
        <v>392</v>
      </c>
      <c r="Z192" s="159">
        <v>237</v>
      </c>
      <c r="AA192" s="159">
        <v>368</v>
      </c>
      <c r="AB192" s="159">
        <v>262</v>
      </c>
      <c r="AC192" s="158">
        <v>4716</v>
      </c>
      <c r="AD192" s="160">
        <v>331</v>
      </c>
      <c r="AE192" s="159">
        <v>236</v>
      </c>
      <c r="AF192" s="159">
        <v>341</v>
      </c>
      <c r="AG192" s="159">
        <v>314</v>
      </c>
      <c r="AH192" s="159">
        <v>301</v>
      </c>
      <c r="AI192" s="159">
        <v>260</v>
      </c>
      <c r="AJ192" s="159">
        <v>270</v>
      </c>
      <c r="AK192" s="159">
        <v>245</v>
      </c>
      <c r="AL192" s="159">
        <v>205</v>
      </c>
      <c r="AM192" s="159">
        <v>269</v>
      </c>
      <c r="AN192" s="159">
        <v>217</v>
      </c>
      <c r="AO192" s="161">
        <v>293</v>
      </c>
      <c r="AP192" s="158">
        <v>3282</v>
      </c>
      <c r="AQ192" s="159">
        <v>293</v>
      </c>
      <c r="AR192" s="159">
        <v>247</v>
      </c>
      <c r="AS192" s="159">
        <v>223</v>
      </c>
      <c r="AT192" s="159">
        <v>219</v>
      </c>
      <c r="AU192" s="159">
        <v>273</v>
      </c>
      <c r="AV192" s="159">
        <v>217</v>
      </c>
      <c r="AW192" s="240">
        <f t="shared" si="52"/>
        <v>2821</v>
      </c>
      <c r="AX192" s="233">
        <f t="shared" si="53"/>
        <v>1783</v>
      </c>
      <c r="AY192" s="243">
        <f t="shared" si="54"/>
        <v>1472</v>
      </c>
      <c r="AZ192" s="246">
        <f t="shared" si="50"/>
        <v>-17.442512619181162</v>
      </c>
      <c r="BA192" s="78"/>
      <c r="BB192" s="77"/>
    </row>
    <row r="193" spans="1:54" ht="20.100000000000001" customHeight="1" x14ac:dyDescent="0.2">
      <c r="A193" s="175"/>
      <c r="B193" s="216"/>
      <c r="C193" s="42" t="s">
        <v>75</v>
      </c>
      <c r="D193" s="194">
        <v>12</v>
      </c>
      <c r="E193" s="141">
        <v>216</v>
      </c>
      <c r="F193" s="141">
        <v>10</v>
      </c>
      <c r="G193" s="141">
        <v>13</v>
      </c>
      <c r="H193" s="141">
        <v>12</v>
      </c>
      <c r="I193" s="141">
        <v>21</v>
      </c>
      <c r="J193" s="141">
        <v>17</v>
      </c>
      <c r="K193" s="141">
        <v>13</v>
      </c>
      <c r="L193" s="141">
        <v>28</v>
      </c>
      <c r="M193" s="141">
        <v>20</v>
      </c>
      <c r="N193" s="141">
        <v>3</v>
      </c>
      <c r="O193" s="141">
        <v>10</v>
      </c>
      <c r="P193" s="145">
        <v>375</v>
      </c>
      <c r="Q193" s="141">
        <v>54</v>
      </c>
      <c r="R193" s="141">
        <v>4</v>
      </c>
      <c r="S193" s="141">
        <v>21</v>
      </c>
      <c r="T193" s="141">
        <v>10</v>
      </c>
      <c r="U193" s="141">
        <v>18</v>
      </c>
      <c r="V193" s="141">
        <v>225</v>
      </c>
      <c r="W193" s="141">
        <v>20</v>
      </c>
      <c r="X193" s="141">
        <v>28</v>
      </c>
      <c r="Y193" s="141">
        <v>6</v>
      </c>
      <c r="Z193" s="141">
        <v>21</v>
      </c>
      <c r="AA193" s="141">
        <v>113</v>
      </c>
      <c r="AB193" s="141">
        <v>17</v>
      </c>
      <c r="AC193" s="145">
        <v>537</v>
      </c>
      <c r="AD193" s="194">
        <v>26</v>
      </c>
      <c r="AE193" s="141">
        <v>28</v>
      </c>
      <c r="AF193" s="141">
        <v>87</v>
      </c>
      <c r="AG193" s="141">
        <v>47</v>
      </c>
      <c r="AH193" s="141">
        <v>35</v>
      </c>
      <c r="AI193" s="141">
        <v>20</v>
      </c>
      <c r="AJ193" s="141">
        <v>23</v>
      </c>
      <c r="AK193" s="141">
        <v>32</v>
      </c>
      <c r="AL193" s="141">
        <v>15</v>
      </c>
      <c r="AM193" s="141">
        <v>23</v>
      </c>
      <c r="AN193" s="141">
        <v>9</v>
      </c>
      <c r="AO193" s="291">
        <v>55</v>
      </c>
      <c r="AP193" s="200">
        <v>400</v>
      </c>
      <c r="AQ193" s="141">
        <v>25</v>
      </c>
      <c r="AR193" s="141">
        <v>19</v>
      </c>
      <c r="AS193" s="141">
        <v>16</v>
      </c>
      <c r="AT193" s="141">
        <v>46</v>
      </c>
      <c r="AU193" s="141">
        <v>26</v>
      </c>
      <c r="AV193" s="141">
        <v>15</v>
      </c>
      <c r="AW193" s="152">
        <f t="shared" si="52"/>
        <v>332</v>
      </c>
      <c r="AX193" s="20">
        <f t="shared" si="53"/>
        <v>243</v>
      </c>
      <c r="AY193" s="54">
        <f t="shared" si="54"/>
        <v>147</v>
      </c>
      <c r="AZ193" s="134">
        <f t="shared" si="50"/>
        <v>-39.506172839506171</v>
      </c>
      <c r="BA193" s="78"/>
      <c r="BB193" s="77"/>
    </row>
    <row r="194" spans="1:54" ht="20.100000000000001" customHeight="1" x14ac:dyDescent="0.2">
      <c r="A194" s="175"/>
      <c r="B194" s="216"/>
      <c r="C194" s="42" t="s">
        <v>74</v>
      </c>
      <c r="D194" s="194">
        <v>412</v>
      </c>
      <c r="E194" s="141">
        <v>327</v>
      </c>
      <c r="F194" s="141">
        <v>316</v>
      </c>
      <c r="G194" s="141">
        <v>323</v>
      </c>
      <c r="H194" s="141">
        <v>285</v>
      </c>
      <c r="I194" s="141">
        <v>246</v>
      </c>
      <c r="J194" s="141">
        <v>292</v>
      </c>
      <c r="K194" s="141">
        <v>292</v>
      </c>
      <c r="L194" s="141">
        <v>262</v>
      </c>
      <c r="M194" s="141">
        <v>253</v>
      </c>
      <c r="N194" s="141">
        <v>236</v>
      </c>
      <c r="O194" s="141">
        <v>267</v>
      </c>
      <c r="P194" s="145">
        <v>3511</v>
      </c>
      <c r="Q194" s="141">
        <v>200</v>
      </c>
      <c r="R194" s="141">
        <v>128</v>
      </c>
      <c r="S194" s="141">
        <v>385</v>
      </c>
      <c r="T194" s="141">
        <v>219</v>
      </c>
      <c r="U194" s="141">
        <v>215</v>
      </c>
      <c r="V194" s="141">
        <v>192</v>
      </c>
      <c r="W194" s="141">
        <v>135</v>
      </c>
      <c r="X194" s="141">
        <v>135</v>
      </c>
      <c r="Y194" s="141">
        <v>188</v>
      </c>
      <c r="Z194" s="141">
        <v>117</v>
      </c>
      <c r="AA194" s="141">
        <v>154</v>
      </c>
      <c r="AB194" s="141">
        <v>156</v>
      </c>
      <c r="AC194" s="145">
        <v>2224</v>
      </c>
      <c r="AD194" s="194">
        <v>138</v>
      </c>
      <c r="AE194" s="141">
        <v>97</v>
      </c>
      <c r="AF194" s="141">
        <v>127</v>
      </c>
      <c r="AG194" s="141">
        <v>105</v>
      </c>
      <c r="AH194" s="141">
        <v>119</v>
      </c>
      <c r="AI194" s="141">
        <v>88</v>
      </c>
      <c r="AJ194" s="141">
        <v>108</v>
      </c>
      <c r="AK194" s="141">
        <v>92</v>
      </c>
      <c r="AL194" s="141">
        <v>77</v>
      </c>
      <c r="AM194" s="141">
        <v>138</v>
      </c>
      <c r="AN194" s="141">
        <v>128</v>
      </c>
      <c r="AO194" s="291">
        <v>127</v>
      </c>
      <c r="AP194" s="200">
        <v>1344</v>
      </c>
      <c r="AQ194" s="141">
        <v>136</v>
      </c>
      <c r="AR194" s="141">
        <v>140</v>
      </c>
      <c r="AS194" s="141">
        <v>134</v>
      </c>
      <c r="AT194" s="141">
        <v>115</v>
      </c>
      <c r="AU194" s="141">
        <v>113</v>
      </c>
      <c r="AV194" s="141">
        <v>115</v>
      </c>
      <c r="AW194" s="152">
        <f t="shared" si="52"/>
        <v>1339</v>
      </c>
      <c r="AX194" s="20">
        <f t="shared" si="53"/>
        <v>674</v>
      </c>
      <c r="AY194" s="54">
        <f t="shared" si="54"/>
        <v>753</v>
      </c>
      <c r="AZ194" s="134">
        <f t="shared" si="50"/>
        <v>11.72106824925816</v>
      </c>
      <c r="BA194" s="78"/>
      <c r="BB194" s="77"/>
    </row>
    <row r="195" spans="1:54" ht="20.100000000000001" customHeight="1" x14ac:dyDescent="0.2">
      <c r="A195" s="175"/>
      <c r="B195" s="216"/>
      <c r="C195" s="42" t="s">
        <v>87</v>
      </c>
      <c r="D195" s="194">
        <v>0</v>
      </c>
      <c r="E195" s="141">
        <v>0</v>
      </c>
      <c r="F195" s="141">
        <v>0</v>
      </c>
      <c r="G195" s="141">
        <v>0</v>
      </c>
      <c r="H195" s="141">
        <v>0</v>
      </c>
      <c r="I195" s="141">
        <v>0</v>
      </c>
      <c r="J195" s="141">
        <v>0</v>
      </c>
      <c r="K195" s="141">
        <v>0</v>
      </c>
      <c r="L195" s="141">
        <v>0</v>
      </c>
      <c r="M195" s="141">
        <v>0</v>
      </c>
      <c r="N195" s="141">
        <v>0</v>
      </c>
      <c r="O195" s="141">
        <v>0</v>
      </c>
      <c r="P195" s="145">
        <v>0</v>
      </c>
      <c r="Q195" s="141">
        <v>1</v>
      </c>
      <c r="R195" s="141">
        <v>0</v>
      </c>
      <c r="S195" s="141">
        <v>0</v>
      </c>
      <c r="T195" s="141">
        <v>0</v>
      </c>
      <c r="U195" s="141">
        <v>0</v>
      </c>
      <c r="V195" s="141">
        <v>0</v>
      </c>
      <c r="W195" s="141">
        <v>1</v>
      </c>
      <c r="X195" s="141">
        <v>0</v>
      </c>
      <c r="Y195" s="141">
        <v>0</v>
      </c>
      <c r="Z195" s="141">
        <v>0</v>
      </c>
      <c r="AA195" s="141">
        <v>0</v>
      </c>
      <c r="AB195" s="141">
        <v>0</v>
      </c>
      <c r="AC195" s="145">
        <v>2</v>
      </c>
      <c r="AD195" s="194">
        <v>0</v>
      </c>
      <c r="AE195" s="141">
        <v>0</v>
      </c>
      <c r="AF195" s="141">
        <v>0</v>
      </c>
      <c r="AG195" s="141">
        <v>0</v>
      </c>
      <c r="AH195" s="141">
        <v>0</v>
      </c>
      <c r="AI195" s="141">
        <v>0</v>
      </c>
      <c r="AJ195" s="141">
        <v>0</v>
      </c>
      <c r="AK195" s="141">
        <v>0</v>
      </c>
      <c r="AL195" s="141">
        <v>0</v>
      </c>
      <c r="AM195" s="141">
        <v>0</v>
      </c>
      <c r="AN195" s="141">
        <v>0</v>
      </c>
      <c r="AO195" s="291">
        <v>0</v>
      </c>
      <c r="AP195" s="200">
        <v>0</v>
      </c>
      <c r="AQ195" s="141">
        <v>0</v>
      </c>
      <c r="AR195" s="141">
        <v>0</v>
      </c>
      <c r="AS195" s="141">
        <v>0</v>
      </c>
      <c r="AT195" s="141">
        <v>0</v>
      </c>
      <c r="AU195" s="141">
        <v>0</v>
      </c>
      <c r="AV195" s="141">
        <v>0</v>
      </c>
      <c r="AW195" s="152">
        <f t="shared" si="52"/>
        <v>1</v>
      </c>
      <c r="AX195" s="20">
        <f t="shared" si="53"/>
        <v>0</v>
      </c>
      <c r="AY195" s="54">
        <f t="shared" si="54"/>
        <v>0</v>
      </c>
      <c r="AZ195" s="134"/>
      <c r="BA195" s="78"/>
      <c r="BB195" s="77"/>
    </row>
    <row r="196" spans="1:54" ht="20.100000000000001" customHeight="1" x14ac:dyDescent="0.2">
      <c r="A196" s="175"/>
      <c r="B196" s="216"/>
      <c r="C196" s="42" t="s">
        <v>83</v>
      </c>
      <c r="D196" s="194">
        <v>0</v>
      </c>
      <c r="E196" s="141">
        <v>0</v>
      </c>
      <c r="F196" s="141">
        <v>0</v>
      </c>
      <c r="G196" s="141">
        <v>0</v>
      </c>
      <c r="H196" s="141">
        <v>0</v>
      </c>
      <c r="I196" s="141">
        <v>0</v>
      </c>
      <c r="J196" s="141">
        <v>0</v>
      </c>
      <c r="K196" s="141">
        <v>0</v>
      </c>
      <c r="L196" s="141">
        <v>0</v>
      </c>
      <c r="M196" s="141">
        <v>0</v>
      </c>
      <c r="N196" s="141">
        <v>0</v>
      </c>
      <c r="O196" s="141">
        <v>0</v>
      </c>
      <c r="P196" s="145">
        <v>0</v>
      </c>
      <c r="Q196" s="141">
        <v>0</v>
      </c>
      <c r="R196" s="141">
        <v>0</v>
      </c>
      <c r="S196" s="141">
        <v>0</v>
      </c>
      <c r="T196" s="141">
        <v>3</v>
      </c>
      <c r="U196" s="141">
        <v>1</v>
      </c>
      <c r="V196" s="141">
        <v>0</v>
      </c>
      <c r="W196" s="141">
        <v>0</v>
      </c>
      <c r="X196" s="141">
        <v>4</v>
      </c>
      <c r="Y196" s="141">
        <v>0</v>
      </c>
      <c r="Z196" s="141">
        <v>0</v>
      </c>
      <c r="AA196" s="141">
        <v>1</v>
      </c>
      <c r="AB196" s="141">
        <v>0</v>
      </c>
      <c r="AC196" s="145">
        <v>9</v>
      </c>
      <c r="AD196" s="194">
        <v>0</v>
      </c>
      <c r="AE196" s="141">
        <v>0</v>
      </c>
      <c r="AF196" s="141">
        <v>1</v>
      </c>
      <c r="AG196" s="141">
        <v>0</v>
      </c>
      <c r="AH196" s="141">
        <v>0</v>
      </c>
      <c r="AI196" s="141">
        <v>0</v>
      </c>
      <c r="AJ196" s="141">
        <v>0</v>
      </c>
      <c r="AK196" s="141">
        <v>0</v>
      </c>
      <c r="AL196" s="141">
        <v>0</v>
      </c>
      <c r="AM196" s="141">
        <v>0</v>
      </c>
      <c r="AN196" s="141">
        <v>2</v>
      </c>
      <c r="AO196" s="291">
        <v>3</v>
      </c>
      <c r="AP196" s="200">
        <v>6</v>
      </c>
      <c r="AQ196" s="141">
        <v>0</v>
      </c>
      <c r="AR196" s="141">
        <v>0</v>
      </c>
      <c r="AS196" s="141">
        <v>0</v>
      </c>
      <c r="AT196" s="141">
        <v>0</v>
      </c>
      <c r="AU196" s="141">
        <v>0</v>
      </c>
      <c r="AV196" s="141">
        <v>0</v>
      </c>
      <c r="AW196" s="152">
        <f t="shared" si="52"/>
        <v>4</v>
      </c>
      <c r="AX196" s="20">
        <f t="shared" si="53"/>
        <v>1</v>
      </c>
      <c r="AY196" s="54">
        <f t="shared" si="54"/>
        <v>0</v>
      </c>
      <c r="AZ196" s="134"/>
      <c r="BA196" s="78"/>
      <c r="BB196" s="77"/>
    </row>
    <row r="197" spans="1:54" ht="20.100000000000001" customHeight="1" x14ac:dyDescent="0.2">
      <c r="A197" s="175"/>
      <c r="B197" s="216"/>
      <c r="C197" s="42" t="s">
        <v>77</v>
      </c>
      <c r="D197" s="194">
        <v>76</v>
      </c>
      <c r="E197" s="141">
        <v>63</v>
      </c>
      <c r="F197" s="141">
        <v>102</v>
      </c>
      <c r="G197" s="141">
        <v>153</v>
      </c>
      <c r="H197" s="141">
        <v>60</v>
      </c>
      <c r="I197" s="141">
        <v>205</v>
      </c>
      <c r="J197" s="141">
        <v>191</v>
      </c>
      <c r="K197" s="141">
        <v>80</v>
      </c>
      <c r="L197" s="141">
        <v>119</v>
      </c>
      <c r="M197" s="141">
        <v>130</v>
      </c>
      <c r="N197" s="141">
        <v>89</v>
      </c>
      <c r="O197" s="141">
        <v>147</v>
      </c>
      <c r="P197" s="145">
        <v>1415</v>
      </c>
      <c r="Q197" s="141">
        <v>197</v>
      </c>
      <c r="R197" s="141">
        <v>70</v>
      </c>
      <c r="S197" s="141">
        <v>188</v>
      </c>
      <c r="T197" s="141">
        <v>326</v>
      </c>
      <c r="U197" s="141">
        <v>154</v>
      </c>
      <c r="V197" s="141">
        <v>157</v>
      </c>
      <c r="W197" s="141">
        <v>122</v>
      </c>
      <c r="X197" s="141">
        <v>132</v>
      </c>
      <c r="Y197" s="141">
        <v>191</v>
      </c>
      <c r="Z197" s="141">
        <v>91</v>
      </c>
      <c r="AA197" s="141">
        <v>98</v>
      </c>
      <c r="AB197" s="141">
        <v>73</v>
      </c>
      <c r="AC197" s="145">
        <v>1799</v>
      </c>
      <c r="AD197" s="194">
        <v>157</v>
      </c>
      <c r="AE197" s="141">
        <v>105</v>
      </c>
      <c r="AF197" s="141">
        <v>124</v>
      </c>
      <c r="AG197" s="141">
        <v>100</v>
      </c>
      <c r="AH197" s="141">
        <v>90</v>
      </c>
      <c r="AI197" s="141">
        <v>120</v>
      </c>
      <c r="AJ197" s="141">
        <v>135</v>
      </c>
      <c r="AK197" s="141">
        <v>118</v>
      </c>
      <c r="AL197" s="141">
        <v>111</v>
      </c>
      <c r="AM197" s="141">
        <v>105</v>
      </c>
      <c r="AN197" s="141">
        <v>77</v>
      </c>
      <c r="AO197" s="291">
        <v>107</v>
      </c>
      <c r="AP197" s="200">
        <v>1349</v>
      </c>
      <c r="AQ197" s="141">
        <v>129</v>
      </c>
      <c r="AR197" s="141">
        <v>68</v>
      </c>
      <c r="AS197" s="141">
        <v>54</v>
      </c>
      <c r="AT197" s="141">
        <v>56</v>
      </c>
      <c r="AU197" s="141">
        <v>93</v>
      </c>
      <c r="AV197" s="141">
        <v>86</v>
      </c>
      <c r="AW197" s="152">
        <f t="shared" si="52"/>
        <v>1092</v>
      </c>
      <c r="AX197" s="20">
        <f t="shared" si="53"/>
        <v>696</v>
      </c>
      <c r="AY197" s="54">
        <f t="shared" si="54"/>
        <v>486</v>
      </c>
      <c r="AZ197" s="134">
        <f t="shared" si="50"/>
        <v>-30.172413793103448</v>
      </c>
      <c r="BA197" s="78"/>
      <c r="BB197" s="77"/>
    </row>
    <row r="198" spans="1:54" ht="20.100000000000001" customHeight="1" x14ac:dyDescent="0.2">
      <c r="A198" s="175"/>
      <c r="B198" s="216"/>
      <c r="C198" s="42" t="s">
        <v>81</v>
      </c>
      <c r="D198" s="194">
        <v>31</v>
      </c>
      <c r="E198" s="141">
        <v>19</v>
      </c>
      <c r="F198" s="141">
        <v>85</v>
      </c>
      <c r="G198" s="141">
        <v>46</v>
      </c>
      <c r="H198" s="141">
        <v>5</v>
      </c>
      <c r="I198" s="141">
        <v>26</v>
      </c>
      <c r="J198" s="141">
        <v>7</v>
      </c>
      <c r="K198" s="141">
        <v>4</v>
      </c>
      <c r="L198" s="141">
        <v>7</v>
      </c>
      <c r="M198" s="141">
        <v>2</v>
      </c>
      <c r="N198" s="141">
        <v>4</v>
      </c>
      <c r="O198" s="141">
        <v>81</v>
      </c>
      <c r="P198" s="145">
        <v>317</v>
      </c>
      <c r="Q198" s="141">
        <v>3</v>
      </c>
      <c r="R198" s="141">
        <v>0</v>
      </c>
      <c r="S198" s="141">
        <v>3</v>
      </c>
      <c r="T198" s="141">
        <v>2</v>
      </c>
      <c r="U198" s="141">
        <v>0</v>
      </c>
      <c r="V198" s="141">
        <v>0</v>
      </c>
      <c r="W198" s="141">
        <v>54</v>
      </c>
      <c r="X198" s="141">
        <v>0</v>
      </c>
      <c r="Y198" s="141">
        <v>0</v>
      </c>
      <c r="Z198" s="141">
        <v>4</v>
      </c>
      <c r="AA198" s="141">
        <v>0</v>
      </c>
      <c r="AB198" s="141">
        <v>2</v>
      </c>
      <c r="AC198" s="145">
        <v>68</v>
      </c>
      <c r="AD198" s="194">
        <v>2</v>
      </c>
      <c r="AE198" s="141">
        <v>4</v>
      </c>
      <c r="AF198" s="141">
        <v>0</v>
      </c>
      <c r="AG198" s="141">
        <v>61</v>
      </c>
      <c r="AH198" s="141">
        <v>51</v>
      </c>
      <c r="AI198" s="141">
        <v>25</v>
      </c>
      <c r="AJ198" s="141">
        <v>1</v>
      </c>
      <c r="AK198" s="141">
        <v>0</v>
      </c>
      <c r="AL198" s="141">
        <v>0</v>
      </c>
      <c r="AM198" s="141">
        <v>0</v>
      </c>
      <c r="AN198" s="141">
        <v>0</v>
      </c>
      <c r="AO198" s="291">
        <v>0</v>
      </c>
      <c r="AP198" s="200">
        <v>144</v>
      </c>
      <c r="AQ198" s="141">
        <v>0</v>
      </c>
      <c r="AR198" s="141">
        <v>15</v>
      </c>
      <c r="AS198" s="141">
        <v>18</v>
      </c>
      <c r="AT198" s="141">
        <v>0</v>
      </c>
      <c r="AU198" s="141">
        <v>37</v>
      </c>
      <c r="AV198" s="141">
        <v>0</v>
      </c>
      <c r="AW198" s="152">
        <f t="shared" si="52"/>
        <v>8</v>
      </c>
      <c r="AX198" s="20">
        <f t="shared" si="53"/>
        <v>143</v>
      </c>
      <c r="AY198" s="54">
        <f t="shared" si="54"/>
        <v>70</v>
      </c>
      <c r="AZ198" s="134">
        <f t="shared" si="50"/>
        <v>-51.048951048951039</v>
      </c>
      <c r="BA198" s="78"/>
      <c r="BB198" s="77"/>
    </row>
    <row r="199" spans="1:54" ht="20.100000000000001" customHeight="1" thickBot="1" x14ac:dyDescent="0.25">
      <c r="A199" s="175"/>
      <c r="B199" s="229"/>
      <c r="C199" s="303" t="s">
        <v>82</v>
      </c>
      <c r="D199" s="131">
        <v>2</v>
      </c>
      <c r="E199" s="121">
        <v>3</v>
      </c>
      <c r="F199" s="121">
        <v>4</v>
      </c>
      <c r="G199" s="121">
        <v>4</v>
      </c>
      <c r="H199" s="121">
        <v>2</v>
      </c>
      <c r="I199" s="121">
        <v>16</v>
      </c>
      <c r="J199" s="121">
        <v>9</v>
      </c>
      <c r="K199" s="121">
        <v>3</v>
      </c>
      <c r="L199" s="121">
        <v>8</v>
      </c>
      <c r="M199" s="121">
        <v>12</v>
      </c>
      <c r="N199" s="121">
        <v>4</v>
      </c>
      <c r="O199" s="121">
        <v>7</v>
      </c>
      <c r="P199" s="181">
        <v>74</v>
      </c>
      <c r="Q199" s="121">
        <v>14</v>
      </c>
      <c r="R199" s="121">
        <v>2</v>
      </c>
      <c r="S199" s="121">
        <v>17</v>
      </c>
      <c r="T199" s="121">
        <v>7</v>
      </c>
      <c r="U199" s="121">
        <v>3</v>
      </c>
      <c r="V199" s="121">
        <v>2</v>
      </c>
      <c r="W199" s="121">
        <v>2</v>
      </c>
      <c r="X199" s="121">
        <v>3</v>
      </c>
      <c r="Y199" s="121">
        <v>7</v>
      </c>
      <c r="Z199" s="121">
        <v>4</v>
      </c>
      <c r="AA199" s="121">
        <v>2</v>
      </c>
      <c r="AB199" s="121">
        <v>14</v>
      </c>
      <c r="AC199" s="181">
        <v>77</v>
      </c>
      <c r="AD199" s="131">
        <v>8</v>
      </c>
      <c r="AE199" s="121">
        <v>2</v>
      </c>
      <c r="AF199" s="121">
        <v>2</v>
      </c>
      <c r="AG199" s="121">
        <v>1</v>
      </c>
      <c r="AH199" s="121">
        <v>6</v>
      </c>
      <c r="AI199" s="121">
        <v>7</v>
      </c>
      <c r="AJ199" s="121">
        <v>3</v>
      </c>
      <c r="AK199" s="121">
        <v>3</v>
      </c>
      <c r="AL199" s="121">
        <v>2</v>
      </c>
      <c r="AM199" s="121">
        <v>3</v>
      </c>
      <c r="AN199" s="121">
        <v>1</v>
      </c>
      <c r="AO199" s="292">
        <v>1</v>
      </c>
      <c r="AP199" s="199">
        <v>39</v>
      </c>
      <c r="AQ199" s="121">
        <v>3</v>
      </c>
      <c r="AR199" s="121">
        <v>5</v>
      </c>
      <c r="AS199" s="121">
        <v>1</v>
      </c>
      <c r="AT199" s="121">
        <v>2</v>
      </c>
      <c r="AU199" s="121">
        <v>4</v>
      </c>
      <c r="AV199" s="121">
        <v>1</v>
      </c>
      <c r="AW199" s="232">
        <f t="shared" si="52"/>
        <v>45</v>
      </c>
      <c r="AX199" s="155">
        <f t="shared" si="53"/>
        <v>26</v>
      </c>
      <c r="AY199" s="231">
        <f t="shared" si="54"/>
        <v>16</v>
      </c>
      <c r="AZ199" s="127">
        <f t="shared" si="50"/>
        <v>-38.46153846153846</v>
      </c>
      <c r="BA199" s="78"/>
      <c r="BB199" s="77"/>
    </row>
    <row r="200" spans="1:54" ht="20.100000000000001" customHeight="1" x14ac:dyDescent="0.25">
      <c r="A200" s="66"/>
      <c r="BA200" s="69"/>
      <c r="BB200" s="69"/>
    </row>
    <row r="201" spans="1:54" ht="20.100000000000001" customHeight="1" thickBot="1" x14ac:dyDescent="0.3">
      <c r="A201" s="66"/>
      <c r="B201" s="277" t="s">
        <v>121</v>
      </c>
      <c r="C201" s="255"/>
      <c r="BA201" s="69"/>
      <c r="BB201" s="69"/>
    </row>
    <row r="202" spans="1:54" ht="20.100000000000001" customHeight="1" x14ac:dyDescent="0.25">
      <c r="A202" s="66"/>
      <c r="B202" s="259" t="s">
        <v>35</v>
      </c>
      <c r="C202" s="260"/>
      <c r="D202" s="263">
        <f>+D203</f>
        <v>36189.038018074803</v>
      </c>
      <c r="E202" s="264">
        <f t="shared" ref="E202:AV202" si="55">+E203</f>
        <v>31308.832963621797</v>
      </c>
      <c r="F202" s="264">
        <f t="shared" si="55"/>
        <v>35093.276307559194</v>
      </c>
      <c r="G202" s="264">
        <f t="shared" si="55"/>
        <v>43525.140188923389</v>
      </c>
      <c r="H202" s="264">
        <f t="shared" si="55"/>
        <v>36292.676447491198</v>
      </c>
      <c r="I202" s="264">
        <f t="shared" si="55"/>
        <v>37984.149288372588</v>
      </c>
      <c r="J202" s="264">
        <f t="shared" si="55"/>
        <v>45444.703443585415</v>
      </c>
      <c r="K202" s="264">
        <f t="shared" si="55"/>
        <v>34264.406158216603</v>
      </c>
      <c r="L202" s="264">
        <f t="shared" si="55"/>
        <v>33214.439597804601</v>
      </c>
      <c r="M202" s="264">
        <f t="shared" si="55"/>
        <v>40435.274017608222</v>
      </c>
      <c r="N202" s="264">
        <f t="shared" si="55"/>
        <v>35014.371481748996</v>
      </c>
      <c r="O202" s="265">
        <f t="shared" si="55"/>
        <v>47942.131000655987</v>
      </c>
      <c r="P202" s="266">
        <f t="shared" si="55"/>
        <v>456708.4389136628</v>
      </c>
      <c r="Q202" s="263">
        <f t="shared" si="55"/>
        <v>38233.920439683796</v>
      </c>
      <c r="R202" s="264">
        <f t="shared" si="55"/>
        <v>36399.417257901216</v>
      </c>
      <c r="S202" s="264">
        <f t="shared" si="55"/>
        <v>43273.653410963205</v>
      </c>
      <c r="T202" s="264">
        <f t="shared" si="55"/>
        <v>46224.449205248595</v>
      </c>
      <c r="U202" s="264">
        <f t="shared" si="55"/>
        <v>47008.720544612392</v>
      </c>
      <c r="V202" s="264">
        <f t="shared" si="55"/>
        <v>46621.008159351797</v>
      </c>
      <c r="W202" s="264">
        <f t="shared" si="55"/>
        <v>40009.055095369396</v>
      </c>
      <c r="X202" s="264">
        <f t="shared" si="55"/>
        <v>51039.468868088414</v>
      </c>
      <c r="Y202" s="264">
        <f t="shared" si="55"/>
        <v>50289.003485662208</v>
      </c>
      <c r="Z202" s="264">
        <f t="shared" si="55"/>
        <v>52899.210558305414</v>
      </c>
      <c r="AA202" s="264">
        <f t="shared" si="55"/>
        <v>48204.908690060409</v>
      </c>
      <c r="AB202" s="265">
        <f t="shared" si="55"/>
        <v>57424.495639538021</v>
      </c>
      <c r="AC202" s="266">
        <f t="shared" si="55"/>
        <v>557627.31135478488</v>
      </c>
      <c r="AD202" s="263">
        <f t="shared" si="55"/>
        <v>44089.490655030408</v>
      </c>
      <c r="AE202" s="264">
        <f t="shared" si="55"/>
        <v>37606.220131665992</v>
      </c>
      <c r="AF202" s="264">
        <f t="shared" si="55"/>
        <v>48205.360680905404</v>
      </c>
      <c r="AG202" s="264">
        <f t="shared" si="55"/>
        <v>52180.44833557502</v>
      </c>
      <c r="AH202" s="264">
        <f t="shared" si="55"/>
        <v>56390.295669898798</v>
      </c>
      <c r="AI202" s="264">
        <f t="shared" si="55"/>
        <v>45726.814884708809</v>
      </c>
      <c r="AJ202" s="264">
        <f t="shared" si="55"/>
        <v>47652.794064765403</v>
      </c>
      <c r="AK202" s="264">
        <f t="shared" si="55"/>
        <v>44217.753119297602</v>
      </c>
      <c r="AL202" s="264">
        <f t="shared" si="55"/>
        <v>45529.021237413202</v>
      </c>
      <c r="AM202" s="264">
        <f t="shared" si="55"/>
        <v>49037.057047930801</v>
      </c>
      <c r="AN202" s="264">
        <f t="shared" si="55"/>
        <v>47916.694351204002</v>
      </c>
      <c r="AO202" s="265">
        <f t="shared" si="55"/>
        <v>54664.162353628009</v>
      </c>
      <c r="AP202" s="266">
        <f t="shared" si="55"/>
        <v>573216.11253202346</v>
      </c>
      <c r="AQ202" s="263">
        <f t="shared" si="55"/>
        <v>50423.429560936202</v>
      </c>
      <c r="AR202" s="264">
        <f t="shared" si="55"/>
        <v>39738.160411426405</v>
      </c>
      <c r="AS202" s="264">
        <f t="shared" si="55"/>
        <v>51961.054279401571</v>
      </c>
      <c r="AT202" s="264">
        <f t="shared" si="55"/>
        <v>64831.998709893203</v>
      </c>
      <c r="AU202" s="264">
        <f t="shared" si="55"/>
        <v>56075.175074850762</v>
      </c>
      <c r="AV202" s="264">
        <f t="shared" si="55"/>
        <v>51462.119207112599</v>
      </c>
      <c r="AW202" s="151">
        <f t="shared" ref="AW202:AW210" si="56">SUM($Q202:$V202)</f>
        <v>257761.16901776099</v>
      </c>
      <c r="AX202" s="150">
        <f t="shared" ref="AX202:AX210" si="57">SUM($AD202:$AI202)</f>
        <v>284198.63035778445</v>
      </c>
      <c r="AY202" s="234">
        <f t="shared" ref="AY202:AY210" si="58">SUM($AQ202:$AV202)</f>
        <v>314491.93724362075</v>
      </c>
      <c r="AZ202" s="184">
        <f t="shared" ref="AZ202:AZ210" si="59">((AY202/AX202)-1)*100</f>
        <v>10.659202279651847</v>
      </c>
      <c r="BA202" s="69"/>
      <c r="BB202" s="69"/>
    </row>
    <row r="203" spans="1:54" ht="20.100000000000001" customHeight="1" x14ac:dyDescent="0.2">
      <c r="A203" s="66"/>
      <c r="B203" s="261"/>
      <c r="C203" s="262" t="s">
        <v>122</v>
      </c>
      <c r="D203" s="267">
        <f>+D14</f>
        <v>36189.038018074803</v>
      </c>
      <c r="E203" s="257">
        <f t="shared" ref="E203:AQ203" si="60">+E14</f>
        <v>31308.832963621797</v>
      </c>
      <c r="F203" s="257">
        <f t="shared" si="60"/>
        <v>35093.276307559194</v>
      </c>
      <c r="G203" s="257">
        <f t="shared" si="60"/>
        <v>43525.140188923389</v>
      </c>
      <c r="H203" s="257">
        <f t="shared" si="60"/>
        <v>36292.676447491198</v>
      </c>
      <c r="I203" s="257">
        <f t="shared" si="60"/>
        <v>37984.149288372588</v>
      </c>
      <c r="J203" s="257">
        <f t="shared" si="60"/>
        <v>45444.703443585415</v>
      </c>
      <c r="K203" s="257">
        <f t="shared" si="60"/>
        <v>34264.406158216603</v>
      </c>
      <c r="L203" s="257">
        <f t="shared" si="60"/>
        <v>33214.439597804601</v>
      </c>
      <c r="M203" s="257">
        <f t="shared" si="60"/>
        <v>40435.274017608222</v>
      </c>
      <c r="N203" s="257">
        <f t="shared" si="60"/>
        <v>35014.371481748996</v>
      </c>
      <c r="O203" s="268">
        <f t="shared" si="60"/>
        <v>47942.131000655987</v>
      </c>
      <c r="P203" s="269">
        <f t="shared" si="60"/>
        <v>456708.4389136628</v>
      </c>
      <c r="Q203" s="267">
        <f t="shared" si="60"/>
        <v>38233.920439683796</v>
      </c>
      <c r="R203" s="257">
        <f t="shared" si="60"/>
        <v>36399.417257901216</v>
      </c>
      <c r="S203" s="257">
        <f t="shared" si="60"/>
        <v>43273.653410963205</v>
      </c>
      <c r="T203" s="257">
        <f t="shared" si="60"/>
        <v>46224.449205248595</v>
      </c>
      <c r="U203" s="257">
        <f t="shared" si="60"/>
        <v>47008.720544612392</v>
      </c>
      <c r="V203" s="257">
        <f t="shared" si="60"/>
        <v>46621.008159351797</v>
      </c>
      <c r="W203" s="257">
        <f t="shared" si="60"/>
        <v>40009.055095369396</v>
      </c>
      <c r="X203" s="257">
        <f t="shared" si="60"/>
        <v>51039.468868088414</v>
      </c>
      <c r="Y203" s="257">
        <f t="shared" si="60"/>
        <v>50289.003485662208</v>
      </c>
      <c r="Z203" s="257">
        <f t="shared" si="60"/>
        <v>52899.210558305414</v>
      </c>
      <c r="AA203" s="257">
        <f t="shared" si="60"/>
        <v>48204.908690060409</v>
      </c>
      <c r="AB203" s="268">
        <f t="shared" si="60"/>
        <v>57424.495639538021</v>
      </c>
      <c r="AC203" s="269">
        <f t="shared" si="60"/>
        <v>557627.31135478488</v>
      </c>
      <c r="AD203" s="267">
        <f t="shared" si="60"/>
        <v>44089.490655030408</v>
      </c>
      <c r="AE203" s="257">
        <f t="shared" si="60"/>
        <v>37606.220131665992</v>
      </c>
      <c r="AF203" s="257">
        <f t="shared" si="60"/>
        <v>48205.360680905404</v>
      </c>
      <c r="AG203" s="257">
        <f t="shared" si="60"/>
        <v>52180.44833557502</v>
      </c>
      <c r="AH203" s="257">
        <f t="shared" si="60"/>
        <v>56390.295669898798</v>
      </c>
      <c r="AI203" s="257">
        <f t="shared" si="60"/>
        <v>45726.814884708809</v>
      </c>
      <c r="AJ203" s="257">
        <f t="shared" si="60"/>
        <v>47652.794064765403</v>
      </c>
      <c r="AK203" s="257">
        <f t="shared" si="60"/>
        <v>44217.753119297602</v>
      </c>
      <c r="AL203" s="257">
        <f t="shared" si="60"/>
        <v>45529.021237413202</v>
      </c>
      <c r="AM203" s="257">
        <f t="shared" si="60"/>
        <v>49037.057047930801</v>
      </c>
      <c r="AN203" s="257">
        <f t="shared" si="60"/>
        <v>47916.694351204002</v>
      </c>
      <c r="AO203" s="268">
        <f t="shared" si="60"/>
        <v>54664.162353628009</v>
      </c>
      <c r="AP203" s="269">
        <f t="shared" si="60"/>
        <v>573216.11253202346</v>
      </c>
      <c r="AQ203" s="267">
        <f t="shared" si="60"/>
        <v>50423.429560936202</v>
      </c>
      <c r="AR203" s="257">
        <f t="shared" ref="AR203:AS203" si="61">+AR14</f>
        <v>39738.160411426405</v>
      </c>
      <c r="AS203" s="257">
        <f t="shared" si="61"/>
        <v>51961.054279401571</v>
      </c>
      <c r="AT203" s="257">
        <f t="shared" ref="AT203:AU203" si="62">+AT14</f>
        <v>64831.998709893203</v>
      </c>
      <c r="AU203" s="257">
        <f t="shared" si="62"/>
        <v>56075.175074850762</v>
      </c>
      <c r="AV203" s="257">
        <f t="shared" ref="AV203" si="63">+AV14</f>
        <v>51462.119207112599</v>
      </c>
      <c r="AW203" s="152">
        <f t="shared" si="56"/>
        <v>257761.16901776099</v>
      </c>
      <c r="AX203" s="20">
        <f t="shared" si="57"/>
        <v>284198.63035778445</v>
      </c>
      <c r="AY203" s="54">
        <f t="shared" si="58"/>
        <v>314491.93724362075</v>
      </c>
      <c r="AZ203" s="134">
        <f t="shared" si="59"/>
        <v>10.659202279651847</v>
      </c>
      <c r="BA203" s="69"/>
      <c r="BB203" s="69"/>
    </row>
    <row r="204" spans="1:54" ht="20.100000000000001" customHeight="1" x14ac:dyDescent="0.2">
      <c r="A204" s="66"/>
      <c r="B204" s="261" t="s">
        <v>37</v>
      </c>
      <c r="C204" s="262"/>
      <c r="D204" s="270">
        <f>+D205+D206+D207+D208</f>
        <v>38201.321417865489</v>
      </c>
      <c r="E204" s="258">
        <f t="shared" ref="E204:AQ204" si="64">+E205+E206+E207+E208</f>
        <v>32598.85574911768</v>
      </c>
      <c r="F204" s="258">
        <f t="shared" si="64"/>
        <v>38359.698496323123</v>
      </c>
      <c r="G204" s="258">
        <f t="shared" si="64"/>
        <v>40375.998862013737</v>
      </c>
      <c r="H204" s="258">
        <f t="shared" si="64"/>
        <v>39180.865315957541</v>
      </c>
      <c r="I204" s="258">
        <f t="shared" si="64"/>
        <v>41556.03353784619</v>
      </c>
      <c r="J204" s="258">
        <f t="shared" si="64"/>
        <v>40743.774837809004</v>
      </c>
      <c r="K204" s="258">
        <f t="shared" si="64"/>
        <v>38259.614178537471</v>
      </c>
      <c r="L204" s="258">
        <f t="shared" si="64"/>
        <v>40403.478660677349</v>
      </c>
      <c r="M204" s="258">
        <f t="shared" si="64"/>
        <v>46223.628965717377</v>
      </c>
      <c r="N204" s="258">
        <f t="shared" si="64"/>
        <v>39601.068154097564</v>
      </c>
      <c r="O204" s="271">
        <f t="shared" si="64"/>
        <v>58240.294080949519</v>
      </c>
      <c r="P204" s="272">
        <f t="shared" si="64"/>
        <v>493744.63225691201</v>
      </c>
      <c r="Q204" s="270">
        <f t="shared" si="64"/>
        <v>38914.078359470252</v>
      </c>
      <c r="R204" s="258">
        <f t="shared" si="64"/>
        <v>35856.499124098496</v>
      </c>
      <c r="S204" s="258">
        <f t="shared" si="64"/>
        <v>41976.246598012971</v>
      </c>
      <c r="T204" s="258">
        <f t="shared" si="64"/>
        <v>43009.16376058793</v>
      </c>
      <c r="U204" s="258">
        <f t="shared" si="64"/>
        <v>45604.082222206838</v>
      </c>
      <c r="V204" s="258">
        <f t="shared" si="64"/>
        <v>43494.957441058912</v>
      </c>
      <c r="W204" s="258">
        <f t="shared" si="64"/>
        <v>40625.935034102084</v>
      </c>
      <c r="X204" s="258">
        <f t="shared" si="64"/>
        <v>42686.754756663875</v>
      </c>
      <c r="Y204" s="258">
        <f t="shared" si="64"/>
        <v>43444.895797367717</v>
      </c>
      <c r="Z204" s="258">
        <f t="shared" si="64"/>
        <v>42177.992466340227</v>
      </c>
      <c r="AA204" s="258">
        <f t="shared" si="64"/>
        <v>42288.410597350456</v>
      </c>
      <c r="AB204" s="271">
        <f t="shared" si="64"/>
        <v>54434.603593813787</v>
      </c>
      <c r="AC204" s="272">
        <f t="shared" si="64"/>
        <v>514513.61975107354</v>
      </c>
      <c r="AD204" s="270">
        <f t="shared" si="64"/>
        <v>38838.164544887062</v>
      </c>
      <c r="AE204" s="258">
        <f t="shared" si="64"/>
        <v>34381.237046868897</v>
      </c>
      <c r="AF204" s="258">
        <f t="shared" si="64"/>
        <v>72591.285571343498</v>
      </c>
      <c r="AG204" s="258">
        <f t="shared" si="64"/>
        <v>41845.029564283002</v>
      </c>
      <c r="AH204" s="258">
        <f t="shared" si="64"/>
        <v>44887.507713713472</v>
      </c>
      <c r="AI204" s="258">
        <f t="shared" si="64"/>
        <v>45281.200764820242</v>
      </c>
      <c r="AJ204" s="258">
        <f t="shared" si="64"/>
        <v>43741.951473513887</v>
      </c>
      <c r="AK204" s="258">
        <f t="shared" si="64"/>
        <v>44153.040331916876</v>
      </c>
      <c r="AL204" s="258">
        <f t="shared" si="64"/>
        <v>45556.253048866223</v>
      </c>
      <c r="AM204" s="258">
        <f t="shared" si="64"/>
        <v>47741.013902544473</v>
      </c>
      <c r="AN204" s="258">
        <f t="shared" si="64"/>
        <v>45391.209906584612</v>
      </c>
      <c r="AO204" s="271">
        <f t="shared" si="64"/>
        <v>56553.92728120531</v>
      </c>
      <c r="AP204" s="272">
        <f t="shared" si="64"/>
        <v>557858.49400049308</v>
      </c>
      <c r="AQ204" s="270">
        <f t="shared" si="64"/>
        <v>43999.505827119152</v>
      </c>
      <c r="AR204" s="258">
        <f t="shared" ref="AR204:AS204" si="65">+AR205+AR206+AR207+AR208</f>
        <v>37052.534719684954</v>
      </c>
      <c r="AS204" s="258">
        <f t="shared" si="65"/>
        <v>44439.290722240468</v>
      </c>
      <c r="AT204" s="258">
        <f t="shared" ref="AT204:AU204" si="66">+AT205+AT206+AT207+AT208</f>
        <v>58986.158930990852</v>
      </c>
      <c r="AU204" s="258">
        <f t="shared" si="66"/>
        <v>46597.938275024302</v>
      </c>
      <c r="AV204" s="258">
        <f t="shared" ref="AV204" si="67">+AV205+AV206+AV207+AV208</f>
        <v>46350.815342053589</v>
      </c>
      <c r="AW204" s="152">
        <f t="shared" si="56"/>
        <v>248855.0275054354</v>
      </c>
      <c r="AX204" s="20">
        <f t="shared" si="57"/>
        <v>277824.42520591617</v>
      </c>
      <c r="AY204" s="54">
        <f t="shared" si="58"/>
        <v>277426.24381711328</v>
      </c>
      <c r="AZ204" s="134">
        <f t="shared" si="59"/>
        <v>-0.14332123192831725</v>
      </c>
      <c r="BA204" s="69"/>
      <c r="BB204" s="69"/>
    </row>
    <row r="205" spans="1:54" ht="20.100000000000001" customHeight="1" x14ac:dyDescent="0.2">
      <c r="A205" s="66"/>
      <c r="B205" s="261"/>
      <c r="C205" s="262" t="s">
        <v>123</v>
      </c>
      <c r="D205" s="267">
        <f>+D63+D68+D73</f>
        <v>17920.998643642</v>
      </c>
      <c r="E205" s="257">
        <f t="shared" ref="E205:AQ205" si="68">+E63+E68+E73</f>
        <v>16035.223487131394</v>
      </c>
      <c r="F205" s="257">
        <f t="shared" si="68"/>
        <v>17604.26929650041</v>
      </c>
      <c r="G205" s="257">
        <f t="shared" si="68"/>
        <v>18436.028564293403</v>
      </c>
      <c r="H205" s="257">
        <f t="shared" si="68"/>
        <v>17658.753314031408</v>
      </c>
      <c r="I205" s="257">
        <f t="shared" si="68"/>
        <v>20450.853960070785</v>
      </c>
      <c r="J205" s="257">
        <f t="shared" si="68"/>
        <v>20863.2014675668</v>
      </c>
      <c r="K205" s="257">
        <f t="shared" si="68"/>
        <v>18440.3657253694</v>
      </c>
      <c r="L205" s="257">
        <f t="shared" si="68"/>
        <v>20148.865555165219</v>
      </c>
      <c r="M205" s="257">
        <f t="shared" si="68"/>
        <v>22600.283509815625</v>
      </c>
      <c r="N205" s="257">
        <f t="shared" si="68"/>
        <v>20184.393266610805</v>
      </c>
      <c r="O205" s="268">
        <f t="shared" si="68"/>
        <v>26883.60364036441</v>
      </c>
      <c r="P205" s="269">
        <f t="shared" si="68"/>
        <v>237226.84043056169</v>
      </c>
      <c r="Q205" s="267">
        <f t="shared" si="68"/>
        <v>19829.665856003812</v>
      </c>
      <c r="R205" s="257">
        <f t="shared" si="68"/>
        <v>18661.0214915332</v>
      </c>
      <c r="S205" s="257">
        <f t="shared" si="68"/>
        <v>21927.789817658202</v>
      </c>
      <c r="T205" s="257">
        <f t="shared" si="68"/>
        <v>22900.353274743004</v>
      </c>
      <c r="U205" s="257">
        <f t="shared" si="68"/>
        <v>22128.873083798608</v>
      </c>
      <c r="V205" s="257">
        <f t="shared" si="68"/>
        <v>22720.387114309611</v>
      </c>
      <c r="W205" s="257">
        <f t="shared" si="68"/>
        <v>21142.545969584415</v>
      </c>
      <c r="X205" s="257">
        <f t="shared" si="68"/>
        <v>22473.148405170195</v>
      </c>
      <c r="Y205" s="257">
        <f t="shared" si="68"/>
        <v>23368.296585854194</v>
      </c>
      <c r="Z205" s="257">
        <f t="shared" si="68"/>
        <v>21447.296520668999</v>
      </c>
      <c r="AA205" s="257">
        <f t="shared" si="68"/>
        <v>22883.272150096996</v>
      </c>
      <c r="AB205" s="268">
        <f t="shared" si="68"/>
        <v>27857.650598411812</v>
      </c>
      <c r="AC205" s="269">
        <f t="shared" si="68"/>
        <v>267340.30086783308</v>
      </c>
      <c r="AD205" s="267">
        <f t="shared" si="68"/>
        <v>20985.489806114841</v>
      </c>
      <c r="AE205" s="257">
        <f t="shared" si="68"/>
        <v>18985.169123274405</v>
      </c>
      <c r="AF205" s="257">
        <f t="shared" si="68"/>
        <v>29119.096597550841</v>
      </c>
      <c r="AG205" s="257">
        <f t="shared" si="68"/>
        <v>23490.636681045587</v>
      </c>
      <c r="AH205" s="257">
        <f t="shared" si="68"/>
        <v>24498.531546141796</v>
      </c>
      <c r="AI205" s="257">
        <f t="shared" si="68"/>
        <v>23642.772986830994</v>
      </c>
      <c r="AJ205" s="257">
        <f t="shared" si="68"/>
        <v>23877.786194985016</v>
      </c>
      <c r="AK205" s="257">
        <f t="shared" si="68"/>
        <v>24172.86391201062</v>
      </c>
      <c r="AL205" s="257">
        <f t="shared" si="68"/>
        <v>24957.459255771417</v>
      </c>
      <c r="AM205" s="257">
        <f t="shared" si="68"/>
        <v>25792.347694093805</v>
      </c>
      <c r="AN205" s="257">
        <f t="shared" si="68"/>
        <v>25407.001046170197</v>
      </c>
      <c r="AO205" s="268">
        <f t="shared" si="68"/>
        <v>30415.942570864987</v>
      </c>
      <c r="AP205" s="269">
        <f t="shared" si="68"/>
        <v>292241.77026480006</v>
      </c>
      <c r="AQ205" s="267">
        <f t="shared" si="68"/>
        <v>25733.001008296193</v>
      </c>
      <c r="AR205" s="257">
        <f t="shared" ref="AR205:AS205" si="69">+AR63+AR68+AR73</f>
        <v>21787.543545735818</v>
      </c>
      <c r="AS205" s="257">
        <f t="shared" si="69"/>
        <v>25692.167771440007</v>
      </c>
      <c r="AT205" s="257">
        <f t="shared" ref="AT205:AU205" si="70">+AT63+AT68+AT73</f>
        <v>32809.307313215395</v>
      </c>
      <c r="AU205" s="257">
        <f t="shared" si="70"/>
        <v>27366.333629470206</v>
      </c>
      <c r="AV205" s="257">
        <f t="shared" ref="AV205" si="71">+AV63+AV68+AV73</f>
        <v>27417.888246758037</v>
      </c>
      <c r="AW205" s="152">
        <f t="shared" si="56"/>
        <v>128168.09063804644</v>
      </c>
      <c r="AX205" s="20">
        <f t="shared" si="57"/>
        <v>140721.69674095846</v>
      </c>
      <c r="AY205" s="54">
        <f t="shared" si="58"/>
        <v>160806.24151491563</v>
      </c>
      <c r="AZ205" s="134">
        <f t="shared" si="59"/>
        <v>14.272528855965216</v>
      </c>
      <c r="BA205" s="69"/>
      <c r="BB205" s="69"/>
    </row>
    <row r="206" spans="1:54" ht="20.100000000000001" customHeight="1" x14ac:dyDescent="0.2">
      <c r="A206" s="66"/>
      <c r="B206" s="261"/>
      <c r="C206" s="262" t="s">
        <v>124</v>
      </c>
      <c r="D206" s="267">
        <f>+D88+D93</f>
        <v>18168.089964090403</v>
      </c>
      <c r="E206" s="257">
        <f t="shared" ref="E206:AQ206" si="72">+E88+E93</f>
        <v>14853.233783367603</v>
      </c>
      <c r="F206" s="257">
        <f t="shared" si="72"/>
        <v>18701.995319552174</v>
      </c>
      <c r="G206" s="257">
        <f t="shared" si="72"/>
        <v>19949.92190240122</v>
      </c>
      <c r="H206" s="257">
        <f t="shared" si="72"/>
        <v>19466.23525505939</v>
      </c>
      <c r="I206" s="257">
        <f t="shared" si="72"/>
        <v>19060.821716547212</v>
      </c>
      <c r="J206" s="257">
        <f t="shared" si="72"/>
        <v>17826.003905149406</v>
      </c>
      <c r="K206" s="257">
        <f t="shared" si="72"/>
        <v>17732.08355536899</v>
      </c>
      <c r="L206" s="257">
        <f t="shared" si="72"/>
        <v>18229.576120943573</v>
      </c>
      <c r="M206" s="257">
        <f t="shared" si="72"/>
        <v>21513.469914818401</v>
      </c>
      <c r="N206" s="257">
        <f t="shared" si="72"/>
        <v>17353.244670779997</v>
      </c>
      <c r="O206" s="268">
        <f t="shared" si="72"/>
        <v>28533.271083320178</v>
      </c>
      <c r="P206" s="269">
        <f t="shared" si="72"/>
        <v>231387.94719139853</v>
      </c>
      <c r="Q206" s="267">
        <f t="shared" si="72"/>
        <v>16702.352911073216</v>
      </c>
      <c r="R206" s="257">
        <f t="shared" si="72"/>
        <v>15184.811862331604</v>
      </c>
      <c r="S206" s="257">
        <f t="shared" si="72"/>
        <v>17914.117950178421</v>
      </c>
      <c r="T206" s="257">
        <f t="shared" si="72"/>
        <v>17997.749751063195</v>
      </c>
      <c r="U206" s="257">
        <f t="shared" si="72"/>
        <v>21335.741785625389</v>
      </c>
      <c r="V206" s="257">
        <f t="shared" si="72"/>
        <v>18569.065972394797</v>
      </c>
      <c r="W206" s="257">
        <f t="shared" si="72"/>
        <v>17215.12954325301</v>
      </c>
      <c r="X206" s="257">
        <f t="shared" si="72"/>
        <v>17995.502189046201</v>
      </c>
      <c r="Y206" s="257">
        <f t="shared" si="72"/>
        <v>17856.258176537202</v>
      </c>
      <c r="Z206" s="257">
        <f t="shared" si="72"/>
        <v>18476.187332551199</v>
      </c>
      <c r="AA206" s="257">
        <f t="shared" si="72"/>
        <v>17126.78064307601</v>
      </c>
      <c r="AB206" s="268">
        <f t="shared" si="72"/>
        <v>23696.974844181779</v>
      </c>
      <c r="AC206" s="269">
        <f t="shared" si="72"/>
        <v>220070.67296131203</v>
      </c>
      <c r="AD206" s="267">
        <f t="shared" si="72"/>
        <v>15412.026590118785</v>
      </c>
      <c r="AE206" s="257">
        <f t="shared" si="72"/>
        <v>13228.517350278997</v>
      </c>
      <c r="AF206" s="257">
        <f t="shared" si="72"/>
        <v>41041.675029181977</v>
      </c>
      <c r="AG206" s="257">
        <f t="shared" si="72"/>
        <v>15984.263014233202</v>
      </c>
      <c r="AH206" s="257">
        <f t="shared" si="72"/>
        <v>17976.240746568823</v>
      </c>
      <c r="AI206" s="257">
        <f t="shared" si="72"/>
        <v>19170.422298560799</v>
      </c>
      <c r="AJ206" s="257">
        <f t="shared" si="72"/>
        <v>17341.763022436415</v>
      </c>
      <c r="AK206" s="257">
        <f t="shared" si="72"/>
        <v>17430.258801455406</v>
      </c>
      <c r="AL206" s="257">
        <f t="shared" si="72"/>
        <v>18091.368229272804</v>
      </c>
      <c r="AM206" s="257">
        <f t="shared" si="72"/>
        <v>19372.080505762817</v>
      </c>
      <c r="AN206" s="257">
        <f t="shared" si="72"/>
        <v>17358.319357213601</v>
      </c>
      <c r="AO206" s="268">
        <f t="shared" si="72"/>
        <v>22842.849037249995</v>
      </c>
      <c r="AP206" s="269">
        <f t="shared" si="72"/>
        <v>235249.78398233361</v>
      </c>
      <c r="AQ206" s="267">
        <f t="shared" si="72"/>
        <v>15426.066129548006</v>
      </c>
      <c r="AR206" s="257">
        <f t="shared" ref="AR206:AS206" si="73">+AR88+AR93</f>
        <v>12794.83731749861</v>
      </c>
      <c r="AS206" s="257">
        <f t="shared" si="73"/>
        <v>15951.454228018813</v>
      </c>
      <c r="AT206" s="257">
        <f t="shared" ref="AT206:AU206" si="74">+AT88+AT93</f>
        <v>23502.989216526214</v>
      </c>
      <c r="AU206" s="257">
        <f t="shared" si="74"/>
        <v>16473.040651464216</v>
      </c>
      <c r="AV206" s="257">
        <f t="shared" ref="AV206" si="75">+AV88+AV93</f>
        <v>16185.204181912603</v>
      </c>
      <c r="AW206" s="152">
        <f t="shared" si="56"/>
        <v>107703.84023266661</v>
      </c>
      <c r="AX206" s="20">
        <f t="shared" si="57"/>
        <v>122813.14502894258</v>
      </c>
      <c r="AY206" s="54">
        <f t="shared" si="58"/>
        <v>100333.59172496847</v>
      </c>
      <c r="AZ206" s="134">
        <f t="shared" si="59"/>
        <v>-18.303865843250332</v>
      </c>
      <c r="BA206" s="69"/>
      <c r="BB206" s="69"/>
    </row>
    <row r="207" spans="1:54" ht="20.100000000000001" customHeight="1" x14ac:dyDescent="0.2">
      <c r="A207" s="66"/>
      <c r="B207" s="261"/>
      <c r="C207" s="262" t="s">
        <v>125</v>
      </c>
      <c r="D207" s="267">
        <f>+D105+D110</f>
        <v>2105.8099257230842</v>
      </c>
      <c r="E207" s="257">
        <f t="shared" ref="E207:AQ207" si="76">+E105+E110</f>
        <v>1703.8778039786798</v>
      </c>
      <c r="F207" s="257">
        <f t="shared" si="76"/>
        <v>2041.3964680805334</v>
      </c>
      <c r="G207" s="257">
        <f t="shared" si="76"/>
        <v>1970.2971335491197</v>
      </c>
      <c r="H207" s="257">
        <f t="shared" si="76"/>
        <v>2039.4427141766423</v>
      </c>
      <c r="I207" s="257">
        <f t="shared" si="76"/>
        <v>2027.3281779781937</v>
      </c>
      <c r="J207" s="257">
        <f t="shared" si="76"/>
        <v>2034.5021212227953</v>
      </c>
      <c r="K207" s="257">
        <f t="shared" si="76"/>
        <v>2063.9016931190813</v>
      </c>
      <c r="L207" s="257">
        <f t="shared" si="76"/>
        <v>2001.417446528553</v>
      </c>
      <c r="M207" s="257">
        <f t="shared" si="76"/>
        <v>2080.3193127833483</v>
      </c>
      <c r="N207" s="257">
        <f t="shared" si="76"/>
        <v>2024.0115211667635</v>
      </c>
      <c r="O207" s="268">
        <f t="shared" si="76"/>
        <v>2777.8182095849352</v>
      </c>
      <c r="P207" s="269">
        <f t="shared" si="76"/>
        <v>24870.122527891726</v>
      </c>
      <c r="Q207" s="267">
        <f t="shared" si="76"/>
        <v>2338.5047031192298</v>
      </c>
      <c r="R207" s="257">
        <f t="shared" si="76"/>
        <v>1971.3388788436944</v>
      </c>
      <c r="S207" s="257">
        <f t="shared" si="76"/>
        <v>2088.0935690823449</v>
      </c>
      <c r="T207" s="257">
        <f t="shared" si="76"/>
        <v>2063.5213745097362</v>
      </c>
      <c r="U207" s="257">
        <f t="shared" si="76"/>
        <v>2088.9239897828415</v>
      </c>
      <c r="V207" s="257">
        <f t="shared" si="76"/>
        <v>2154.6416798844989</v>
      </c>
      <c r="W207" s="257">
        <f t="shared" si="76"/>
        <v>2211.139852219761</v>
      </c>
      <c r="X207" s="257">
        <f t="shared" si="76"/>
        <v>2160.4102773727791</v>
      </c>
      <c r="Y207" s="257">
        <f t="shared" si="76"/>
        <v>2163.156114236318</v>
      </c>
      <c r="Z207" s="257">
        <f t="shared" si="76"/>
        <v>2194.122939530032</v>
      </c>
      <c r="AA207" s="257">
        <f t="shared" si="76"/>
        <v>2217.1097072774514</v>
      </c>
      <c r="AB207" s="268">
        <f t="shared" si="76"/>
        <v>2813.0861403301965</v>
      </c>
      <c r="AC207" s="269">
        <f t="shared" si="76"/>
        <v>26464.049226188879</v>
      </c>
      <c r="AD207" s="267">
        <f t="shared" si="76"/>
        <v>2378.5415129634421</v>
      </c>
      <c r="AE207" s="257">
        <f t="shared" si="76"/>
        <v>2105.5132555554947</v>
      </c>
      <c r="AF207" s="257">
        <f t="shared" si="76"/>
        <v>2360.57022343567</v>
      </c>
      <c r="AG207" s="257">
        <f t="shared" si="76"/>
        <v>2303.2893792942168</v>
      </c>
      <c r="AH207" s="257">
        <f t="shared" si="76"/>
        <v>2338.0737794328511</v>
      </c>
      <c r="AI207" s="257">
        <f t="shared" si="76"/>
        <v>2391.7703716484561</v>
      </c>
      <c r="AJ207" s="257">
        <f t="shared" si="76"/>
        <v>2443.2035491878578</v>
      </c>
      <c r="AK207" s="257">
        <f t="shared" si="76"/>
        <v>2465.895585647927</v>
      </c>
      <c r="AL207" s="257">
        <f t="shared" si="76"/>
        <v>2420.8226853820038</v>
      </c>
      <c r="AM207" s="257">
        <f t="shared" si="76"/>
        <v>2486.7566160842566</v>
      </c>
      <c r="AN207" s="257">
        <f t="shared" si="76"/>
        <v>2532.3643018708194</v>
      </c>
      <c r="AO207" s="268">
        <f t="shared" si="76"/>
        <v>3196.8829814603318</v>
      </c>
      <c r="AP207" s="269">
        <f t="shared" si="76"/>
        <v>29423.684241963325</v>
      </c>
      <c r="AQ207" s="267">
        <f t="shared" si="76"/>
        <v>2746.4594783565531</v>
      </c>
      <c r="AR207" s="257">
        <f t="shared" ref="AR207:AS207" si="77">+AR105+AR110</f>
        <v>2381.1477618305225</v>
      </c>
      <c r="AS207" s="257">
        <f t="shared" si="77"/>
        <v>2692.4566875079518</v>
      </c>
      <c r="AT207" s="257">
        <f t="shared" ref="AT207:AU207" si="78">+AT105+AT110</f>
        <v>2581.8278260492434</v>
      </c>
      <c r="AU207" s="257">
        <f t="shared" si="78"/>
        <v>2659.5293213889718</v>
      </c>
      <c r="AV207" s="257">
        <f t="shared" ref="AV207" si="79">+AV105+AV110</f>
        <v>2646.8031647843463</v>
      </c>
      <c r="AW207" s="152">
        <f t="shared" si="56"/>
        <v>12705.024195222344</v>
      </c>
      <c r="AX207" s="20">
        <f t="shared" si="57"/>
        <v>13877.758522330128</v>
      </c>
      <c r="AY207" s="54">
        <f t="shared" si="58"/>
        <v>15708.224239917588</v>
      </c>
      <c r="AZ207" s="134">
        <f t="shared" si="59"/>
        <v>13.189923391750424</v>
      </c>
      <c r="BA207" s="69"/>
      <c r="BB207" s="69"/>
    </row>
    <row r="208" spans="1:54" ht="20.100000000000001" customHeight="1" x14ac:dyDescent="0.2">
      <c r="A208" s="66"/>
      <c r="B208" s="261"/>
      <c r="C208" s="262" t="s">
        <v>126</v>
      </c>
      <c r="D208" s="267">
        <f>+D128</f>
        <v>6.4228844100000035</v>
      </c>
      <c r="E208" s="257">
        <f t="shared" ref="E208:AQ208" si="80">+E128</f>
        <v>6.5206746399999993</v>
      </c>
      <c r="F208" s="257">
        <f t="shared" si="80"/>
        <v>12.037412189999996</v>
      </c>
      <c r="G208" s="257">
        <f t="shared" si="80"/>
        <v>19.751261770000006</v>
      </c>
      <c r="H208" s="257">
        <f t="shared" si="80"/>
        <v>16.434032690099997</v>
      </c>
      <c r="I208" s="257">
        <f t="shared" si="80"/>
        <v>17.029683250000001</v>
      </c>
      <c r="J208" s="257">
        <f t="shared" si="80"/>
        <v>20.067343869999995</v>
      </c>
      <c r="K208" s="257">
        <f t="shared" si="80"/>
        <v>23.263204680000005</v>
      </c>
      <c r="L208" s="257">
        <f t="shared" si="80"/>
        <v>23.619538039999998</v>
      </c>
      <c r="M208" s="257">
        <f t="shared" si="80"/>
        <v>29.556228300000029</v>
      </c>
      <c r="N208" s="257">
        <f t="shared" si="80"/>
        <v>39.418695540000009</v>
      </c>
      <c r="O208" s="268">
        <f t="shared" si="80"/>
        <v>45.601147679999983</v>
      </c>
      <c r="P208" s="269">
        <f t="shared" si="80"/>
        <v>259.72210706010003</v>
      </c>
      <c r="Q208" s="267">
        <f t="shared" si="80"/>
        <v>43.55488927399999</v>
      </c>
      <c r="R208" s="257">
        <f t="shared" si="80"/>
        <v>39.326891390000043</v>
      </c>
      <c r="S208" s="257">
        <f t="shared" si="80"/>
        <v>46.245261094000057</v>
      </c>
      <c r="T208" s="257">
        <f t="shared" si="80"/>
        <v>47.539360272000081</v>
      </c>
      <c r="U208" s="257">
        <f t="shared" si="80"/>
        <v>50.543363000000127</v>
      </c>
      <c r="V208" s="257">
        <f t="shared" si="80"/>
        <v>50.862674470000002</v>
      </c>
      <c r="W208" s="257">
        <f t="shared" si="80"/>
        <v>57.119669044900014</v>
      </c>
      <c r="X208" s="257">
        <f t="shared" si="80"/>
        <v>57.693885074699956</v>
      </c>
      <c r="Y208" s="257">
        <f t="shared" si="80"/>
        <v>57.18492074000001</v>
      </c>
      <c r="Z208" s="257">
        <f t="shared" si="80"/>
        <v>60.385673589999769</v>
      </c>
      <c r="AA208" s="257">
        <f t="shared" si="80"/>
        <v>61.248096899999723</v>
      </c>
      <c r="AB208" s="268">
        <f t="shared" si="80"/>
        <v>66.892010889999654</v>
      </c>
      <c r="AC208" s="269">
        <f t="shared" si="80"/>
        <v>638.59669573959945</v>
      </c>
      <c r="AD208" s="267">
        <f t="shared" si="80"/>
        <v>62.106635689999692</v>
      </c>
      <c r="AE208" s="257">
        <f t="shared" si="80"/>
        <v>62.037317760000185</v>
      </c>
      <c r="AF208" s="257">
        <f t="shared" si="80"/>
        <v>69.94372117500032</v>
      </c>
      <c r="AG208" s="257">
        <f t="shared" si="80"/>
        <v>66.840489710000043</v>
      </c>
      <c r="AH208" s="257">
        <f t="shared" si="80"/>
        <v>74.66164156999983</v>
      </c>
      <c r="AI208" s="257">
        <f t="shared" si="80"/>
        <v>76.235107779999908</v>
      </c>
      <c r="AJ208" s="257">
        <f t="shared" si="80"/>
        <v>79.198706904599831</v>
      </c>
      <c r="AK208" s="257">
        <f t="shared" si="80"/>
        <v>84.022032802915263</v>
      </c>
      <c r="AL208" s="257">
        <f t="shared" si="80"/>
        <v>86.602878439999685</v>
      </c>
      <c r="AM208" s="257">
        <f t="shared" si="80"/>
        <v>89.829086603599734</v>
      </c>
      <c r="AN208" s="257">
        <f t="shared" si="80"/>
        <v>93.525201329999646</v>
      </c>
      <c r="AO208" s="268">
        <f t="shared" si="80"/>
        <v>98.25269162999993</v>
      </c>
      <c r="AP208" s="269">
        <f t="shared" si="80"/>
        <v>943.255511396114</v>
      </c>
      <c r="AQ208" s="267">
        <f t="shared" si="80"/>
        <v>93.979210918400028</v>
      </c>
      <c r="AR208" s="257">
        <f t="shared" ref="AR208:AS208" si="81">+AR128</f>
        <v>89.006094619999999</v>
      </c>
      <c r="AS208" s="257">
        <f t="shared" si="81"/>
        <v>103.21203527369981</v>
      </c>
      <c r="AT208" s="257">
        <f t="shared" ref="AT208:AU208" si="82">+AT128</f>
        <v>92.034575199999765</v>
      </c>
      <c r="AU208" s="257">
        <f t="shared" si="82"/>
        <v>99.034672700899634</v>
      </c>
      <c r="AV208" s="257">
        <f t="shared" ref="AV208" si="83">+AV128</f>
        <v>100.91974859860012</v>
      </c>
      <c r="AW208" s="152">
        <f t="shared" si="56"/>
        <v>278.07243950000026</v>
      </c>
      <c r="AX208" s="20">
        <f t="shared" si="57"/>
        <v>411.82491368499996</v>
      </c>
      <c r="AY208" s="54">
        <f t="shared" si="58"/>
        <v>578.18633731159946</v>
      </c>
      <c r="AZ208" s="134">
        <f t="shared" si="59"/>
        <v>40.396153340506103</v>
      </c>
      <c r="BA208" s="69"/>
      <c r="BB208" s="69"/>
    </row>
    <row r="209" spans="1:54" ht="20.100000000000001" customHeight="1" thickBot="1" x14ac:dyDescent="0.25">
      <c r="A209" s="66"/>
      <c r="B209" s="261" t="s">
        <v>69</v>
      </c>
      <c r="C209" s="262"/>
      <c r="D209" s="270">
        <f>+D146</f>
        <v>8050.3864682343947</v>
      </c>
      <c r="E209" s="258">
        <f t="shared" ref="E209:AQ209" si="84">+E146</f>
        <v>7973.9654489190025</v>
      </c>
      <c r="F209" s="258">
        <f t="shared" si="84"/>
        <v>8108.9225490827921</v>
      </c>
      <c r="G209" s="258">
        <f t="shared" si="84"/>
        <v>8188.9375123406053</v>
      </c>
      <c r="H209" s="258">
        <f t="shared" si="84"/>
        <v>10551.479355363588</v>
      </c>
      <c r="I209" s="258">
        <f t="shared" si="84"/>
        <v>11432.823483973591</v>
      </c>
      <c r="J209" s="258">
        <f t="shared" si="84"/>
        <v>9379.3025881446101</v>
      </c>
      <c r="K209" s="258">
        <f t="shared" si="84"/>
        <v>9582.7995808063915</v>
      </c>
      <c r="L209" s="258">
        <f t="shared" si="84"/>
        <v>9573.090181234209</v>
      </c>
      <c r="M209" s="258">
        <f t="shared" si="84"/>
        <v>9938.0125658775869</v>
      </c>
      <c r="N209" s="258">
        <f t="shared" si="84"/>
        <v>8512.0131365888265</v>
      </c>
      <c r="O209" s="271">
        <f t="shared" si="84"/>
        <v>6470.4521991929869</v>
      </c>
      <c r="P209" s="272">
        <f t="shared" si="84"/>
        <v>107762.18506975856</v>
      </c>
      <c r="Q209" s="270">
        <f t="shared" si="84"/>
        <v>6324.3788795679984</v>
      </c>
      <c r="R209" s="258">
        <f t="shared" si="84"/>
        <v>6774.2384112883965</v>
      </c>
      <c r="S209" s="258">
        <f t="shared" si="84"/>
        <v>8022.1048605742071</v>
      </c>
      <c r="T209" s="258">
        <f t="shared" si="84"/>
        <v>10361.677713349396</v>
      </c>
      <c r="U209" s="258">
        <f t="shared" si="84"/>
        <v>9917.1241309148245</v>
      </c>
      <c r="V209" s="258">
        <f t="shared" si="84"/>
        <v>9550.0998172716136</v>
      </c>
      <c r="W209" s="258">
        <f t="shared" si="84"/>
        <v>7999.4616151962164</v>
      </c>
      <c r="X209" s="258">
        <f t="shared" si="84"/>
        <v>11282.630722545407</v>
      </c>
      <c r="Y209" s="258">
        <f t="shared" si="84"/>
        <v>10970.273809037175</v>
      </c>
      <c r="Z209" s="258">
        <f t="shared" si="84"/>
        <v>12090.813339970797</v>
      </c>
      <c r="AA209" s="258">
        <f t="shared" si="84"/>
        <v>12324.193523196633</v>
      </c>
      <c r="AB209" s="271">
        <f t="shared" si="84"/>
        <v>10569.612413631006</v>
      </c>
      <c r="AC209" s="272">
        <f t="shared" si="84"/>
        <v>116186.60923654365</v>
      </c>
      <c r="AD209" s="270">
        <f t="shared" si="84"/>
        <v>11632.463582080567</v>
      </c>
      <c r="AE209" s="258">
        <f t="shared" si="84"/>
        <v>10240.096932908211</v>
      </c>
      <c r="AF209" s="258">
        <f t="shared" si="84"/>
        <v>12283.981662174661</v>
      </c>
      <c r="AG209" s="258">
        <f t="shared" si="84"/>
        <v>10356.17024410621</v>
      </c>
      <c r="AH209" s="258">
        <f t="shared" si="84"/>
        <v>12659.250125069029</v>
      </c>
      <c r="AI209" s="258">
        <f t="shared" si="84"/>
        <v>10698.977364391241</v>
      </c>
      <c r="AJ209" s="258">
        <f t="shared" si="84"/>
        <v>10390.214700459208</v>
      </c>
      <c r="AK209" s="258">
        <f t="shared" si="84"/>
        <v>8598.3217418548084</v>
      </c>
      <c r="AL209" s="258">
        <f t="shared" si="84"/>
        <v>8945.292405117194</v>
      </c>
      <c r="AM209" s="258">
        <f t="shared" si="84"/>
        <v>9855.2662136822019</v>
      </c>
      <c r="AN209" s="258">
        <f t="shared" si="84"/>
        <v>10946.09823376418</v>
      </c>
      <c r="AO209" s="271">
        <f t="shared" si="84"/>
        <v>15066.714236788561</v>
      </c>
      <c r="AP209" s="272">
        <f t="shared" si="84"/>
        <v>131672.84744239607</v>
      </c>
      <c r="AQ209" s="270">
        <f t="shared" si="84"/>
        <v>12067.316945208197</v>
      </c>
      <c r="AR209" s="258">
        <f t="shared" ref="AR209:AS209" si="85">+AR146</f>
        <v>10711.083466176795</v>
      </c>
      <c r="AS209" s="258">
        <f t="shared" si="85"/>
        <v>15230.677947799539</v>
      </c>
      <c r="AT209" s="258">
        <f t="shared" ref="AT209:AU209" si="86">+AT146</f>
        <v>17118.894020955817</v>
      </c>
      <c r="AU209" s="258">
        <f t="shared" si="86"/>
        <v>17824.2973465492</v>
      </c>
      <c r="AV209" s="258">
        <f t="shared" ref="AV209" si="87">+AV146</f>
        <v>15011.981875725407</v>
      </c>
      <c r="AW209" s="152">
        <f t="shared" si="56"/>
        <v>50949.623812966434</v>
      </c>
      <c r="AX209" s="20">
        <f t="shared" si="57"/>
        <v>67870.93991072991</v>
      </c>
      <c r="AY209" s="54">
        <f t="shared" si="58"/>
        <v>87964.251602414952</v>
      </c>
      <c r="AZ209" s="134">
        <f t="shared" si="59"/>
        <v>29.605176704659762</v>
      </c>
      <c r="BA209" s="69"/>
      <c r="BB209" s="69"/>
    </row>
    <row r="210" spans="1:54" ht="20.100000000000001" customHeight="1" thickBot="1" x14ac:dyDescent="0.3">
      <c r="A210" s="66"/>
      <c r="B210" s="278" t="s">
        <v>127</v>
      </c>
      <c r="C210" s="279"/>
      <c r="D210" s="273">
        <f>+D202+D204+D209</f>
        <v>82440.745904174692</v>
      </c>
      <c r="E210" s="274">
        <f t="shared" ref="E210:AQ210" si="88">+E202+E204+E209</f>
        <v>71881.654161658473</v>
      </c>
      <c r="F210" s="274">
        <f t="shared" si="88"/>
        <v>81561.897352965112</v>
      </c>
      <c r="G210" s="274">
        <f t="shared" si="88"/>
        <v>92090.076563277733</v>
      </c>
      <c r="H210" s="274">
        <f t="shared" si="88"/>
        <v>86025.021118812321</v>
      </c>
      <c r="I210" s="274">
        <f t="shared" si="88"/>
        <v>90973.006310192373</v>
      </c>
      <c r="J210" s="274">
        <f t="shared" si="88"/>
        <v>95567.780869539027</v>
      </c>
      <c r="K210" s="274">
        <f t="shared" si="88"/>
        <v>82106.819917560453</v>
      </c>
      <c r="L210" s="274">
        <f t="shared" si="88"/>
        <v>83191.008439716155</v>
      </c>
      <c r="M210" s="274">
        <f t="shared" si="88"/>
        <v>96596.915549203171</v>
      </c>
      <c r="N210" s="274">
        <f t="shared" si="88"/>
        <v>83127.452772435383</v>
      </c>
      <c r="O210" s="275">
        <f t="shared" si="88"/>
        <v>112652.87728079848</v>
      </c>
      <c r="P210" s="276">
        <f t="shared" si="88"/>
        <v>1058215.2562403334</v>
      </c>
      <c r="Q210" s="273">
        <f t="shared" si="88"/>
        <v>83472.377678722041</v>
      </c>
      <c r="R210" s="274">
        <f t="shared" si="88"/>
        <v>79030.154793288108</v>
      </c>
      <c r="S210" s="274">
        <f t="shared" si="88"/>
        <v>93272.004869550379</v>
      </c>
      <c r="T210" s="274">
        <f t="shared" si="88"/>
        <v>99595.290679185913</v>
      </c>
      <c r="U210" s="274">
        <f t="shared" si="88"/>
        <v>102529.92689773405</v>
      </c>
      <c r="V210" s="274">
        <f t="shared" si="88"/>
        <v>99666.065417682315</v>
      </c>
      <c r="W210" s="274">
        <f t="shared" si="88"/>
        <v>88634.451744667691</v>
      </c>
      <c r="X210" s="274">
        <f t="shared" si="88"/>
        <v>105008.85434729769</v>
      </c>
      <c r="Y210" s="274">
        <f t="shared" si="88"/>
        <v>104704.1730920671</v>
      </c>
      <c r="Z210" s="274">
        <f t="shared" si="88"/>
        <v>107168.01636461644</v>
      </c>
      <c r="AA210" s="274">
        <f t="shared" si="88"/>
        <v>102817.5128106075</v>
      </c>
      <c r="AB210" s="275">
        <f t="shared" si="88"/>
        <v>122428.71164698282</v>
      </c>
      <c r="AC210" s="276">
        <f t="shared" si="88"/>
        <v>1188327.5403424022</v>
      </c>
      <c r="AD210" s="273">
        <f t="shared" si="88"/>
        <v>94560.118781998041</v>
      </c>
      <c r="AE210" s="274">
        <f t="shared" si="88"/>
        <v>82227.554111443096</v>
      </c>
      <c r="AF210" s="274">
        <f t="shared" si="88"/>
        <v>133080.62791442356</v>
      </c>
      <c r="AG210" s="274">
        <f t="shared" si="88"/>
        <v>104381.64814396424</v>
      </c>
      <c r="AH210" s="274">
        <f t="shared" si="88"/>
        <v>113937.0535086813</v>
      </c>
      <c r="AI210" s="274">
        <f t="shared" si="88"/>
        <v>101706.99301392029</v>
      </c>
      <c r="AJ210" s="274">
        <f t="shared" si="88"/>
        <v>101784.96023873851</v>
      </c>
      <c r="AK210" s="274">
        <f t="shared" si="88"/>
        <v>96969.115193069272</v>
      </c>
      <c r="AL210" s="274">
        <f t="shared" si="88"/>
        <v>100030.56669139661</v>
      </c>
      <c r="AM210" s="274">
        <f t="shared" si="88"/>
        <v>106633.33716415748</v>
      </c>
      <c r="AN210" s="274">
        <f t="shared" si="88"/>
        <v>104254.00249155279</v>
      </c>
      <c r="AO210" s="275">
        <f t="shared" si="88"/>
        <v>126284.80387162187</v>
      </c>
      <c r="AP210" s="276">
        <f t="shared" si="88"/>
        <v>1262747.4539749124</v>
      </c>
      <c r="AQ210" s="273">
        <f t="shared" si="88"/>
        <v>106490.25233326355</v>
      </c>
      <c r="AR210" s="274">
        <f t="shared" ref="AR210:AS210" si="89">+AR202+AR204+AR209</f>
        <v>87501.778597288154</v>
      </c>
      <c r="AS210" s="274">
        <f t="shared" si="89"/>
        <v>111631.02294944158</v>
      </c>
      <c r="AT210" s="274">
        <f t="shared" ref="AT210:AU210" si="90">+AT202+AT204+AT209</f>
        <v>140937.05166183985</v>
      </c>
      <c r="AU210" s="274">
        <f t="shared" si="90"/>
        <v>120497.41069642425</v>
      </c>
      <c r="AV210" s="274">
        <f t="shared" ref="AV210" si="91">+AV202+AV204+AV209</f>
        <v>112824.91642489159</v>
      </c>
      <c r="AW210" s="186">
        <f t="shared" si="56"/>
        <v>557565.82033616281</v>
      </c>
      <c r="AX210" s="124">
        <f t="shared" si="57"/>
        <v>629893.9954744305</v>
      </c>
      <c r="AY210" s="125">
        <f t="shared" si="58"/>
        <v>679882.43266314885</v>
      </c>
      <c r="AZ210" s="177">
        <f t="shared" si="59"/>
        <v>7.9360078914655352</v>
      </c>
      <c r="BA210" s="69"/>
      <c r="BB210" s="69"/>
    </row>
    <row r="211" spans="1:54" ht="20.100000000000001" customHeight="1" x14ac:dyDescent="0.2">
      <c r="A211" s="66"/>
      <c r="B211" s="254"/>
      <c r="C211" s="256"/>
      <c r="BA211" s="69"/>
      <c r="BB211" s="69"/>
    </row>
    <row r="212" spans="1:54" ht="20.100000000000001" customHeight="1" thickBot="1" x14ac:dyDescent="0.3">
      <c r="A212" s="66"/>
      <c r="B212" s="277" t="s">
        <v>128</v>
      </c>
      <c r="C212" s="255"/>
      <c r="BA212" s="69"/>
      <c r="BB212" s="69"/>
    </row>
    <row r="213" spans="1:54" ht="20.100000000000001" customHeight="1" x14ac:dyDescent="0.25">
      <c r="A213" s="66"/>
      <c r="B213" s="259" t="s">
        <v>35</v>
      </c>
      <c r="C213" s="260"/>
      <c r="D213" s="263">
        <f>+D214</f>
        <v>6958</v>
      </c>
      <c r="E213" s="264">
        <f t="shared" ref="E213:AV213" si="92">+E214</f>
        <v>6200</v>
      </c>
      <c r="F213" s="264">
        <f t="shared" si="92"/>
        <v>7463</v>
      </c>
      <c r="G213" s="264">
        <f t="shared" si="92"/>
        <v>7618</v>
      </c>
      <c r="H213" s="264">
        <f t="shared" si="92"/>
        <v>7075</v>
      </c>
      <c r="I213" s="264">
        <f t="shared" si="92"/>
        <v>7719</v>
      </c>
      <c r="J213" s="264">
        <f t="shared" si="92"/>
        <v>8562</v>
      </c>
      <c r="K213" s="264">
        <f t="shared" si="92"/>
        <v>8072</v>
      </c>
      <c r="L213" s="264">
        <f t="shared" si="92"/>
        <v>8354</v>
      </c>
      <c r="M213" s="264">
        <f t="shared" si="92"/>
        <v>9065</v>
      </c>
      <c r="N213" s="264">
        <f t="shared" si="92"/>
        <v>8368</v>
      </c>
      <c r="O213" s="265">
        <f t="shared" si="92"/>
        <v>9607</v>
      </c>
      <c r="P213" s="266">
        <f t="shared" si="92"/>
        <v>95061</v>
      </c>
      <c r="Q213" s="263">
        <f t="shared" si="92"/>
        <v>8201</v>
      </c>
      <c r="R213" s="264">
        <f t="shared" si="92"/>
        <v>8027</v>
      </c>
      <c r="S213" s="264">
        <f t="shared" si="92"/>
        <v>9706</v>
      </c>
      <c r="T213" s="264">
        <f t="shared" si="92"/>
        <v>9582</v>
      </c>
      <c r="U213" s="264">
        <f t="shared" si="92"/>
        <v>9346</v>
      </c>
      <c r="V213" s="264">
        <f t="shared" si="92"/>
        <v>10165</v>
      </c>
      <c r="W213" s="264">
        <f t="shared" si="92"/>
        <v>9729</v>
      </c>
      <c r="X213" s="264">
        <f t="shared" si="92"/>
        <v>10958</v>
      </c>
      <c r="Y213" s="264">
        <f t="shared" si="92"/>
        <v>10773</v>
      </c>
      <c r="Z213" s="264">
        <f t="shared" si="92"/>
        <v>10544</v>
      </c>
      <c r="AA213" s="264">
        <f t="shared" si="92"/>
        <v>10899</v>
      </c>
      <c r="AB213" s="265">
        <f t="shared" si="92"/>
        <v>12417</v>
      </c>
      <c r="AC213" s="266">
        <f t="shared" si="92"/>
        <v>120347</v>
      </c>
      <c r="AD213" s="263">
        <f t="shared" si="92"/>
        <v>11337</v>
      </c>
      <c r="AE213" s="264">
        <f t="shared" si="92"/>
        <v>10159</v>
      </c>
      <c r="AF213" s="264">
        <f t="shared" si="92"/>
        <v>13101</v>
      </c>
      <c r="AG213" s="264">
        <f t="shared" si="92"/>
        <v>10666</v>
      </c>
      <c r="AH213" s="264">
        <f t="shared" si="92"/>
        <v>12752</v>
      </c>
      <c r="AI213" s="264">
        <f t="shared" si="92"/>
        <v>11876</v>
      </c>
      <c r="AJ213" s="264">
        <f t="shared" si="92"/>
        <v>11488</v>
      </c>
      <c r="AK213" s="264">
        <f t="shared" si="92"/>
        <v>11746</v>
      </c>
      <c r="AL213" s="264">
        <f t="shared" si="92"/>
        <v>10821</v>
      </c>
      <c r="AM213" s="264">
        <f t="shared" si="92"/>
        <v>11582</v>
      </c>
      <c r="AN213" s="264">
        <f t="shared" si="92"/>
        <v>11115</v>
      </c>
      <c r="AO213" s="265">
        <f t="shared" si="92"/>
        <v>11097</v>
      </c>
      <c r="AP213" s="266">
        <f t="shared" si="92"/>
        <v>137740</v>
      </c>
      <c r="AQ213" s="263">
        <f t="shared" si="92"/>
        <v>11131</v>
      </c>
      <c r="AR213" s="264">
        <f t="shared" si="92"/>
        <v>9501</v>
      </c>
      <c r="AS213" s="264">
        <f t="shared" si="92"/>
        <v>11000</v>
      </c>
      <c r="AT213" s="264">
        <f t="shared" si="92"/>
        <v>11292</v>
      </c>
      <c r="AU213" s="264">
        <f t="shared" si="92"/>
        <v>11286</v>
      </c>
      <c r="AV213" s="264">
        <f t="shared" si="92"/>
        <v>11229</v>
      </c>
      <c r="AW213" s="151">
        <f t="shared" ref="AW213:AW221" si="93">SUM($Q213:$V213)</f>
        <v>55027</v>
      </c>
      <c r="AX213" s="150">
        <f t="shared" ref="AX213:AX221" si="94">SUM($AD213:$AI213)</f>
        <v>69891</v>
      </c>
      <c r="AY213" s="234">
        <f t="shared" ref="AY213:AY221" si="95">SUM($AQ213:$AV213)</f>
        <v>65439</v>
      </c>
      <c r="AZ213" s="184">
        <f t="shared" ref="AZ213:AZ221" si="96">((AY213/AX213)-1)*100</f>
        <v>-6.3699188736747185</v>
      </c>
      <c r="BA213" s="69"/>
      <c r="BB213" s="69"/>
    </row>
    <row r="214" spans="1:54" ht="20.100000000000001" customHeight="1" x14ac:dyDescent="0.2">
      <c r="A214" s="66"/>
      <c r="B214" s="261"/>
      <c r="C214" s="262" t="s">
        <v>122</v>
      </c>
      <c r="D214" s="267">
        <f>+D38</f>
        <v>6958</v>
      </c>
      <c r="E214" s="257">
        <f t="shared" ref="E214:AQ214" si="97">+E38</f>
        <v>6200</v>
      </c>
      <c r="F214" s="257">
        <f t="shared" si="97"/>
        <v>7463</v>
      </c>
      <c r="G214" s="257">
        <f t="shared" si="97"/>
        <v>7618</v>
      </c>
      <c r="H214" s="257">
        <f t="shared" si="97"/>
        <v>7075</v>
      </c>
      <c r="I214" s="257">
        <f t="shared" si="97"/>
        <v>7719</v>
      </c>
      <c r="J214" s="257">
        <f t="shared" si="97"/>
        <v>8562</v>
      </c>
      <c r="K214" s="257">
        <f t="shared" si="97"/>
        <v>8072</v>
      </c>
      <c r="L214" s="257">
        <f t="shared" si="97"/>
        <v>8354</v>
      </c>
      <c r="M214" s="257">
        <f t="shared" si="97"/>
        <v>9065</v>
      </c>
      <c r="N214" s="257">
        <f t="shared" si="97"/>
        <v>8368</v>
      </c>
      <c r="O214" s="268">
        <f t="shared" si="97"/>
        <v>9607</v>
      </c>
      <c r="P214" s="269">
        <f t="shared" si="97"/>
        <v>95061</v>
      </c>
      <c r="Q214" s="267">
        <f t="shared" si="97"/>
        <v>8201</v>
      </c>
      <c r="R214" s="257">
        <f t="shared" si="97"/>
        <v>8027</v>
      </c>
      <c r="S214" s="257">
        <f t="shared" si="97"/>
        <v>9706</v>
      </c>
      <c r="T214" s="257">
        <f t="shared" si="97"/>
        <v>9582</v>
      </c>
      <c r="U214" s="257">
        <f t="shared" si="97"/>
        <v>9346</v>
      </c>
      <c r="V214" s="257">
        <f t="shared" si="97"/>
        <v>10165</v>
      </c>
      <c r="W214" s="257">
        <f t="shared" si="97"/>
        <v>9729</v>
      </c>
      <c r="X214" s="257">
        <f t="shared" si="97"/>
        <v>10958</v>
      </c>
      <c r="Y214" s="257">
        <f t="shared" si="97"/>
        <v>10773</v>
      </c>
      <c r="Z214" s="257">
        <f t="shared" si="97"/>
        <v>10544</v>
      </c>
      <c r="AA214" s="257">
        <f t="shared" si="97"/>
        <v>10899</v>
      </c>
      <c r="AB214" s="268">
        <f t="shared" si="97"/>
        <v>12417</v>
      </c>
      <c r="AC214" s="269">
        <f t="shared" si="97"/>
        <v>120347</v>
      </c>
      <c r="AD214" s="267">
        <f t="shared" si="97"/>
        <v>11337</v>
      </c>
      <c r="AE214" s="257">
        <f t="shared" si="97"/>
        <v>10159</v>
      </c>
      <c r="AF214" s="257">
        <f t="shared" si="97"/>
        <v>13101</v>
      </c>
      <c r="AG214" s="257">
        <f t="shared" si="97"/>
        <v>10666</v>
      </c>
      <c r="AH214" s="257">
        <f t="shared" si="97"/>
        <v>12752</v>
      </c>
      <c r="AI214" s="257">
        <f t="shared" si="97"/>
        <v>11876</v>
      </c>
      <c r="AJ214" s="257">
        <f t="shared" si="97"/>
        <v>11488</v>
      </c>
      <c r="AK214" s="257">
        <f t="shared" si="97"/>
        <v>11746</v>
      </c>
      <c r="AL214" s="257">
        <f t="shared" si="97"/>
        <v>10821</v>
      </c>
      <c r="AM214" s="257">
        <f t="shared" si="97"/>
        <v>11582</v>
      </c>
      <c r="AN214" s="257">
        <f t="shared" si="97"/>
        <v>11115</v>
      </c>
      <c r="AO214" s="268">
        <f t="shared" si="97"/>
        <v>11097</v>
      </c>
      <c r="AP214" s="269">
        <f t="shared" si="97"/>
        <v>137740</v>
      </c>
      <c r="AQ214" s="267">
        <f t="shared" si="97"/>
        <v>11131</v>
      </c>
      <c r="AR214" s="257">
        <f t="shared" ref="AR214:AS214" si="98">+AR38</f>
        <v>9501</v>
      </c>
      <c r="AS214" s="257">
        <f t="shared" si="98"/>
        <v>11000</v>
      </c>
      <c r="AT214" s="257">
        <f t="shared" ref="AT214:AU214" si="99">+AT38</f>
        <v>11292</v>
      </c>
      <c r="AU214" s="257">
        <f t="shared" si="99"/>
        <v>11286</v>
      </c>
      <c r="AV214" s="257">
        <f t="shared" ref="AV214" si="100">+AV38</f>
        <v>11229</v>
      </c>
      <c r="AW214" s="152">
        <f t="shared" si="93"/>
        <v>55027</v>
      </c>
      <c r="AX214" s="20">
        <f t="shared" si="94"/>
        <v>69891</v>
      </c>
      <c r="AY214" s="54">
        <f t="shared" si="95"/>
        <v>65439</v>
      </c>
      <c r="AZ214" s="134">
        <f t="shared" si="96"/>
        <v>-6.3699188736747185</v>
      </c>
      <c r="BA214" s="69"/>
      <c r="BB214" s="69"/>
    </row>
    <row r="215" spans="1:54" ht="20.100000000000001" customHeight="1" x14ac:dyDescent="0.2">
      <c r="A215" s="66"/>
      <c r="B215" s="261" t="s">
        <v>37</v>
      </c>
      <c r="C215" s="262"/>
      <c r="D215" s="270">
        <f>+D216+D217+D218+D219</f>
        <v>5615426</v>
      </c>
      <c r="E215" s="258">
        <f t="shared" ref="E215:AQ215" si="101">+E216+E217+E218+E219</f>
        <v>4817193</v>
      </c>
      <c r="F215" s="258">
        <f t="shared" si="101"/>
        <v>9945141</v>
      </c>
      <c r="G215" s="258">
        <f t="shared" si="101"/>
        <v>7402217</v>
      </c>
      <c r="H215" s="258">
        <f t="shared" si="101"/>
        <v>7477175</v>
      </c>
      <c r="I215" s="258">
        <f t="shared" si="101"/>
        <v>7450437</v>
      </c>
      <c r="J215" s="258">
        <f t="shared" si="101"/>
        <v>7680142</v>
      </c>
      <c r="K215" s="258">
        <f t="shared" si="101"/>
        <v>8086909</v>
      </c>
      <c r="L215" s="258">
        <f t="shared" si="101"/>
        <v>8008831.3817992369</v>
      </c>
      <c r="M215" s="258">
        <f t="shared" si="101"/>
        <v>8782532</v>
      </c>
      <c r="N215" s="258">
        <f t="shared" si="101"/>
        <v>9525110</v>
      </c>
      <c r="O215" s="271">
        <f t="shared" si="101"/>
        <v>11230579</v>
      </c>
      <c r="P215" s="272">
        <f t="shared" si="101"/>
        <v>96021692.381799236</v>
      </c>
      <c r="Q215" s="270">
        <f t="shared" si="101"/>
        <v>9887214</v>
      </c>
      <c r="R215" s="258">
        <f t="shared" si="101"/>
        <v>9298334</v>
      </c>
      <c r="S215" s="258">
        <f t="shared" si="101"/>
        <v>10390416</v>
      </c>
      <c r="T215" s="258">
        <f t="shared" si="101"/>
        <v>10594056</v>
      </c>
      <c r="U215" s="258">
        <f t="shared" si="101"/>
        <v>10885856</v>
      </c>
      <c r="V215" s="258">
        <f t="shared" si="101"/>
        <v>10967839</v>
      </c>
      <c r="W215" s="258">
        <f t="shared" si="101"/>
        <v>11220310</v>
      </c>
      <c r="X215" s="258">
        <f t="shared" si="101"/>
        <v>11741289</v>
      </c>
      <c r="Y215" s="258">
        <f t="shared" si="101"/>
        <v>11667114</v>
      </c>
      <c r="Z215" s="258">
        <f t="shared" si="101"/>
        <v>12068691</v>
      </c>
      <c r="AA215" s="258">
        <f t="shared" si="101"/>
        <v>11972522</v>
      </c>
      <c r="AB215" s="271">
        <f t="shared" si="101"/>
        <v>13572106.77</v>
      </c>
      <c r="AC215" s="272">
        <f t="shared" si="101"/>
        <v>134265747.76999998</v>
      </c>
      <c r="AD215" s="270">
        <f t="shared" si="101"/>
        <v>11785530</v>
      </c>
      <c r="AE215" s="258">
        <f t="shared" si="101"/>
        <v>11030172</v>
      </c>
      <c r="AF215" s="258">
        <f t="shared" si="101"/>
        <v>12754891</v>
      </c>
      <c r="AG215" s="258">
        <f t="shared" si="101"/>
        <v>12261471</v>
      </c>
      <c r="AH215" s="258">
        <f t="shared" si="101"/>
        <v>12946499</v>
      </c>
      <c r="AI215" s="258">
        <f t="shared" si="101"/>
        <v>13079560</v>
      </c>
      <c r="AJ215" s="258">
        <f t="shared" si="101"/>
        <v>13033899</v>
      </c>
      <c r="AK215" s="258">
        <f t="shared" si="101"/>
        <v>13513661</v>
      </c>
      <c r="AL215" s="258">
        <f t="shared" si="101"/>
        <v>14564078</v>
      </c>
      <c r="AM215" s="258">
        <f t="shared" si="101"/>
        <v>14044085</v>
      </c>
      <c r="AN215" s="258">
        <f t="shared" si="101"/>
        <v>14171987</v>
      </c>
      <c r="AO215" s="271">
        <f t="shared" si="101"/>
        <v>14621866</v>
      </c>
      <c r="AP215" s="272">
        <f t="shared" si="101"/>
        <v>157807699</v>
      </c>
      <c r="AQ215" s="270">
        <f t="shared" si="101"/>
        <v>13381172</v>
      </c>
      <c r="AR215" s="258">
        <f t="shared" ref="AR215:AS215" si="102">+AR216+AR217+AR218+AR219</f>
        <v>12099472</v>
      </c>
      <c r="AS215" s="258">
        <f t="shared" si="102"/>
        <v>13601433</v>
      </c>
      <c r="AT215" s="258">
        <f t="shared" ref="AT215:AU215" si="103">+AT216+AT217+AT218+AT219</f>
        <v>13831913.809999999</v>
      </c>
      <c r="AU215" s="258">
        <f t="shared" si="103"/>
        <v>14789841</v>
      </c>
      <c r="AV215" s="258">
        <f t="shared" ref="AV215" si="104">+AV216+AV217+AV218+AV219</f>
        <v>14564281</v>
      </c>
      <c r="AW215" s="152">
        <f t="shared" si="93"/>
        <v>62023715</v>
      </c>
      <c r="AX215" s="20">
        <f t="shared" si="94"/>
        <v>73858123</v>
      </c>
      <c r="AY215" s="54">
        <f t="shared" si="95"/>
        <v>82268112.810000002</v>
      </c>
      <c r="AZ215" s="134">
        <f t="shared" si="96"/>
        <v>11.386682288148586</v>
      </c>
      <c r="BA215" s="69"/>
      <c r="BB215" s="69"/>
    </row>
    <row r="216" spans="1:54" ht="20.100000000000001" customHeight="1" x14ac:dyDescent="0.2">
      <c r="A216" s="66"/>
      <c r="B216" s="261"/>
      <c r="C216" s="262" t="s">
        <v>123</v>
      </c>
      <c r="D216" s="267">
        <f>+D78+D81+D84</f>
        <v>521941</v>
      </c>
      <c r="E216" s="257">
        <f t="shared" ref="E216:AQ216" si="105">+E78+E81+E84</f>
        <v>494920</v>
      </c>
      <c r="F216" s="257">
        <f t="shared" si="105"/>
        <v>583483</v>
      </c>
      <c r="G216" s="257">
        <f t="shared" si="105"/>
        <v>584977</v>
      </c>
      <c r="H216" s="257">
        <f t="shared" si="105"/>
        <v>604143</v>
      </c>
      <c r="I216" s="257">
        <f t="shared" si="105"/>
        <v>639749</v>
      </c>
      <c r="J216" s="257">
        <f t="shared" si="105"/>
        <v>645906</v>
      </c>
      <c r="K216" s="257">
        <f t="shared" si="105"/>
        <v>639435</v>
      </c>
      <c r="L216" s="257">
        <f t="shared" si="105"/>
        <v>677821</v>
      </c>
      <c r="M216" s="257">
        <f t="shared" si="105"/>
        <v>722711</v>
      </c>
      <c r="N216" s="257">
        <f t="shared" si="105"/>
        <v>678408</v>
      </c>
      <c r="O216" s="268">
        <f t="shared" si="105"/>
        <v>906057</v>
      </c>
      <c r="P216" s="269">
        <f t="shared" si="105"/>
        <v>7699551</v>
      </c>
      <c r="Q216" s="267">
        <f t="shared" si="105"/>
        <v>695197</v>
      </c>
      <c r="R216" s="257">
        <f t="shared" si="105"/>
        <v>695622</v>
      </c>
      <c r="S216" s="257">
        <f t="shared" si="105"/>
        <v>783490</v>
      </c>
      <c r="T216" s="257">
        <f t="shared" si="105"/>
        <v>806451</v>
      </c>
      <c r="U216" s="257">
        <f t="shared" si="105"/>
        <v>827385</v>
      </c>
      <c r="V216" s="257">
        <f t="shared" si="105"/>
        <v>872353</v>
      </c>
      <c r="W216" s="257">
        <f t="shared" si="105"/>
        <v>885318</v>
      </c>
      <c r="X216" s="257">
        <f t="shared" si="105"/>
        <v>906259</v>
      </c>
      <c r="Y216" s="257">
        <f t="shared" si="105"/>
        <v>935257</v>
      </c>
      <c r="Z216" s="257">
        <f t="shared" si="105"/>
        <v>946331</v>
      </c>
      <c r="AA216" s="257">
        <f t="shared" si="105"/>
        <v>954578</v>
      </c>
      <c r="AB216" s="268">
        <f t="shared" si="105"/>
        <v>1200042</v>
      </c>
      <c r="AC216" s="269">
        <f t="shared" si="105"/>
        <v>10508283</v>
      </c>
      <c r="AD216" s="267">
        <f t="shared" si="105"/>
        <v>963855</v>
      </c>
      <c r="AE216" s="257">
        <f t="shared" si="105"/>
        <v>965596</v>
      </c>
      <c r="AF216" s="257">
        <f t="shared" si="105"/>
        <v>1133299</v>
      </c>
      <c r="AG216" s="257">
        <f t="shared" si="105"/>
        <v>1113745</v>
      </c>
      <c r="AH216" s="257">
        <f t="shared" si="105"/>
        <v>1253356</v>
      </c>
      <c r="AI216" s="257">
        <f t="shared" si="105"/>
        <v>1289281</v>
      </c>
      <c r="AJ216" s="257">
        <f t="shared" si="105"/>
        <v>1333900</v>
      </c>
      <c r="AK216" s="257">
        <f t="shared" si="105"/>
        <v>1544043</v>
      </c>
      <c r="AL216" s="257">
        <f t="shared" si="105"/>
        <v>1363581</v>
      </c>
      <c r="AM216" s="257">
        <f t="shared" si="105"/>
        <v>1432074</v>
      </c>
      <c r="AN216" s="257">
        <f t="shared" si="105"/>
        <v>1454684</v>
      </c>
      <c r="AO216" s="268">
        <f t="shared" si="105"/>
        <v>1706797</v>
      </c>
      <c r="AP216" s="269">
        <f t="shared" si="105"/>
        <v>15554211</v>
      </c>
      <c r="AQ216" s="267">
        <f t="shared" si="105"/>
        <v>1451889</v>
      </c>
      <c r="AR216" s="257">
        <f t="shared" ref="AR216:AS216" si="106">+AR78+AR81+AR84</f>
        <v>1393241</v>
      </c>
      <c r="AS216" s="257">
        <f t="shared" si="106"/>
        <v>1766690</v>
      </c>
      <c r="AT216" s="257">
        <f t="shared" ref="AT216:AU216" si="107">+AT78+AT81+AT84</f>
        <v>1640032</v>
      </c>
      <c r="AU216" s="257">
        <f t="shared" si="107"/>
        <v>1746784</v>
      </c>
      <c r="AV216" s="257">
        <f t="shared" ref="AV216" si="108">+AV78+AV81+AV84</f>
        <v>1750724</v>
      </c>
      <c r="AW216" s="152">
        <f t="shared" si="93"/>
        <v>4680498</v>
      </c>
      <c r="AX216" s="20">
        <f t="shared" si="94"/>
        <v>6719132</v>
      </c>
      <c r="AY216" s="54">
        <f t="shared" si="95"/>
        <v>9749360</v>
      </c>
      <c r="AZ216" s="134">
        <f t="shared" si="96"/>
        <v>45.098503794835395</v>
      </c>
      <c r="BA216" s="69"/>
      <c r="BB216" s="69"/>
    </row>
    <row r="217" spans="1:54" ht="20.100000000000001" customHeight="1" x14ac:dyDescent="0.2">
      <c r="A217" s="66"/>
      <c r="B217" s="261"/>
      <c r="C217" s="262" t="s">
        <v>124</v>
      </c>
      <c r="D217" s="267">
        <f>+D98+D101</f>
        <v>462155</v>
      </c>
      <c r="E217" s="257">
        <f t="shared" ref="E217:AQ217" si="109">+E98+E101</f>
        <v>425847</v>
      </c>
      <c r="F217" s="257">
        <f t="shared" si="109"/>
        <v>529646</v>
      </c>
      <c r="G217" s="257">
        <f t="shared" si="109"/>
        <v>513556</v>
      </c>
      <c r="H217" s="257">
        <f t="shared" si="109"/>
        <v>524778</v>
      </c>
      <c r="I217" s="257">
        <f t="shared" si="109"/>
        <v>503797</v>
      </c>
      <c r="J217" s="257">
        <f t="shared" si="109"/>
        <v>512856</v>
      </c>
      <c r="K217" s="257">
        <f t="shared" si="109"/>
        <v>508890</v>
      </c>
      <c r="L217" s="257">
        <f t="shared" si="109"/>
        <v>542816</v>
      </c>
      <c r="M217" s="257">
        <f t="shared" si="109"/>
        <v>582817</v>
      </c>
      <c r="N217" s="257">
        <f t="shared" si="109"/>
        <v>524870</v>
      </c>
      <c r="O217" s="268">
        <f t="shared" si="109"/>
        <v>689373</v>
      </c>
      <c r="P217" s="269">
        <f t="shared" si="109"/>
        <v>6321401</v>
      </c>
      <c r="Q217" s="267">
        <f t="shared" si="109"/>
        <v>431021</v>
      </c>
      <c r="R217" s="257">
        <f t="shared" si="109"/>
        <v>408097</v>
      </c>
      <c r="S217" s="257">
        <f t="shared" si="109"/>
        <v>500274</v>
      </c>
      <c r="T217" s="257">
        <f t="shared" si="109"/>
        <v>489919</v>
      </c>
      <c r="U217" s="257">
        <f t="shared" si="109"/>
        <v>494227</v>
      </c>
      <c r="V217" s="257">
        <f t="shared" si="109"/>
        <v>521972</v>
      </c>
      <c r="W217" s="257">
        <f t="shared" si="109"/>
        <v>517596</v>
      </c>
      <c r="X217" s="257">
        <f t="shared" si="109"/>
        <v>536101</v>
      </c>
      <c r="Y217" s="257">
        <f t="shared" si="109"/>
        <v>521888</v>
      </c>
      <c r="Z217" s="257">
        <f t="shared" si="109"/>
        <v>512746</v>
      </c>
      <c r="AA217" s="257">
        <f t="shared" si="109"/>
        <v>517789</v>
      </c>
      <c r="AB217" s="268">
        <f t="shared" si="109"/>
        <v>625475</v>
      </c>
      <c r="AC217" s="269">
        <f t="shared" si="109"/>
        <v>6077105</v>
      </c>
      <c r="AD217" s="267">
        <f t="shared" si="109"/>
        <v>425057</v>
      </c>
      <c r="AE217" s="257">
        <f t="shared" si="109"/>
        <v>394514</v>
      </c>
      <c r="AF217" s="257">
        <f t="shared" si="109"/>
        <v>511467</v>
      </c>
      <c r="AG217" s="257">
        <f t="shared" si="109"/>
        <v>447701</v>
      </c>
      <c r="AH217" s="257">
        <f t="shared" si="109"/>
        <v>509390</v>
      </c>
      <c r="AI217" s="257">
        <f t="shared" si="109"/>
        <v>491126</v>
      </c>
      <c r="AJ217" s="257">
        <f t="shared" si="109"/>
        <v>494546</v>
      </c>
      <c r="AK217" s="257">
        <f t="shared" si="109"/>
        <v>511544</v>
      </c>
      <c r="AL217" s="257">
        <f t="shared" si="109"/>
        <v>487094</v>
      </c>
      <c r="AM217" s="257">
        <f t="shared" si="109"/>
        <v>514006</v>
      </c>
      <c r="AN217" s="257">
        <f t="shared" si="109"/>
        <v>500719</v>
      </c>
      <c r="AO217" s="268">
        <f t="shared" si="109"/>
        <v>573947</v>
      </c>
      <c r="AP217" s="269">
        <f t="shared" si="109"/>
        <v>5861111</v>
      </c>
      <c r="AQ217" s="267">
        <f t="shared" si="109"/>
        <v>414064</v>
      </c>
      <c r="AR217" s="257">
        <f t="shared" ref="AR217:AS217" si="110">+AR98+AR101</f>
        <v>367403</v>
      </c>
      <c r="AS217" s="257">
        <f t="shared" si="110"/>
        <v>466322</v>
      </c>
      <c r="AT217" s="257">
        <f t="shared" ref="AT217:AU217" si="111">+AT98+AT101</f>
        <v>466469</v>
      </c>
      <c r="AU217" s="257">
        <f t="shared" si="111"/>
        <v>473237</v>
      </c>
      <c r="AV217" s="257">
        <f t="shared" ref="AV217" si="112">+AV98+AV101</f>
        <v>476118</v>
      </c>
      <c r="AW217" s="152">
        <f t="shared" si="93"/>
        <v>2845510</v>
      </c>
      <c r="AX217" s="20">
        <f t="shared" si="94"/>
        <v>2779255</v>
      </c>
      <c r="AY217" s="54">
        <f t="shared" si="95"/>
        <v>2663613</v>
      </c>
      <c r="AZ217" s="134">
        <f t="shared" si="96"/>
        <v>-4.1608992337874735</v>
      </c>
      <c r="BA217" s="69"/>
      <c r="BB217" s="69"/>
    </row>
    <row r="218" spans="1:54" ht="20.100000000000001" customHeight="1" x14ac:dyDescent="0.2">
      <c r="A218" s="66"/>
      <c r="B218" s="261"/>
      <c r="C218" s="262" t="s">
        <v>125</v>
      </c>
      <c r="D218" s="267">
        <f>+D115+D118</f>
        <v>4372333</v>
      </c>
      <c r="E218" s="257">
        <f t="shared" ref="E218:AQ218" si="113">+E115+E118</f>
        <v>3687020</v>
      </c>
      <c r="F218" s="257">
        <f t="shared" si="113"/>
        <v>8148708</v>
      </c>
      <c r="G218" s="257">
        <f t="shared" si="113"/>
        <v>4536613</v>
      </c>
      <c r="H218" s="257">
        <f t="shared" si="113"/>
        <v>4689460</v>
      </c>
      <c r="I218" s="257">
        <f t="shared" si="113"/>
        <v>4703240</v>
      </c>
      <c r="J218" s="257">
        <f t="shared" si="113"/>
        <v>4655272</v>
      </c>
      <c r="K218" s="257">
        <f t="shared" si="113"/>
        <v>4761501</v>
      </c>
      <c r="L218" s="257">
        <f t="shared" si="113"/>
        <v>4650110.3817992369</v>
      </c>
      <c r="M218" s="257">
        <f t="shared" si="113"/>
        <v>4795691</v>
      </c>
      <c r="N218" s="257">
        <f t="shared" si="113"/>
        <v>4635458</v>
      </c>
      <c r="O218" s="268">
        <f t="shared" si="113"/>
        <v>5527859</v>
      </c>
      <c r="P218" s="269">
        <f t="shared" si="113"/>
        <v>59163265.381799236</v>
      </c>
      <c r="Q218" s="267">
        <f t="shared" si="113"/>
        <v>5031939</v>
      </c>
      <c r="R218" s="257">
        <f t="shared" si="113"/>
        <v>4424105</v>
      </c>
      <c r="S218" s="257">
        <f t="shared" si="113"/>
        <v>4506273</v>
      </c>
      <c r="T218" s="257">
        <f t="shared" si="113"/>
        <v>4649195</v>
      </c>
      <c r="U218" s="257">
        <f t="shared" si="113"/>
        <v>4843166</v>
      </c>
      <c r="V218" s="257">
        <f t="shared" si="113"/>
        <v>4989608</v>
      </c>
      <c r="W218" s="257">
        <f t="shared" si="113"/>
        <v>5008574</v>
      </c>
      <c r="X218" s="257">
        <f t="shared" si="113"/>
        <v>5004716</v>
      </c>
      <c r="Y218" s="257">
        <f t="shared" si="113"/>
        <v>5027427</v>
      </c>
      <c r="Z218" s="257">
        <f t="shared" si="113"/>
        <v>5089326</v>
      </c>
      <c r="AA218" s="257">
        <f t="shared" si="113"/>
        <v>5114862</v>
      </c>
      <c r="AB218" s="268">
        <f t="shared" si="113"/>
        <v>6353890.7699999996</v>
      </c>
      <c r="AC218" s="269">
        <f t="shared" si="113"/>
        <v>60043081.769999996</v>
      </c>
      <c r="AD218" s="267">
        <f t="shared" si="113"/>
        <v>5257355</v>
      </c>
      <c r="AE218" s="257">
        <f t="shared" si="113"/>
        <v>4682971</v>
      </c>
      <c r="AF218" s="257">
        <f t="shared" si="113"/>
        <v>5414311</v>
      </c>
      <c r="AG218" s="257">
        <f t="shared" si="113"/>
        <v>5327620</v>
      </c>
      <c r="AH218" s="257">
        <f t="shared" si="113"/>
        <v>5417935</v>
      </c>
      <c r="AI218" s="257">
        <f t="shared" si="113"/>
        <v>5584068</v>
      </c>
      <c r="AJ218" s="257">
        <f t="shared" si="113"/>
        <v>5554553</v>
      </c>
      <c r="AK218" s="257">
        <f t="shared" si="113"/>
        <v>5453432</v>
      </c>
      <c r="AL218" s="257">
        <f t="shared" si="113"/>
        <v>6577303</v>
      </c>
      <c r="AM218" s="257">
        <f t="shared" si="113"/>
        <v>5602235</v>
      </c>
      <c r="AN218" s="257">
        <f t="shared" si="113"/>
        <v>5856124</v>
      </c>
      <c r="AO218" s="268">
        <f t="shared" si="113"/>
        <v>6477363</v>
      </c>
      <c r="AP218" s="269">
        <f t="shared" si="113"/>
        <v>67205270</v>
      </c>
      <c r="AQ218" s="267">
        <f t="shared" si="113"/>
        <v>6235335</v>
      </c>
      <c r="AR218" s="257">
        <f t="shared" ref="AR218:AS218" si="114">+AR115+AR118</f>
        <v>5304289</v>
      </c>
      <c r="AS218" s="257">
        <f t="shared" si="114"/>
        <v>5093053</v>
      </c>
      <c r="AT218" s="257">
        <f t="shared" ref="AT218:AU218" si="115">+AT115+AT118</f>
        <v>6033788.8099999996</v>
      </c>
      <c r="AU218" s="257">
        <f t="shared" si="115"/>
        <v>6326885</v>
      </c>
      <c r="AV218" s="257">
        <f t="shared" ref="AV218" si="116">+AV115+AV118</f>
        <v>6315827</v>
      </c>
      <c r="AW218" s="152">
        <f t="shared" si="93"/>
        <v>28444286</v>
      </c>
      <c r="AX218" s="20">
        <f t="shared" si="94"/>
        <v>31684260</v>
      </c>
      <c r="AY218" s="54">
        <f t="shared" si="95"/>
        <v>35309177.810000002</v>
      </c>
      <c r="AZ218" s="134">
        <f t="shared" si="96"/>
        <v>11.440752632379624</v>
      </c>
      <c r="BA218" s="69"/>
      <c r="BB218" s="69"/>
    </row>
    <row r="219" spans="1:54" ht="20.100000000000001" customHeight="1" x14ac:dyDescent="0.2">
      <c r="A219" s="66"/>
      <c r="B219" s="261"/>
      <c r="C219" s="262" t="s">
        <v>126</v>
      </c>
      <c r="D219" s="267">
        <f>+D139</f>
        <v>258997</v>
      </c>
      <c r="E219" s="257">
        <f t="shared" ref="E219:AQ219" si="117">+E139</f>
        <v>209406</v>
      </c>
      <c r="F219" s="257">
        <f t="shared" si="117"/>
        <v>683304</v>
      </c>
      <c r="G219" s="257">
        <f t="shared" si="117"/>
        <v>1767071</v>
      </c>
      <c r="H219" s="257">
        <f t="shared" si="117"/>
        <v>1658794</v>
      </c>
      <c r="I219" s="257">
        <f t="shared" si="117"/>
        <v>1603651</v>
      </c>
      <c r="J219" s="257">
        <f t="shared" si="117"/>
        <v>1866108</v>
      </c>
      <c r="K219" s="257">
        <f t="shared" si="117"/>
        <v>2177083</v>
      </c>
      <c r="L219" s="257">
        <f t="shared" si="117"/>
        <v>2138084</v>
      </c>
      <c r="M219" s="257">
        <f t="shared" si="117"/>
        <v>2681313</v>
      </c>
      <c r="N219" s="257">
        <f t="shared" si="117"/>
        <v>3686374</v>
      </c>
      <c r="O219" s="268">
        <f t="shared" si="117"/>
        <v>4107290</v>
      </c>
      <c r="P219" s="269">
        <f t="shared" si="117"/>
        <v>22837475</v>
      </c>
      <c r="Q219" s="267">
        <f t="shared" si="117"/>
        <v>3729057</v>
      </c>
      <c r="R219" s="257">
        <f t="shared" si="117"/>
        <v>3770510</v>
      </c>
      <c r="S219" s="257">
        <f t="shared" si="117"/>
        <v>4600379</v>
      </c>
      <c r="T219" s="257">
        <f t="shared" si="117"/>
        <v>4648491</v>
      </c>
      <c r="U219" s="257">
        <f t="shared" si="117"/>
        <v>4721078</v>
      </c>
      <c r="V219" s="257">
        <f t="shared" si="117"/>
        <v>4583906</v>
      </c>
      <c r="W219" s="257">
        <f t="shared" si="117"/>
        <v>4808822</v>
      </c>
      <c r="X219" s="257">
        <f t="shared" si="117"/>
        <v>5294213</v>
      </c>
      <c r="Y219" s="257">
        <f t="shared" si="117"/>
        <v>5182542</v>
      </c>
      <c r="Z219" s="257">
        <f t="shared" si="117"/>
        <v>5520288</v>
      </c>
      <c r="AA219" s="257">
        <f t="shared" si="117"/>
        <v>5385293</v>
      </c>
      <c r="AB219" s="268">
        <f t="shared" si="117"/>
        <v>5392699</v>
      </c>
      <c r="AC219" s="269">
        <f t="shared" si="117"/>
        <v>57637278</v>
      </c>
      <c r="AD219" s="267">
        <f t="shared" si="117"/>
        <v>5139263</v>
      </c>
      <c r="AE219" s="257">
        <f t="shared" si="117"/>
        <v>4987091</v>
      </c>
      <c r="AF219" s="257">
        <f t="shared" si="117"/>
        <v>5695814</v>
      </c>
      <c r="AG219" s="257">
        <f t="shared" si="117"/>
        <v>5372405</v>
      </c>
      <c r="AH219" s="257">
        <f t="shared" si="117"/>
        <v>5765818</v>
      </c>
      <c r="AI219" s="257">
        <f t="shared" si="117"/>
        <v>5715085</v>
      </c>
      <c r="AJ219" s="257">
        <f t="shared" si="117"/>
        <v>5650900</v>
      </c>
      <c r="AK219" s="257">
        <f t="shared" si="117"/>
        <v>6004642</v>
      </c>
      <c r="AL219" s="257">
        <f t="shared" si="117"/>
        <v>6136100</v>
      </c>
      <c r="AM219" s="257">
        <f t="shared" si="117"/>
        <v>6495770</v>
      </c>
      <c r="AN219" s="257">
        <f t="shared" si="117"/>
        <v>6360460</v>
      </c>
      <c r="AO219" s="268">
        <f t="shared" si="117"/>
        <v>5863759</v>
      </c>
      <c r="AP219" s="269">
        <f t="shared" si="117"/>
        <v>69187107</v>
      </c>
      <c r="AQ219" s="267">
        <f t="shared" si="117"/>
        <v>5279884</v>
      </c>
      <c r="AR219" s="257">
        <f t="shared" ref="AR219:AS219" si="118">+AR139</f>
        <v>5034539</v>
      </c>
      <c r="AS219" s="257">
        <f t="shared" si="118"/>
        <v>6275368</v>
      </c>
      <c r="AT219" s="257">
        <f t="shared" ref="AT219:AU219" si="119">+AT139</f>
        <v>5691624</v>
      </c>
      <c r="AU219" s="257">
        <f t="shared" si="119"/>
        <v>6242935</v>
      </c>
      <c r="AV219" s="257">
        <f t="shared" ref="AV219" si="120">+AV139</f>
        <v>6021612</v>
      </c>
      <c r="AW219" s="152">
        <f t="shared" si="93"/>
        <v>26053421</v>
      </c>
      <c r="AX219" s="20">
        <f t="shared" si="94"/>
        <v>32675476</v>
      </c>
      <c r="AY219" s="54">
        <f t="shared" si="95"/>
        <v>34545962</v>
      </c>
      <c r="AZ219" s="134">
        <f t="shared" si="96"/>
        <v>5.7244338230910463</v>
      </c>
      <c r="BA219" s="69"/>
      <c r="BB219" s="69"/>
    </row>
    <row r="220" spans="1:54" ht="20.100000000000001" customHeight="1" thickBot="1" x14ac:dyDescent="0.25">
      <c r="A220" s="66"/>
      <c r="B220" s="261" t="s">
        <v>69</v>
      </c>
      <c r="C220" s="262"/>
      <c r="D220" s="270">
        <f>+D173</f>
        <v>3387</v>
      </c>
      <c r="E220" s="258">
        <f t="shared" ref="E220:AQ220" si="121">+E173</f>
        <v>5174</v>
      </c>
      <c r="F220" s="258">
        <f t="shared" si="121"/>
        <v>4320</v>
      </c>
      <c r="G220" s="258">
        <f t="shared" si="121"/>
        <v>3282</v>
      </c>
      <c r="H220" s="258">
        <f t="shared" si="121"/>
        <v>3760</v>
      </c>
      <c r="I220" s="258">
        <f t="shared" si="121"/>
        <v>3843</v>
      </c>
      <c r="J220" s="258">
        <f t="shared" si="121"/>
        <v>3321</v>
      </c>
      <c r="K220" s="258">
        <f t="shared" si="121"/>
        <v>3383</v>
      </c>
      <c r="L220" s="258">
        <f t="shared" si="121"/>
        <v>4121</v>
      </c>
      <c r="M220" s="258">
        <f t="shared" si="121"/>
        <v>4364</v>
      </c>
      <c r="N220" s="258">
        <f t="shared" si="121"/>
        <v>3763</v>
      </c>
      <c r="O220" s="271">
        <f t="shared" si="121"/>
        <v>3287</v>
      </c>
      <c r="P220" s="272">
        <f t="shared" si="121"/>
        <v>46005</v>
      </c>
      <c r="Q220" s="270">
        <f t="shared" si="121"/>
        <v>2812</v>
      </c>
      <c r="R220" s="258">
        <f t="shared" si="121"/>
        <v>2649</v>
      </c>
      <c r="S220" s="258">
        <f t="shared" si="121"/>
        <v>3269</v>
      </c>
      <c r="T220" s="258">
        <f t="shared" si="121"/>
        <v>3841</v>
      </c>
      <c r="U220" s="258">
        <f t="shared" si="121"/>
        <v>3399</v>
      </c>
      <c r="V220" s="258">
        <f t="shared" si="121"/>
        <v>3777</v>
      </c>
      <c r="W220" s="258">
        <f t="shared" si="121"/>
        <v>3796</v>
      </c>
      <c r="X220" s="258">
        <f t="shared" si="121"/>
        <v>3948</v>
      </c>
      <c r="Y220" s="258">
        <f t="shared" si="121"/>
        <v>3801</v>
      </c>
      <c r="Z220" s="258">
        <f t="shared" si="121"/>
        <v>3393</v>
      </c>
      <c r="AA220" s="258">
        <f t="shared" si="121"/>
        <v>3572</v>
      </c>
      <c r="AB220" s="271">
        <f t="shared" si="121"/>
        <v>3568</v>
      </c>
      <c r="AC220" s="272">
        <f t="shared" si="121"/>
        <v>41825</v>
      </c>
      <c r="AD220" s="270">
        <f t="shared" si="121"/>
        <v>3786</v>
      </c>
      <c r="AE220" s="258">
        <f t="shared" si="121"/>
        <v>3365</v>
      </c>
      <c r="AF220" s="258">
        <f t="shared" si="121"/>
        <v>4586</v>
      </c>
      <c r="AG220" s="258">
        <f t="shared" si="121"/>
        <v>3619</v>
      </c>
      <c r="AH220" s="258">
        <f t="shared" si="121"/>
        <v>4558</v>
      </c>
      <c r="AI220" s="258">
        <f t="shared" si="121"/>
        <v>4511</v>
      </c>
      <c r="AJ220" s="258">
        <f t="shared" si="121"/>
        <v>3980</v>
      </c>
      <c r="AK220" s="258">
        <f t="shared" si="121"/>
        <v>3821</v>
      </c>
      <c r="AL220" s="258">
        <f t="shared" si="121"/>
        <v>3557</v>
      </c>
      <c r="AM220" s="258">
        <f t="shared" si="121"/>
        <v>4074</v>
      </c>
      <c r="AN220" s="258">
        <f t="shared" si="121"/>
        <v>3625</v>
      </c>
      <c r="AO220" s="271">
        <f t="shared" si="121"/>
        <v>4994</v>
      </c>
      <c r="AP220" s="272">
        <f t="shared" si="121"/>
        <v>48476</v>
      </c>
      <c r="AQ220" s="270">
        <f t="shared" si="121"/>
        <v>4320</v>
      </c>
      <c r="AR220" s="258">
        <f t="shared" ref="AR220:AS220" si="122">+AR173</f>
        <v>3771</v>
      </c>
      <c r="AS220" s="258">
        <f t="shared" si="122"/>
        <v>4830</v>
      </c>
      <c r="AT220" s="258">
        <f t="shared" ref="AT220:AU220" si="123">+AT173</f>
        <v>5043</v>
      </c>
      <c r="AU220" s="258">
        <f t="shared" si="123"/>
        <v>6573</v>
      </c>
      <c r="AV220" s="258">
        <f t="shared" ref="AV220" si="124">+AV173</f>
        <v>4897</v>
      </c>
      <c r="AW220" s="152">
        <f t="shared" si="93"/>
        <v>19747</v>
      </c>
      <c r="AX220" s="20">
        <f t="shared" si="94"/>
        <v>24425</v>
      </c>
      <c r="AY220" s="54">
        <f t="shared" si="95"/>
        <v>29434</v>
      </c>
      <c r="AZ220" s="134">
        <f t="shared" si="96"/>
        <v>20.507676560900713</v>
      </c>
      <c r="BA220" s="69"/>
      <c r="BB220" s="69"/>
    </row>
    <row r="221" spans="1:54" ht="20.100000000000001" customHeight="1" thickBot="1" x14ac:dyDescent="0.3">
      <c r="A221" s="66"/>
      <c r="B221" s="278" t="s">
        <v>129</v>
      </c>
      <c r="C221" s="279"/>
      <c r="D221" s="273">
        <f>+D213+D215+D220</f>
        <v>5625771</v>
      </c>
      <c r="E221" s="274">
        <f t="shared" ref="E221:AR221" si="125">+E213+E215+E220</f>
        <v>4828567</v>
      </c>
      <c r="F221" s="274">
        <f t="shared" si="125"/>
        <v>9956924</v>
      </c>
      <c r="G221" s="274">
        <f t="shared" si="125"/>
        <v>7413117</v>
      </c>
      <c r="H221" s="274">
        <f t="shared" si="125"/>
        <v>7488010</v>
      </c>
      <c r="I221" s="274">
        <f t="shared" si="125"/>
        <v>7461999</v>
      </c>
      <c r="J221" s="274">
        <f t="shared" si="125"/>
        <v>7692025</v>
      </c>
      <c r="K221" s="274">
        <f t="shared" si="125"/>
        <v>8098364</v>
      </c>
      <c r="L221" s="274">
        <f t="shared" si="125"/>
        <v>8021306.3817992369</v>
      </c>
      <c r="M221" s="274">
        <f t="shared" si="125"/>
        <v>8795961</v>
      </c>
      <c r="N221" s="274">
        <f t="shared" si="125"/>
        <v>9537241</v>
      </c>
      <c r="O221" s="275">
        <f t="shared" si="125"/>
        <v>11243473</v>
      </c>
      <c r="P221" s="276">
        <f t="shared" si="125"/>
        <v>96162758.381799236</v>
      </c>
      <c r="Q221" s="273">
        <f t="shared" si="125"/>
        <v>9898227</v>
      </c>
      <c r="R221" s="274">
        <f t="shared" si="125"/>
        <v>9309010</v>
      </c>
      <c r="S221" s="274">
        <f t="shared" si="125"/>
        <v>10403391</v>
      </c>
      <c r="T221" s="274">
        <f t="shared" si="125"/>
        <v>10607479</v>
      </c>
      <c r="U221" s="274">
        <f t="shared" si="125"/>
        <v>10898601</v>
      </c>
      <c r="V221" s="274">
        <f t="shared" si="125"/>
        <v>10981781</v>
      </c>
      <c r="W221" s="274">
        <f t="shared" si="125"/>
        <v>11233835</v>
      </c>
      <c r="X221" s="274">
        <f t="shared" si="125"/>
        <v>11756195</v>
      </c>
      <c r="Y221" s="274">
        <f t="shared" si="125"/>
        <v>11681688</v>
      </c>
      <c r="Z221" s="274">
        <f t="shared" si="125"/>
        <v>12082628</v>
      </c>
      <c r="AA221" s="274">
        <f t="shared" si="125"/>
        <v>11986993</v>
      </c>
      <c r="AB221" s="275">
        <f t="shared" si="125"/>
        <v>13588091.77</v>
      </c>
      <c r="AC221" s="276">
        <f t="shared" si="125"/>
        <v>134427919.76999998</v>
      </c>
      <c r="AD221" s="273">
        <f t="shared" si="125"/>
        <v>11800653</v>
      </c>
      <c r="AE221" s="274">
        <f t="shared" si="125"/>
        <v>11043696</v>
      </c>
      <c r="AF221" s="274">
        <f t="shared" si="125"/>
        <v>12772578</v>
      </c>
      <c r="AG221" s="274">
        <f t="shared" si="125"/>
        <v>12275756</v>
      </c>
      <c r="AH221" s="274">
        <f t="shared" si="125"/>
        <v>12963809</v>
      </c>
      <c r="AI221" s="274">
        <f t="shared" si="125"/>
        <v>13095947</v>
      </c>
      <c r="AJ221" s="274">
        <f t="shared" si="125"/>
        <v>13049367</v>
      </c>
      <c r="AK221" s="274">
        <f t="shared" si="125"/>
        <v>13529228</v>
      </c>
      <c r="AL221" s="274">
        <f t="shared" si="125"/>
        <v>14578456</v>
      </c>
      <c r="AM221" s="274">
        <f t="shared" si="125"/>
        <v>14059741</v>
      </c>
      <c r="AN221" s="274">
        <f t="shared" si="125"/>
        <v>14186727</v>
      </c>
      <c r="AO221" s="275">
        <f t="shared" si="125"/>
        <v>14637957</v>
      </c>
      <c r="AP221" s="276">
        <f t="shared" si="125"/>
        <v>157993915</v>
      </c>
      <c r="AQ221" s="273">
        <f t="shared" si="125"/>
        <v>13396623</v>
      </c>
      <c r="AR221" s="274">
        <f t="shared" si="125"/>
        <v>12112744</v>
      </c>
      <c r="AS221" s="274">
        <f t="shared" ref="AS221:AT221" si="126">+AS213+AS215+AS220</f>
        <v>13617263</v>
      </c>
      <c r="AT221" s="274">
        <f t="shared" si="126"/>
        <v>13848248.809999999</v>
      </c>
      <c r="AU221" s="274">
        <f t="shared" ref="AU221:AV221" si="127">+AU213+AU215+AU220</f>
        <v>14807700</v>
      </c>
      <c r="AV221" s="274">
        <f t="shared" si="127"/>
        <v>14580407</v>
      </c>
      <c r="AW221" s="186">
        <f t="shared" si="93"/>
        <v>62098489</v>
      </c>
      <c r="AX221" s="124">
        <f t="shared" si="94"/>
        <v>73952439</v>
      </c>
      <c r="AY221" s="125">
        <f t="shared" si="95"/>
        <v>82362985.810000002</v>
      </c>
      <c r="AZ221" s="177">
        <f t="shared" si="96"/>
        <v>11.372913353134972</v>
      </c>
      <c r="BA221" s="69"/>
      <c r="BB221" s="69"/>
    </row>
    <row r="222" spans="1:54" ht="20.100000000000001" customHeight="1" x14ac:dyDescent="0.25">
      <c r="A222" s="66"/>
      <c r="BA222" s="69"/>
      <c r="BB222" s="69"/>
    </row>
    <row r="223" spans="1:54" ht="20.100000000000001" customHeight="1" x14ac:dyDescent="0.25">
      <c r="A223" s="66"/>
      <c r="BA223" s="69"/>
      <c r="BB223" s="69"/>
    </row>
  </sheetData>
  <mergeCells count="39">
    <mergeCell ref="B61:C61"/>
    <mergeCell ref="AW9:AY9"/>
    <mergeCell ref="AW10:AY10"/>
    <mergeCell ref="AZ10:AZ11"/>
    <mergeCell ref="B28:C28"/>
    <mergeCell ref="D9:O10"/>
    <mergeCell ref="P9:P10"/>
    <mergeCell ref="B9:C11"/>
    <mergeCell ref="B16:C16"/>
    <mergeCell ref="Q9:AB10"/>
    <mergeCell ref="B12:C12"/>
    <mergeCell ref="AD9:AO10"/>
    <mergeCell ref="AQ9:AV10"/>
    <mergeCell ref="B90:C90"/>
    <mergeCell ref="B65:C65"/>
    <mergeCell ref="B134:C134"/>
    <mergeCell ref="B136:C136"/>
    <mergeCell ref="B138:C138"/>
    <mergeCell ref="B70:C70"/>
    <mergeCell ref="B72:C72"/>
    <mergeCell ref="B80:C80"/>
    <mergeCell ref="B82:C82"/>
    <mergeCell ref="B75:C75"/>
    <mergeCell ref="B77:C77"/>
    <mergeCell ref="B79:C79"/>
    <mergeCell ref="B95:C95"/>
    <mergeCell ref="B97:C97"/>
    <mergeCell ref="B92:C92"/>
    <mergeCell ref="B67:C67"/>
    <mergeCell ref="B143:C143"/>
    <mergeCell ref="B140:C140"/>
    <mergeCell ref="B132:C132"/>
    <mergeCell ref="B107:C107"/>
    <mergeCell ref="B109:C109"/>
    <mergeCell ref="B116:C116"/>
    <mergeCell ref="B130:C130"/>
    <mergeCell ref="B112:C112"/>
    <mergeCell ref="B114:C114"/>
    <mergeCell ref="B119:C119"/>
  </mergeCells>
  <printOptions horizontalCentered="1"/>
  <pageMargins left="0.15748031496062992" right="0.15748031496062992" top="0.19685039370078741" bottom="0.19685039370078741" header="0.19685039370078741" footer="0.19685039370078741"/>
  <pageSetup scale="38" fitToHeight="0" orientation="portrait" r:id="rId1"/>
  <headerFooter>
    <oddFooter>&amp;L/MLC&amp;C&amp;"Arial,Negrita"&amp;12&amp;P</oddFooter>
  </headerFooter>
  <rowBreaks count="2" manualBreakCount="2">
    <brk id="86" min="1" max="46" man="1"/>
    <brk id="172" min="1" max="46" man="1"/>
  </row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57150</xdr:colOff>
                <xdr:row>3</xdr:row>
                <xdr:rowOff>28575</xdr:rowOff>
              </from>
              <to>
                <xdr:col>2</xdr:col>
                <xdr:colOff>571500</xdr:colOff>
                <xdr:row>6</xdr:row>
                <xdr:rowOff>209550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2018-07-30T22:19:39Z</cp:lastPrinted>
  <dcterms:created xsi:type="dcterms:W3CDTF">2010-02-24T14:16:20Z</dcterms:created>
  <dcterms:modified xsi:type="dcterms:W3CDTF">2018-07-30T22:19:49Z</dcterms:modified>
</cp:coreProperties>
</file>