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'EST-FINAL'!$B$8:$C$159</definedName>
    <definedName name="_xlnm.Print_Area" localSheetId="0">'EST-FINAL'!$B$3:$BN$182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M159" i="2" l="1"/>
  <c r="BM158" i="2"/>
  <c r="BM157" i="2"/>
  <c r="BM156" i="2"/>
  <c r="BM154" i="2"/>
  <c r="BM152" i="2"/>
  <c r="BM149" i="2"/>
  <c r="BM148" i="2"/>
  <c r="BM147" i="2"/>
  <c r="BM146" i="2"/>
  <c r="BM145" i="2"/>
  <c r="BM143" i="2"/>
  <c r="BM141" i="2"/>
  <c r="BM139" i="2"/>
  <c r="BM137" i="2"/>
  <c r="BM135" i="2"/>
  <c r="BM130" i="2"/>
  <c r="BM129" i="2"/>
  <c r="BM128" i="2"/>
  <c r="BM127" i="2"/>
  <c r="BM125" i="2"/>
  <c r="BM124" i="2"/>
  <c r="BM122" i="2"/>
  <c r="BM121" i="2"/>
  <c r="BM119" i="2"/>
  <c r="BM117" i="2"/>
  <c r="BM115" i="2"/>
  <c r="BM114" i="2"/>
  <c r="BM112" i="2"/>
  <c r="BM108" i="2"/>
  <c r="BM107" i="2"/>
  <c r="BM105" i="2"/>
  <c r="BM104" i="2"/>
  <c r="BM102" i="2"/>
  <c r="BM100" i="2"/>
  <c r="BM97" i="2"/>
  <c r="BM95" i="2"/>
  <c r="BM90" i="2"/>
  <c r="BM89" i="2"/>
  <c r="BM87" i="2"/>
  <c r="BM86" i="2"/>
  <c r="BM85" i="2"/>
  <c r="BM84" i="2"/>
  <c r="BM83" i="2"/>
  <c r="BM81" i="2"/>
  <c r="BM79" i="2"/>
  <c r="BM76" i="2"/>
  <c r="BM74" i="2"/>
  <c r="BM71" i="2"/>
  <c r="BM69" i="2"/>
  <c r="BM63" i="2"/>
  <c r="BM62" i="2"/>
  <c r="BM61" i="2"/>
  <c r="BM60" i="2"/>
  <c r="BM59" i="2"/>
  <c r="BM58" i="2"/>
  <c r="BM57" i="2"/>
  <c r="BM56" i="2"/>
  <c r="BM55" i="2"/>
  <c r="BM54" i="2"/>
  <c r="BM53" i="2"/>
  <c r="BM52" i="2"/>
  <c r="BM51" i="2"/>
  <c r="BM50" i="2"/>
  <c r="BM49" i="2"/>
  <c r="BM48" i="2"/>
  <c r="BM47" i="2"/>
  <c r="BM46" i="2"/>
  <c r="BM45" i="2"/>
  <c r="BM44" i="2"/>
  <c r="BM43" i="2"/>
  <c r="BM42" i="2"/>
  <c r="BM41" i="2"/>
  <c r="BM40" i="2"/>
  <c r="BM39" i="2"/>
  <c r="BM38" i="2"/>
  <c r="BM37" i="2"/>
  <c r="BM36" i="2"/>
  <c r="BM35" i="2"/>
  <c r="BM34" i="2"/>
  <c r="BM33" i="2"/>
  <c r="BM32" i="2"/>
  <c r="BM31" i="2"/>
  <c r="BM30" i="2"/>
  <c r="BM29" i="2"/>
  <c r="BM27" i="2"/>
  <c r="BM26" i="2"/>
  <c r="BM25" i="2"/>
  <c r="BM24" i="2"/>
  <c r="BM23" i="2"/>
  <c r="BM22" i="2"/>
  <c r="BM21" i="2"/>
  <c r="BM20" i="2"/>
  <c r="BM19" i="2"/>
  <c r="BM18" i="2"/>
  <c r="BM17" i="2"/>
  <c r="BM16" i="2"/>
  <c r="BM14" i="2"/>
  <c r="BL159" i="2"/>
  <c r="BL158" i="2"/>
  <c r="BL157" i="2"/>
  <c r="BL156" i="2"/>
  <c r="BL154" i="2"/>
  <c r="BL152" i="2"/>
  <c r="BL149" i="2"/>
  <c r="BL148" i="2"/>
  <c r="BL147" i="2"/>
  <c r="BL146" i="2"/>
  <c r="BL145" i="2"/>
  <c r="BL144" i="2"/>
  <c r="BL143" i="2"/>
  <c r="BL141" i="2"/>
  <c r="BL139" i="2"/>
  <c r="BL137" i="2"/>
  <c r="BL135" i="2"/>
  <c r="BL133" i="2"/>
  <c r="BL130" i="2"/>
  <c r="BL129" i="2"/>
  <c r="BL128" i="2"/>
  <c r="BL127" i="2"/>
  <c r="BL125" i="2"/>
  <c r="BL124" i="2"/>
  <c r="BL123" i="2"/>
  <c r="BL122" i="2"/>
  <c r="BL121" i="2"/>
  <c r="BL120" i="2"/>
  <c r="BL119" i="2"/>
  <c r="BL117" i="2"/>
  <c r="BL115" i="2"/>
  <c r="BL114" i="2"/>
  <c r="BL112" i="2"/>
  <c r="BL110" i="2"/>
  <c r="BL108" i="2"/>
  <c r="BL107" i="2"/>
  <c r="BL106" i="2"/>
  <c r="BL105" i="2"/>
  <c r="BL104" i="2"/>
  <c r="BL103" i="2"/>
  <c r="BL102" i="2"/>
  <c r="BL100" i="2"/>
  <c r="BL98" i="2"/>
  <c r="BL97" i="2"/>
  <c r="BL95" i="2"/>
  <c r="BL93" i="2"/>
  <c r="BL90" i="2"/>
  <c r="BL89" i="2"/>
  <c r="BL88" i="2"/>
  <c r="BL87" i="2"/>
  <c r="BL86" i="2"/>
  <c r="BL85" i="2"/>
  <c r="BL84" i="2"/>
  <c r="BL83" i="2"/>
  <c r="BL82" i="2"/>
  <c r="BL81" i="2"/>
  <c r="BL79" i="2"/>
  <c r="BL77" i="2"/>
  <c r="BL76" i="2"/>
  <c r="BL74" i="2"/>
  <c r="BL72" i="2"/>
  <c r="BL71" i="2"/>
  <c r="BL69" i="2"/>
  <c r="BL67" i="2"/>
  <c r="BL63" i="2"/>
  <c r="BL62" i="2"/>
  <c r="BL61" i="2"/>
  <c r="BL60" i="2"/>
  <c r="BL59" i="2"/>
  <c r="BL58" i="2"/>
  <c r="BL57" i="2"/>
  <c r="BL56" i="2"/>
  <c r="BL55" i="2"/>
  <c r="BL54" i="2"/>
  <c r="BL53" i="2"/>
  <c r="BL52" i="2"/>
  <c r="BL51" i="2"/>
  <c r="BL50" i="2"/>
  <c r="BL49" i="2"/>
  <c r="BL48" i="2"/>
  <c r="BL47" i="2"/>
  <c r="BL46" i="2"/>
  <c r="BL45" i="2"/>
  <c r="BL44" i="2"/>
  <c r="BL43" i="2"/>
  <c r="BL42" i="2"/>
  <c r="BL41" i="2"/>
  <c r="BL40" i="2"/>
  <c r="BL39" i="2"/>
  <c r="BL38" i="2"/>
  <c r="BL37" i="2"/>
  <c r="BL36" i="2"/>
  <c r="BL35" i="2"/>
  <c r="BL34" i="2"/>
  <c r="BL33" i="2"/>
  <c r="BL32" i="2"/>
  <c r="BL31" i="2"/>
  <c r="BL30" i="2"/>
  <c r="BL29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L14" i="2"/>
  <c r="BK159" i="2"/>
  <c r="BK158" i="2"/>
  <c r="BK157" i="2"/>
  <c r="BK156" i="2"/>
  <c r="BK154" i="2"/>
  <c r="BK152" i="2"/>
  <c r="BK149" i="2"/>
  <c r="BK148" i="2"/>
  <c r="BK147" i="2"/>
  <c r="BK146" i="2"/>
  <c r="BK145" i="2"/>
  <c r="BK144" i="2"/>
  <c r="BK143" i="2"/>
  <c r="BK141" i="2"/>
  <c r="BK139" i="2"/>
  <c r="BK137" i="2"/>
  <c r="BK135" i="2"/>
  <c r="BK133" i="2"/>
  <c r="BK130" i="2"/>
  <c r="BK129" i="2"/>
  <c r="BK128" i="2"/>
  <c r="BK127" i="2"/>
  <c r="BK125" i="2"/>
  <c r="BK124" i="2"/>
  <c r="BK123" i="2"/>
  <c r="BK122" i="2"/>
  <c r="BK121" i="2"/>
  <c r="BK120" i="2"/>
  <c r="BK119" i="2"/>
  <c r="BK117" i="2"/>
  <c r="BK115" i="2"/>
  <c r="BK114" i="2"/>
  <c r="BK112" i="2"/>
  <c r="BK110" i="2"/>
  <c r="BK108" i="2"/>
  <c r="BK107" i="2"/>
  <c r="BK106" i="2"/>
  <c r="BK105" i="2"/>
  <c r="BK104" i="2"/>
  <c r="BK103" i="2"/>
  <c r="BK102" i="2"/>
  <c r="BK100" i="2"/>
  <c r="BK98" i="2"/>
  <c r="BK97" i="2"/>
  <c r="BK95" i="2"/>
  <c r="BK93" i="2"/>
  <c r="BK90" i="2"/>
  <c r="BK89" i="2"/>
  <c r="BK88" i="2"/>
  <c r="BK87" i="2"/>
  <c r="BK86" i="2"/>
  <c r="BK85" i="2"/>
  <c r="BK84" i="2"/>
  <c r="BK83" i="2"/>
  <c r="BK82" i="2"/>
  <c r="BK81" i="2"/>
  <c r="BK79" i="2"/>
  <c r="BK77" i="2"/>
  <c r="BK76" i="2"/>
  <c r="BK74" i="2"/>
  <c r="BK72" i="2"/>
  <c r="BK71" i="2"/>
  <c r="BK69" i="2"/>
  <c r="BK67" i="2"/>
  <c r="BK63" i="2"/>
  <c r="BK62" i="2"/>
  <c r="BK61" i="2"/>
  <c r="BK60" i="2"/>
  <c r="BK59" i="2"/>
  <c r="BK58" i="2"/>
  <c r="BK57" i="2"/>
  <c r="BK56" i="2"/>
  <c r="BK55" i="2"/>
  <c r="BK54" i="2"/>
  <c r="BK53" i="2"/>
  <c r="BK52" i="2"/>
  <c r="BK51" i="2"/>
  <c r="BK50" i="2"/>
  <c r="BK49" i="2"/>
  <c r="BK48" i="2"/>
  <c r="BK47" i="2"/>
  <c r="BK46" i="2"/>
  <c r="BK45" i="2"/>
  <c r="BK44" i="2"/>
  <c r="BK43" i="2"/>
  <c r="BK42" i="2"/>
  <c r="BK41" i="2"/>
  <c r="BK40" i="2"/>
  <c r="BK39" i="2"/>
  <c r="BK38" i="2"/>
  <c r="BK37" i="2"/>
  <c r="BK36" i="2"/>
  <c r="BK35" i="2"/>
  <c r="BK34" i="2"/>
  <c r="BK33" i="2"/>
  <c r="BK32" i="2"/>
  <c r="BK31" i="2"/>
  <c r="BK30" i="2"/>
  <c r="BK29" i="2"/>
  <c r="BK27" i="2"/>
  <c r="BK26" i="2"/>
  <c r="BK25" i="2"/>
  <c r="BK24" i="2"/>
  <c r="BK23" i="2"/>
  <c r="BK22" i="2"/>
  <c r="BK21" i="2"/>
  <c r="BK20" i="2"/>
  <c r="BK19" i="2"/>
  <c r="BK18" i="2"/>
  <c r="BK17" i="2"/>
  <c r="BK16" i="2"/>
  <c r="BK14" i="2"/>
  <c r="BJ180" i="2"/>
  <c r="BJ169" i="2"/>
  <c r="BJ179" i="2"/>
  <c r="BJ168" i="2"/>
  <c r="BM123" i="2"/>
  <c r="BJ167" i="2"/>
  <c r="BM106" i="2"/>
  <c r="BM98" i="2"/>
  <c r="BM93" i="2"/>
  <c r="BM88" i="2"/>
  <c r="BM77" i="2"/>
  <c r="BM72" i="2"/>
  <c r="BJ165" i="2"/>
  <c r="BJ177" i="2" l="1"/>
  <c r="BJ176" i="2"/>
  <c r="BM103" i="2"/>
  <c r="BJ166" i="2"/>
  <c r="BM82" i="2"/>
  <c r="BM67" i="2"/>
  <c r="BJ178" i="2"/>
  <c r="BM120" i="2"/>
  <c r="BM110" i="2"/>
  <c r="BM144" i="2"/>
  <c r="BM133" i="2"/>
  <c r="BJ175" i="2"/>
  <c r="BJ174" i="2"/>
  <c r="BJ173" i="2" s="1"/>
  <c r="BJ163" i="2"/>
  <c r="BJ162" i="2" s="1"/>
  <c r="BJ164" i="2" l="1"/>
  <c r="BJ181" i="2"/>
  <c r="BJ170" i="2"/>
  <c r="BI168" i="2" l="1"/>
  <c r="BI179" i="2"/>
  <c r="BI169" i="2"/>
  <c r="BI180" i="2" l="1"/>
  <c r="BI167" i="2"/>
  <c r="BI177" i="2"/>
  <c r="BI165" i="2"/>
  <c r="BI176" i="2"/>
  <c r="BI166" i="2"/>
  <c r="BI178" i="2"/>
  <c r="BI174" i="2" l="1"/>
  <c r="BI173" i="2" s="1"/>
  <c r="BI163" i="2"/>
  <c r="BI162" i="2" s="1"/>
  <c r="BI164" i="2"/>
  <c r="BI175" i="2"/>
  <c r="BI181" i="2" l="1"/>
  <c r="BI170" i="2"/>
  <c r="BH179" i="2"/>
  <c r="BH168" i="2"/>
  <c r="BH169" i="2" l="1"/>
  <c r="BH180" i="2"/>
  <c r="BH177" i="2"/>
  <c r="BH176" i="2"/>
  <c r="BH166" i="2"/>
  <c r="BH165" i="2"/>
  <c r="BH178" i="2"/>
  <c r="BH167" i="2"/>
  <c r="BH174" i="2" l="1"/>
  <c r="BH173" i="2" s="1"/>
  <c r="BH175" i="2"/>
  <c r="BH164" i="2"/>
  <c r="BH181" i="2" l="1"/>
  <c r="BH163" i="2" l="1"/>
  <c r="BH162" i="2" s="1"/>
  <c r="BH170" i="2" s="1"/>
  <c r="BG180" i="2" l="1"/>
  <c r="BG169" i="2"/>
  <c r="BG179" i="2"/>
  <c r="BG168" i="2"/>
  <c r="BG163" i="2" l="1"/>
  <c r="BG162" i="2" s="1"/>
  <c r="BG178" i="2"/>
  <c r="BG167" i="2"/>
  <c r="BG174" i="2"/>
  <c r="BG173" i="2" s="1"/>
  <c r="BG176" i="2"/>
  <c r="BG165" i="2"/>
  <c r="BG177" i="2"/>
  <c r="BG166" i="2"/>
  <c r="BG164" i="2" l="1"/>
  <c r="BG170" i="2" s="1"/>
  <c r="BG175" i="2"/>
  <c r="BG181" i="2" l="1"/>
  <c r="BN156" i="2"/>
  <c r="BN145" i="2" l="1"/>
  <c r="BF179" i="2"/>
  <c r="BF166" i="2" l="1"/>
  <c r="BF168" i="2"/>
  <c r="BF178" i="2"/>
  <c r="BF167" i="2"/>
  <c r="BF176" i="2"/>
  <c r="BF177" i="2"/>
  <c r="BF165" i="2"/>
  <c r="BF169" i="2" l="1"/>
  <c r="BF180" i="2"/>
  <c r="BF164" i="2"/>
  <c r="BF175" i="2"/>
  <c r="BF174" i="2" l="1"/>
  <c r="BF173" i="2" l="1"/>
  <c r="BF163" i="2"/>
  <c r="BF181" i="2" l="1"/>
  <c r="BF162" i="2"/>
  <c r="BE177" i="2" l="1"/>
  <c r="BE166" i="2"/>
  <c r="BF170" i="2"/>
  <c r="BE178" i="2"/>
  <c r="BE167" i="2"/>
  <c r="BE165" i="2"/>
  <c r="BE176" i="2"/>
  <c r="BE179" i="2"/>
  <c r="BE168" i="2"/>
  <c r="BE163" i="2" l="1"/>
  <c r="BE162" i="2" s="1"/>
  <c r="BE164" i="2"/>
  <c r="BE180" i="2"/>
  <c r="BE169" i="2"/>
  <c r="BE175" i="2"/>
  <c r="BE174" i="2"/>
  <c r="BE173" i="2" s="1"/>
  <c r="BE170" i="2" l="1"/>
  <c r="BE181" i="2"/>
  <c r="BD179" i="2"/>
  <c r="BM179" i="2" s="1"/>
  <c r="BD177" i="2" l="1"/>
  <c r="BM177" i="2" s="1"/>
  <c r="BD166" i="2"/>
  <c r="BM166" i="2" s="1"/>
  <c r="BD168" i="2"/>
  <c r="BM168" i="2" s="1"/>
  <c r="BD176" i="2"/>
  <c r="BM176" i="2" s="1"/>
  <c r="BD165" i="2"/>
  <c r="BM165" i="2" s="1"/>
  <c r="BD178" i="2"/>
  <c r="BM178" i="2" s="1"/>
  <c r="BD167" i="2"/>
  <c r="BM167" i="2" s="1"/>
  <c r="BD180" i="2" l="1"/>
  <c r="BM180" i="2" s="1"/>
  <c r="BD169" i="2"/>
  <c r="BM169" i="2" s="1"/>
  <c r="BD175" i="2"/>
  <c r="BM175" i="2" s="1"/>
  <c r="BD164" i="2"/>
  <c r="BM164" i="2" s="1"/>
  <c r="BN51" i="2" l="1"/>
  <c r="BD174" i="2" l="1"/>
  <c r="BM174" i="2" s="1"/>
  <c r="BD173" i="2" l="1"/>
  <c r="BM173" i="2" s="1"/>
  <c r="BD163" i="2" l="1"/>
  <c r="BM163" i="2" s="1"/>
  <c r="BD181" i="2"/>
  <c r="BM181" i="2" s="1"/>
  <c r="BB178" i="2"/>
  <c r="BB167" i="2"/>
  <c r="BB179" i="2"/>
  <c r="BB168" i="2"/>
  <c r="BB177" i="2"/>
  <c r="BB166" i="2"/>
  <c r="BB176" i="2"/>
  <c r="BB165" i="2"/>
  <c r="BD162" i="2" l="1"/>
  <c r="BM162" i="2" s="1"/>
  <c r="BB180" i="2"/>
  <c r="BB169" i="2"/>
  <c r="BB175" i="2"/>
  <c r="BB164" i="2"/>
  <c r="BN130" i="2"/>
  <c r="BA179" i="2"/>
  <c r="BN121" i="2"/>
  <c r="BN114" i="2"/>
  <c r="BN112" i="2"/>
  <c r="BN90" i="2"/>
  <c r="BN89" i="2"/>
  <c r="BN87" i="2"/>
  <c r="BN86" i="2"/>
  <c r="BN81" i="2"/>
  <c r="AZ179" i="2"/>
  <c r="AZ168" i="2"/>
  <c r="BN84" i="2"/>
  <c r="AY179" i="2"/>
  <c r="AX179" i="2"/>
  <c r="AY168" i="2"/>
  <c r="AX168" i="2"/>
  <c r="AW179" i="2"/>
  <c r="AW168" i="2"/>
  <c r="AV179" i="2"/>
  <c r="AV168" i="2"/>
  <c r="AU179" i="2"/>
  <c r="AU168" i="2"/>
  <c r="AT179" i="2"/>
  <c r="AT168" i="2"/>
  <c r="AS179" i="2"/>
  <c r="AR179" i="2"/>
  <c r="AO179" i="2"/>
  <c r="AN179" i="2"/>
  <c r="AM179" i="2"/>
  <c r="AL179" i="2"/>
  <c r="AK179" i="2"/>
  <c r="AJ179" i="2"/>
  <c r="AI179" i="2"/>
  <c r="AH179" i="2"/>
  <c r="AG179" i="2"/>
  <c r="AF179" i="2"/>
  <c r="AE179" i="2"/>
  <c r="AB179" i="2"/>
  <c r="AA179" i="2"/>
  <c r="Z179" i="2"/>
  <c r="Y179" i="2"/>
  <c r="X179" i="2"/>
  <c r="W179" i="2"/>
  <c r="V179" i="2"/>
  <c r="U179" i="2"/>
  <c r="T179" i="2"/>
  <c r="S179" i="2"/>
  <c r="R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BN149" i="2"/>
  <c r="BN148" i="2"/>
  <c r="BN147" i="2"/>
  <c r="BN128" i="2"/>
  <c r="BN129" i="2"/>
  <c r="BN127" i="2"/>
  <c r="BN117" i="2"/>
  <c r="BN124" i="2"/>
  <c r="BN119" i="2"/>
  <c r="BN125" i="2"/>
  <c r="BN108" i="2"/>
  <c r="BN107" i="2"/>
  <c r="BN102" i="2"/>
  <c r="BN100" i="2"/>
  <c r="BN76" i="2"/>
  <c r="BN74" i="2"/>
  <c r="BN122" i="2"/>
  <c r="BN71" i="2"/>
  <c r="BN83" i="2"/>
  <c r="BN146" i="2"/>
  <c r="BN69" i="2"/>
  <c r="BN79" i="2"/>
  <c r="BN95" i="2"/>
  <c r="BN105" i="2"/>
  <c r="BN104" i="2"/>
  <c r="BN97" i="2"/>
  <c r="BN32" i="2" l="1"/>
  <c r="BN88" i="2"/>
  <c r="BN82" i="2"/>
  <c r="BN123" i="2"/>
  <c r="BN120" i="2"/>
  <c r="AR168" i="2"/>
  <c r="D177" i="2"/>
  <c r="AS177" i="2"/>
  <c r="R178" i="2"/>
  <c r="AU166" i="2"/>
  <c r="L167" i="2"/>
  <c r="AT167" i="2"/>
  <c r="E169" i="2"/>
  <c r="T169" i="2"/>
  <c r="AB169" i="2"/>
  <c r="AK169" i="2"/>
  <c r="D169" i="2"/>
  <c r="BN115" i="2"/>
  <c r="M169" i="2"/>
  <c r="U169" i="2"/>
  <c r="AL169" i="2"/>
  <c r="D180" i="2"/>
  <c r="AX169" i="2"/>
  <c r="D166" i="2"/>
  <c r="AS167" i="2"/>
  <c r="AW178" i="2"/>
  <c r="R169" i="2"/>
  <c r="Z169" i="2"/>
  <c r="AI169" i="2"/>
  <c r="AP168" i="2"/>
  <c r="AR169" i="2"/>
  <c r="D165" i="2"/>
  <c r="P179" i="2"/>
  <c r="AC168" i="2"/>
  <c r="AH169" i="2"/>
  <c r="AX178" i="2"/>
  <c r="BA178" i="2"/>
  <c r="AV178" i="2"/>
  <c r="AU169" i="2"/>
  <c r="AR178" i="2"/>
  <c r="BN33" i="2"/>
  <c r="BN57" i="2"/>
  <c r="D176" i="2"/>
  <c r="M178" i="2"/>
  <c r="AT169" i="2"/>
  <c r="P168" i="2"/>
  <c r="U167" i="2"/>
  <c r="AL167" i="2"/>
  <c r="H177" i="2"/>
  <c r="Y177" i="2"/>
  <c r="AH177" i="2"/>
  <c r="S169" i="2"/>
  <c r="AA169" i="2"/>
  <c r="AJ169" i="2"/>
  <c r="W180" i="2"/>
  <c r="AN180" i="2"/>
  <c r="AT180" i="2"/>
  <c r="AV165" i="2"/>
  <c r="AV177" i="2"/>
  <c r="AV169" i="2"/>
  <c r="AS169" i="2"/>
  <c r="AM169" i="2"/>
  <c r="I178" i="2"/>
  <c r="T178" i="2"/>
  <c r="AX167" i="2"/>
  <c r="AC179" i="2"/>
  <c r="AJ178" i="2"/>
  <c r="AP179" i="2"/>
  <c r="Q165" i="2"/>
  <c r="AL176" i="2"/>
  <c r="J166" i="2"/>
  <c r="S166" i="2"/>
  <c r="AA166" i="2"/>
  <c r="AB178" i="2"/>
  <c r="AL178" i="2"/>
  <c r="AG165" i="2"/>
  <c r="E177" i="2"/>
  <c r="J169" i="2"/>
  <c r="AY177" i="2"/>
  <c r="AY169" i="2"/>
  <c r="AQ168" i="2"/>
  <c r="T165" i="2"/>
  <c r="AD176" i="2"/>
  <c r="AD167" i="2"/>
  <c r="N167" i="2"/>
  <c r="AF167" i="2"/>
  <c r="U178" i="2"/>
  <c r="X166" i="2"/>
  <c r="L166" i="2"/>
  <c r="AH178" i="2"/>
  <c r="O167" i="2"/>
  <c r="AG167" i="2"/>
  <c r="H166" i="2"/>
  <c r="Q166" i="2"/>
  <c r="Y166" i="2"/>
  <c r="AH166" i="2"/>
  <c r="J177" i="2"/>
  <c r="S177" i="2"/>
  <c r="AA177" i="2"/>
  <c r="AJ177" i="2"/>
  <c r="N169" i="2"/>
  <c r="W169" i="2"/>
  <c r="K178" i="2"/>
  <c r="AB165" i="2"/>
  <c r="Y165" i="2"/>
  <c r="G167" i="2"/>
  <c r="W167" i="2"/>
  <c r="AN167" i="2"/>
  <c r="AA167" i="2"/>
  <c r="X178" i="2"/>
  <c r="Q167" i="2"/>
  <c r="AQ176" i="2"/>
  <c r="AV166" i="2"/>
  <c r="AZ169" i="2"/>
  <c r="BD170" i="2"/>
  <c r="BM170" i="2" s="1"/>
  <c r="BN137" i="2"/>
  <c r="BA180" i="2"/>
  <c r="Z167" i="2"/>
  <c r="AF178" i="2"/>
  <c r="S167" i="2"/>
  <c r="BN143" i="2"/>
  <c r="N177" i="2"/>
  <c r="AF177" i="2"/>
  <c r="AN177" i="2"/>
  <c r="T177" i="2"/>
  <c r="AE178" i="2"/>
  <c r="E180" i="2"/>
  <c r="M180" i="2"/>
  <c r="V180" i="2"/>
  <c r="AE180" i="2"/>
  <c r="AM180" i="2"/>
  <c r="R180" i="2"/>
  <c r="Z180" i="2"/>
  <c r="AI180" i="2"/>
  <c r="F169" i="2"/>
  <c r="BN135" i="2"/>
  <c r="AT178" i="2"/>
  <c r="AU178" i="2"/>
  <c r="AZ166" i="2"/>
  <c r="V169" i="2"/>
  <c r="AR177" i="2"/>
  <c r="AF169" i="2"/>
  <c r="AN169" i="2"/>
  <c r="AY180" i="2"/>
  <c r="R167" i="2"/>
  <c r="BN141" i="2"/>
  <c r="AI178" i="2"/>
  <c r="AD177" i="2"/>
  <c r="AE169" i="2"/>
  <c r="X169" i="2"/>
  <c r="AG169" i="2"/>
  <c r="AO169" i="2"/>
  <c r="K180" i="2"/>
  <c r="T180" i="2"/>
  <c r="AB180" i="2"/>
  <c r="G180" i="2"/>
  <c r="O180" i="2"/>
  <c r="X180" i="2"/>
  <c r="AG180" i="2"/>
  <c r="AO180" i="2"/>
  <c r="AR176" i="2"/>
  <c r="BN139" i="2"/>
  <c r="AX180" i="2"/>
  <c r="AH167" i="2"/>
  <c r="AT166" i="2"/>
  <c r="AX176" i="2"/>
  <c r="Y169" i="2"/>
  <c r="AS168" i="2"/>
  <c r="AS176" i="2"/>
  <c r="AU176" i="2"/>
  <c r="BB163" i="2"/>
  <c r="BB162" i="2" s="1"/>
  <c r="BB170" i="2" s="1"/>
  <c r="BB174" i="2"/>
  <c r="BB173" i="2" s="1"/>
  <c r="BB181" i="2" s="1"/>
  <c r="X167" i="2"/>
  <c r="D178" i="2"/>
  <c r="L178" i="2"/>
  <c r="Y167" i="2"/>
  <c r="AL180" i="2"/>
  <c r="H180" i="2"/>
  <c r="AH180" i="2"/>
  <c r="AR180" i="2"/>
  <c r="AS166" i="2"/>
  <c r="AT177" i="2"/>
  <c r="U165" i="2"/>
  <c r="L177" i="2"/>
  <c r="AW165" i="2"/>
  <c r="AY165" i="2"/>
  <c r="AM178" i="2"/>
  <c r="H165" i="2"/>
  <c r="E165" i="2"/>
  <c r="M165" i="2"/>
  <c r="U176" i="2"/>
  <c r="G166" i="2"/>
  <c r="O166" i="2"/>
  <c r="AK166" i="2"/>
  <c r="V177" i="2"/>
  <c r="AE177" i="2"/>
  <c r="I167" i="2"/>
  <c r="AG178" i="2"/>
  <c r="AW169" i="2"/>
  <c r="AX166" i="2"/>
  <c r="AZ177" i="2"/>
  <c r="AO176" i="2"/>
  <c r="AG166" i="2"/>
  <c r="AL166" i="2"/>
  <c r="AJ167" i="2"/>
  <c r="R166" i="2"/>
  <c r="E166" i="2"/>
  <c r="V166" i="2"/>
  <c r="G177" i="2"/>
  <c r="X177" i="2"/>
  <c r="AG177" i="2"/>
  <c r="K167" i="2"/>
  <c r="AK167" i="2"/>
  <c r="AO178" i="2"/>
  <c r="AZ176" i="2"/>
  <c r="AO166" i="2"/>
  <c r="AK165" i="2"/>
  <c r="G176" i="2"/>
  <c r="AG176" i="2"/>
  <c r="AI166" i="2"/>
  <c r="K177" i="2"/>
  <c r="AB177" i="2"/>
  <c r="J180" i="2"/>
  <c r="S180" i="2"/>
  <c r="AA180" i="2"/>
  <c r="AJ180" i="2"/>
  <c r="N180" i="2"/>
  <c r="AF180" i="2"/>
  <c r="AU165" i="2"/>
  <c r="AU177" i="2"/>
  <c r="AW166" i="2"/>
  <c r="AZ180" i="2"/>
  <c r="AZ178" i="2"/>
  <c r="AN178" i="2"/>
  <c r="AS180" i="2"/>
  <c r="AW180" i="2"/>
  <c r="Q180" i="2"/>
  <c r="AT176" i="2"/>
  <c r="AW176" i="2"/>
  <c r="AY166" i="2"/>
  <c r="AE166" i="2"/>
  <c r="V178" i="2"/>
  <c r="AQ166" i="2"/>
  <c r="AR167" i="2"/>
  <c r="AV176" i="2"/>
  <c r="G165" i="2"/>
  <c r="K176" i="2"/>
  <c r="AK176" i="2"/>
  <c r="AM166" i="2"/>
  <c r="O177" i="2"/>
  <c r="Q168" i="2"/>
  <c r="AQ179" i="2"/>
  <c r="BL179" i="2" s="1"/>
  <c r="AU180" i="2"/>
  <c r="H169" i="2"/>
  <c r="AZ165" i="2"/>
  <c r="AD166" i="2"/>
  <c r="F180" i="2"/>
  <c r="I169" i="2"/>
  <c r="AO167" i="2"/>
  <c r="AU167" i="2"/>
  <c r="AY178" i="2"/>
  <c r="AZ167" i="2"/>
  <c r="AH165" i="2"/>
  <c r="G178" i="2"/>
  <c r="L165" i="2"/>
  <c r="AL165" i="2"/>
  <c r="I165" i="2"/>
  <c r="R165" i="2"/>
  <c r="Z165" i="2"/>
  <c r="F165" i="2"/>
  <c r="N165" i="2"/>
  <c r="W165" i="2"/>
  <c r="AF165" i="2"/>
  <c r="AN165" i="2"/>
  <c r="H176" i="2"/>
  <c r="Y176" i="2"/>
  <c r="AH176" i="2"/>
  <c r="E176" i="2"/>
  <c r="M176" i="2"/>
  <c r="V176" i="2"/>
  <c r="AE176" i="2"/>
  <c r="AM176" i="2"/>
  <c r="J176" i="2"/>
  <c r="S176" i="2"/>
  <c r="AJ176" i="2"/>
  <c r="K166" i="2"/>
  <c r="T166" i="2"/>
  <c r="AJ166" i="2"/>
  <c r="U177" i="2"/>
  <c r="AL177" i="2"/>
  <c r="I177" i="2"/>
  <c r="Z177" i="2"/>
  <c r="V167" i="2"/>
  <c r="AM167" i="2"/>
  <c r="J178" i="2"/>
  <c r="AX165" i="2"/>
  <c r="AX177" i="2"/>
  <c r="AY167" i="2"/>
  <c r="H167" i="2"/>
  <c r="F178" i="2"/>
  <c r="O176" i="2"/>
  <c r="AF166" i="2"/>
  <c r="N178" i="2"/>
  <c r="Z178" i="2"/>
  <c r="V165" i="2"/>
  <c r="AE165" i="2"/>
  <c r="AM165" i="2"/>
  <c r="AA165" i="2"/>
  <c r="I176" i="2"/>
  <c r="R176" i="2"/>
  <c r="Z176" i="2"/>
  <c r="AI176" i="2"/>
  <c r="F176" i="2"/>
  <c r="N176" i="2"/>
  <c r="W176" i="2"/>
  <c r="AF176" i="2"/>
  <c r="T176" i="2"/>
  <c r="U166" i="2"/>
  <c r="AB166" i="2"/>
  <c r="M177" i="2"/>
  <c r="AM177" i="2"/>
  <c r="Y180" i="2"/>
  <c r="L180" i="2"/>
  <c r="U180" i="2"/>
  <c r="K169" i="2"/>
  <c r="AR165" i="2"/>
  <c r="AS165" i="2"/>
  <c r="AT165" i="2"/>
  <c r="BA177" i="2"/>
  <c r="K165" i="2"/>
  <c r="X176" i="2"/>
  <c r="N166" i="2"/>
  <c r="W166" i="2"/>
  <c r="AN166" i="2"/>
  <c r="AD168" i="2"/>
  <c r="BK168" i="2" s="1"/>
  <c r="BA169" i="2"/>
  <c r="D167" i="2"/>
  <c r="J167" i="2"/>
  <c r="O178" i="2"/>
  <c r="L176" i="2"/>
  <c r="M166" i="2"/>
  <c r="I166" i="2"/>
  <c r="F177" i="2"/>
  <c r="W177" i="2"/>
  <c r="AK177" i="2"/>
  <c r="O169" i="2"/>
  <c r="AV167" i="2"/>
  <c r="AV180" i="2"/>
  <c r="AW177" i="2"/>
  <c r="AY176" i="2"/>
  <c r="AQ165" i="2"/>
  <c r="AI167" i="2"/>
  <c r="F167" i="2"/>
  <c r="W178" i="2"/>
  <c r="AD165" i="2"/>
  <c r="Q176" i="2"/>
  <c r="E178" i="2"/>
  <c r="AE167" i="2"/>
  <c r="AQ177" i="2"/>
  <c r="T167" i="2"/>
  <c r="Q178" i="2"/>
  <c r="Y178" i="2"/>
  <c r="AA176" i="2"/>
  <c r="G169" i="2"/>
  <c r="O165" i="2"/>
  <c r="X165" i="2"/>
  <c r="AO165" i="2"/>
  <c r="AB176" i="2"/>
  <c r="F166" i="2"/>
  <c r="AD179" i="2"/>
  <c r="BK179" i="2" s="1"/>
  <c r="Q179" i="2"/>
  <c r="M167" i="2"/>
  <c r="H178" i="2"/>
  <c r="AA178" i="2"/>
  <c r="AI177" i="2"/>
  <c r="AB167" i="2"/>
  <c r="AK178" i="2"/>
  <c r="AI165" i="2"/>
  <c r="AW167" i="2"/>
  <c r="E167" i="2"/>
  <c r="S178" i="2"/>
  <c r="J165" i="2"/>
  <c r="S165" i="2"/>
  <c r="AJ165" i="2"/>
  <c r="AN176" i="2"/>
  <c r="Q177" i="2"/>
  <c r="AO177" i="2"/>
  <c r="Z166" i="2"/>
  <c r="R177" i="2"/>
  <c r="AK180" i="2"/>
  <c r="AQ167" i="2"/>
  <c r="BA166" i="2"/>
  <c r="AR166" i="2"/>
  <c r="AS178" i="2"/>
  <c r="L169" i="2"/>
  <c r="I180" i="2"/>
  <c r="AQ178" i="2"/>
  <c r="AD178" i="2"/>
  <c r="BA167" i="2"/>
  <c r="BA168" i="2"/>
  <c r="BA176" i="2"/>
  <c r="BA165" i="2"/>
  <c r="BL167" i="2" l="1"/>
  <c r="BN167" i="2" s="1"/>
  <c r="BL177" i="2"/>
  <c r="BL165" i="2"/>
  <c r="BK166" i="2"/>
  <c r="BK178" i="2"/>
  <c r="BK177" i="2"/>
  <c r="BK167" i="2"/>
  <c r="BK176" i="2"/>
  <c r="BK165" i="2"/>
  <c r="BL168" i="2"/>
  <c r="BL178" i="2"/>
  <c r="BL166" i="2"/>
  <c r="BL176" i="2"/>
  <c r="BN157" i="2"/>
  <c r="BN133" i="2"/>
  <c r="BN166" i="2"/>
  <c r="P177" i="2"/>
  <c r="D175" i="2"/>
  <c r="AP166" i="2"/>
  <c r="AC176" i="2"/>
  <c r="AP165" i="2"/>
  <c r="AC177" i="2"/>
  <c r="AP169" i="2"/>
  <c r="P166" i="2"/>
  <c r="AP177" i="2"/>
  <c r="AA164" i="2"/>
  <c r="AC169" i="2"/>
  <c r="AJ175" i="2"/>
  <c r="AU164" i="2"/>
  <c r="BN168" i="2"/>
  <c r="P165" i="2"/>
  <c r="D164" i="2"/>
  <c r="AY164" i="2"/>
  <c r="L164" i="2"/>
  <c r="P176" i="2"/>
  <c r="Y175" i="2"/>
  <c r="AV175" i="2"/>
  <c r="AP176" i="2"/>
  <c r="AC166" i="2"/>
  <c r="G175" i="2"/>
  <c r="AX164" i="2"/>
  <c r="AL175" i="2"/>
  <c r="G164" i="2"/>
  <c r="AZ175" i="2"/>
  <c r="R175" i="2"/>
  <c r="AU175" i="2"/>
  <c r="AH175" i="2"/>
  <c r="AC165" i="2"/>
  <c r="AR175" i="2"/>
  <c r="E175" i="2"/>
  <c r="H175" i="2"/>
  <c r="R164" i="2"/>
  <c r="AG164" i="2"/>
  <c r="AX175" i="2"/>
  <c r="AD169" i="2"/>
  <c r="BK169" i="2" s="1"/>
  <c r="U164" i="2"/>
  <c r="E164" i="2"/>
  <c r="AP178" i="2"/>
  <c r="O164" i="2"/>
  <c r="AV164" i="2"/>
  <c r="Y164" i="2"/>
  <c r="AB175" i="2"/>
  <c r="X164" i="2"/>
  <c r="BC167" i="2"/>
  <c r="BC168" i="2"/>
  <c r="AH164" i="2"/>
  <c r="AO175" i="2"/>
  <c r="AT164" i="2"/>
  <c r="AN175" i="2"/>
  <c r="K175" i="2"/>
  <c r="BC176" i="2"/>
  <c r="BC179" i="2"/>
  <c r="X175" i="2"/>
  <c r="AF175" i="2"/>
  <c r="AF164" i="2"/>
  <c r="S175" i="2"/>
  <c r="AO164" i="2"/>
  <c r="P178" i="2"/>
  <c r="P167" i="2"/>
  <c r="AG175" i="2"/>
  <c r="BN77" i="2"/>
  <c r="U175" i="2"/>
  <c r="AS175" i="2"/>
  <c r="AS164" i="2"/>
  <c r="N175" i="2"/>
  <c r="BN85" i="2"/>
  <c r="M164" i="2"/>
  <c r="BC165" i="2"/>
  <c r="BA175" i="2"/>
  <c r="BC177" i="2"/>
  <c r="BC166" i="2"/>
  <c r="AQ175" i="2"/>
  <c r="BC178" i="2"/>
  <c r="S164" i="2"/>
  <c r="F164" i="2"/>
  <c r="AA175" i="2"/>
  <c r="Q164" i="2"/>
  <c r="T175" i="2"/>
  <c r="I175" i="2"/>
  <c r="H164" i="2"/>
  <c r="AE175" i="2"/>
  <c r="AL164" i="2"/>
  <c r="AW164" i="2"/>
  <c r="V163" i="2"/>
  <c r="V162" i="2" s="1"/>
  <c r="X163" i="2"/>
  <c r="X162" i="2" s="1"/>
  <c r="E163" i="2"/>
  <c r="E162" i="2" s="1"/>
  <c r="E170" i="2" s="1"/>
  <c r="AA163" i="2"/>
  <c r="AA162" i="2" s="1"/>
  <c r="T163" i="2"/>
  <c r="T162" i="2" s="1"/>
  <c r="R163" i="2"/>
  <c r="R162" i="2" s="1"/>
  <c r="I163" i="2"/>
  <c r="I162" i="2" s="1"/>
  <c r="H163" i="2"/>
  <c r="H162" i="2" s="1"/>
  <c r="AV163" i="2"/>
  <c r="AV162" i="2" s="1"/>
  <c r="G163" i="2"/>
  <c r="G162" i="2" s="1"/>
  <c r="AJ163" i="2"/>
  <c r="AJ162" i="2" s="1"/>
  <c r="S163" i="2"/>
  <c r="S162" i="2" s="1"/>
  <c r="AZ163" i="2"/>
  <c r="AZ162" i="2" s="1"/>
  <c r="AU163" i="2"/>
  <c r="AU162" i="2" s="1"/>
  <c r="AL163" i="2"/>
  <c r="AL162" i="2" s="1"/>
  <c r="M163" i="2"/>
  <c r="M162" i="2" s="1"/>
  <c r="L163" i="2"/>
  <c r="L162" i="2" s="1"/>
  <c r="F174" i="2"/>
  <c r="F173" i="2" s="1"/>
  <c r="Z163" i="2"/>
  <c r="Z162" i="2" s="1"/>
  <c r="AB163" i="2"/>
  <c r="AB162" i="2" s="1"/>
  <c r="AE163" i="2"/>
  <c r="AE162" i="2" s="1"/>
  <c r="AK163" i="2"/>
  <c r="AK162" i="2" s="1"/>
  <c r="AT163" i="2"/>
  <c r="AT162" i="2" s="1"/>
  <c r="K163" i="2"/>
  <c r="K162" i="2" s="1"/>
  <c r="V174" i="2"/>
  <c r="V173" i="2" s="1"/>
  <c r="AI174" i="2"/>
  <c r="AI173" i="2" s="1"/>
  <c r="AM163" i="2"/>
  <c r="AM162" i="2" s="1"/>
  <c r="BN36" i="2"/>
  <c r="AX174" i="2"/>
  <c r="AX173" i="2" s="1"/>
  <c r="AJ174" i="2"/>
  <c r="AJ173" i="2" s="1"/>
  <c r="AO174" i="2"/>
  <c r="AO173" i="2" s="1"/>
  <c r="BN46" i="2"/>
  <c r="AG174" i="2"/>
  <c r="AG173" i="2" s="1"/>
  <c r="BN43" i="2"/>
  <c r="AK174" i="2"/>
  <c r="AK173" i="2" s="1"/>
  <c r="AF174" i="2"/>
  <c r="AF173" i="2" s="1"/>
  <c r="Y174" i="2"/>
  <c r="Y173" i="2" s="1"/>
  <c r="K174" i="2"/>
  <c r="K173" i="2" s="1"/>
  <c r="BN50" i="2"/>
  <c r="AL174" i="2"/>
  <c r="AL173" i="2" s="1"/>
  <c r="AV174" i="2"/>
  <c r="AV173" i="2" s="1"/>
  <c r="BN62" i="2"/>
  <c r="V164" i="2"/>
  <c r="AN164" i="2"/>
  <c r="BN98" i="2"/>
  <c r="AM164" i="2"/>
  <c r="W175" i="2"/>
  <c r="R174" i="2"/>
  <c r="R173" i="2" s="1"/>
  <c r="Z175" i="2"/>
  <c r="O175" i="2"/>
  <c r="V175" i="2"/>
  <c r="AK164" i="2"/>
  <c r="BN110" i="2"/>
  <c r="AB164" i="2"/>
  <c r="BN47" i="2"/>
  <c r="AT175" i="2"/>
  <c r="J164" i="2"/>
  <c r="AI164" i="2"/>
  <c r="E174" i="2"/>
  <c r="E173" i="2" s="1"/>
  <c r="BN93" i="2"/>
  <c r="L175" i="2"/>
  <c r="BN106" i="2"/>
  <c r="BN45" i="2"/>
  <c r="AA174" i="2"/>
  <c r="AA173" i="2" s="1"/>
  <c r="BN44" i="2"/>
  <c r="AZ174" i="2"/>
  <c r="AZ173" i="2" s="1"/>
  <c r="AB174" i="2"/>
  <c r="AB173" i="2" s="1"/>
  <c r="J174" i="2"/>
  <c r="J173" i="2" s="1"/>
  <c r="T174" i="2"/>
  <c r="T173" i="2" s="1"/>
  <c r="F175" i="2"/>
  <c r="AW175" i="2"/>
  <c r="M175" i="2"/>
  <c r="W164" i="2"/>
  <c r="AQ169" i="2"/>
  <c r="BL169" i="2" s="1"/>
  <c r="P180" i="2"/>
  <c r="AI175" i="2"/>
  <c r="K164" i="2"/>
  <c r="N164" i="2"/>
  <c r="AH174" i="2"/>
  <c r="AH173" i="2" s="1"/>
  <c r="AP180" i="2"/>
  <c r="AJ164" i="2"/>
  <c r="AC167" i="2"/>
  <c r="J175" i="2"/>
  <c r="AZ164" i="2"/>
  <c r="Q169" i="2"/>
  <c r="I174" i="2"/>
  <c r="I173" i="2" s="1"/>
  <c r="AR164" i="2"/>
  <c r="AK175" i="2"/>
  <c r="AY175" i="2"/>
  <c r="AM175" i="2"/>
  <c r="I164" i="2"/>
  <c r="AP167" i="2"/>
  <c r="AS174" i="2"/>
  <c r="AS173" i="2" s="1"/>
  <c r="AR174" i="2"/>
  <c r="AR173" i="2" s="1"/>
  <c r="AC178" i="2"/>
  <c r="O174" i="2"/>
  <c r="O173" i="2" s="1"/>
  <c r="AM174" i="2"/>
  <c r="AM173" i="2" s="1"/>
  <c r="AY174" i="2"/>
  <c r="AY173" i="2" s="1"/>
  <c r="Z174" i="2"/>
  <c r="Z173" i="2" s="1"/>
  <c r="X174" i="2"/>
  <c r="X173" i="2" s="1"/>
  <c r="W174" i="2"/>
  <c r="W173" i="2" s="1"/>
  <c r="L174" i="2"/>
  <c r="L173" i="2" s="1"/>
  <c r="G174" i="2"/>
  <c r="G173" i="2" s="1"/>
  <c r="BN59" i="2"/>
  <c r="AE174" i="2"/>
  <c r="AE173" i="2" s="1"/>
  <c r="H174" i="2"/>
  <c r="H173" i="2" s="1"/>
  <c r="AU174" i="2"/>
  <c r="AU173" i="2" s="1"/>
  <c r="BN60" i="2"/>
  <c r="AQ180" i="2"/>
  <c r="BL180" i="2" s="1"/>
  <c r="BN179" i="2"/>
  <c r="AC180" i="2"/>
  <c r="P169" i="2"/>
  <c r="BN144" i="2"/>
  <c r="BN103" i="2"/>
  <c r="AE164" i="2"/>
  <c r="BN159" i="2"/>
  <c r="AD175" i="2"/>
  <c r="Z164" i="2"/>
  <c r="BN72" i="2"/>
  <c r="AD164" i="2"/>
  <c r="T164" i="2"/>
  <c r="AD180" i="2"/>
  <c r="BK180" i="2" s="1"/>
  <c r="M174" i="2"/>
  <c r="M173" i="2" s="1"/>
  <c r="BN67" i="2"/>
  <c r="Q175" i="2"/>
  <c r="BN158" i="2"/>
  <c r="AQ164" i="2"/>
  <c r="BA164" i="2"/>
  <c r="BL175" i="2" l="1"/>
  <c r="BK164" i="2"/>
  <c r="BL164" i="2"/>
  <c r="BN164" i="2" s="1"/>
  <c r="BK175" i="2"/>
  <c r="AR181" i="2"/>
  <c r="E181" i="2"/>
  <c r="AP164" i="2"/>
  <c r="AC175" i="2"/>
  <c r="P164" i="2"/>
  <c r="AA170" i="2"/>
  <c r="S170" i="2"/>
  <c r="AL181" i="2"/>
  <c r="H181" i="2"/>
  <c r="Y181" i="2"/>
  <c r="AJ181" i="2"/>
  <c r="G181" i="2"/>
  <c r="AU170" i="2"/>
  <c r="AH181" i="2"/>
  <c r="AC164" i="2"/>
  <c r="K181" i="2"/>
  <c r="AX181" i="2"/>
  <c r="AA181" i="2"/>
  <c r="AS181" i="2"/>
  <c r="AV181" i="2"/>
  <c r="AP175" i="2"/>
  <c r="AU181" i="2"/>
  <c r="X181" i="2"/>
  <c r="L170" i="2"/>
  <c r="H170" i="2"/>
  <c r="P175" i="2"/>
  <c r="AG181" i="2"/>
  <c r="AL170" i="2"/>
  <c r="R170" i="2"/>
  <c r="R181" i="2"/>
  <c r="AT170" i="2"/>
  <c r="AZ181" i="2"/>
  <c r="AK170" i="2"/>
  <c r="M170" i="2"/>
  <c r="AZ170" i="2"/>
  <c r="G170" i="2"/>
  <c r="X170" i="2"/>
  <c r="AI181" i="2"/>
  <c r="AW174" i="2"/>
  <c r="AW173" i="2" s="1"/>
  <c r="AW181" i="2" s="1"/>
  <c r="O181" i="2"/>
  <c r="BC180" i="2"/>
  <c r="BN180" i="2"/>
  <c r="T181" i="2"/>
  <c r="AB170" i="2"/>
  <c r="AO181" i="2"/>
  <c r="M181" i="2"/>
  <c r="AB181" i="2"/>
  <c r="AV170" i="2"/>
  <c r="BC175" i="2"/>
  <c r="BN176" i="2"/>
  <c r="I181" i="2"/>
  <c r="BN152" i="2"/>
  <c r="AF181" i="2"/>
  <c r="AM170" i="2"/>
  <c r="BN169" i="2"/>
  <c r="BC169" i="2"/>
  <c r="T170" i="2"/>
  <c r="BN178" i="2"/>
  <c r="AE181" i="2"/>
  <c r="BN177" i="2"/>
  <c r="V170" i="2"/>
  <c r="BC164" i="2"/>
  <c r="BN48" i="2"/>
  <c r="AS163" i="2"/>
  <c r="AS162" i="2" s="1"/>
  <c r="AS170" i="2" s="1"/>
  <c r="O163" i="2"/>
  <c r="O162" i="2" s="1"/>
  <c r="O170" i="2" s="1"/>
  <c r="AT174" i="2"/>
  <c r="AT173" i="2" s="1"/>
  <c r="AT181" i="2" s="1"/>
  <c r="BN42" i="2"/>
  <c r="Y163" i="2"/>
  <c r="Y162" i="2" s="1"/>
  <c r="Y170" i="2" s="1"/>
  <c r="AR163" i="2"/>
  <c r="AR162" i="2" s="1"/>
  <c r="AR170" i="2" s="1"/>
  <c r="J163" i="2"/>
  <c r="J162" i="2" s="1"/>
  <c r="J170" i="2" s="1"/>
  <c r="AX163" i="2"/>
  <c r="AX162" i="2" s="1"/>
  <c r="AX170" i="2" s="1"/>
  <c r="BN35" i="2"/>
  <c r="BN21" i="2"/>
  <c r="Q163" i="2"/>
  <c r="F163" i="2"/>
  <c r="F162" i="2" s="1"/>
  <c r="F170" i="2" s="1"/>
  <c r="D163" i="2"/>
  <c r="D162" i="2" s="1"/>
  <c r="D170" i="2" s="1"/>
  <c r="BN54" i="2"/>
  <c r="BN20" i="2"/>
  <c r="AG163" i="2"/>
  <c r="AG162" i="2" s="1"/>
  <c r="AG170" i="2" s="1"/>
  <c r="BN55" i="2"/>
  <c r="BN22" i="2"/>
  <c r="AW163" i="2"/>
  <c r="AW162" i="2" s="1"/>
  <c r="AW170" i="2" s="1"/>
  <c r="AI163" i="2"/>
  <c r="AI162" i="2" s="1"/>
  <c r="AI170" i="2" s="1"/>
  <c r="AH163" i="2"/>
  <c r="AH162" i="2" s="1"/>
  <c r="AH170" i="2" s="1"/>
  <c r="BN23" i="2"/>
  <c r="AY163" i="2"/>
  <c r="AY162" i="2" s="1"/>
  <c r="AY170" i="2" s="1"/>
  <c r="BA163" i="2"/>
  <c r="BA162" i="2" s="1"/>
  <c r="BA170" i="2" s="1"/>
  <c r="AN163" i="2"/>
  <c r="AN162" i="2" s="1"/>
  <c r="AN170" i="2" s="1"/>
  <c r="I170" i="2"/>
  <c r="BN25" i="2"/>
  <c r="BN31" i="2"/>
  <c r="AK181" i="2"/>
  <c r="W163" i="2"/>
  <c r="W162" i="2" s="1"/>
  <c r="W170" i="2" s="1"/>
  <c r="BN18" i="2"/>
  <c r="BN38" i="2"/>
  <c r="U163" i="2"/>
  <c r="U162" i="2" s="1"/>
  <c r="U170" i="2" s="1"/>
  <c r="N163" i="2"/>
  <c r="N162" i="2" s="1"/>
  <c r="N170" i="2" s="1"/>
  <c r="BN17" i="2"/>
  <c r="BN30" i="2"/>
  <c r="U174" i="2"/>
  <c r="U173" i="2" s="1"/>
  <c r="U181" i="2" s="1"/>
  <c r="F181" i="2"/>
  <c r="N174" i="2"/>
  <c r="N173" i="2" s="1"/>
  <c r="N181" i="2" s="1"/>
  <c r="AN174" i="2"/>
  <c r="AN173" i="2" s="1"/>
  <c r="AN181" i="2" s="1"/>
  <c r="BA174" i="2"/>
  <c r="BA173" i="2" s="1"/>
  <c r="BA181" i="2" s="1"/>
  <c r="AF163" i="2"/>
  <c r="AF162" i="2" s="1"/>
  <c r="AF170" i="2" s="1"/>
  <c r="AO163" i="2"/>
  <c r="AO162" i="2" s="1"/>
  <c r="AO170" i="2" s="1"/>
  <c r="S174" i="2"/>
  <c r="S173" i="2" s="1"/>
  <c r="S181" i="2" s="1"/>
  <c r="BN19" i="2"/>
  <c r="K170" i="2"/>
  <c r="J181" i="2"/>
  <c r="BN165" i="2"/>
  <c r="W181" i="2"/>
  <c r="Z181" i="2"/>
  <c r="L181" i="2"/>
  <c r="V181" i="2"/>
  <c r="AE170" i="2"/>
  <c r="AM181" i="2"/>
  <c r="AJ170" i="2"/>
  <c r="Z170" i="2"/>
  <c r="AY181" i="2"/>
  <c r="Q174" i="2"/>
  <c r="D174" i="2"/>
  <c r="D173" i="2" s="1"/>
  <c r="D181" i="2" s="1"/>
  <c r="BN16" i="2" l="1"/>
  <c r="AD163" i="2"/>
  <c r="BK163" i="2" s="1"/>
  <c r="AQ174" i="2"/>
  <c r="BL174" i="2" s="1"/>
  <c r="AD174" i="2"/>
  <c r="BK174" i="2" s="1"/>
  <c r="AQ163" i="2"/>
  <c r="BL163" i="2" s="1"/>
  <c r="BN53" i="2"/>
  <c r="BN175" i="2"/>
  <c r="AC174" i="2"/>
  <c r="AC173" i="2" s="1"/>
  <c r="AC181" i="2" s="1"/>
  <c r="BN29" i="2"/>
  <c r="AP174" i="2"/>
  <c r="AP173" i="2" s="1"/>
  <c r="AP181" i="2" s="1"/>
  <c r="BN41" i="2"/>
  <c r="AC163" i="2"/>
  <c r="AC162" i="2" s="1"/>
  <c r="AC170" i="2" s="1"/>
  <c r="P163" i="2"/>
  <c r="P162" i="2" s="1"/>
  <c r="P170" i="2" s="1"/>
  <c r="P174" i="2"/>
  <c r="P173" i="2" s="1"/>
  <c r="P181" i="2" s="1"/>
  <c r="AP163" i="2"/>
  <c r="AP162" i="2" s="1"/>
  <c r="AP170" i="2" s="1"/>
  <c r="Q162" i="2"/>
  <c r="Q173" i="2"/>
  <c r="AD162" i="2" l="1"/>
  <c r="BK162" i="2" s="1"/>
  <c r="AD173" i="2"/>
  <c r="BK173" i="2" s="1"/>
  <c r="BC174" i="2"/>
  <c r="BC173" i="2" s="1"/>
  <c r="BC181" i="2" s="1"/>
  <c r="BC163" i="2"/>
  <c r="BC162" i="2" s="1"/>
  <c r="BC170" i="2" s="1"/>
  <c r="AQ173" i="2"/>
  <c r="BL173" i="2" s="1"/>
  <c r="AQ162" i="2"/>
  <c r="BL162" i="2" s="1"/>
  <c r="BN40" i="2"/>
  <c r="BN14" i="2"/>
  <c r="Q170" i="2"/>
  <c r="BN174" i="2"/>
  <c r="Q181" i="2"/>
  <c r="BN163" i="2"/>
  <c r="AD170" i="2" l="1"/>
  <c r="BK170" i="2" s="1"/>
  <c r="AD181" i="2"/>
  <c r="BK181" i="2" s="1"/>
  <c r="BN162" i="2"/>
  <c r="AQ181" i="2"/>
  <c r="BL181" i="2" s="1"/>
  <c r="AQ170" i="2"/>
  <c r="BL170" i="2" s="1"/>
  <c r="BN173" i="2"/>
  <c r="BN181" i="2" l="1"/>
  <c r="BN170" i="2"/>
</calcChain>
</file>

<file path=xl/sharedStrings.xml><?xml version="1.0" encoding="utf-8"?>
<sst xmlns="http://schemas.openxmlformats.org/spreadsheetml/2006/main" count="234" uniqueCount="122">
  <si>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</si>
  <si>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</si>
  <si>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</si>
  <si>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</si>
  <si>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</si>
  <si>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</si>
  <si>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</si>
  <si>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</si>
  <si>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</si>
  <si>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</si>
  <si>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</si>
  <si>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</si>
  <si>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</si>
  <si>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</si>
  <si>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</si>
  <si>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</si>
  <si>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</si>
  <si>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</si>
  <si>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</si>
  <si>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</si>
  <si>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</si>
  <si>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</si>
  <si>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</si>
  <si>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</si>
  <si>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</si>
  <si>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</si>
  <si>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</si>
  <si>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</si>
  <si>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</si>
  <si>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</si>
  <si>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</si>
  <si>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</si>
  <si>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</si>
  <si>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</si>
  <si>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</si>
  <si>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</si>
  <si>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</si>
  <si>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</si>
  <si>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</si>
  <si>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</si>
  <si>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</si>
  <si>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</si>
  <si>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</si>
  <si>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</si>
  <si>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</si>
  <si>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</si>
  <si>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</si>
  <si>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</si>
  <si>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</si>
  <si>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</si>
  <si>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</si>
  <si>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</si>
  <si>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</si>
  <si>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</si>
  <si>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</si>
  <si>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</si>
  <si>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</si>
  <si>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</si>
  <si>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</si>
  <si>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</si>
  <si>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</si>
  <si>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</si>
  <si>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</si>
  <si>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</si>
  <si>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</si>
  <si>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</si>
  <si>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</si>
  <si>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</si>
  <si>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</si>
  <si>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</si>
  <si>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</si>
  <si>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</si>
  <si>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</si>
  <si>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</si>
  <si>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</si>
  <si>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</si>
  <si>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</si>
  <si>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</si>
  <si>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</si>
  <si>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</si>
  <si>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</si>
  <si>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</si>
  <si>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</si>
  <si>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</si>
  <si>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</si>
  <si>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</si>
  <si>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</si>
  <si>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</si>
  <si>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</si>
  <si>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</si>
  <si>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</si>
  <si>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</si>
  <si>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</si>
  <si>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</si>
  <si>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</si>
  <si>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</si>
  <si>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</si>
  <si>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</si>
  <si>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</si>
  <si>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</si>
  <si>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</si>
  <si>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</si>
  <si>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</si>
  <si>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</si>
  <si>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</si>
  <si>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</si>
  <si>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</si>
  <si>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</si>
  <si>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</si>
  <si>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</si>
  <si>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</si>
  <si>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(a) MN incluye UFV y MVDOL.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</si>
  <si>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</si>
  <si>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</si>
  <si>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</si>
  <si>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</si>
  <si>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</si>
  <si>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4. Billetera Móvil</t>
  </si>
  <si>
    <t>TOTAL VALOR PAGOS POR POS</t>
  </si>
  <si>
    <t>TOTAL NÚMERO OPERACIONES PAGOS POR POS</t>
  </si>
  <si>
    <t>Ene-Jul</t>
  </si>
  <si>
    <t>Cantidad de tarjetas de débito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</si>
</sst>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52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50" fillId="0" borderId="11" xfId="0" applyFont="1" applyFill="1" applyBorder="1" applyAlignment="1"/>
    <xf numFmtId="0" fontId="35" fillId="0" borderId="3" xfId="0" applyFont="1" applyBorder="1" applyAlignment="1"/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32" fillId="0" borderId="5" xfId="0" applyFont="1" applyFill="1" applyBorder="1" applyAlignment="1"/>
    <xf numFmtId="0" fontId="35" fillId="0" borderId="0" xfId="0" applyFont="1" applyBorder="1" applyAlignment="1"/>
    <xf numFmtId="0" fontId="31" fillId="0" borderId="2" xfId="0" applyFont="1" applyBorder="1" applyAlignment="1">
      <alignment horizontal="left"/>
    </xf>
    <xf numFmtId="3" fontId="23" fillId="0" borderId="1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0" fontId="32" fillId="2" borderId="2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/>
    </xf>
    <xf numFmtId="0" fontId="50" fillId="0" borderId="6" xfId="0" applyFont="1" applyFill="1" applyBorder="1" applyAlignment="1"/>
    <xf numFmtId="3" fontId="23" fillId="2" borderId="1" xfId="0" applyNumberFormat="1" applyFont="1" applyFill="1" applyBorder="1" applyAlignment="1">
      <alignment horizontal="right"/>
    </xf>
    <xf numFmtId="3" fontId="23" fillId="2" borderId="3" xfId="0" applyNumberFormat="1" applyFont="1" applyFill="1" applyBorder="1" applyAlignment="1">
      <alignment horizontal="right"/>
    </xf>
    <xf numFmtId="3" fontId="23" fillId="2" borderId="6" xfId="0" applyNumberFormat="1" applyFont="1" applyFill="1" applyBorder="1" applyAlignment="1">
      <alignment horizontal="right"/>
    </xf>
    <xf numFmtId="1" fontId="45" fillId="0" borderId="15" xfId="44" applyNumberFormat="1" applyFont="1" applyFill="1" applyBorder="1"/>
    <xf numFmtId="0" fontId="59" fillId="0" borderId="1" xfId="0" applyFont="1" applyFill="1" applyBorder="1" applyAlignment="1">
      <alignment horizontal="left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83"/>
  <sheetViews>
    <sheetView showGridLines="0" tabSelected="1" view="pageBreakPreview" zoomScale="80" zoomScaleNormal="80" zoomScaleSheetLayoutView="80" zoomScalePageLayoutView="50" workbookViewId="0">
      <pane xSplit="3" ySplit="11" topLeftCell="AJ139" activePane="bottomRight" state="frozen"/>
      <selection pane="topRight" activeCell="D1" sqref="D1"/>
      <selection pane="bottomLeft" activeCell="A12" sqref="A12"/>
      <selection pane="bottomRight" activeCell="BH20" sqref="BH20"/>
    </sheetView>
  </sheetViews>
  <sheetFormatPr baseColWidth="10" defaultColWidth="11.42578125" defaultRowHeight="20.100000000000001" customHeight="1" x14ac:dyDescent="0.25"/>
  <cols>
    <col min="1" max="1" width="11.42578125" style="219"/>
    <col min="2" max="2" width="6.140625" style="220" customWidth="1"/>
    <col min="3" max="3" width="58.42578125" style="221" customWidth="1"/>
    <col min="4" max="6" width="11.140625" style="213" hidden="1" customWidth="1"/>
    <col min="7" max="12" width="11.7109375" style="213" hidden="1" customWidth="1"/>
    <col min="13" max="15" width="11" style="213" hidden="1" customWidth="1"/>
    <col min="16" max="16" width="12.28515625" style="213" hidden="1" customWidth="1"/>
    <col min="17" max="28" width="11" style="213" hidden="1" customWidth="1"/>
    <col min="29" max="29" width="13" style="213" hidden="1" customWidth="1"/>
    <col min="30" max="41" width="11" style="213" hidden="1" customWidth="1"/>
    <col min="42" max="42" width="12.28515625" style="213" hidden="1" customWidth="1"/>
    <col min="43" max="49" width="11" style="213" hidden="1" customWidth="1"/>
    <col min="50" max="54" width="11" style="213" customWidth="1"/>
    <col min="55" max="55" width="12.28515625" style="213" bestFit="1" customWidth="1"/>
    <col min="56" max="62" width="11" style="213" customWidth="1"/>
    <col min="63" max="63" width="14.140625" style="213" customWidth="1"/>
    <col min="64" max="64" width="13.28515625" style="213" customWidth="1"/>
    <col min="65" max="65" width="14" style="213" customWidth="1"/>
    <col min="66" max="66" width="9.42578125" style="213" customWidth="1"/>
    <col min="67" max="67" width="11.42578125" style="212"/>
    <col min="68" max="68" width="11.5703125" style="212" bestFit="1" customWidth="1"/>
    <col min="69" max="16384" width="11.42578125" style="213"/>
  </cols>
  <sheetData>
    <row r="1" spans="1:68" ht="20.100000000000001" customHeight="1" x14ac:dyDescent="0.25">
      <c r="A1" s="171"/>
      <c r="B1" s="172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8"/>
      <c r="BP1" s="68"/>
    </row>
    <row r="2" spans="1:68" ht="20.100000000000001" customHeight="1" x14ac:dyDescent="0.25">
      <c r="A2" s="171"/>
      <c r="B2" s="172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8"/>
      <c r="BP2" s="68"/>
    </row>
    <row r="3" spans="1:68" ht="15.75" customHeight="1" x14ac:dyDescent="0.25">
      <c r="A3" s="173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68"/>
      <c r="BP3" s="68"/>
    </row>
    <row r="4" spans="1:68" ht="18.75" x14ac:dyDescent="0.3">
      <c r="A4" s="173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27"/>
      <c r="BO4" s="68"/>
      <c r="BP4" s="68"/>
    </row>
    <row r="5" spans="1:68" ht="18.75" x14ac:dyDescent="0.3">
      <c r="A5" s="173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27"/>
      <c r="BO5" s="68"/>
      <c r="BP5" s="68"/>
    </row>
    <row r="6" spans="1:68" ht="18.75" x14ac:dyDescent="0.3">
      <c r="A6" s="173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27"/>
      <c r="BO6" s="68"/>
      <c r="BP6" s="68"/>
    </row>
    <row r="7" spans="1:68" ht="20.100000000000001" customHeight="1" x14ac:dyDescent="0.3">
      <c r="A7" s="173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27"/>
      <c r="BO7" s="68"/>
      <c r="BP7" s="68"/>
    </row>
    <row r="8" spans="1:68" ht="30.75" customHeight="1" thickBot="1" x14ac:dyDescent="0.4">
      <c r="A8" s="173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68"/>
      <c r="BP8" s="68"/>
    </row>
    <row r="9" spans="1:68" ht="29.25" customHeight="1" x14ac:dyDescent="0.2">
      <c r="A9" s="173"/>
      <c r="B9" s="316" t="s">
        <v>1</v>
      </c>
      <c r="C9" s="317"/>
      <c r="D9" s="324">
        <v>2015</v>
      </c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6"/>
      <c r="P9" s="330"/>
      <c r="Q9" s="324">
        <v>2016</v>
      </c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197"/>
      <c r="AD9" s="324">
        <v>2017</v>
      </c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6"/>
      <c r="AP9" s="243"/>
      <c r="AQ9" s="324">
        <v>2018</v>
      </c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6"/>
      <c r="BC9" s="299"/>
      <c r="BD9" s="324">
        <v>2019</v>
      </c>
      <c r="BE9" s="325"/>
      <c r="BF9" s="325"/>
      <c r="BG9" s="325"/>
      <c r="BH9" s="325"/>
      <c r="BI9" s="325"/>
      <c r="BJ9" s="326"/>
      <c r="BK9" s="333" t="s">
        <v>19</v>
      </c>
      <c r="BL9" s="334"/>
      <c r="BM9" s="335"/>
      <c r="BN9" s="52" t="s">
        <v>20</v>
      </c>
      <c r="BO9" s="68"/>
      <c r="BP9" s="68"/>
    </row>
    <row r="10" spans="1:68" ht="18.75" customHeight="1" thickBot="1" x14ac:dyDescent="0.25">
      <c r="A10" s="173"/>
      <c r="B10" s="318"/>
      <c r="C10" s="319"/>
      <c r="D10" s="327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9"/>
      <c r="P10" s="331"/>
      <c r="Q10" s="327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198"/>
      <c r="AD10" s="327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9"/>
      <c r="AP10" s="244"/>
      <c r="AQ10" s="327"/>
      <c r="AR10" s="328"/>
      <c r="AS10" s="328"/>
      <c r="AT10" s="328"/>
      <c r="AU10" s="328"/>
      <c r="AV10" s="328"/>
      <c r="AW10" s="328"/>
      <c r="AX10" s="328"/>
      <c r="AY10" s="328"/>
      <c r="AZ10" s="328"/>
      <c r="BA10" s="328"/>
      <c r="BB10" s="329"/>
      <c r="BC10" s="300"/>
      <c r="BD10" s="327"/>
      <c r="BE10" s="328"/>
      <c r="BF10" s="328"/>
      <c r="BG10" s="328"/>
      <c r="BH10" s="328"/>
      <c r="BI10" s="328"/>
      <c r="BJ10" s="329"/>
      <c r="BK10" s="336" t="s">
        <v>120</v>
      </c>
      <c r="BL10" s="337"/>
      <c r="BM10" s="338"/>
      <c r="BN10" s="339" t="s">
        <v>106</v>
      </c>
      <c r="BO10" s="68"/>
      <c r="BP10" s="68"/>
    </row>
    <row r="11" spans="1:68" s="214" customFormat="1" ht="21" customHeight="1" thickBot="1" x14ac:dyDescent="0.3">
      <c r="A11" s="173"/>
      <c r="B11" s="320"/>
      <c r="C11" s="321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4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4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8" t="s">
        <v>9</v>
      </c>
      <c r="BK11" s="140">
        <v>2017</v>
      </c>
      <c r="BL11" s="109">
        <v>2018</v>
      </c>
      <c r="BM11" s="109">
        <v>2019</v>
      </c>
      <c r="BN11" s="340"/>
      <c r="BO11" s="69"/>
      <c r="BP11" s="69"/>
    </row>
    <row r="12" spans="1:68" s="214" customFormat="1" ht="21" customHeight="1" x14ac:dyDescent="0.25">
      <c r="A12" s="173"/>
      <c r="B12" s="341" t="s">
        <v>35</v>
      </c>
      <c r="C12" s="341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200"/>
      <c r="BL12" s="200"/>
      <c r="BM12" s="200"/>
      <c r="BN12" s="200"/>
      <c r="BO12" s="69"/>
      <c r="BP12" s="69"/>
    </row>
    <row r="13" spans="1:68" s="215" customFormat="1" ht="20.100000000000001" customHeight="1" thickBot="1" x14ac:dyDescent="0.3">
      <c r="A13" s="174"/>
      <c r="B13" s="101" t="s">
        <v>101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45"/>
      <c r="BO13" s="70"/>
      <c r="BP13" s="70"/>
    </row>
    <row r="14" spans="1:68" s="215" customFormat="1" ht="20.100000000000001" customHeight="1" thickBot="1" x14ac:dyDescent="0.3">
      <c r="A14" s="174"/>
      <c r="B14" s="88"/>
      <c r="C14" s="89" t="s">
        <v>23</v>
      </c>
      <c r="D14" s="90">
        <v>31764.140468770009</v>
      </c>
      <c r="E14" s="91">
        <v>26842.672955824193</v>
      </c>
      <c r="F14" s="91">
        <v>29176.372994707199</v>
      </c>
      <c r="G14" s="91">
        <v>38203.017408263797</v>
      </c>
      <c r="H14" s="91">
        <v>31096.188049034001</v>
      </c>
      <c r="I14" s="91">
        <v>31573.039454036589</v>
      </c>
      <c r="J14" s="91">
        <v>39192.682817067405</v>
      </c>
      <c r="K14" s="91">
        <v>28615.942765541007</v>
      </c>
      <c r="L14" s="91">
        <v>28628.852462442999</v>
      </c>
      <c r="M14" s="91">
        <v>34172.952271334208</v>
      </c>
      <c r="N14" s="91">
        <v>30471.661582771394</v>
      </c>
      <c r="O14" s="92">
        <v>44209.348473593585</v>
      </c>
      <c r="P14" s="131">
        <v>393946.87170338636</v>
      </c>
      <c r="Q14" s="91">
        <v>33957.500745881</v>
      </c>
      <c r="R14" s="91">
        <v>31703.216177567214</v>
      </c>
      <c r="S14" s="91">
        <v>37488.426655732801</v>
      </c>
      <c r="T14" s="91">
        <v>39939.83609459619</v>
      </c>
      <c r="U14" s="91">
        <v>39454.295401134797</v>
      </c>
      <c r="V14" s="91">
        <v>39588.979430113803</v>
      </c>
      <c r="W14" s="91">
        <v>36352.326516994995</v>
      </c>
      <c r="X14" s="91">
        <v>44096.016976613209</v>
      </c>
      <c r="Y14" s="91">
        <v>44041.924498398213</v>
      </c>
      <c r="Z14" s="91">
        <v>45536.133590862206</v>
      </c>
      <c r="AA14" s="91">
        <v>42384.579446116382</v>
      </c>
      <c r="AB14" s="91">
        <v>51372.131900530425</v>
      </c>
      <c r="AC14" s="131">
        <v>485915.36743454129</v>
      </c>
      <c r="AD14" s="90">
        <v>38536.136591489201</v>
      </c>
      <c r="AE14" s="91">
        <v>33068.30658083719</v>
      </c>
      <c r="AF14" s="91">
        <v>42239.711606536999</v>
      </c>
      <c r="AG14" s="91">
        <v>48114.682266623422</v>
      </c>
      <c r="AH14" s="91">
        <v>50992.553975988398</v>
      </c>
      <c r="AI14" s="91">
        <v>41135.25999341601</v>
      </c>
      <c r="AJ14" s="91">
        <v>41955.564999005393</v>
      </c>
      <c r="AK14" s="91">
        <v>40440.829442751201</v>
      </c>
      <c r="AL14" s="91">
        <v>40450.19234164997</v>
      </c>
      <c r="AM14" s="91">
        <v>43906.130790737996</v>
      </c>
      <c r="AN14" s="91">
        <v>42364.866960583196</v>
      </c>
      <c r="AO14" s="91">
        <v>48280.431392315615</v>
      </c>
      <c r="AP14" s="131">
        <v>511484.66694193456</v>
      </c>
      <c r="AQ14" s="91">
        <v>46421.526959139395</v>
      </c>
      <c r="AR14" s="91">
        <v>35464.653284831184</v>
      </c>
      <c r="AS14" s="91">
        <v>43877.168489936383</v>
      </c>
      <c r="AT14" s="91">
        <v>57930.575556850818</v>
      </c>
      <c r="AU14" s="91">
        <v>48666.18423662956</v>
      </c>
      <c r="AV14" s="91">
        <v>46086.77181245821</v>
      </c>
      <c r="AW14" s="91">
        <v>48875.648385867789</v>
      </c>
      <c r="AX14" s="91">
        <v>45050.447173391171</v>
      </c>
      <c r="AY14" s="91">
        <v>41846.408988947602</v>
      </c>
      <c r="AZ14" s="91">
        <v>54912.593601268731</v>
      </c>
      <c r="BA14" s="91">
        <v>45433.773527182602</v>
      </c>
      <c r="BB14" s="91">
        <v>46809.100464921547</v>
      </c>
      <c r="BC14" s="131">
        <v>561374.85248142492</v>
      </c>
      <c r="BD14" s="90">
        <v>48625.620245357197</v>
      </c>
      <c r="BE14" s="91">
        <v>34320.374519196797</v>
      </c>
      <c r="BF14" s="91">
        <v>42303.043221525411</v>
      </c>
      <c r="BG14" s="91">
        <v>53558.881462333033</v>
      </c>
      <c r="BH14" s="91">
        <v>47190.464246287294</v>
      </c>
      <c r="BI14" s="91">
        <v>40379.310314176197</v>
      </c>
      <c r="BJ14" s="91">
        <v>51868.676883172622</v>
      </c>
      <c r="BK14" s="183">
        <f>SUM($AD14:$AJ14)</f>
        <v>296042.21601389663</v>
      </c>
      <c r="BL14" s="122">
        <f>SUM($AQ14:$AW14)</f>
        <v>327322.52872571332</v>
      </c>
      <c r="BM14" s="123">
        <f>SUM($BD14:$BJ14)</f>
        <v>318246.37089204858</v>
      </c>
      <c r="BN14" s="175">
        <f>((BM14/BL14)-1)*100</f>
        <v>-2.7728485017510907</v>
      </c>
      <c r="BO14" s="70"/>
      <c r="BP14" s="70"/>
    </row>
    <row r="15" spans="1:68" s="215" customFormat="1" ht="20.100000000000001" customHeight="1" x14ac:dyDescent="0.3">
      <c r="A15" s="174"/>
      <c r="B15" s="39" t="s">
        <v>99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5"/>
      <c r="BD15" s="193"/>
      <c r="BE15" s="45"/>
      <c r="BF15" s="45"/>
      <c r="BG15" s="45"/>
      <c r="BH15" s="45"/>
      <c r="BI15" s="45"/>
      <c r="BJ15" s="45"/>
      <c r="BK15" s="193"/>
      <c r="BL15" s="191"/>
      <c r="BM15" s="192"/>
      <c r="BN15" s="111"/>
      <c r="BO15" s="70"/>
      <c r="BP15" s="70"/>
    </row>
    <row r="16" spans="1:68" ht="20.100000000000001" customHeight="1" thickBot="1" x14ac:dyDescent="0.3">
      <c r="A16" s="173"/>
      <c r="B16" s="322" t="s">
        <v>12</v>
      </c>
      <c r="C16" s="323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62">
        <f t="shared" ref="BK16:BK27" si="0">SUM($AD16:$AJ16)</f>
        <v>249857.02160369005</v>
      </c>
      <c r="BL16" s="160">
        <f t="shared" ref="BL16:BL27" si="1">SUM($AQ16:$AW16)</f>
        <v>289656.55347141996</v>
      </c>
      <c r="BM16" s="163">
        <f t="shared" ref="BM16:BM27" si="2">SUM($BD16:$BJ16)</f>
        <v>286315.62095093052</v>
      </c>
      <c r="BN16" s="10">
        <f>((BM16/BL16)-1)*100</f>
        <v>-1.1534116802984995</v>
      </c>
      <c r="BO16" s="68"/>
      <c r="BP16" s="71"/>
    </row>
    <row r="17" spans="1:68" ht="20.100000000000001" customHeight="1" x14ac:dyDescent="0.25">
      <c r="A17" s="173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4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50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150">
        <f t="shared" si="0"/>
        <v>393.85462982999996</v>
      </c>
      <c r="BL17" s="20">
        <f t="shared" si="1"/>
        <v>1502.1161837499999</v>
      </c>
      <c r="BM17" s="53">
        <f t="shared" si="2"/>
        <v>1647.8432039400002</v>
      </c>
      <c r="BN17" s="147">
        <f t="shared" ref="BN17:BN51" si="3">((BM17/BL17)-1)*100</f>
        <v>9.7014479816199142</v>
      </c>
      <c r="BO17" s="68"/>
      <c r="BP17" s="68"/>
    </row>
    <row r="18" spans="1:68" ht="20.100000000000001" customHeight="1" x14ac:dyDescent="0.25">
      <c r="A18" s="173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50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150">
        <f t="shared" si="0"/>
        <v>4168.8233145899994</v>
      </c>
      <c r="BL18" s="20">
        <f t="shared" si="1"/>
        <v>2650.5957677000001</v>
      </c>
      <c r="BM18" s="53">
        <f t="shared" si="2"/>
        <v>2241.60762505</v>
      </c>
      <c r="BN18" s="147">
        <f t="shared" si="3"/>
        <v>-15.430045864929875</v>
      </c>
      <c r="BO18" s="68"/>
      <c r="BP18" s="68"/>
    </row>
    <row r="19" spans="1:68" ht="20.100000000000001" customHeight="1" x14ac:dyDescent="0.25">
      <c r="A19" s="173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50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150">
        <f t="shared" si="0"/>
        <v>4.2682749000000006</v>
      </c>
      <c r="BL19" s="20">
        <f t="shared" si="1"/>
        <v>7.0344010000000008</v>
      </c>
      <c r="BM19" s="53">
        <f t="shared" si="2"/>
        <v>13.133296740455011</v>
      </c>
      <c r="BN19" s="147">
        <f t="shared" si="3"/>
        <v>86.700996153830417</v>
      </c>
      <c r="BO19" s="68"/>
      <c r="BP19" s="68"/>
    </row>
    <row r="20" spans="1:68" ht="20.100000000000001" customHeight="1" x14ac:dyDescent="0.25">
      <c r="A20" s="173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50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150">
        <f t="shared" si="0"/>
        <v>27868.872605689998</v>
      </c>
      <c r="BL20" s="20">
        <f t="shared" si="1"/>
        <v>29441.648843750001</v>
      </c>
      <c r="BM20" s="53">
        <f t="shared" si="2"/>
        <v>29634.87764685</v>
      </c>
      <c r="BN20" s="147">
        <f t="shared" si="3"/>
        <v>0.65631107865420368</v>
      </c>
      <c r="BO20" s="68"/>
      <c r="BP20" s="68"/>
    </row>
    <row r="21" spans="1:68" ht="20.100000000000001" customHeight="1" x14ac:dyDescent="0.25">
      <c r="A21" s="173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50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150">
        <f t="shared" si="0"/>
        <v>20130.179999999997</v>
      </c>
      <c r="BL21" s="20">
        <f t="shared" si="1"/>
        <v>19308.48</v>
      </c>
      <c r="BM21" s="53">
        <f t="shared" si="2"/>
        <v>20189.75</v>
      </c>
      <c r="BN21" s="147">
        <f t="shared" si="3"/>
        <v>4.5641604103481948</v>
      </c>
      <c r="BO21" s="68"/>
      <c r="BP21" s="68"/>
    </row>
    <row r="22" spans="1:68" ht="20.100000000000001" customHeight="1" x14ac:dyDescent="0.25">
      <c r="A22" s="173"/>
      <c r="B22" s="141"/>
      <c r="C22" s="142" t="s">
        <v>29</v>
      </c>
      <c r="D22" s="150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3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3">
        <v>197322.08527291007</v>
      </c>
      <c r="AD22" s="150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3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3">
        <v>256416.71310620982</v>
      </c>
      <c r="BD22" s="150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150">
        <f t="shared" si="0"/>
        <v>122909.98016076001</v>
      </c>
      <c r="BL22" s="20">
        <f t="shared" si="1"/>
        <v>149049.17537505995</v>
      </c>
      <c r="BM22" s="53">
        <f t="shared" si="2"/>
        <v>126301.34593260007</v>
      </c>
      <c r="BN22" s="147">
        <f t="shared" si="3"/>
        <v>-15.261962627581372</v>
      </c>
      <c r="BO22" s="68"/>
      <c r="BP22" s="68"/>
    </row>
    <row r="23" spans="1:68" ht="20.100000000000001" customHeight="1" x14ac:dyDescent="0.25">
      <c r="A23" s="173"/>
      <c r="B23" s="141"/>
      <c r="C23" s="142" t="s">
        <v>89</v>
      </c>
      <c r="D23" s="150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3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3">
        <v>135952.93586132003</v>
      </c>
      <c r="AD23" s="150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3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3">
        <v>152572.51434897995</v>
      </c>
      <c r="BD23" s="150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150">
        <f t="shared" si="0"/>
        <v>72189.647141100009</v>
      </c>
      <c r="BL23" s="20">
        <f t="shared" si="1"/>
        <v>85148.438800299977</v>
      </c>
      <c r="BM23" s="53">
        <f t="shared" si="2"/>
        <v>103023.69774631002</v>
      </c>
      <c r="BN23" s="147">
        <f t="shared" si="3"/>
        <v>20.993055419293327</v>
      </c>
      <c r="BO23" s="68"/>
      <c r="BP23" s="68"/>
    </row>
    <row r="24" spans="1:68" ht="20.100000000000001" customHeight="1" x14ac:dyDescent="0.25">
      <c r="A24" s="173"/>
      <c r="B24" s="141"/>
      <c r="C24" s="142" t="s">
        <v>105</v>
      </c>
      <c r="D24" s="15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3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3">
        <v>0</v>
      </c>
      <c r="AD24" s="15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3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3">
        <v>0</v>
      </c>
      <c r="BD24" s="150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150">
        <f t="shared" si="0"/>
        <v>0</v>
      </c>
      <c r="BL24" s="20">
        <f t="shared" si="1"/>
        <v>0</v>
      </c>
      <c r="BM24" s="53">
        <f t="shared" si="2"/>
        <v>109.32422306000001</v>
      </c>
      <c r="BN24" s="147"/>
      <c r="BO24" s="68"/>
      <c r="BP24" s="68"/>
    </row>
    <row r="25" spans="1:68" ht="20.100000000000001" customHeight="1" x14ac:dyDescent="0.25">
      <c r="A25" s="173"/>
      <c r="B25" s="141"/>
      <c r="C25" s="142" t="s">
        <v>34</v>
      </c>
      <c r="D25" s="150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3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3">
        <v>3495.0350460799996</v>
      </c>
      <c r="AD25" s="150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3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3">
        <v>4626.1029302199995</v>
      </c>
      <c r="BD25" s="150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150">
        <f t="shared" si="0"/>
        <v>2191.3954768200006</v>
      </c>
      <c r="BL25" s="20">
        <f t="shared" si="1"/>
        <v>2548.9990998599997</v>
      </c>
      <c r="BM25" s="53">
        <f t="shared" si="2"/>
        <v>2914.1730027599997</v>
      </c>
      <c r="BN25" s="147">
        <f t="shared" si="3"/>
        <v>14.32616837409071</v>
      </c>
      <c r="BO25" s="68"/>
      <c r="BP25" s="68"/>
    </row>
    <row r="26" spans="1:68" ht="20.100000000000001" customHeight="1" x14ac:dyDescent="0.25">
      <c r="A26" s="173"/>
      <c r="B26" s="141"/>
      <c r="C26" s="142" t="s">
        <v>88</v>
      </c>
      <c r="D26" s="15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3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3">
        <v>0</v>
      </c>
      <c r="AD26" s="15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3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3">
        <v>6.5000000000000002E-2</v>
      </c>
      <c r="BD26" s="150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150">
        <f t="shared" si="0"/>
        <v>0</v>
      </c>
      <c r="BL26" s="20">
        <f t="shared" si="1"/>
        <v>6.5000000000000002E-2</v>
      </c>
      <c r="BM26" s="53">
        <f t="shared" si="2"/>
        <v>4.3999999999999997E-2</v>
      </c>
      <c r="BN26" s="147"/>
      <c r="BO26" s="68"/>
      <c r="BP26" s="68"/>
    </row>
    <row r="27" spans="1:68" ht="20.100000000000001" customHeight="1" thickBot="1" x14ac:dyDescent="0.3">
      <c r="A27" s="173"/>
      <c r="B27" s="141"/>
      <c r="C27" s="142" t="s">
        <v>103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3">
        <v>0</v>
      </c>
      <c r="BD27" s="150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150">
        <f t="shared" si="0"/>
        <v>0</v>
      </c>
      <c r="BL27" s="20">
        <f t="shared" si="1"/>
        <v>0</v>
      </c>
      <c r="BM27" s="53">
        <f t="shared" si="2"/>
        <v>239.82427362000001</v>
      </c>
      <c r="BN27" s="147"/>
      <c r="BO27" s="68"/>
      <c r="BP27" s="68"/>
    </row>
    <row r="28" spans="1:68" ht="20.100000000000001" customHeight="1" x14ac:dyDescent="0.3">
      <c r="A28" s="173"/>
      <c r="B28" s="154" t="s">
        <v>100</v>
      </c>
      <c r="C28" s="155"/>
      <c r="D28" s="158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9"/>
      <c r="P28" s="156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64"/>
      <c r="AD28" s="158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6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6"/>
      <c r="BD28" s="158"/>
      <c r="BE28" s="157"/>
      <c r="BF28" s="157"/>
      <c r="BG28" s="157"/>
      <c r="BH28" s="157"/>
      <c r="BI28" s="157"/>
      <c r="BJ28" s="157"/>
      <c r="BK28" s="158"/>
      <c r="BL28" s="157"/>
      <c r="BM28" s="159"/>
      <c r="BN28" s="156"/>
      <c r="BO28" s="68"/>
      <c r="BP28" s="68"/>
    </row>
    <row r="29" spans="1:68" ht="20.100000000000001" customHeight="1" thickBot="1" x14ac:dyDescent="0.3">
      <c r="A29" s="173"/>
      <c r="B29" s="314" t="s">
        <v>12</v>
      </c>
      <c r="C29" s="315"/>
      <c r="D29" s="162">
        <v>5420.1936951400012</v>
      </c>
      <c r="E29" s="160">
        <v>4050.2905362541997</v>
      </c>
      <c r="F29" s="160">
        <v>4462.6094886071987</v>
      </c>
      <c r="G29" s="160">
        <v>5216.1670760038005</v>
      </c>
      <c r="H29" s="160">
        <v>4314.1787176739999</v>
      </c>
      <c r="I29" s="160">
        <v>4513.4632228266</v>
      </c>
      <c r="J29" s="160">
        <v>3630.6653592173998</v>
      </c>
      <c r="K29" s="160">
        <v>4199.5295919010014</v>
      </c>
      <c r="L29" s="160">
        <v>3905.2224769530003</v>
      </c>
      <c r="M29" s="160">
        <v>5162.4829704741996</v>
      </c>
      <c r="N29" s="160">
        <v>3624.3136948214001</v>
      </c>
      <c r="O29" s="163">
        <v>8265.1698030636035</v>
      </c>
      <c r="P29" s="163">
        <v>56764.286632936404</v>
      </c>
      <c r="Q29" s="160">
        <v>4327.8268588309993</v>
      </c>
      <c r="R29" s="160">
        <v>4644.2946300772001</v>
      </c>
      <c r="S29" s="160">
        <v>6809.4871993427996</v>
      </c>
      <c r="T29" s="160">
        <v>6877.688912476201</v>
      </c>
      <c r="U29" s="160">
        <v>6660.044508574797</v>
      </c>
      <c r="V29" s="160">
        <v>5838.4853632937993</v>
      </c>
      <c r="W29" s="160">
        <v>4681.0937536649999</v>
      </c>
      <c r="X29" s="160">
        <v>5340.4418501532</v>
      </c>
      <c r="Y29" s="160">
        <v>5411.0218811081995</v>
      </c>
      <c r="Z29" s="160">
        <v>4889.4481571222004</v>
      </c>
      <c r="AA29" s="160">
        <v>6217.742404056401</v>
      </c>
      <c r="AB29" s="160">
        <v>5055.7747832704008</v>
      </c>
      <c r="AC29" s="161">
        <v>66753.350301971208</v>
      </c>
      <c r="AD29" s="162">
        <v>3955.4400208092002</v>
      </c>
      <c r="AE29" s="160">
        <v>4043.7330351572</v>
      </c>
      <c r="AF29" s="160">
        <v>5733.4904984769992</v>
      </c>
      <c r="AG29" s="160">
        <v>5860.6477516734012</v>
      </c>
      <c r="AH29" s="160">
        <v>10901.956699348402</v>
      </c>
      <c r="AI29" s="160">
        <v>8361.7570996260019</v>
      </c>
      <c r="AJ29" s="160">
        <v>7328.1693051154016</v>
      </c>
      <c r="AK29" s="160">
        <v>7851.427755441201</v>
      </c>
      <c r="AL29" s="160">
        <v>7225.2465216148021</v>
      </c>
      <c r="AM29" s="160">
        <v>5949.2300955080009</v>
      </c>
      <c r="AN29" s="160">
        <v>4999.9349799532001</v>
      </c>
      <c r="AO29" s="160">
        <v>6542.0424125755999</v>
      </c>
      <c r="AP29" s="161">
        <v>78753.076175299415</v>
      </c>
      <c r="AQ29" s="160">
        <v>6586.765481689401</v>
      </c>
      <c r="AR29" s="160">
        <v>4955.5957561711994</v>
      </c>
      <c r="AS29" s="160">
        <v>4231.688482246399</v>
      </c>
      <c r="AT29" s="160">
        <v>5739.647854950801</v>
      </c>
      <c r="AU29" s="160">
        <v>6347.9530149896009</v>
      </c>
      <c r="AV29" s="160">
        <v>5393.4923893381983</v>
      </c>
      <c r="AW29" s="160">
        <v>4410.8322749078006</v>
      </c>
      <c r="AX29" s="160">
        <v>5490.5126150812011</v>
      </c>
      <c r="AY29" s="160">
        <v>4851.4275669734006</v>
      </c>
      <c r="AZ29" s="160">
        <v>4682.4640717987995</v>
      </c>
      <c r="BA29" s="160">
        <v>4998.4306868426002</v>
      </c>
      <c r="BB29" s="160">
        <v>4570.2151436116001</v>
      </c>
      <c r="BC29" s="161">
        <v>62259.025338601008</v>
      </c>
      <c r="BD29" s="162">
        <v>4373.9112218172004</v>
      </c>
      <c r="BE29" s="160">
        <v>4620.2808664068016</v>
      </c>
      <c r="BF29" s="160">
        <v>4693.3116238554003</v>
      </c>
      <c r="BG29" s="160">
        <v>4288.0332178529998</v>
      </c>
      <c r="BH29" s="160">
        <v>5292.1860600167993</v>
      </c>
      <c r="BI29" s="160">
        <v>3854.4810574662019</v>
      </c>
      <c r="BJ29" s="160">
        <v>4808.5458937025987</v>
      </c>
      <c r="BK29" s="162">
        <f t="shared" ref="BK29:BK63" si="4">SUM($AD29:$AJ29)</f>
        <v>46185.194410206605</v>
      </c>
      <c r="BL29" s="160">
        <f t="shared" ref="BL29:BL63" si="5">SUM($AQ29:$AW29)</f>
        <v>37665.9752542934</v>
      </c>
      <c r="BM29" s="163">
        <f t="shared" ref="BM29:BM63" si="6">SUM($BD29:$BJ29)</f>
        <v>31930.749941118</v>
      </c>
      <c r="BN29" s="161">
        <f t="shared" si="3"/>
        <v>-15.226541393008707</v>
      </c>
      <c r="BO29" s="68"/>
      <c r="BP29" s="68"/>
    </row>
    <row r="30" spans="1:68" ht="20.100000000000001" customHeight="1" x14ac:dyDescent="0.25">
      <c r="A30" s="173"/>
      <c r="B30" s="145"/>
      <c r="C30" s="146" t="s">
        <v>25</v>
      </c>
      <c r="D30" s="150">
        <v>0.57605011520000005</v>
      </c>
      <c r="E30" s="148">
        <v>0.54140690939999991</v>
      </c>
      <c r="F30" s="148">
        <v>0.48607799099999993</v>
      </c>
      <c r="G30" s="148">
        <v>0.43117048240000017</v>
      </c>
      <c r="H30" s="148">
        <v>1.1162819751999999</v>
      </c>
      <c r="I30" s="148">
        <v>0.4747330602</v>
      </c>
      <c r="J30" s="148">
        <v>2.3541977185999996</v>
      </c>
      <c r="K30" s="148">
        <v>0.40868923340000002</v>
      </c>
      <c r="L30" s="148">
        <v>48.520121097000001</v>
      </c>
      <c r="M30" s="148">
        <v>2.131081295</v>
      </c>
      <c r="N30" s="148">
        <v>1.0520450038000002</v>
      </c>
      <c r="O30" s="148">
        <v>9.1902528885999999</v>
      </c>
      <c r="P30" s="143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3">
        <v>11.569570418000001</v>
      </c>
      <c r="AD30" s="149">
        <v>1.3082516664000001</v>
      </c>
      <c r="AE30" s="148">
        <v>1.4178705562000005</v>
      </c>
      <c r="AF30" s="148">
        <v>1.2255536118000001</v>
      </c>
      <c r="AG30" s="148">
        <v>1.0179400336</v>
      </c>
      <c r="AH30" s="148">
        <v>8.6374738828000019</v>
      </c>
      <c r="AI30" s="148">
        <v>0.71329779219999945</v>
      </c>
      <c r="AJ30" s="148">
        <v>1.2193561506000004</v>
      </c>
      <c r="AK30" s="148">
        <v>4.7609014655999999</v>
      </c>
      <c r="AL30" s="148">
        <v>1.0757561135999998</v>
      </c>
      <c r="AM30" s="148">
        <v>0.87956875720000005</v>
      </c>
      <c r="AN30" s="148">
        <v>1.9903700040000001</v>
      </c>
      <c r="AO30" s="148">
        <v>1.2402044451999998</v>
      </c>
      <c r="AP30" s="143">
        <v>25.486544479200003</v>
      </c>
      <c r="AQ30" s="148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3">
        <v>47.137837476799994</v>
      </c>
      <c r="BD30" s="150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150">
        <f t="shared" si="4"/>
        <v>15.539743693600002</v>
      </c>
      <c r="BL30" s="20">
        <f t="shared" si="5"/>
        <v>41.284476895200001</v>
      </c>
      <c r="BM30" s="53">
        <f t="shared" si="6"/>
        <v>16.460600526999997</v>
      </c>
      <c r="BN30" s="147">
        <f t="shared" si="3"/>
        <v>-60.128838331208669</v>
      </c>
      <c r="BO30" s="68"/>
      <c r="BP30" s="68"/>
    </row>
    <row r="31" spans="1:68" ht="20.100000000000001" customHeight="1" x14ac:dyDescent="0.25">
      <c r="A31" s="173"/>
      <c r="B31" s="141"/>
      <c r="C31" s="142" t="s">
        <v>26</v>
      </c>
      <c r="D31" s="15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3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3">
        <v>394.16766922260001</v>
      </c>
      <c r="AD31" s="150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3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3">
        <v>2131.7062259079999</v>
      </c>
      <c r="BD31" s="150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150">
        <f t="shared" si="4"/>
        <v>574.11341708140003</v>
      </c>
      <c r="BL31" s="20">
        <f t="shared" si="5"/>
        <v>1733.7130359079999</v>
      </c>
      <c r="BM31" s="53">
        <f t="shared" si="6"/>
        <v>1745.349860394</v>
      </c>
      <c r="BN31" s="147">
        <f t="shared" si="3"/>
        <v>0.67120822448598627</v>
      </c>
      <c r="BO31" s="68"/>
      <c r="BP31" s="68"/>
    </row>
    <row r="32" spans="1:68" ht="20.100000000000001" customHeight="1" x14ac:dyDescent="0.25">
      <c r="A32" s="173"/>
      <c r="B32" s="141"/>
      <c r="C32" s="142" t="s">
        <v>27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3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3">
        <v>0</v>
      </c>
      <c r="AD32" s="150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3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3">
        <v>39.101999999999997</v>
      </c>
      <c r="BD32" s="15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150">
        <f t="shared" si="4"/>
        <v>0.13719999999999999</v>
      </c>
      <c r="BL32" s="20">
        <f t="shared" si="5"/>
        <v>39.101999999999997</v>
      </c>
      <c r="BM32" s="53">
        <f t="shared" si="6"/>
        <v>0</v>
      </c>
      <c r="BN32" s="147">
        <f t="shared" si="3"/>
        <v>-100</v>
      </c>
      <c r="BO32" s="68"/>
      <c r="BP32" s="68"/>
    </row>
    <row r="33" spans="1:68" ht="20.100000000000001" customHeight="1" x14ac:dyDescent="0.25">
      <c r="A33" s="173"/>
      <c r="B33" s="141"/>
      <c r="C33" s="142" t="s">
        <v>33</v>
      </c>
      <c r="D33" s="150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3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3">
        <v>6162.6818849400006</v>
      </c>
      <c r="AD33" s="150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3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3">
        <v>7635.8631599600012</v>
      </c>
      <c r="BD33" s="150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150">
        <f t="shared" si="4"/>
        <v>3357.57037756</v>
      </c>
      <c r="BL33" s="20">
        <f t="shared" si="5"/>
        <v>4161.9013781800004</v>
      </c>
      <c r="BM33" s="53">
        <f t="shared" si="6"/>
        <v>3629.6372229600001</v>
      </c>
      <c r="BN33" s="147">
        <f t="shared" si="3"/>
        <v>-12.78896607234743</v>
      </c>
      <c r="BO33" s="68"/>
      <c r="BP33" s="68"/>
    </row>
    <row r="34" spans="1:68" ht="20.100000000000001" customHeight="1" x14ac:dyDescent="0.25">
      <c r="A34" s="173"/>
      <c r="B34" s="141"/>
      <c r="C34" s="142" t="s">
        <v>28</v>
      </c>
      <c r="D34" s="15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3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3">
        <v>0</v>
      </c>
      <c r="AD34" s="15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3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3">
        <v>0</v>
      </c>
      <c r="BD34" s="15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150">
        <f t="shared" si="4"/>
        <v>0</v>
      </c>
      <c r="BL34" s="20">
        <f t="shared" si="5"/>
        <v>0</v>
      </c>
      <c r="BM34" s="53">
        <f t="shared" si="6"/>
        <v>0</v>
      </c>
      <c r="BN34" s="147"/>
      <c r="BO34" s="68"/>
      <c r="BP34" s="68"/>
    </row>
    <row r="35" spans="1:68" ht="20.100000000000001" customHeight="1" x14ac:dyDescent="0.25">
      <c r="A35" s="173"/>
      <c r="B35" s="141"/>
      <c r="C35" s="142" t="s">
        <v>29</v>
      </c>
      <c r="D35" s="150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3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3">
        <v>28536.922015018201</v>
      </c>
      <c r="AD35" s="150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3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3">
        <v>26880.250320105006</v>
      </c>
      <c r="BD35" s="150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150">
        <f t="shared" si="4"/>
        <v>24234.282378835203</v>
      </c>
      <c r="BL35" s="20">
        <f t="shared" si="5"/>
        <v>16457.651777197399</v>
      </c>
      <c r="BM35" s="53">
        <f t="shared" si="6"/>
        <v>12223.064233637599</v>
      </c>
      <c r="BN35" s="147">
        <f t="shared" si="3"/>
        <v>-25.730205018840881</v>
      </c>
      <c r="BO35" s="68"/>
      <c r="BP35" s="68"/>
    </row>
    <row r="36" spans="1:68" ht="20.100000000000001" customHeight="1" x14ac:dyDescent="0.25">
      <c r="A36" s="173"/>
      <c r="B36" s="141"/>
      <c r="C36" s="142" t="s">
        <v>89</v>
      </c>
      <c r="D36" s="150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3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3">
        <v>30712.6959983872</v>
      </c>
      <c r="AD36" s="150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3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3">
        <v>24656.760897960798</v>
      </c>
      <c r="BD36" s="150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150">
        <f t="shared" si="4"/>
        <v>17524.572824287203</v>
      </c>
      <c r="BL36" s="20">
        <f t="shared" si="5"/>
        <v>14736.070608825999</v>
      </c>
      <c r="BM36" s="53">
        <f t="shared" si="6"/>
        <v>13789.159225622205</v>
      </c>
      <c r="BN36" s="147">
        <f t="shared" si="3"/>
        <v>-6.4258065012029242</v>
      </c>
      <c r="BO36" s="68"/>
      <c r="BP36" s="68"/>
    </row>
    <row r="37" spans="1:68" ht="20.100000000000001" customHeight="1" x14ac:dyDescent="0.25">
      <c r="A37" s="173"/>
      <c r="B37" s="141"/>
      <c r="C37" s="142" t="s">
        <v>105</v>
      </c>
      <c r="D37" s="15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3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3">
        <v>0</v>
      </c>
      <c r="AD37" s="15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3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3">
        <v>0</v>
      </c>
      <c r="BD37" s="150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150">
        <f t="shared" si="4"/>
        <v>0</v>
      </c>
      <c r="BL37" s="20">
        <f t="shared" si="5"/>
        <v>0</v>
      </c>
      <c r="BM37" s="53">
        <f t="shared" si="6"/>
        <v>13.382955303199999</v>
      </c>
      <c r="BN37" s="147"/>
      <c r="BO37" s="68"/>
      <c r="BP37" s="68"/>
    </row>
    <row r="38" spans="1:68" ht="20.100000000000001" customHeight="1" x14ac:dyDescent="0.25">
      <c r="A38" s="173"/>
      <c r="B38" s="141"/>
      <c r="C38" s="142" t="s">
        <v>34</v>
      </c>
      <c r="D38" s="150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3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3">
        <v>935.31316398520028</v>
      </c>
      <c r="AD38" s="150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3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3">
        <v>868.20489719039995</v>
      </c>
      <c r="BD38" s="150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150">
        <f t="shared" si="4"/>
        <v>478.97846874920003</v>
      </c>
      <c r="BL38" s="20">
        <f t="shared" si="5"/>
        <v>496.25197728679996</v>
      </c>
      <c r="BM38" s="53">
        <f t="shared" si="6"/>
        <v>511.97903163400019</v>
      </c>
      <c r="BN38" s="147">
        <f t="shared" si="3"/>
        <v>3.1691670899098634</v>
      </c>
      <c r="BO38" s="68"/>
      <c r="BP38" s="68"/>
    </row>
    <row r="39" spans="1:68" ht="20.100000000000001" customHeight="1" thickBot="1" x14ac:dyDescent="0.3">
      <c r="A39" s="173"/>
      <c r="B39" s="141"/>
      <c r="C39" s="142" t="s">
        <v>103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5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150">
        <f t="shared" si="4"/>
        <v>0</v>
      </c>
      <c r="BL39" s="20">
        <f t="shared" si="5"/>
        <v>0</v>
      </c>
      <c r="BM39" s="53">
        <f t="shared" si="6"/>
        <v>1.7168110400000001</v>
      </c>
      <c r="BN39" s="147"/>
      <c r="BO39" s="68"/>
      <c r="BP39" s="68"/>
    </row>
    <row r="40" spans="1:68" ht="20.100000000000001" customHeight="1" thickBot="1" x14ac:dyDescent="0.3">
      <c r="A40" s="173"/>
      <c r="B40" s="134"/>
      <c r="C40" s="93" t="s">
        <v>24</v>
      </c>
      <c r="D40" s="90">
        <v>6674</v>
      </c>
      <c r="E40" s="91">
        <v>5941</v>
      </c>
      <c r="F40" s="91">
        <v>7133</v>
      </c>
      <c r="G40" s="91">
        <v>7295</v>
      </c>
      <c r="H40" s="91">
        <v>6788</v>
      </c>
      <c r="I40" s="91">
        <v>7374</v>
      </c>
      <c r="J40" s="91">
        <v>8229</v>
      </c>
      <c r="K40" s="91">
        <v>7761</v>
      </c>
      <c r="L40" s="91">
        <v>8020</v>
      </c>
      <c r="M40" s="91">
        <v>8685</v>
      </c>
      <c r="N40" s="91">
        <v>8042</v>
      </c>
      <c r="O40" s="91">
        <v>9280</v>
      </c>
      <c r="P40" s="131">
        <v>91222</v>
      </c>
      <c r="Q40" s="90">
        <v>7889</v>
      </c>
      <c r="R40" s="91">
        <v>7759</v>
      </c>
      <c r="S40" s="91">
        <v>9337</v>
      </c>
      <c r="T40" s="91">
        <v>9211</v>
      </c>
      <c r="U40" s="91">
        <v>8992</v>
      </c>
      <c r="V40" s="91">
        <v>9779</v>
      </c>
      <c r="W40" s="91">
        <v>9388</v>
      </c>
      <c r="X40" s="91">
        <v>10590</v>
      </c>
      <c r="Y40" s="91">
        <v>10416</v>
      </c>
      <c r="Z40" s="91">
        <v>10222</v>
      </c>
      <c r="AA40" s="91">
        <v>10596</v>
      </c>
      <c r="AB40" s="91">
        <v>12103</v>
      </c>
      <c r="AC40" s="131">
        <v>116282</v>
      </c>
      <c r="AD40" s="90">
        <v>11000</v>
      </c>
      <c r="AE40" s="91">
        <v>9876</v>
      </c>
      <c r="AF40" s="91">
        <v>12748</v>
      </c>
      <c r="AG40" s="91">
        <v>10373</v>
      </c>
      <c r="AH40" s="91">
        <v>12400</v>
      </c>
      <c r="AI40" s="91">
        <v>11581</v>
      </c>
      <c r="AJ40" s="91">
        <v>11165</v>
      </c>
      <c r="AK40" s="91">
        <v>11446</v>
      </c>
      <c r="AL40" s="91">
        <v>10530</v>
      </c>
      <c r="AM40" s="91">
        <v>11235</v>
      </c>
      <c r="AN40" s="91">
        <v>10790</v>
      </c>
      <c r="AO40" s="91">
        <v>10745</v>
      </c>
      <c r="AP40" s="131">
        <v>133889</v>
      </c>
      <c r="AQ40" s="91">
        <v>10812</v>
      </c>
      <c r="AR40" s="91">
        <v>9228</v>
      </c>
      <c r="AS40" s="91">
        <v>10705</v>
      </c>
      <c r="AT40" s="91">
        <v>11008</v>
      </c>
      <c r="AU40" s="91">
        <v>10980</v>
      </c>
      <c r="AV40" s="91">
        <v>10948</v>
      </c>
      <c r="AW40" s="91">
        <v>11267</v>
      </c>
      <c r="AX40" s="91">
        <v>12003</v>
      </c>
      <c r="AY40" s="91">
        <v>10747</v>
      </c>
      <c r="AZ40" s="91">
        <v>12156</v>
      </c>
      <c r="BA40" s="91">
        <v>11352</v>
      </c>
      <c r="BB40" s="91">
        <v>11499</v>
      </c>
      <c r="BC40" s="131">
        <v>132705</v>
      </c>
      <c r="BD40" s="90">
        <v>11434</v>
      </c>
      <c r="BE40" s="91">
        <v>10454</v>
      </c>
      <c r="BF40" s="91">
        <v>10451</v>
      </c>
      <c r="BG40" s="91">
        <v>12298</v>
      </c>
      <c r="BH40" s="91">
        <v>13083</v>
      </c>
      <c r="BI40" s="91">
        <v>11215</v>
      </c>
      <c r="BJ40" s="91">
        <v>14076</v>
      </c>
      <c r="BK40" s="183">
        <f t="shared" si="4"/>
        <v>79143</v>
      </c>
      <c r="BL40" s="122">
        <f t="shared" si="5"/>
        <v>74948</v>
      </c>
      <c r="BM40" s="123">
        <f t="shared" si="6"/>
        <v>83011</v>
      </c>
      <c r="BN40" s="176">
        <f t="shared" si="3"/>
        <v>10.758125633772742</v>
      </c>
      <c r="BO40" s="68"/>
      <c r="BP40" s="68"/>
    </row>
    <row r="41" spans="1:68" s="216" customFormat="1" ht="20.100000000000001" customHeight="1" thickBot="1" x14ac:dyDescent="0.35">
      <c r="A41" s="173"/>
      <c r="B41" s="104" t="s">
        <v>17</v>
      </c>
      <c r="C41" s="79"/>
      <c r="D41" s="63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6">
        <v>7051</v>
      </c>
      <c r="P41" s="126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9">
        <v>90343</v>
      </c>
      <c r="AD41" s="63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3">
        <v>9140</v>
      </c>
      <c r="BE41" s="57">
        <v>8272</v>
      </c>
      <c r="BF41" s="57">
        <v>8316</v>
      </c>
      <c r="BG41" s="57">
        <v>9931</v>
      </c>
      <c r="BH41" s="57">
        <v>10672</v>
      </c>
      <c r="BI41" s="57">
        <v>9091</v>
      </c>
      <c r="BJ41" s="57">
        <v>11544</v>
      </c>
      <c r="BK41" s="304">
        <f t="shared" si="4"/>
        <v>63205</v>
      </c>
      <c r="BL41" s="182">
        <f t="shared" si="5"/>
        <v>59651</v>
      </c>
      <c r="BM41" s="168">
        <f t="shared" si="6"/>
        <v>66966</v>
      </c>
      <c r="BN41" s="62">
        <f t="shared" si="3"/>
        <v>12.262996429230011</v>
      </c>
      <c r="BO41" s="68"/>
      <c r="BP41" s="68"/>
    </row>
    <row r="42" spans="1:68" ht="20.100000000000001" customHeight="1" x14ac:dyDescent="0.25">
      <c r="A42" s="173"/>
      <c r="B42" s="59"/>
      <c r="C42" s="41" t="s">
        <v>25</v>
      </c>
      <c r="D42" s="43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2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3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2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2">
        <v>3169</v>
      </c>
      <c r="BD42" s="43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150">
        <f t="shared" si="4"/>
        <v>1129</v>
      </c>
      <c r="BL42" s="20">
        <f t="shared" si="5"/>
        <v>1643</v>
      </c>
      <c r="BM42" s="53">
        <f t="shared" si="6"/>
        <v>2750</v>
      </c>
      <c r="BN42" s="116">
        <f t="shared" si="3"/>
        <v>67.376749847839321</v>
      </c>
      <c r="BO42" s="68"/>
      <c r="BP42" s="68"/>
    </row>
    <row r="43" spans="1:68" ht="20.100000000000001" customHeight="1" x14ac:dyDescent="0.25">
      <c r="A43" s="173"/>
      <c r="B43" s="59"/>
      <c r="C43" s="60" t="s">
        <v>26</v>
      </c>
      <c r="D43" s="43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2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3">
        <v>107</v>
      </c>
      <c r="AD43" s="43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2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2">
        <v>72</v>
      </c>
      <c r="BD43" s="43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150">
        <f t="shared" si="4"/>
        <v>54</v>
      </c>
      <c r="BL43" s="20">
        <f t="shared" si="5"/>
        <v>55</v>
      </c>
      <c r="BM43" s="53">
        <f t="shared" si="6"/>
        <v>35</v>
      </c>
      <c r="BN43" s="117">
        <f t="shared" si="3"/>
        <v>-36.363636363636367</v>
      </c>
      <c r="BO43" s="68"/>
      <c r="BP43" s="68"/>
    </row>
    <row r="44" spans="1:68" ht="20.100000000000001" customHeight="1" x14ac:dyDescent="0.25">
      <c r="A44" s="173"/>
      <c r="B44" s="59"/>
      <c r="C44" s="60" t="s">
        <v>27</v>
      </c>
      <c r="D44" s="43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2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3">
        <v>16</v>
      </c>
      <c r="AD44" s="43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2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2">
        <v>28</v>
      </c>
      <c r="BD44" s="43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150">
        <f t="shared" si="4"/>
        <v>10</v>
      </c>
      <c r="BL44" s="20">
        <f t="shared" si="5"/>
        <v>17</v>
      </c>
      <c r="BM44" s="53">
        <f t="shared" si="6"/>
        <v>9</v>
      </c>
      <c r="BN44" s="117">
        <f t="shared" si="3"/>
        <v>-47.058823529411761</v>
      </c>
      <c r="BO44" s="68"/>
      <c r="BP44" s="68"/>
    </row>
    <row r="45" spans="1:68" ht="20.100000000000001" customHeight="1" x14ac:dyDescent="0.25">
      <c r="A45" s="173"/>
      <c r="B45" s="59"/>
      <c r="C45" s="142" t="s">
        <v>33</v>
      </c>
      <c r="D45" s="43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2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3">
        <v>505</v>
      </c>
      <c r="AD45" s="43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2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2">
        <v>500</v>
      </c>
      <c r="BD45" s="43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150">
        <f t="shared" si="4"/>
        <v>285</v>
      </c>
      <c r="BL45" s="20">
        <f t="shared" si="5"/>
        <v>288</v>
      </c>
      <c r="BM45" s="53">
        <f t="shared" si="6"/>
        <v>287</v>
      </c>
      <c r="BN45" s="117">
        <f t="shared" si="3"/>
        <v>-0.34722222222222099</v>
      </c>
      <c r="BO45" s="68"/>
      <c r="BP45" s="68"/>
    </row>
    <row r="46" spans="1:68" ht="20.100000000000001" customHeight="1" x14ac:dyDescent="0.25">
      <c r="A46" s="173"/>
      <c r="B46" s="59"/>
      <c r="C46" s="42" t="s">
        <v>28</v>
      </c>
      <c r="D46" s="43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2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3">
        <v>8721</v>
      </c>
      <c r="AD46" s="43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2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2">
        <v>8132</v>
      </c>
      <c r="BD46" s="43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150">
        <f t="shared" si="4"/>
        <v>5015</v>
      </c>
      <c r="BL46" s="20">
        <f t="shared" si="5"/>
        <v>4921</v>
      </c>
      <c r="BM46" s="53">
        <f t="shared" si="6"/>
        <v>4776</v>
      </c>
      <c r="BN46" s="117">
        <f t="shared" si="3"/>
        <v>-2.9465555781345243</v>
      </c>
      <c r="BO46" s="68"/>
      <c r="BP46" s="68"/>
    </row>
    <row r="47" spans="1:68" ht="20.100000000000001" customHeight="1" x14ac:dyDescent="0.3">
      <c r="A47" s="173"/>
      <c r="B47" s="141"/>
      <c r="C47" s="152" t="s">
        <v>29</v>
      </c>
      <c r="D47" s="43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2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3">
        <v>61644</v>
      </c>
      <c r="AD47" s="43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2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2">
        <v>72644</v>
      </c>
      <c r="BD47" s="43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150">
        <f t="shared" si="4"/>
        <v>45207</v>
      </c>
      <c r="BL47" s="20">
        <f t="shared" si="5"/>
        <v>40282</v>
      </c>
      <c r="BM47" s="53">
        <f t="shared" si="6"/>
        <v>44895</v>
      </c>
      <c r="BN47" s="117">
        <f t="shared" si="3"/>
        <v>11.451765056352702</v>
      </c>
      <c r="BO47" s="68"/>
      <c r="BP47" s="68"/>
    </row>
    <row r="48" spans="1:68" ht="20.100000000000001" customHeight="1" x14ac:dyDescent="0.25">
      <c r="A48" s="173"/>
      <c r="B48" s="35"/>
      <c r="C48" s="42" t="s">
        <v>89</v>
      </c>
      <c r="D48" s="43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2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3">
        <v>12109</v>
      </c>
      <c r="AD48" s="43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2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2">
        <v>14755</v>
      </c>
      <c r="BD48" s="43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150">
        <f t="shared" si="4"/>
        <v>7816</v>
      </c>
      <c r="BL48" s="20">
        <f t="shared" si="5"/>
        <v>8498</v>
      </c>
      <c r="BM48" s="53">
        <f t="shared" si="6"/>
        <v>9143</v>
      </c>
      <c r="BN48" s="117">
        <f t="shared" si="3"/>
        <v>7.5900211814544649</v>
      </c>
      <c r="BO48" s="68"/>
      <c r="BP48" s="68"/>
    </row>
    <row r="49" spans="1:68" ht="20.100000000000001" customHeight="1" x14ac:dyDescent="0.25">
      <c r="A49" s="173"/>
      <c r="B49" s="35"/>
      <c r="C49" s="142" t="s">
        <v>105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2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3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2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2">
        <v>0</v>
      </c>
      <c r="BD49" s="43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150">
        <f t="shared" si="4"/>
        <v>0</v>
      </c>
      <c r="BL49" s="20">
        <f t="shared" si="5"/>
        <v>0</v>
      </c>
      <c r="BM49" s="53">
        <f t="shared" si="6"/>
        <v>1055</v>
      </c>
      <c r="BN49" s="117"/>
      <c r="BO49" s="68"/>
      <c r="BP49" s="68"/>
    </row>
    <row r="50" spans="1:68" ht="20.100000000000001" customHeight="1" x14ac:dyDescent="0.25">
      <c r="A50" s="173"/>
      <c r="B50" s="35"/>
      <c r="C50" s="142" t="s">
        <v>34</v>
      </c>
      <c r="D50" s="43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2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3">
        <v>6265</v>
      </c>
      <c r="AD50" s="43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2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2">
        <v>6863</v>
      </c>
      <c r="BD50" s="43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150">
        <f t="shared" si="4"/>
        <v>3689</v>
      </c>
      <c r="BL50" s="20">
        <f t="shared" si="5"/>
        <v>3945</v>
      </c>
      <c r="BM50" s="53">
        <f t="shared" si="6"/>
        <v>3916</v>
      </c>
      <c r="BN50" s="117">
        <f t="shared" si="3"/>
        <v>-0.73510773130545104</v>
      </c>
      <c r="BO50" s="68"/>
      <c r="BP50" s="68"/>
    </row>
    <row r="51" spans="1:68" ht="20.100000000000001" customHeight="1" x14ac:dyDescent="0.25">
      <c r="A51" s="173"/>
      <c r="B51" s="35"/>
      <c r="C51" s="142" t="s">
        <v>88</v>
      </c>
      <c r="D51" s="4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2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3">
        <v>0</v>
      </c>
      <c r="AD51" s="43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2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2">
        <v>2</v>
      </c>
      <c r="BD51" s="43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150">
        <f t="shared" si="4"/>
        <v>0</v>
      </c>
      <c r="BL51" s="20">
        <f t="shared" si="5"/>
        <v>2</v>
      </c>
      <c r="BM51" s="53">
        <f t="shared" si="6"/>
        <v>1</v>
      </c>
      <c r="BN51" s="117">
        <f t="shared" si="3"/>
        <v>-50</v>
      </c>
      <c r="BO51" s="68"/>
      <c r="BP51" s="68"/>
    </row>
    <row r="52" spans="1:68" ht="20.100000000000001" customHeight="1" thickBot="1" x14ac:dyDescent="0.3">
      <c r="A52" s="173"/>
      <c r="B52" s="35"/>
      <c r="C52" s="142" t="s">
        <v>103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5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3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2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2">
        <v>0</v>
      </c>
      <c r="BD52" s="43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150">
        <f t="shared" si="4"/>
        <v>0</v>
      </c>
      <c r="BL52" s="20">
        <f t="shared" si="5"/>
        <v>0</v>
      </c>
      <c r="BM52" s="53">
        <f t="shared" si="6"/>
        <v>99</v>
      </c>
      <c r="BN52" s="117"/>
      <c r="BO52" s="68"/>
      <c r="BP52" s="68"/>
    </row>
    <row r="53" spans="1:68" s="217" customFormat="1" ht="20.100000000000001" customHeight="1" thickBot="1" x14ac:dyDescent="0.35">
      <c r="A53" s="173"/>
      <c r="B53" s="105" t="s">
        <v>18</v>
      </c>
      <c r="C53" s="103"/>
      <c r="D53" s="63">
        <v>1640</v>
      </c>
      <c r="E53" s="57">
        <v>1441</v>
      </c>
      <c r="F53" s="57">
        <v>1704</v>
      </c>
      <c r="G53" s="57">
        <v>1771</v>
      </c>
      <c r="H53" s="57">
        <v>1597</v>
      </c>
      <c r="I53" s="57">
        <v>1740</v>
      </c>
      <c r="J53" s="57">
        <v>2015</v>
      </c>
      <c r="K53" s="57">
        <v>1979</v>
      </c>
      <c r="L53" s="57">
        <v>2031</v>
      </c>
      <c r="M53" s="57">
        <v>2149</v>
      </c>
      <c r="N53" s="57">
        <v>1973</v>
      </c>
      <c r="O53" s="126">
        <v>2229</v>
      </c>
      <c r="P53" s="126">
        <v>22269</v>
      </c>
      <c r="Q53" s="57">
        <v>1905</v>
      </c>
      <c r="R53" s="57">
        <v>1909</v>
      </c>
      <c r="S53" s="57">
        <v>2149</v>
      </c>
      <c r="T53" s="57">
        <v>2145</v>
      </c>
      <c r="U53" s="57">
        <v>2115</v>
      </c>
      <c r="V53" s="57">
        <v>2234</v>
      </c>
      <c r="W53" s="57">
        <v>2170</v>
      </c>
      <c r="X53" s="57">
        <v>2378</v>
      </c>
      <c r="Y53" s="57">
        <v>2268</v>
      </c>
      <c r="Z53" s="57">
        <v>2176</v>
      </c>
      <c r="AA53" s="57">
        <v>2249</v>
      </c>
      <c r="AB53" s="57">
        <v>2241</v>
      </c>
      <c r="AC53" s="169">
        <v>25939</v>
      </c>
      <c r="AD53" s="63">
        <v>2069</v>
      </c>
      <c r="AE53" s="57">
        <v>1874</v>
      </c>
      <c r="AF53" s="57">
        <v>2379</v>
      </c>
      <c r="AG53" s="57">
        <v>2131</v>
      </c>
      <c r="AH53" s="57">
        <v>2499</v>
      </c>
      <c r="AI53" s="57">
        <v>2390</v>
      </c>
      <c r="AJ53" s="57">
        <v>2596</v>
      </c>
      <c r="AK53" s="57">
        <v>2393</v>
      </c>
      <c r="AL53" s="57">
        <v>2229</v>
      </c>
      <c r="AM53" s="57">
        <v>2307</v>
      </c>
      <c r="AN53" s="57">
        <v>2172</v>
      </c>
      <c r="AO53" s="57">
        <v>2172</v>
      </c>
      <c r="AP53" s="58">
        <v>27211</v>
      </c>
      <c r="AQ53" s="57">
        <v>2326</v>
      </c>
      <c r="AR53" s="57">
        <v>1939</v>
      </c>
      <c r="AS53" s="57">
        <v>2151</v>
      </c>
      <c r="AT53" s="57">
        <v>2212</v>
      </c>
      <c r="AU53" s="57">
        <v>2239</v>
      </c>
      <c r="AV53" s="57">
        <v>2132</v>
      </c>
      <c r="AW53" s="57">
        <v>2298</v>
      </c>
      <c r="AX53" s="57">
        <v>2352</v>
      </c>
      <c r="AY53" s="57">
        <v>2109</v>
      </c>
      <c r="AZ53" s="57">
        <v>2436</v>
      </c>
      <c r="BA53" s="57">
        <v>2204</v>
      </c>
      <c r="BB53" s="57">
        <v>2142</v>
      </c>
      <c r="BC53" s="58">
        <v>26540</v>
      </c>
      <c r="BD53" s="63">
        <v>2294</v>
      </c>
      <c r="BE53" s="57">
        <v>2182</v>
      </c>
      <c r="BF53" s="57">
        <v>2135</v>
      </c>
      <c r="BG53" s="57">
        <v>2367</v>
      </c>
      <c r="BH53" s="57">
        <v>2411</v>
      </c>
      <c r="BI53" s="57">
        <v>2124</v>
      </c>
      <c r="BJ53" s="57">
        <v>2532</v>
      </c>
      <c r="BK53" s="304">
        <f t="shared" si="4"/>
        <v>15938</v>
      </c>
      <c r="BL53" s="182">
        <f t="shared" si="5"/>
        <v>15297</v>
      </c>
      <c r="BM53" s="168">
        <f t="shared" si="6"/>
        <v>16045</v>
      </c>
      <c r="BN53" s="61">
        <f t="shared" ref="BN53:BN57" si="7">((BM53/BL53)-1)*100</f>
        <v>4.8898476825521398</v>
      </c>
      <c r="BO53" s="68"/>
      <c r="BP53" s="68"/>
    </row>
    <row r="54" spans="1:68" ht="20.100000000000001" customHeight="1" x14ac:dyDescent="0.25">
      <c r="A54" s="173"/>
      <c r="B54" s="209"/>
      <c r="C54" s="41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81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4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81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81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49">
        <f t="shared" si="4"/>
        <v>1138</v>
      </c>
      <c r="BL54" s="148">
        <f t="shared" si="5"/>
        <v>821</v>
      </c>
      <c r="BM54" s="227">
        <f t="shared" si="6"/>
        <v>1357</v>
      </c>
      <c r="BN54" s="116">
        <f t="shared" si="7"/>
        <v>65.286236297198542</v>
      </c>
      <c r="BO54" s="68"/>
      <c r="BP54" s="68"/>
    </row>
    <row r="55" spans="1:68" ht="20.100000000000001" customHeight="1" x14ac:dyDescent="0.25">
      <c r="A55" s="173"/>
      <c r="B55" s="59"/>
      <c r="C55" s="60" t="s">
        <v>26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2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3">
        <v>103</v>
      </c>
      <c r="AD55" s="43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2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2">
        <v>45</v>
      </c>
      <c r="BD55" s="43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150">
        <f t="shared" si="4"/>
        <v>9</v>
      </c>
      <c r="BL55" s="20">
        <f t="shared" si="5"/>
        <v>37</v>
      </c>
      <c r="BM55" s="53">
        <f t="shared" si="6"/>
        <v>29</v>
      </c>
      <c r="BN55" s="117">
        <f t="shared" si="7"/>
        <v>-21.621621621621621</v>
      </c>
      <c r="BO55" s="68"/>
      <c r="BP55" s="68"/>
    </row>
    <row r="56" spans="1:68" ht="20.100000000000001" customHeight="1" x14ac:dyDescent="0.25">
      <c r="A56" s="173"/>
      <c r="B56" s="59"/>
      <c r="C56" s="60" t="s">
        <v>27</v>
      </c>
      <c r="D56" s="4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2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3">
        <v>0</v>
      </c>
      <c r="AD56" s="43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2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2">
        <v>2</v>
      </c>
      <c r="BD56" s="43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150">
        <f t="shared" si="4"/>
        <v>1</v>
      </c>
      <c r="BL56" s="20">
        <f t="shared" si="5"/>
        <v>2</v>
      </c>
      <c r="BM56" s="53">
        <f t="shared" si="6"/>
        <v>0</v>
      </c>
      <c r="BN56" s="117"/>
      <c r="BO56" s="68"/>
      <c r="BP56" s="68"/>
    </row>
    <row r="57" spans="1:68" ht="20.100000000000001" customHeight="1" x14ac:dyDescent="0.25">
      <c r="A57" s="173"/>
      <c r="B57" s="59"/>
      <c r="C57" s="142" t="s">
        <v>33</v>
      </c>
      <c r="D57" s="43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2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3">
        <v>13</v>
      </c>
      <c r="AD57" s="43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2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2">
        <v>12</v>
      </c>
      <c r="BD57" s="43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150">
        <f t="shared" si="4"/>
        <v>10</v>
      </c>
      <c r="BL57" s="20">
        <f t="shared" si="5"/>
        <v>7</v>
      </c>
      <c r="BM57" s="53">
        <f t="shared" si="6"/>
        <v>7</v>
      </c>
      <c r="BN57" s="117">
        <f t="shared" si="7"/>
        <v>0</v>
      </c>
      <c r="BO57" s="68"/>
      <c r="BP57" s="68"/>
    </row>
    <row r="58" spans="1:68" ht="20.100000000000001" customHeight="1" x14ac:dyDescent="0.25">
      <c r="A58" s="173"/>
      <c r="B58" s="59"/>
      <c r="C58" s="42" t="s">
        <v>28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2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3">
        <v>0</v>
      </c>
      <c r="AD58" s="43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2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2">
        <v>0</v>
      </c>
      <c r="BD58" s="43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150">
        <f t="shared" si="4"/>
        <v>0</v>
      </c>
      <c r="BL58" s="20">
        <f t="shared" si="5"/>
        <v>0</v>
      </c>
      <c r="BM58" s="53">
        <f t="shared" si="6"/>
        <v>0</v>
      </c>
      <c r="BN58" s="117"/>
      <c r="BO58" s="68"/>
      <c r="BP58" s="68"/>
    </row>
    <row r="59" spans="1:68" ht="20.100000000000001" customHeight="1" x14ac:dyDescent="0.25">
      <c r="A59" s="173"/>
      <c r="B59" s="35"/>
      <c r="C59" s="42" t="s">
        <v>29</v>
      </c>
      <c r="D59" s="43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2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3">
        <v>8599</v>
      </c>
      <c r="AD59" s="43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2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2">
        <v>7480</v>
      </c>
      <c r="BD59" s="43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150">
        <f t="shared" si="4"/>
        <v>4899</v>
      </c>
      <c r="BL59" s="20">
        <f t="shared" si="5"/>
        <v>4303</v>
      </c>
      <c r="BM59" s="53">
        <f t="shared" si="6"/>
        <v>4205</v>
      </c>
      <c r="BN59" s="117">
        <f t="shared" ref="BN59:BN62" si="8">((BM59/BL59)-1)*100</f>
        <v>-2.2774808273297698</v>
      </c>
      <c r="BO59" s="68"/>
      <c r="BP59" s="68"/>
    </row>
    <row r="60" spans="1:68" ht="20.100000000000001" customHeight="1" x14ac:dyDescent="0.25">
      <c r="A60" s="173"/>
      <c r="B60" s="35"/>
      <c r="C60" s="42" t="s">
        <v>89</v>
      </c>
      <c r="D60" s="43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2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3">
        <v>10240</v>
      </c>
      <c r="AD60" s="43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2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2">
        <v>10829</v>
      </c>
      <c r="BD60" s="43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150">
        <f t="shared" si="4"/>
        <v>6290</v>
      </c>
      <c r="BL60" s="20">
        <f t="shared" si="5"/>
        <v>6227</v>
      </c>
      <c r="BM60" s="53">
        <f t="shared" si="6"/>
        <v>6560</v>
      </c>
      <c r="BN60" s="117">
        <f t="shared" si="8"/>
        <v>5.347679460414323</v>
      </c>
      <c r="BO60" s="68"/>
      <c r="BP60" s="68"/>
    </row>
    <row r="61" spans="1:68" ht="20.100000000000001" customHeight="1" x14ac:dyDescent="0.25">
      <c r="A61" s="173"/>
      <c r="B61" s="35"/>
      <c r="C61" s="142" t="s">
        <v>105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2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3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2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2">
        <v>0</v>
      </c>
      <c r="BD61" s="43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150">
        <f t="shared" si="4"/>
        <v>0</v>
      </c>
      <c r="BL61" s="20">
        <f t="shared" si="5"/>
        <v>0</v>
      </c>
      <c r="BM61" s="53">
        <f t="shared" si="6"/>
        <v>98</v>
      </c>
      <c r="BN61" s="117"/>
      <c r="BO61" s="68"/>
      <c r="BP61" s="68"/>
    </row>
    <row r="62" spans="1:68" ht="20.100000000000001" customHeight="1" x14ac:dyDescent="0.25">
      <c r="A62" s="173"/>
      <c r="B62" s="35"/>
      <c r="C62" s="142" t="s">
        <v>34</v>
      </c>
      <c r="D62" s="43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2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3">
        <v>6148</v>
      </c>
      <c r="AD62" s="43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2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2">
        <v>6750</v>
      </c>
      <c r="BD62" s="43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150">
        <f t="shared" si="4"/>
        <v>3591</v>
      </c>
      <c r="BL62" s="20">
        <f t="shared" si="5"/>
        <v>3900</v>
      </c>
      <c r="BM62" s="53">
        <f t="shared" si="6"/>
        <v>3787</v>
      </c>
      <c r="BN62" s="117">
        <f t="shared" si="8"/>
        <v>-2.897435897435896</v>
      </c>
      <c r="BO62" s="68"/>
      <c r="BP62" s="68"/>
    </row>
    <row r="63" spans="1:68" ht="20.100000000000001" customHeight="1" thickBot="1" x14ac:dyDescent="0.3">
      <c r="A63" s="173"/>
      <c r="B63" s="210"/>
      <c r="C63" s="301" t="s">
        <v>103</v>
      </c>
      <c r="D63" s="72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4">
        <v>0</v>
      </c>
      <c r="P63" s="73">
        <v>0</v>
      </c>
      <c r="Q63" s="72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0</v>
      </c>
      <c r="AA63" s="73">
        <v>0</v>
      </c>
      <c r="AB63" s="74">
        <v>0</v>
      </c>
      <c r="AC63" s="153">
        <v>0</v>
      </c>
      <c r="AD63" s="72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4">
        <v>0</v>
      </c>
      <c r="AP63" s="73">
        <v>0</v>
      </c>
      <c r="AQ63" s="72">
        <v>0</v>
      </c>
      <c r="AR63" s="73">
        <v>0</v>
      </c>
      <c r="AS63" s="73">
        <v>0</v>
      </c>
      <c r="AT63" s="73">
        <v>0</v>
      </c>
      <c r="AU63" s="73">
        <v>0</v>
      </c>
      <c r="AV63" s="73">
        <v>0</v>
      </c>
      <c r="AW63" s="73">
        <v>0</v>
      </c>
      <c r="AX63" s="73">
        <v>0</v>
      </c>
      <c r="AY63" s="73">
        <v>0</v>
      </c>
      <c r="AZ63" s="73">
        <v>0</v>
      </c>
      <c r="BA63" s="73">
        <v>0</v>
      </c>
      <c r="BB63" s="74">
        <v>0</v>
      </c>
      <c r="BC63" s="73">
        <v>0</v>
      </c>
      <c r="BD63" s="72">
        <v>0</v>
      </c>
      <c r="BE63" s="73">
        <v>0</v>
      </c>
      <c r="BF63" s="73">
        <v>0</v>
      </c>
      <c r="BG63" s="73">
        <v>0</v>
      </c>
      <c r="BH63" s="73">
        <v>0</v>
      </c>
      <c r="BI63" s="73">
        <v>0</v>
      </c>
      <c r="BJ63" s="73">
        <v>2</v>
      </c>
      <c r="BK63" s="225">
        <f t="shared" si="4"/>
        <v>0</v>
      </c>
      <c r="BL63" s="153">
        <f t="shared" si="5"/>
        <v>0</v>
      </c>
      <c r="BM63" s="153">
        <f t="shared" si="6"/>
        <v>2</v>
      </c>
      <c r="BN63" s="118"/>
      <c r="BO63" s="68"/>
      <c r="BP63" s="68"/>
    </row>
    <row r="64" spans="1:68" ht="20.100000000000001" customHeight="1" x14ac:dyDescent="0.25">
      <c r="A64" s="173"/>
      <c r="B64" s="294" t="s">
        <v>111</v>
      </c>
      <c r="C64" s="20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9"/>
      <c r="BL64" s="151"/>
      <c r="BM64" s="151"/>
      <c r="BN64" s="67"/>
      <c r="BO64" s="68"/>
      <c r="BP64" s="68"/>
    </row>
    <row r="65" spans="1:68" ht="20.100000000000001" customHeight="1" x14ac:dyDescent="0.25">
      <c r="A65" s="173"/>
      <c r="B65" s="332" t="s">
        <v>36</v>
      </c>
      <c r="C65" s="332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9"/>
      <c r="BL65" s="151"/>
      <c r="BM65" s="151"/>
      <c r="BN65" s="67"/>
      <c r="BO65" s="68"/>
      <c r="BP65" s="68"/>
    </row>
    <row r="66" spans="1:68" ht="20.100000000000001" customHeight="1" thickBot="1" x14ac:dyDescent="0.3">
      <c r="A66" s="173"/>
      <c r="B66" s="85" t="s">
        <v>42</v>
      </c>
      <c r="C66" s="85"/>
      <c r="D66" s="47"/>
      <c r="E66" s="110"/>
      <c r="F66" s="47"/>
      <c r="G66" s="47"/>
      <c r="H66" s="47"/>
      <c r="I66" s="47"/>
      <c r="J66" s="47"/>
      <c r="K66" s="47"/>
      <c r="L66" s="47"/>
      <c r="M66" s="47"/>
      <c r="N66" s="110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27"/>
      <c r="BL66" s="151"/>
      <c r="BM66" s="160"/>
      <c r="BN66" s="27"/>
      <c r="BO66" s="68"/>
      <c r="BP66" s="68"/>
    </row>
    <row r="67" spans="1:68" ht="20.100000000000001" customHeight="1" thickBot="1" x14ac:dyDescent="0.35">
      <c r="A67" s="173"/>
      <c r="B67" s="94"/>
      <c r="C67" s="89" t="s">
        <v>107</v>
      </c>
      <c r="D67" s="90">
        <v>11170.279958187999</v>
      </c>
      <c r="E67" s="91">
        <v>10221.0603266866</v>
      </c>
      <c r="F67" s="91">
        <v>11374.769059807</v>
      </c>
      <c r="G67" s="91">
        <v>11617.0440558264</v>
      </c>
      <c r="H67" s="91">
        <v>11398.696467574002</v>
      </c>
      <c r="I67" s="91">
        <v>12664.330652037001</v>
      </c>
      <c r="J67" s="91">
        <v>12985.378455226599</v>
      </c>
      <c r="K67" s="91">
        <v>11335.435346825401</v>
      </c>
      <c r="L67" s="91">
        <v>12901.3503360792</v>
      </c>
      <c r="M67" s="91">
        <v>14645.3855617382</v>
      </c>
      <c r="N67" s="91">
        <v>13282.459124585002</v>
      </c>
      <c r="O67" s="91">
        <v>17535.248897725</v>
      </c>
      <c r="P67" s="131">
        <v>151131.43824229841</v>
      </c>
      <c r="Q67" s="91">
        <v>12490.969616561599</v>
      </c>
      <c r="R67" s="91">
        <v>11965.586594665599</v>
      </c>
      <c r="S67" s="91">
        <v>14567.517097040802</v>
      </c>
      <c r="T67" s="91">
        <v>14383.751715024602</v>
      </c>
      <c r="U67" s="91">
        <v>14347.5849145544</v>
      </c>
      <c r="V67" s="91">
        <v>15067.8999328832</v>
      </c>
      <c r="W67" s="91">
        <v>13088.7078636036</v>
      </c>
      <c r="X67" s="91">
        <v>14142.541514921399</v>
      </c>
      <c r="Y67" s="91">
        <v>14805.832660040598</v>
      </c>
      <c r="Z67" s="91">
        <v>14118.707724653199</v>
      </c>
      <c r="AA67" s="91">
        <v>15051.354516584401</v>
      </c>
      <c r="AB67" s="91">
        <v>18614.103737994199</v>
      </c>
      <c r="AC67" s="131">
        <v>172644.5578885276</v>
      </c>
      <c r="AD67" s="91">
        <v>13138.779274355798</v>
      </c>
      <c r="AE67" s="91">
        <v>11640.652396661801</v>
      </c>
      <c r="AF67" s="91">
        <v>15199.281615996602</v>
      </c>
      <c r="AG67" s="91">
        <v>14732.999838174197</v>
      </c>
      <c r="AH67" s="91">
        <v>15374.4526030534</v>
      </c>
      <c r="AI67" s="91">
        <v>14765.01513931</v>
      </c>
      <c r="AJ67" s="91">
        <v>15120.2989388402</v>
      </c>
      <c r="AK67" s="91">
        <v>15426.070153547</v>
      </c>
      <c r="AL67" s="91">
        <v>15861.123791912803</v>
      </c>
      <c r="AM67" s="91">
        <v>16691.491283183601</v>
      </c>
      <c r="AN67" s="91">
        <v>16532.455021797403</v>
      </c>
      <c r="AO67" s="91">
        <v>19210.812822511398</v>
      </c>
      <c r="AP67" s="131">
        <v>183693.43287934415</v>
      </c>
      <c r="AQ67" s="91">
        <v>16287.519589367199</v>
      </c>
      <c r="AR67" s="91">
        <v>13421.042122104001</v>
      </c>
      <c r="AS67" s="91">
        <v>16525.049335904201</v>
      </c>
      <c r="AT67" s="91">
        <v>18022.925989184998</v>
      </c>
      <c r="AU67" s="91">
        <v>17903.591086430402</v>
      </c>
      <c r="AV67" s="91">
        <v>17900.062445646003</v>
      </c>
      <c r="AW67" s="91">
        <v>18622.611112089602</v>
      </c>
      <c r="AX67" s="91">
        <v>18406.618833367</v>
      </c>
      <c r="AY67" s="91">
        <v>17236.057224117601</v>
      </c>
      <c r="AZ67" s="91">
        <v>20569.6143641528</v>
      </c>
      <c r="BA67" s="91">
        <v>20574.7371166468</v>
      </c>
      <c r="BB67" s="91">
        <v>23009.561725592004</v>
      </c>
      <c r="BC67" s="131">
        <v>218479.39094460261</v>
      </c>
      <c r="BD67" s="90">
        <v>21578.364226895799</v>
      </c>
      <c r="BE67" s="91">
        <v>18471.045501589801</v>
      </c>
      <c r="BF67" s="91">
        <v>19898.507143942003</v>
      </c>
      <c r="BG67" s="91">
        <v>23325.895390124999</v>
      </c>
      <c r="BH67" s="91">
        <v>21651.863189108401</v>
      </c>
      <c r="BI67" s="91">
        <v>20982.316462489202</v>
      </c>
      <c r="BJ67" s="91">
        <v>24540.790078917402</v>
      </c>
      <c r="BK67" s="90">
        <f>SUM($AD67:$AJ67)</f>
        <v>99971.479806392003</v>
      </c>
      <c r="BL67" s="122">
        <f>SUM($AQ67:$AW67)</f>
        <v>118682.80168072641</v>
      </c>
      <c r="BM67" s="123">
        <f>SUM($BD67:$BJ67)</f>
        <v>150448.78199306759</v>
      </c>
      <c r="BN67" s="177">
        <f t="shared" ref="BN67:BN90" si="9">((BM67/BL67)-1)*100</f>
        <v>26.765445256167929</v>
      </c>
      <c r="BO67" s="68"/>
      <c r="BP67" s="68"/>
    </row>
    <row r="68" spans="1:68" ht="20.100000000000001" customHeight="1" x14ac:dyDescent="0.2">
      <c r="A68" s="173"/>
      <c r="B68" s="13" t="s">
        <v>43</v>
      </c>
      <c r="C68" s="14"/>
      <c r="D68" s="80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202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202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202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202"/>
      <c r="BD68" s="80"/>
      <c r="BE68" s="81"/>
      <c r="BF68" s="81"/>
      <c r="BG68" s="81"/>
      <c r="BH68" s="81"/>
      <c r="BI68" s="81"/>
      <c r="BJ68" s="81"/>
      <c r="BK68" s="80"/>
      <c r="BL68" s="148"/>
      <c r="BM68" s="227"/>
      <c r="BN68" s="202"/>
      <c r="BO68" s="68"/>
      <c r="BP68" s="68"/>
    </row>
    <row r="69" spans="1:68" ht="20.100000000000001" customHeight="1" x14ac:dyDescent="0.25">
      <c r="A69" s="173"/>
      <c r="B69" s="342" t="s">
        <v>12</v>
      </c>
      <c r="C69" s="343"/>
      <c r="D69" s="43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2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2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2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2">
        <v>201338.66364152002</v>
      </c>
      <c r="BD69" s="43">
        <v>20243.224344439997</v>
      </c>
      <c r="BE69" s="28">
        <v>17106.135175629999</v>
      </c>
      <c r="BF69" s="28">
        <v>18263.796874560001</v>
      </c>
      <c r="BG69" s="28">
        <v>21823.875056249999</v>
      </c>
      <c r="BH69" s="28">
        <v>19950.57812831</v>
      </c>
      <c r="BI69" s="28">
        <v>19686.06848039</v>
      </c>
      <c r="BJ69" s="28">
        <v>23077.769766140002</v>
      </c>
      <c r="BK69" s="43">
        <f>SUM($AD69:$AJ69)</f>
        <v>89186.149611969988</v>
      </c>
      <c r="BL69" s="20">
        <f>SUM($AQ69:$AW69)</f>
        <v>108717.92733168002</v>
      </c>
      <c r="BM69" s="53">
        <f>SUM($BD69:$BJ69)</f>
        <v>140151.44782572001</v>
      </c>
      <c r="BN69" s="112">
        <f t="shared" si="9"/>
        <v>28.912913689148635</v>
      </c>
      <c r="BO69" s="68"/>
      <c r="BP69" s="68"/>
    </row>
    <row r="70" spans="1:68" ht="20.100000000000001" customHeight="1" x14ac:dyDescent="0.2">
      <c r="A70" s="173"/>
      <c r="B70" s="18" t="s">
        <v>44</v>
      </c>
      <c r="C70" s="23"/>
      <c r="D70" s="187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84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84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84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84"/>
      <c r="BD70" s="187"/>
      <c r="BE70" s="136"/>
      <c r="BF70" s="136"/>
      <c r="BG70" s="136"/>
      <c r="BH70" s="136"/>
      <c r="BI70" s="136"/>
      <c r="BJ70" s="136"/>
      <c r="BK70" s="230"/>
      <c r="BL70" s="20"/>
      <c r="BM70" s="53"/>
      <c r="BN70" s="113"/>
      <c r="BO70" s="68"/>
      <c r="BP70" s="68"/>
    </row>
    <row r="71" spans="1:68" ht="20.100000000000001" customHeight="1" thickBot="1" x14ac:dyDescent="0.3">
      <c r="A71" s="173"/>
      <c r="B71" s="342" t="s">
        <v>12</v>
      </c>
      <c r="C71" s="343"/>
      <c r="D71" s="190">
        <v>1494.1078511380001</v>
      </c>
      <c r="E71" s="139">
        <v>1396.0181552366</v>
      </c>
      <c r="F71" s="139">
        <v>1570.6370037470001</v>
      </c>
      <c r="G71" s="139">
        <v>1962.7972029064001</v>
      </c>
      <c r="H71" s="139">
        <v>1673.3790141740001</v>
      </c>
      <c r="I71" s="139">
        <v>1646.328137727</v>
      </c>
      <c r="J71" s="139">
        <v>1379.7125766466002</v>
      </c>
      <c r="K71" s="139">
        <v>1370.9492461853999</v>
      </c>
      <c r="L71" s="139">
        <v>1199.7105355592</v>
      </c>
      <c r="M71" s="139">
        <v>1904.1026287682002</v>
      </c>
      <c r="N71" s="139">
        <v>1477.7124919550001</v>
      </c>
      <c r="O71" s="139">
        <v>3020.7089130750001</v>
      </c>
      <c r="P71" s="132">
        <v>20096.1637571184</v>
      </c>
      <c r="Q71" s="139">
        <v>1548.2981656716001</v>
      </c>
      <c r="R71" s="139">
        <v>1495.3668851856003</v>
      </c>
      <c r="S71" s="139">
        <v>2239.9432611808002</v>
      </c>
      <c r="T71" s="139">
        <v>2526.9122343346003</v>
      </c>
      <c r="U71" s="139">
        <v>2196.7360743244003</v>
      </c>
      <c r="V71" s="139">
        <v>2023.2031001532</v>
      </c>
      <c r="W71" s="139">
        <v>1509.8760410636</v>
      </c>
      <c r="X71" s="139">
        <v>1730.2480923714002</v>
      </c>
      <c r="Y71" s="139">
        <v>1615.4636926805999</v>
      </c>
      <c r="Z71" s="139">
        <v>1535.3857733032</v>
      </c>
      <c r="AA71" s="139">
        <v>1706.9504556944003</v>
      </c>
      <c r="AB71" s="139">
        <v>1818.9548482742</v>
      </c>
      <c r="AC71" s="196">
        <v>21947.338624237604</v>
      </c>
      <c r="AD71" s="139">
        <v>1352.6492127358001</v>
      </c>
      <c r="AE71" s="139">
        <v>1360.7329551017999</v>
      </c>
      <c r="AF71" s="139">
        <v>1684.3531853666</v>
      </c>
      <c r="AG71" s="139">
        <v>1473.0943929142002</v>
      </c>
      <c r="AH71" s="139">
        <v>1767.5399764133999</v>
      </c>
      <c r="AI71" s="139">
        <v>1734.86091422</v>
      </c>
      <c r="AJ71" s="139">
        <v>1412.0995576702001</v>
      </c>
      <c r="AK71" s="139">
        <v>1542.7731929469999</v>
      </c>
      <c r="AL71" s="139">
        <v>1784.2439583528003</v>
      </c>
      <c r="AM71" s="139">
        <v>1502.9344310736001</v>
      </c>
      <c r="AN71" s="139">
        <v>1711.3751628974003</v>
      </c>
      <c r="AO71" s="139">
        <v>1770.4556602614</v>
      </c>
      <c r="AP71" s="196">
        <v>19097.112599954198</v>
      </c>
      <c r="AQ71" s="139">
        <v>1524.9242863371999</v>
      </c>
      <c r="AR71" s="139">
        <v>1115.7009085040002</v>
      </c>
      <c r="AS71" s="139">
        <v>1228.8303900642002</v>
      </c>
      <c r="AT71" s="139">
        <v>1452.3861334150001</v>
      </c>
      <c r="AU71" s="139">
        <v>1817.8941253704002</v>
      </c>
      <c r="AV71" s="139">
        <v>1464.5707923560001</v>
      </c>
      <c r="AW71" s="139">
        <v>1360.5677129996002</v>
      </c>
      <c r="AX71" s="139">
        <v>1492.0982460370001</v>
      </c>
      <c r="AY71" s="139">
        <v>1377.3834684176002</v>
      </c>
      <c r="AZ71" s="139">
        <v>1479.8263991028</v>
      </c>
      <c r="BA71" s="139">
        <v>1427.3214847668</v>
      </c>
      <c r="BB71" s="139">
        <v>1399.2233557120001</v>
      </c>
      <c r="BC71" s="196">
        <v>17140.7273030826</v>
      </c>
      <c r="BD71" s="190">
        <v>1335.1398824558</v>
      </c>
      <c r="BE71" s="139">
        <v>1364.9103259598</v>
      </c>
      <c r="BF71" s="139">
        <v>1634.710269382</v>
      </c>
      <c r="BG71" s="139">
        <v>1502.020333875</v>
      </c>
      <c r="BH71" s="139">
        <v>1701.2850607983999</v>
      </c>
      <c r="BI71" s="139">
        <v>1296.2479820992</v>
      </c>
      <c r="BJ71" s="139">
        <v>1463.0203127774</v>
      </c>
      <c r="BK71" s="43">
        <f>SUM($AD71:$AJ71)</f>
        <v>10785.330194422</v>
      </c>
      <c r="BL71" s="20">
        <f>SUM($AQ71:$AW71)</f>
        <v>9964.8743490464003</v>
      </c>
      <c r="BM71" s="53">
        <f>SUM($BD71:$BJ71)</f>
        <v>10297.334167347601</v>
      </c>
      <c r="BN71" s="112">
        <f t="shared" si="9"/>
        <v>3.3363172144063702</v>
      </c>
      <c r="BO71" s="68"/>
      <c r="BP71" s="68"/>
    </row>
    <row r="72" spans="1:68" ht="20.100000000000001" customHeight="1" thickBot="1" x14ac:dyDescent="0.35">
      <c r="A72" s="173"/>
      <c r="B72" s="94"/>
      <c r="C72" s="89" t="s">
        <v>48</v>
      </c>
      <c r="D72" s="90">
        <v>5886.2902479425993</v>
      </c>
      <c r="E72" s="91">
        <v>5122.8544640001946</v>
      </c>
      <c r="F72" s="91">
        <v>5367.119563631607</v>
      </c>
      <c r="G72" s="91">
        <v>5710.4367442568009</v>
      </c>
      <c r="H72" s="91">
        <v>5403.6072851418085</v>
      </c>
      <c r="I72" s="91">
        <v>6917.4331595643816</v>
      </c>
      <c r="J72" s="91">
        <v>6759.8114339882031</v>
      </c>
      <c r="K72" s="91">
        <v>6220.4835068111988</v>
      </c>
      <c r="L72" s="91">
        <v>6261.8624814928189</v>
      </c>
      <c r="M72" s="91">
        <v>6874.8372488524265</v>
      </c>
      <c r="N72" s="91">
        <v>5967.5397932998003</v>
      </c>
      <c r="O72" s="91">
        <v>8235.3935959640112</v>
      </c>
      <c r="P72" s="131">
        <v>74727.669524945857</v>
      </c>
      <c r="Q72" s="91">
        <v>6359.9704633570109</v>
      </c>
      <c r="R72" s="91">
        <v>5773.6489797454014</v>
      </c>
      <c r="S72" s="91">
        <v>6301.5063716218046</v>
      </c>
      <c r="T72" s="91">
        <v>7158.7384497226067</v>
      </c>
      <c r="U72" s="91">
        <v>6757.1878024840116</v>
      </c>
      <c r="V72" s="91">
        <v>6667.3132046434157</v>
      </c>
      <c r="W72" s="91">
        <v>6989.4451530524138</v>
      </c>
      <c r="X72" s="91">
        <v>7216.1610647927973</v>
      </c>
      <c r="Y72" s="91">
        <v>7406.9783874663935</v>
      </c>
      <c r="Z72" s="91">
        <v>6223.7404018161969</v>
      </c>
      <c r="AA72" s="91">
        <v>6721.0496684705968</v>
      </c>
      <c r="AB72" s="91">
        <v>7984.7825073506128</v>
      </c>
      <c r="AC72" s="131">
        <v>81560.522454523263</v>
      </c>
      <c r="AD72" s="91">
        <v>6626.8746732466407</v>
      </c>
      <c r="AE72" s="91">
        <v>6351.0102651908046</v>
      </c>
      <c r="AF72" s="91">
        <v>12591.169315166037</v>
      </c>
      <c r="AG72" s="91">
        <v>7156.6757124083933</v>
      </c>
      <c r="AH72" s="91">
        <v>7793.0631162365962</v>
      </c>
      <c r="AI72" s="91">
        <v>7589.6925101457955</v>
      </c>
      <c r="AJ72" s="91">
        <v>7389.9857605802117</v>
      </c>
      <c r="AK72" s="91">
        <v>7313.8511828830169</v>
      </c>
      <c r="AL72" s="91">
        <v>7761.049103039215</v>
      </c>
      <c r="AM72" s="91">
        <v>7628.1293519236024</v>
      </c>
      <c r="AN72" s="91">
        <v>7474.2104391559951</v>
      </c>
      <c r="AO72" s="91">
        <v>9737.4054306973921</v>
      </c>
      <c r="AP72" s="131">
        <v>95413.116860673705</v>
      </c>
      <c r="AQ72" s="91">
        <v>7982.8457508745887</v>
      </c>
      <c r="AR72" s="91">
        <v>7174.6301236410145</v>
      </c>
      <c r="AS72" s="91">
        <v>7728.0326779854076</v>
      </c>
      <c r="AT72" s="91">
        <v>10232.1639888026</v>
      </c>
      <c r="AU72" s="91">
        <v>8042.2198644856062</v>
      </c>
      <c r="AV72" s="91">
        <v>8207.0602291650357</v>
      </c>
      <c r="AW72" s="91">
        <v>8192.4723359754353</v>
      </c>
      <c r="AX72" s="91">
        <v>8036.8403302584093</v>
      </c>
      <c r="AY72" s="91">
        <v>8448.86638925839</v>
      </c>
      <c r="AZ72" s="91">
        <v>9031.5959569727875</v>
      </c>
      <c r="BA72" s="91">
        <v>8323.7935712666185</v>
      </c>
      <c r="BB72" s="91">
        <v>10530.088187245199</v>
      </c>
      <c r="BC72" s="131">
        <v>101930.60940593109</v>
      </c>
      <c r="BD72" s="90">
        <v>8293.7341560486275</v>
      </c>
      <c r="BE72" s="91">
        <v>8025.6232108985942</v>
      </c>
      <c r="BF72" s="91">
        <v>8414.3002955217889</v>
      </c>
      <c r="BG72" s="91">
        <v>8711.3175642318001</v>
      </c>
      <c r="BH72" s="91">
        <v>9223.3773200449887</v>
      </c>
      <c r="BI72" s="91">
        <v>9309.1843147890595</v>
      </c>
      <c r="BJ72" s="91">
        <v>9257.5507701342049</v>
      </c>
      <c r="BK72" s="90">
        <f>SUM($AD72:$AJ72)</f>
        <v>55498.471352974477</v>
      </c>
      <c r="BL72" s="122">
        <f>SUM($AQ72:$AW72)</f>
        <v>57559.424970929686</v>
      </c>
      <c r="BM72" s="123">
        <f>SUM($BD72:$BJ72)</f>
        <v>61235.087631669063</v>
      </c>
      <c r="BN72" s="177">
        <f t="shared" ref="BN72" si="10">((BM72/BL72)-1)*100</f>
        <v>6.385857159962538</v>
      </c>
      <c r="BO72" s="68"/>
      <c r="BP72" s="68"/>
    </row>
    <row r="73" spans="1:68" ht="20.100000000000001" customHeight="1" x14ac:dyDescent="0.2">
      <c r="A73" s="173"/>
      <c r="B73" s="18" t="s">
        <v>45</v>
      </c>
      <c r="C73" s="23"/>
      <c r="D73" s="188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85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85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85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85"/>
      <c r="BD73" s="188"/>
      <c r="BE73" s="137"/>
      <c r="BF73" s="137"/>
      <c r="BG73" s="137"/>
      <c r="BH73" s="137"/>
      <c r="BI73" s="137"/>
      <c r="BJ73" s="137"/>
      <c r="BK73" s="230"/>
      <c r="BL73" s="20"/>
      <c r="BM73" s="53"/>
      <c r="BN73" s="113"/>
      <c r="BO73" s="68"/>
      <c r="BP73" s="68"/>
    </row>
    <row r="74" spans="1:68" ht="25.5" customHeight="1" x14ac:dyDescent="0.25">
      <c r="A74" s="173"/>
      <c r="B74" s="346" t="s">
        <v>12</v>
      </c>
      <c r="C74" s="347"/>
      <c r="D74" s="190">
        <v>5154.4075021399995</v>
      </c>
      <c r="E74" s="139">
        <v>4422.6825027099976</v>
      </c>
      <c r="F74" s="139">
        <v>4535.827695870008</v>
      </c>
      <c r="G74" s="139">
        <v>4812.4192664000011</v>
      </c>
      <c r="H74" s="139">
        <v>4507.1429130000106</v>
      </c>
      <c r="I74" s="139">
        <v>5952.9846548299838</v>
      </c>
      <c r="J74" s="139">
        <v>5905.2734079500033</v>
      </c>
      <c r="K74" s="139">
        <v>5341.2281561200007</v>
      </c>
      <c r="L74" s="139">
        <v>5370.316517720019</v>
      </c>
      <c r="M74" s="139">
        <v>5849.0877683400295</v>
      </c>
      <c r="N74" s="139">
        <v>5163.7782863500015</v>
      </c>
      <c r="O74" s="139">
        <v>6790.7094304800139</v>
      </c>
      <c r="P74" s="132">
        <v>63805.858101910067</v>
      </c>
      <c r="Q74" s="139">
        <v>5203.6592428800113</v>
      </c>
      <c r="R74" s="139">
        <v>5046.5908069100014</v>
      </c>
      <c r="S74" s="139">
        <v>5163.2035211300044</v>
      </c>
      <c r="T74" s="139">
        <v>6210.6308603300067</v>
      </c>
      <c r="U74" s="139">
        <v>5619.6289583000162</v>
      </c>
      <c r="V74" s="139">
        <v>5773.7438995800167</v>
      </c>
      <c r="W74" s="139">
        <v>6118.6677956500143</v>
      </c>
      <c r="X74" s="139">
        <v>6296.7612920999982</v>
      </c>
      <c r="Y74" s="139">
        <v>6417.8691177499959</v>
      </c>
      <c r="Z74" s="139">
        <v>5446.5238450099987</v>
      </c>
      <c r="AA74" s="139">
        <v>5765.8255335999993</v>
      </c>
      <c r="AB74" s="139">
        <v>6974.4467137100146</v>
      </c>
      <c r="AC74" s="196">
        <v>70037.551586950081</v>
      </c>
      <c r="AD74" s="139">
        <v>5868.4163224300419</v>
      </c>
      <c r="AE74" s="139">
        <v>5525.4754314000047</v>
      </c>
      <c r="AF74" s="139">
        <v>9719.0224187500207</v>
      </c>
      <c r="AG74" s="139">
        <v>6161.8232939099953</v>
      </c>
      <c r="AH74" s="139">
        <v>6838.7297173799961</v>
      </c>
      <c r="AI74" s="139">
        <v>6670.4971548199965</v>
      </c>
      <c r="AJ74" s="139">
        <v>6533.5185639700121</v>
      </c>
      <c r="AK74" s="139">
        <v>6471.9303282900182</v>
      </c>
      <c r="AL74" s="139">
        <v>6885.3846172900176</v>
      </c>
      <c r="AM74" s="139">
        <v>6698.1679213100033</v>
      </c>
      <c r="AN74" s="139">
        <v>6638.7454101699977</v>
      </c>
      <c r="AO74" s="139">
        <v>8827.9069490699931</v>
      </c>
      <c r="AP74" s="196">
        <v>82839.618128790098</v>
      </c>
      <c r="AQ74" s="139">
        <v>7145.7463096699894</v>
      </c>
      <c r="AR74" s="139">
        <v>6272.753048780015</v>
      </c>
      <c r="AS74" s="139">
        <v>6864.0091926100085</v>
      </c>
      <c r="AT74" s="139">
        <v>8752.8562267599991</v>
      </c>
      <c r="AU74" s="139">
        <v>7142.8148344600086</v>
      </c>
      <c r="AV74" s="139">
        <v>7420.4180832600377</v>
      </c>
      <c r="AW74" s="139">
        <v>7270.7576191700391</v>
      </c>
      <c r="AX74" s="139">
        <v>7234.6195175000084</v>
      </c>
      <c r="AY74" s="139">
        <v>7551.1869203399929</v>
      </c>
      <c r="AZ74" s="139">
        <v>8158.1163760099898</v>
      </c>
      <c r="BA74" s="139">
        <v>7483.7879548600195</v>
      </c>
      <c r="BB74" s="139">
        <v>9621.0650540200004</v>
      </c>
      <c r="BC74" s="196">
        <v>90918.131137440098</v>
      </c>
      <c r="BD74" s="190">
        <v>7589.1732700700295</v>
      </c>
      <c r="BE74" s="139">
        <v>7175.8580186099944</v>
      </c>
      <c r="BF74" s="139">
        <v>7298.4525196999921</v>
      </c>
      <c r="BG74" s="139">
        <v>7902.1369851900026</v>
      </c>
      <c r="BH74" s="139">
        <v>8432.8900446699881</v>
      </c>
      <c r="BI74" s="139">
        <v>8591.0432140700614</v>
      </c>
      <c r="BJ74" s="139">
        <v>8427.9098820400086</v>
      </c>
      <c r="BK74" s="43">
        <f>SUM($AD74:$AJ74)</f>
        <v>47317.482902660071</v>
      </c>
      <c r="BL74" s="20">
        <f>SUM($AQ74:$AW74)</f>
        <v>50869.35531471009</v>
      </c>
      <c r="BM74" s="53">
        <f>SUM($BD74:$BJ74)</f>
        <v>55417.463934350075</v>
      </c>
      <c r="BN74" s="112">
        <f t="shared" ref="BN74:BN77" si="11">((BM74/BL74)-1)*100</f>
        <v>8.9407632385008604</v>
      </c>
      <c r="BO74" s="68"/>
      <c r="BP74" s="68"/>
    </row>
    <row r="75" spans="1:68" ht="20.100000000000001" customHeight="1" x14ac:dyDescent="0.2">
      <c r="A75" s="173"/>
      <c r="B75" s="18" t="s">
        <v>46</v>
      </c>
      <c r="C75" s="23"/>
      <c r="D75" s="189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86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86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86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86"/>
      <c r="BD75" s="189"/>
      <c r="BE75" s="138"/>
      <c r="BF75" s="138"/>
      <c r="BG75" s="138"/>
      <c r="BH75" s="138"/>
      <c r="BI75" s="138"/>
      <c r="BJ75" s="138"/>
      <c r="BK75" s="230"/>
      <c r="BL75" s="20"/>
      <c r="BM75" s="53"/>
      <c r="BN75" s="113"/>
      <c r="BO75" s="68"/>
      <c r="BP75" s="68"/>
    </row>
    <row r="76" spans="1:68" ht="19.5" customHeight="1" thickBot="1" x14ac:dyDescent="0.3">
      <c r="A76" s="173"/>
      <c r="B76" s="346" t="s">
        <v>12</v>
      </c>
      <c r="C76" s="347"/>
      <c r="D76" s="190">
        <v>731.88274580259986</v>
      </c>
      <c r="E76" s="139">
        <v>700.17196129019749</v>
      </c>
      <c r="F76" s="139">
        <v>831.29186776159884</v>
      </c>
      <c r="G76" s="139">
        <v>898.01747785680016</v>
      </c>
      <c r="H76" s="139">
        <v>896.46437214179787</v>
      </c>
      <c r="I76" s="139">
        <v>964.44850473439817</v>
      </c>
      <c r="J76" s="139">
        <v>854.53802603819975</v>
      </c>
      <c r="K76" s="139">
        <v>879.25535069119803</v>
      </c>
      <c r="L76" s="139">
        <v>891.54596377279984</v>
      </c>
      <c r="M76" s="139">
        <v>1025.749480512397</v>
      </c>
      <c r="N76" s="139">
        <v>803.76150694979913</v>
      </c>
      <c r="O76" s="139">
        <v>1444.6841654839977</v>
      </c>
      <c r="P76" s="132">
        <v>10921.811423035784</v>
      </c>
      <c r="Q76" s="139">
        <v>1156.311220477</v>
      </c>
      <c r="R76" s="139">
        <v>727.05817283539955</v>
      </c>
      <c r="S76" s="139">
        <v>1138.3028504918007</v>
      </c>
      <c r="T76" s="139">
        <v>948.10758939259972</v>
      </c>
      <c r="U76" s="139">
        <v>1137.5588441839957</v>
      </c>
      <c r="V76" s="139">
        <v>893.56930506339893</v>
      </c>
      <c r="W76" s="139">
        <v>870.77735740239916</v>
      </c>
      <c r="X76" s="139">
        <v>919.39977269279939</v>
      </c>
      <c r="Y76" s="139">
        <v>989.10926971639776</v>
      </c>
      <c r="Z76" s="139">
        <v>777.21655680619801</v>
      </c>
      <c r="AA76" s="139">
        <v>955.22413487059771</v>
      </c>
      <c r="AB76" s="139">
        <v>1010.3357936405984</v>
      </c>
      <c r="AC76" s="196">
        <v>11522.970867573185</v>
      </c>
      <c r="AD76" s="139">
        <v>758.45835081659868</v>
      </c>
      <c r="AE76" s="139">
        <v>825.53483379080012</v>
      </c>
      <c r="AF76" s="139">
        <v>2872.1468964160154</v>
      </c>
      <c r="AG76" s="139">
        <v>994.85241849839781</v>
      </c>
      <c r="AH76" s="139">
        <v>954.33339885660041</v>
      </c>
      <c r="AI76" s="139">
        <v>919.19535532579937</v>
      </c>
      <c r="AJ76" s="139">
        <v>856.46719661019927</v>
      </c>
      <c r="AK76" s="139">
        <v>841.92085459299881</v>
      </c>
      <c r="AL76" s="139">
        <v>875.66448574919741</v>
      </c>
      <c r="AM76" s="139">
        <v>929.96143061359908</v>
      </c>
      <c r="AN76" s="139">
        <v>835.46502898599761</v>
      </c>
      <c r="AO76" s="139">
        <v>909.49848162739909</v>
      </c>
      <c r="AP76" s="196">
        <v>12573.498731883603</v>
      </c>
      <c r="AQ76" s="139">
        <v>837.09944120459897</v>
      </c>
      <c r="AR76" s="139">
        <v>901.87707486099964</v>
      </c>
      <c r="AS76" s="139">
        <v>864.02348537539876</v>
      </c>
      <c r="AT76" s="139">
        <v>1479.3077620426006</v>
      </c>
      <c r="AU76" s="139">
        <v>899.40503002559763</v>
      </c>
      <c r="AV76" s="139">
        <v>786.64214590499842</v>
      </c>
      <c r="AW76" s="139">
        <v>921.71471680539707</v>
      </c>
      <c r="AX76" s="139">
        <v>802.22081275840083</v>
      </c>
      <c r="AY76" s="139">
        <v>897.67946891839665</v>
      </c>
      <c r="AZ76" s="139">
        <v>873.47958096279797</v>
      </c>
      <c r="BA76" s="139">
        <v>840.00561640659907</v>
      </c>
      <c r="BB76" s="139">
        <v>909.02313322519865</v>
      </c>
      <c r="BC76" s="196">
        <v>11012.478268490984</v>
      </c>
      <c r="BD76" s="190">
        <v>704.56088597859809</v>
      </c>
      <c r="BE76" s="139">
        <v>849.76519228859956</v>
      </c>
      <c r="BF76" s="139">
        <v>1115.8477758217966</v>
      </c>
      <c r="BG76" s="139">
        <v>809.1805790417975</v>
      </c>
      <c r="BH76" s="139">
        <v>790.48727537500042</v>
      </c>
      <c r="BI76" s="139">
        <v>718.14110071899836</v>
      </c>
      <c r="BJ76" s="139">
        <v>829.64088809419684</v>
      </c>
      <c r="BK76" s="43">
        <f>SUM($AD76:$AJ76)</f>
        <v>8180.9884503144103</v>
      </c>
      <c r="BL76" s="20">
        <f>SUM($AQ76:$AW76)</f>
        <v>6690.0696562195908</v>
      </c>
      <c r="BM76" s="53">
        <f>SUM($BD76:$BJ76)</f>
        <v>5817.623697318988</v>
      </c>
      <c r="BN76" s="112">
        <f t="shared" si="11"/>
        <v>-13.040909941640322</v>
      </c>
      <c r="BO76" s="68"/>
      <c r="BP76" s="68"/>
    </row>
    <row r="77" spans="1:68" ht="20.100000000000001" customHeight="1" thickBot="1" x14ac:dyDescent="0.35">
      <c r="A77" s="173"/>
      <c r="B77" s="94"/>
      <c r="C77" s="89" t="s">
        <v>49</v>
      </c>
      <c r="D77" s="90">
        <v>864.42843751139947</v>
      </c>
      <c r="E77" s="91">
        <v>691.30869644459995</v>
      </c>
      <c r="F77" s="91">
        <v>862.3806730618013</v>
      </c>
      <c r="G77" s="91">
        <v>1108.5477642102007</v>
      </c>
      <c r="H77" s="91">
        <v>856.44956131559979</v>
      </c>
      <c r="I77" s="91">
        <v>869.09014846939965</v>
      </c>
      <c r="J77" s="91">
        <v>1118.0115783519993</v>
      </c>
      <c r="K77" s="91">
        <v>884.44687173280033</v>
      </c>
      <c r="L77" s="91">
        <v>985.65273759319859</v>
      </c>
      <c r="M77" s="91">
        <v>1080.0606992250005</v>
      </c>
      <c r="N77" s="91">
        <v>934.39434872600134</v>
      </c>
      <c r="O77" s="91">
        <v>1112.9611466754013</v>
      </c>
      <c r="P77" s="131">
        <v>11367.732663317402</v>
      </c>
      <c r="Q77" s="91">
        <v>978.72577608520101</v>
      </c>
      <c r="R77" s="91">
        <v>921.78591712219884</v>
      </c>
      <c r="S77" s="91">
        <v>1058.7663489955976</v>
      </c>
      <c r="T77" s="91">
        <v>1357.8631099957956</v>
      </c>
      <c r="U77" s="91">
        <v>1024.100366760199</v>
      </c>
      <c r="V77" s="91">
        <v>985.1739767829971</v>
      </c>
      <c r="W77" s="91">
        <v>1064.3929529283989</v>
      </c>
      <c r="X77" s="91">
        <v>1114.4458254559993</v>
      </c>
      <c r="Y77" s="91">
        <v>1155.4855383472004</v>
      </c>
      <c r="Z77" s="91">
        <v>1104.8483941996003</v>
      </c>
      <c r="AA77" s="91">
        <v>1110.8679650419974</v>
      </c>
      <c r="AB77" s="91">
        <v>1258.7643530670011</v>
      </c>
      <c r="AC77" s="131">
        <v>13135.220524782188</v>
      </c>
      <c r="AD77" s="91">
        <v>1219.8358585123992</v>
      </c>
      <c r="AE77" s="91">
        <v>993.50646142179892</v>
      </c>
      <c r="AF77" s="91">
        <v>1328.645666388202</v>
      </c>
      <c r="AG77" s="91">
        <v>1600.9611304629989</v>
      </c>
      <c r="AH77" s="91">
        <v>1331.0158268517973</v>
      </c>
      <c r="AI77" s="91">
        <v>1288.0653373751993</v>
      </c>
      <c r="AJ77" s="91">
        <v>1367.5014955646029</v>
      </c>
      <c r="AK77" s="91">
        <v>1432.9425755806044</v>
      </c>
      <c r="AL77" s="91">
        <v>1335.2863608193968</v>
      </c>
      <c r="AM77" s="91">
        <v>1472.7270589866014</v>
      </c>
      <c r="AN77" s="91">
        <v>1400.3355852168002</v>
      </c>
      <c r="AO77" s="91">
        <v>1467.7243176561985</v>
      </c>
      <c r="AP77" s="131">
        <v>16238.5476748366</v>
      </c>
      <c r="AQ77" s="91">
        <v>1462.6356680544056</v>
      </c>
      <c r="AR77" s="91">
        <v>1191.8712999908018</v>
      </c>
      <c r="AS77" s="91">
        <v>1439.0857575503985</v>
      </c>
      <c r="AT77" s="91">
        <v>4554.217335227795</v>
      </c>
      <c r="AU77" s="91">
        <v>1420.5226785541979</v>
      </c>
      <c r="AV77" s="91">
        <v>1310.7655719469992</v>
      </c>
      <c r="AW77" s="91">
        <v>1527.2357791600014</v>
      </c>
      <c r="AX77" s="91">
        <v>1476.7305589219993</v>
      </c>
      <c r="AY77" s="91">
        <v>1337.6293973127956</v>
      </c>
      <c r="AZ77" s="91">
        <v>1539.9776151585991</v>
      </c>
      <c r="BA77" s="91">
        <v>1499.247854480602</v>
      </c>
      <c r="BB77" s="91">
        <v>1428.1741309350004</v>
      </c>
      <c r="BC77" s="131">
        <v>20188.093647293601</v>
      </c>
      <c r="BD77" s="90">
        <v>1557.0973867643963</v>
      </c>
      <c r="BE77" s="91">
        <v>1450.1052401573993</v>
      </c>
      <c r="BF77" s="91">
        <v>1419.4340096685985</v>
      </c>
      <c r="BG77" s="91">
        <v>2096.4291279462004</v>
      </c>
      <c r="BH77" s="91">
        <v>1542.4529570038062</v>
      </c>
      <c r="BI77" s="91">
        <v>1455.4294123328</v>
      </c>
      <c r="BJ77" s="91">
        <v>1667.4687798256034</v>
      </c>
      <c r="BK77" s="90">
        <f>SUM($AD77:$AJ77)</f>
        <v>9129.5317765769978</v>
      </c>
      <c r="BL77" s="122">
        <f>SUM($AQ77:$AW77)</f>
        <v>12906.334090484599</v>
      </c>
      <c r="BM77" s="123">
        <f>SUM($BD77:$BJ77)</f>
        <v>11188.416913698804</v>
      </c>
      <c r="BN77" s="177">
        <f t="shared" si="11"/>
        <v>-13.310651690415776</v>
      </c>
      <c r="BO77" s="68"/>
      <c r="BP77" s="68"/>
    </row>
    <row r="78" spans="1:68" ht="20.100000000000001" customHeight="1" x14ac:dyDescent="0.2">
      <c r="A78" s="173"/>
      <c r="B78" s="18" t="s">
        <v>37</v>
      </c>
      <c r="C78" s="23"/>
      <c r="D78" s="188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85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85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85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85"/>
      <c r="BD78" s="188"/>
      <c r="BE78" s="137"/>
      <c r="BF78" s="137"/>
      <c r="BG78" s="137"/>
      <c r="BH78" s="137"/>
      <c r="BI78" s="137"/>
      <c r="BJ78" s="137"/>
      <c r="BK78" s="230"/>
      <c r="BL78" s="20"/>
      <c r="BM78" s="53"/>
      <c r="BN78" s="113"/>
      <c r="BO78" s="68"/>
      <c r="BP78" s="68"/>
    </row>
    <row r="79" spans="1:68" ht="25.5" customHeight="1" x14ac:dyDescent="0.25">
      <c r="A79" s="173"/>
      <c r="B79" s="346" t="s">
        <v>12</v>
      </c>
      <c r="C79" s="347"/>
      <c r="D79" s="190">
        <v>856.85260000999949</v>
      </c>
      <c r="E79" s="139">
        <v>688.87774835999994</v>
      </c>
      <c r="F79" s="139">
        <v>858.31869124000127</v>
      </c>
      <c r="G79" s="139">
        <v>1104.7697936600007</v>
      </c>
      <c r="H79" s="139">
        <v>853.16494556999976</v>
      </c>
      <c r="I79" s="139">
        <v>864.8572623699996</v>
      </c>
      <c r="J79" s="139">
        <v>1114.7758624699993</v>
      </c>
      <c r="K79" s="139">
        <v>881.00151233000031</v>
      </c>
      <c r="L79" s="139">
        <v>980.78198584999859</v>
      </c>
      <c r="M79" s="139">
        <v>1076.7503393400004</v>
      </c>
      <c r="N79" s="139">
        <v>930.14174486000138</v>
      </c>
      <c r="O79" s="139">
        <v>1111.4094806000014</v>
      </c>
      <c r="P79" s="132">
        <v>11321.701966660001</v>
      </c>
      <c r="Q79" s="139">
        <v>971.88698158000102</v>
      </c>
      <c r="R79" s="139">
        <v>919.2744726999988</v>
      </c>
      <c r="S79" s="139">
        <v>1055.4952165799975</v>
      </c>
      <c r="T79" s="139">
        <v>1354.7792002199956</v>
      </c>
      <c r="U79" s="139">
        <v>1021.153536659999</v>
      </c>
      <c r="V79" s="139">
        <v>981.52830832999712</v>
      </c>
      <c r="W79" s="139">
        <v>1061.5618896499989</v>
      </c>
      <c r="X79" s="139">
        <v>1111.6089986799993</v>
      </c>
      <c r="Y79" s="139">
        <v>1151.4301154400005</v>
      </c>
      <c r="Z79" s="139">
        <v>1102.0436155600003</v>
      </c>
      <c r="AA79" s="139">
        <v>1107.3554653099975</v>
      </c>
      <c r="AB79" s="139">
        <v>1257.0036898200012</v>
      </c>
      <c r="AC79" s="196">
        <v>13095.121490529988</v>
      </c>
      <c r="AD79" s="139">
        <v>1213.0175752699993</v>
      </c>
      <c r="AE79" s="139">
        <v>991.21088157999895</v>
      </c>
      <c r="AF79" s="139">
        <v>1324.5968472600021</v>
      </c>
      <c r="AG79" s="139">
        <v>1597.1846349499988</v>
      </c>
      <c r="AH79" s="139">
        <v>1327.8004239099973</v>
      </c>
      <c r="AI79" s="139">
        <v>1283.9536844199993</v>
      </c>
      <c r="AJ79" s="139">
        <v>1364.360612940003</v>
      </c>
      <c r="AK79" s="139">
        <v>1428.7678696900043</v>
      </c>
      <c r="AL79" s="139">
        <v>1329.9499716899968</v>
      </c>
      <c r="AM79" s="139">
        <v>1468.3341838300014</v>
      </c>
      <c r="AN79" s="139">
        <v>1394.4731603800001</v>
      </c>
      <c r="AO79" s="139">
        <v>1464.0361060899986</v>
      </c>
      <c r="AP79" s="196">
        <v>16187.685952010001</v>
      </c>
      <c r="AQ79" s="139">
        <v>1455.3916484100057</v>
      </c>
      <c r="AR79" s="139">
        <v>1187.8119548100019</v>
      </c>
      <c r="AS79" s="139">
        <v>1434.0263556699986</v>
      </c>
      <c r="AT79" s="139">
        <v>4548.2102751799948</v>
      </c>
      <c r="AU79" s="139">
        <v>1415.0504361799979</v>
      </c>
      <c r="AV79" s="139">
        <v>1305.7327744499992</v>
      </c>
      <c r="AW79" s="139">
        <v>1522.2507166300013</v>
      </c>
      <c r="AX79" s="139">
        <v>1460.8740276999993</v>
      </c>
      <c r="AY79" s="139">
        <v>1317.1909912799956</v>
      </c>
      <c r="AZ79" s="139">
        <v>1535.1922986099992</v>
      </c>
      <c r="BA79" s="139">
        <v>1492.7205458900021</v>
      </c>
      <c r="BB79" s="139">
        <v>1421.3552755000005</v>
      </c>
      <c r="BC79" s="196">
        <v>20095.80730031</v>
      </c>
      <c r="BD79" s="190">
        <v>1548.4265831599964</v>
      </c>
      <c r="BE79" s="139">
        <v>1444.7716992999992</v>
      </c>
      <c r="BF79" s="139">
        <v>1411.2622815599984</v>
      </c>
      <c r="BG79" s="139">
        <v>2086.2547452200006</v>
      </c>
      <c r="BH79" s="139">
        <v>1534.2425122900063</v>
      </c>
      <c r="BI79" s="139">
        <v>1448.5551779699999</v>
      </c>
      <c r="BJ79" s="139">
        <v>1661.3896984900034</v>
      </c>
      <c r="BK79" s="43">
        <f>SUM($AD79:$AJ79)</f>
        <v>9102.1246603299987</v>
      </c>
      <c r="BL79" s="20">
        <f>SUM($AQ79:$AW79)</f>
        <v>12868.474161329999</v>
      </c>
      <c r="BM79" s="53">
        <f>SUM($BD79:$BJ79)</f>
        <v>11134.902697990005</v>
      </c>
      <c r="BN79" s="112">
        <f t="shared" si="9"/>
        <v>-13.471460886554897</v>
      </c>
      <c r="BO79" s="68"/>
      <c r="BP79" s="68"/>
    </row>
    <row r="80" spans="1:68" ht="20.100000000000001" customHeight="1" x14ac:dyDescent="0.2">
      <c r="A80" s="173"/>
      <c r="B80" s="18" t="s">
        <v>38</v>
      </c>
      <c r="C80" s="23"/>
      <c r="D80" s="18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86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86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86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86"/>
      <c r="BD80" s="189"/>
      <c r="BE80" s="138"/>
      <c r="BF80" s="138"/>
      <c r="BG80" s="138"/>
      <c r="BH80" s="138"/>
      <c r="BI80" s="138"/>
      <c r="BJ80" s="138"/>
      <c r="BK80" s="230"/>
      <c r="BL80" s="20"/>
      <c r="BM80" s="53"/>
      <c r="BN80" s="113"/>
      <c r="BO80" s="68"/>
      <c r="BP80" s="68"/>
    </row>
    <row r="81" spans="1:68" ht="19.5" customHeight="1" thickBot="1" x14ac:dyDescent="0.3">
      <c r="A81" s="173"/>
      <c r="B81" s="350" t="s">
        <v>12</v>
      </c>
      <c r="C81" s="351"/>
      <c r="D81" s="129">
        <v>7.5758375014000023</v>
      </c>
      <c r="E81" s="120">
        <v>2.4309480846000011</v>
      </c>
      <c r="F81" s="120">
        <v>4.0619818218000017</v>
      </c>
      <c r="G81" s="120">
        <v>3.7779705502000032</v>
      </c>
      <c r="H81" s="120">
        <v>3.2846157456000022</v>
      </c>
      <c r="I81" s="120">
        <v>4.232886099399999</v>
      </c>
      <c r="J81" s="120">
        <v>3.2357158820000009</v>
      </c>
      <c r="K81" s="120">
        <v>3.4453594027999981</v>
      </c>
      <c r="L81" s="120">
        <v>4.8707517432000049</v>
      </c>
      <c r="M81" s="120">
        <v>3.310359885000004</v>
      </c>
      <c r="N81" s="120">
        <v>4.2526038660000012</v>
      </c>
      <c r="O81" s="120">
        <v>1.5516660754000016</v>
      </c>
      <c r="P81" s="125">
        <v>46.030696657400021</v>
      </c>
      <c r="Q81" s="120">
        <v>6.8387945052000001</v>
      </c>
      <c r="R81" s="120">
        <v>2.511444422200003</v>
      </c>
      <c r="S81" s="120">
        <v>3.2711324156000003</v>
      </c>
      <c r="T81" s="120">
        <v>3.0839097758000009</v>
      </c>
      <c r="U81" s="120">
        <v>2.9468301002000001</v>
      </c>
      <c r="V81" s="120">
        <v>3.6456684529999968</v>
      </c>
      <c r="W81" s="120">
        <v>2.831063278400002</v>
      </c>
      <c r="X81" s="120">
        <v>2.8368267760000001</v>
      </c>
      <c r="Y81" s="120">
        <v>4.0554229072000014</v>
      </c>
      <c r="Z81" s="120">
        <v>2.8047786395999998</v>
      </c>
      <c r="AA81" s="120">
        <v>3.5124997319999998</v>
      </c>
      <c r="AB81" s="120">
        <v>1.7606632470000005</v>
      </c>
      <c r="AC81" s="195">
        <v>40.099034252200013</v>
      </c>
      <c r="AD81" s="120">
        <v>6.8182832423999926</v>
      </c>
      <c r="AE81" s="120">
        <v>2.2955798418</v>
      </c>
      <c r="AF81" s="120">
        <v>4.0488191282000043</v>
      </c>
      <c r="AG81" s="120">
        <v>3.7764955130000022</v>
      </c>
      <c r="AH81" s="120">
        <v>3.2154029417999994</v>
      </c>
      <c r="AI81" s="120">
        <v>4.1116529552000021</v>
      </c>
      <c r="AJ81" s="120">
        <v>3.1408826246000028</v>
      </c>
      <c r="AK81" s="120">
        <v>4.1747058906000012</v>
      </c>
      <c r="AL81" s="120">
        <v>5.3363891293999952</v>
      </c>
      <c r="AM81" s="120">
        <v>4.3928751565999953</v>
      </c>
      <c r="AN81" s="120">
        <v>5.8624248368000007</v>
      </c>
      <c r="AO81" s="120">
        <v>3.6882115661999975</v>
      </c>
      <c r="AP81" s="196">
        <v>50.861722826600001</v>
      </c>
      <c r="AQ81" s="120">
        <v>7.2440196444000007</v>
      </c>
      <c r="AR81" s="120">
        <v>4.0593451807999976</v>
      </c>
      <c r="AS81" s="120">
        <v>5.0594018804000047</v>
      </c>
      <c r="AT81" s="120">
        <v>6.0070600477999969</v>
      </c>
      <c r="AU81" s="120">
        <v>5.4722423742000057</v>
      </c>
      <c r="AV81" s="120">
        <v>5.0327974970000033</v>
      </c>
      <c r="AW81" s="120">
        <v>4.9850625300000031</v>
      </c>
      <c r="AX81" s="120">
        <v>15.856531221999989</v>
      </c>
      <c r="AY81" s="120">
        <v>20.438406032799978</v>
      </c>
      <c r="AZ81" s="120">
        <v>4.7853165485999973</v>
      </c>
      <c r="BA81" s="120">
        <v>6.527308590599997</v>
      </c>
      <c r="BB81" s="120">
        <v>6.8188554350000086</v>
      </c>
      <c r="BC81" s="195">
        <v>92.286346983599969</v>
      </c>
      <c r="BD81" s="129">
        <v>8.6708036044000014</v>
      </c>
      <c r="BE81" s="120">
        <v>5.3335408573999956</v>
      </c>
      <c r="BF81" s="120">
        <v>8.1717281086000053</v>
      </c>
      <c r="BG81" s="120">
        <v>10.174382726199985</v>
      </c>
      <c r="BH81" s="120">
        <v>8.2104447138000012</v>
      </c>
      <c r="BI81" s="120">
        <v>6.8742343627999967</v>
      </c>
      <c r="BJ81" s="120">
        <v>6.079081335600006</v>
      </c>
      <c r="BK81" s="72">
        <f t="shared" ref="BK81:BK90" si="12">SUM($AD81:$AJ81)</f>
        <v>27.407116247000005</v>
      </c>
      <c r="BL81" s="153">
        <f t="shared" ref="BL81:BL90" si="13">SUM($AQ81:$AW81)</f>
        <v>37.85992915460001</v>
      </c>
      <c r="BM81" s="224">
        <f t="shared" ref="BM81:BM90" si="14">SUM($BD81:$BJ81)</f>
        <v>53.514215708799995</v>
      </c>
      <c r="BN81" s="112">
        <f t="shared" si="9"/>
        <v>41.347902396425852</v>
      </c>
      <c r="BO81" s="68"/>
      <c r="BP81" s="68"/>
    </row>
    <row r="82" spans="1:68" ht="20.100000000000001" customHeight="1" thickBot="1" x14ac:dyDescent="0.3">
      <c r="A82" s="173"/>
      <c r="B82" s="95"/>
      <c r="C82" s="93" t="s">
        <v>109</v>
      </c>
      <c r="D82" s="98">
        <v>120007</v>
      </c>
      <c r="E82" s="97">
        <v>115297</v>
      </c>
      <c r="F82" s="97">
        <v>138261</v>
      </c>
      <c r="G82" s="97">
        <v>138781</v>
      </c>
      <c r="H82" s="97">
        <v>144001</v>
      </c>
      <c r="I82" s="97">
        <v>156617</v>
      </c>
      <c r="J82" s="97">
        <v>159037</v>
      </c>
      <c r="K82" s="97">
        <v>164054</v>
      </c>
      <c r="L82" s="97">
        <v>168527</v>
      </c>
      <c r="M82" s="97">
        <v>192918</v>
      </c>
      <c r="N82" s="97">
        <v>181618</v>
      </c>
      <c r="O82" s="97">
        <v>248434</v>
      </c>
      <c r="P82" s="231">
        <v>1927552</v>
      </c>
      <c r="Q82" s="97">
        <v>186147</v>
      </c>
      <c r="R82" s="97">
        <v>187067</v>
      </c>
      <c r="S82" s="97">
        <v>216701</v>
      </c>
      <c r="T82" s="97">
        <v>220859</v>
      </c>
      <c r="U82" s="97">
        <v>228311</v>
      </c>
      <c r="V82" s="97">
        <v>249907</v>
      </c>
      <c r="W82" s="97">
        <v>252476</v>
      </c>
      <c r="X82" s="97">
        <v>269188</v>
      </c>
      <c r="Y82" s="97">
        <v>271018</v>
      </c>
      <c r="Z82" s="97">
        <v>284423</v>
      </c>
      <c r="AA82" s="97">
        <v>293962</v>
      </c>
      <c r="AB82" s="97">
        <v>370611</v>
      </c>
      <c r="AC82" s="231">
        <v>3030670</v>
      </c>
      <c r="AD82" s="97">
        <v>300692</v>
      </c>
      <c r="AE82" s="97">
        <v>298557</v>
      </c>
      <c r="AF82" s="97">
        <v>362667</v>
      </c>
      <c r="AG82" s="97">
        <v>343877</v>
      </c>
      <c r="AH82" s="97">
        <v>388309</v>
      </c>
      <c r="AI82" s="97">
        <v>416620</v>
      </c>
      <c r="AJ82" s="97">
        <v>429396</v>
      </c>
      <c r="AK82" s="97">
        <v>456375</v>
      </c>
      <c r="AL82" s="97">
        <v>448775</v>
      </c>
      <c r="AM82" s="97">
        <v>482695</v>
      </c>
      <c r="AN82" s="97">
        <v>494031</v>
      </c>
      <c r="AO82" s="97">
        <v>586120</v>
      </c>
      <c r="AP82" s="231">
        <v>5008114</v>
      </c>
      <c r="AQ82" s="97">
        <v>501645</v>
      </c>
      <c r="AR82" s="97">
        <v>480450</v>
      </c>
      <c r="AS82" s="97">
        <v>592143</v>
      </c>
      <c r="AT82" s="97">
        <v>593042</v>
      </c>
      <c r="AU82" s="97">
        <v>636770</v>
      </c>
      <c r="AV82" s="97">
        <v>649463</v>
      </c>
      <c r="AW82" s="97">
        <v>676099</v>
      </c>
      <c r="AX82" s="97">
        <v>711505</v>
      </c>
      <c r="AY82" s="97">
        <v>709260</v>
      </c>
      <c r="AZ82" s="97">
        <v>807980</v>
      </c>
      <c r="BA82" s="97">
        <v>821210</v>
      </c>
      <c r="BB82" s="97">
        <v>965010</v>
      </c>
      <c r="BC82" s="231">
        <v>8144577</v>
      </c>
      <c r="BD82" s="98">
        <v>864457</v>
      </c>
      <c r="BE82" s="97">
        <v>896414</v>
      </c>
      <c r="BF82" s="97">
        <v>971103</v>
      </c>
      <c r="BG82" s="97">
        <v>1020105</v>
      </c>
      <c r="BH82" s="97">
        <v>1135767</v>
      </c>
      <c r="BI82" s="97">
        <v>1093696</v>
      </c>
      <c r="BJ82" s="97">
        <v>1212706</v>
      </c>
      <c r="BK82" s="98">
        <f t="shared" si="12"/>
        <v>2540118</v>
      </c>
      <c r="BL82" s="122">
        <f t="shared" si="13"/>
        <v>4129612</v>
      </c>
      <c r="BM82" s="123">
        <f t="shared" si="14"/>
        <v>7194248</v>
      </c>
      <c r="BN82" s="177">
        <f t="shared" si="9"/>
        <v>74.21123340400986</v>
      </c>
      <c r="BO82" s="68"/>
      <c r="BP82" s="68"/>
    </row>
    <row r="83" spans="1:68" ht="20.100000000000001" customHeight="1" x14ac:dyDescent="0.25">
      <c r="A83" s="173"/>
      <c r="B83" s="348" t="s">
        <v>39</v>
      </c>
      <c r="C83" s="349"/>
      <c r="D83" s="43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2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2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2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2">
        <v>7817019</v>
      </c>
      <c r="BD83" s="43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36">
        <f t="shared" si="12"/>
        <v>2383149</v>
      </c>
      <c r="BL83" s="148">
        <f t="shared" si="13"/>
        <v>3950714</v>
      </c>
      <c r="BM83" s="227">
        <f t="shared" si="14"/>
        <v>6963501</v>
      </c>
      <c r="BN83" s="112">
        <f t="shared" si="9"/>
        <v>76.259304014413587</v>
      </c>
      <c r="BO83" s="68"/>
      <c r="BP83" s="68"/>
    </row>
    <row r="84" spans="1:68" ht="20.100000000000001" customHeight="1" thickBot="1" x14ac:dyDescent="0.3">
      <c r="A84" s="173"/>
      <c r="B84" s="348" t="s">
        <v>40</v>
      </c>
      <c r="C84" s="349"/>
      <c r="D84" s="43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2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2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2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2">
        <v>327558</v>
      </c>
      <c r="BD84" s="43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43">
        <f t="shared" si="12"/>
        <v>156969</v>
      </c>
      <c r="BL84" s="20">
        <f t="shared" si="13"/>
        <v>178898</v>
      </c>
      <c r="BM84" s="53">
        <f t="shared" si="14"/>
        <v>230747</v>
      </c>
      <c r="BN84" s="112">
        <f t="shared" si="9"/>
        <v>28.982436919361867</v>
      </c>
      <c r="BO84" s="68"/>
      <c r="BP84" s="68"/>
    </row>
    <row r="85" spans="1:68" ht="20.100000000000001" customHeight="1" thickBot="1" x14ac:dyDescent="0.3">
      <c r="A85" s="173"/>
      <c r="B85" s="95"/>
      <c r="C85" s="93" t="s">
        <v>50</v>
      </c>
      <c r="D85" s="98">
        <v>306432</v>
      </c>
      <c r="E85" s="97">
        <v>292499</v>
      </c>
      <c r="F85" s="97">
        <v>338069</v>
      </c>
      <c r="G85" s="97">
        <v>339241</v>
      </c>
      <c r="H85" s="97">
        <v>353336</v>
      </c>
      <c r="I85" s="97">
        <v>369767</v>
      </c>
      <c r="J85" s="97">
        <v>366911</v>
      </c>
      <c r="K85" s="97">
        <v>356512</v>
      </c>
      <c r="L85" s="97">
        <v>376807</v>
      </c>
      <c r="M85" s="97">
        <v>390535</v>
      </c>
      <c r="N85" s="97">
        <v>364862</v>
      </c>
      <c r="O85" s="97">
        <v>501624</v>
      </c>
      <c r="P85" s="231">
        <v>4356595</v>
      </c>
      <c r="Q85" s="97">
        <v>371079</v>
      </c>
      <c r="R85" s="97">
        <v>373982</v>
      </c>
      <c r="S85" s="97">
        <v>420874</v>
      </c>
      <c r="T85" s="97">
        <v>431418</v>
      </c>
      <c r="U85" s="97">
        <v>444101</v>
      </c>
      <c r="V85" s="97">
        <v>466202</v>
      </c>
      <c r="W85" s="97">
        <v>470375</v>
      </c>
      <c r="X85" s="97">
        <v>466138</v>
      </c>
      <c r="Y85" s="97">
        <v>486409</v>
      </c>
      <c r="Z85" s="97">
        <v>486346</v>
      </c>
      <c r="AA85" s="97">
        <v>483919</v>
      </c>
      <c r="AB85" s="97">
        <v>612006</v>
      </c>
      <c r="AC85" s="231">
        <v>5512849</v>
      </c>
      <c r="AD85" s="97">
        <v>478494</v>
      </c>
      <c r="AE85" s="97">
        <v>489369</v>
      </c>
      <c r="AF85" s="97">
        <v>555199</v>
      </c>
      <c r="AG85" s="97">
        <v>557745</v>
      </c>
      <c r="AH85" s="97">
        <v>623740</v>
      </c>
      <c r="AI85" s="97">
        <v>638288</v>
      </c>
      <c r="AJ85" s="97">
        <v>663650</v>
      </c>
      <c r="AK85" s="97">
        <v>840470</v>
      </c>
      <c r="AL85" s="97">
        <v>660372</v>
      </c>
      <c r="AM85" s="97">
        <v>690670</v>
      </c>
      <c r="AN85" s="97">
        <v>702098</v>
      </c>
      <c r="AO85" s="97">
        <v>841739</v>
      </c>
      <c r="AP85" s="231">
        <v>7741834</v>
      </c>
      <c r="AQ85" s="97">
        <v>689155</v>
      </c>
      <c r="AR85" s="97">
        <v>676180</v>
      </c>
      <c r="AS85" s="97">
        <v>903106</v>
      </c>
      <c r="AT85" s="97">
        <v>779900</v>
      </c>
      <c r="AU85" s="97">
        <v>841078</v>
      </c>
      <c r="AV85" s="97">
        <v>836100</v>
      </c>
      <c r="AW85" s="97">
        <v>839448</v>
      </c>
      <c r="AX85" s="97">
        <v>874261</v>
      </c>
      <c r="AY85" s="97">
        <v>847223</v>
      </c>
      <c r="AZ85" s="97">
        <v>943061</v>
      </c>
      <c r="BA85" s="97">
        <v>939749</v>
      </c>
      <c r="BB85" s="97">
        <v>1124728</v>
      </c>
      <c r="BC85" s="231">
        <v>10293989</v>
      </c>
      <c r="BD85" s="98">
        <v>926911</v>
      </c>
      <c r="BE85" s="97">
        <v>958796</v>
      </c>
      <c r="BF85" s="97">
        <v>1009677</v>
      </c>
      <c r="BG85" s="97">
        <v>1054979</v>
      </c>
      <c r="BH85" s="97">
        <v>1156724</v>
      </c>
      <c r="BI85" s="97">
        <v>1115805</v>
      </c>
      <c r="BJ85" s="97">
        <v>1189770</v>
      </c>
      <c r="BK85" s="98">
        <f t="shared" si="12"/>
        <v>4006485</v>
      </c>
      <c r="BL85" s="122">
        <f t="shared" si="13"/>
        <v>5564967</v>
      </c>
      <c r="BM85" s="123">
        <f t="shared" si="14"/>
        <v>7412662</v>
      </c>
      <c r="BN85" s="177">
        <f t="shared" ref="BN85" si="15">((BM85/BL85)-1)*100</f>
        <v>33.20226337370913</v>
      </c>
      <c r="BO85" s="68"/>
      <c r="BP85" s="68"/>
    </row>
    <row r="86" spans="1:68" ht="20.100000000000001" customHeight="1" x14ac:dyDescent="0.25">
      <c r="A86" s="173"/>
      <c r="B86" s="348" t="s">
        <v>41</v>
      </c>
      <c r="C86" s="349"/>
      <c r="D86" s="43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2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2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2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2">
        <v>9956231</v>
      </c>
      <c r="BD86" s="43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1156828</v>
      </c>
      <c r="BK86" s="43">
        <f t="shared" si="12"/>
        <v>3836900</v>
      </c>
      <c r="BL86" s="20">
        <f t="shared" si="13"/>
        <v>5376049</v>
      </c>
      <c r="BM86" s="53">
        <f t="shared" si="14"/>
        <v>7199789</v>
      </c>
      <c r="BN86" s="112">
        <f t="shared" si="9"/>
        <v>33.923425921155115</v>
      </c>
      <c r="BO86" s="68"/>
      <c r="BP86" s="68"/>
    </row>
    <row r="87" spans="1:68" ht="20.100000000000001" customHeight="1" thickBot="1" x14ac:dyDescent="0.3">
      <c r="A87" s="173"/>
      <c r="B87" s="21" t="s">
        <v>87</v>
      </c>
      <c r="C87" s="54"/>
      <c r="D87" s="43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2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2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2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2">
        <v>337758</v>
      </c>
      <c r="BD87" s="43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32942</v>
      </c>
      <c r="BK87" s="43">
        <f t="shared" si="12"/>
        <v>169585</v>
      </c>
      <c r="BL87" s="20">
        <f t="shared" si="13"/>
        <v>188918</v>
      </c>
      <c r="BM87" s="53">
        <f t="shared" si="14"/>
        <v>212873</v>
      </c>
      <c r="BN87" s="112">
        <f t="shared" si="9"/>
        <v>12.680104595644682</v>
      </c>
      <c r="BO87" s="68"/>
      <c r="BP87" s="68"/>
    </row>
    <row r="88" spans="1:68" ht="20.100000000000001" customHeight="1" thickBot="1" x14ac:dyDescent="0.3">
      <c r="A88" s="173"/>
      <c r="B88" s="95"/>
      <c r="C88" s="93" t="s">
        <v>51</v>
      </c>
      <c r="D88" s="98">
        <v>95502</v>
      </c>
      <c r="E88" s="97">
        <v>87124</v>
      </c>
      <c r="F88" s="97">
        <v>107153</v>
      </c>
      <c r="G88" s="97">
        <v>106955</v>
      </c>
      <c r="H88" s="97">
        <v>106806</v>
      </c>
      <c r="I88" s="97">
        <v>113365</v>
      </c>
      <c r="J88" s="97">
        <v>119958</v>
      </c>
      <c r="K88" s="97">
        <v>118869</v>
      </c>
      <c r="L88" s="97">
        <v>132487</v>
      </c>
      <c r="M88" s="97">
        <v>139258</v>
      </c>
      <c r="N88" s="97">
        <v>131928</v>
      </c>
      <c r="O88" s="97">
        <v>155999</v>
      </c>
      <c r="P88" s="231">
        <v>1415404</v>
      </c>
      <c r="Q88" s="97">
        <v>137971</v>
      </c>
      <c r="R88" s="97">
        <v>134573</v>
      </c>
      <c r="S88" s="97">
        <v>145915</v>
      </c>
      <c r="T88" s="97">
        <v>154174</v>
      </c>
      <c r="U88" s="97">
        <v>154973</v>
      </c>
      <c r="V88" s="97">
        <v>156244</v>
      </c>
      <c r="W88" s="97">
        <v>162467</v>
      </c>
      <c r="X88" s="97">
        <v>170933</v>
      </c>
      <c r="Y88" s="97">
        <v>177830</v>
      </c>
      <c r="Z88" s="97">
        <v>175562</v>
      </c>
      <c r="AA88" s="97">
        <v>176697</v>
      </c>
      <c r="AB88" s="97">
        <v>217425</v>
      </c>
      <c r="AC88" s="231">
        <v>1964764</v>
      </c>
      <c r="AD88" s="97">
        <v>184669</v>
      </c>
      <c r="AE88" s="97">
        <v>177670</v>
      </c>
      <c r="AF88" s="97">
        <v>215433</v>
      </c>
      <c r="AG88" s="97">
        <v>212123</v>
      </c>
      <c r="AH88" s="97">
        <v>241307</v>
      </c>
      <c r="AI88" s="97">
        <v>234373</v>
      </c>
      <c r="AJ88" s="97">
        <v>240854</v>
      </c>
      <c r="AK88" s="97">
        <v>247198</v>
      </c>
      <c r="AL88" s="97">
        <v>254434</v>
      </c>
      <c r="AM88" s="97">
        <v>258709</v>
      </c>
      <c r="AN88" s="97">
        <v>258555</v>
      </c>
      <c r="AO88" s="97">
        <v>278938</v>
      </c>
      <c r="AP88" s="231">
        <v>2804263</v>
      </c>
      <c r="AQ88" s="97">
        <v>261089</v>
      </c>
      <c r="AR88" s="97">
        <v>236611</v>
      </c>
      <c r="AS88" s="97">
        <v>271441</v>
      </c>
      <c r="AT88" s="97">
        <v>267090</v>
      </c>
      <c r="AU88" s="97">
        <v>268936</v>
      </c>
      <c r="AV88" s="97">
        <v>265161</v>
      </c>
      <c r="AW88" s="97">
        <v>280122</v>
      </c>
      <c r="AX88" s="97">
        <v>289202</v>
      </c>
      <c r="AY88" s="97">
        <v>283294</v>
      </c>
      <c r="AZ88" s="97">
        <v>302246</v>
      </c>
      <c r="BA88" s="97">
        <v>302669</v>
      </c>
      <c r="BB88" s="97">
        <v>328149</v>
      </c>
      <c r="BC88" s="231">
        <v>3356010</v>
      </c>
      <c r="BD88" s="98">
        <v>296557</v>
      </c>
      <c r="BE88" s="97">
        <v>297001</v>
      </c>
      <c r="BF88" s="97">
        <v>330469</v>
      </c>
      <c r="BG88" s="97">
        <v>350306</v>
      </c>
      <c r="BH88" s="97">
        <v>354721</v>
      </c>
      <c r="BI88" s="97">
        <v>339296</v>
      </c>
      <c r="BJ88" s="97">
        <v>373949</v>
      </c>
      <c r="BK88" s="98">
        <f t="shared" si="12"/>
        <v>1506429</v>
      </c>
      <c r="BL88" s="122">
        <f t="shared" si="13"/>
        <v>1850450</v>
      </c>
      <c r="BM88" s="123">
        <f t="shared" si="14"/>
        <v>2342299</v>
      </c>
      <c r="BN88" s="177">
        <f t="shared" si="9"/>
        <v>26.579967035045527</v>
      </c>
      <c r="BO88" s="68"/>
      <c r="BP88" s="68"/>
    </row>
    <row r="89" spans="1:68" ht="20.100000000000001" customHeight="1" x14ac:dyDescent="0.25">
      <c r="A89" s="173"/>
      <c r="B89" s="21" t="s">
        <v>37</v>
      </c>
      <c r="C89" s="54"/>
      <c r="D89" s="43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2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2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2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2">
        <v>3312383</v>
      </c>
      <c r="BD89" s="43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43">
        <f t="shared" si="12"/>
        <v>1479348</v>
      </c>
      <c r="BL89" s="20">
        <f t="shared" si="13"/>
        <v>1825082</v>
      </c>
      <c r="BM89" s="53">
        <f t="shared" si="14"/>
        <v>2318150</v>
      </c>
      <c r="BN89" s="112">
        <f t="shared" si="9"/>
        <v>27.016210778474601</v>
      </c>
      <c r="BO89" s="68"/>
      <c r="BP89" s="68"/>
    </row>
    <row r="90" spans="1:68" ht="20.100000000000001" customHeight="1" thickBot="1" x14ac:dyDescent="0.3">
      <c r="A90" s="173"/>
      <c r="B90" s="22" t="s">
        <v>38</v>
      </c>
      <c r="C90" s="55"/>
      <c r="D90" s="72">
        <v>3366</v>
      </c>
      <c r="E90" s="73">
        <v>2760</v>
      </c>
      <c r="F90" s="73">
        <v>3445</v>
      </c>
      <c r="G90" s="73">
        <v>3054</v>
      </c>
      <c r="H90" s="73">
        <v>3125</v>
      </c>
      <c r="I90" s="73">
        <v>3562</v>
      </c>
      <c r="J90" s="73">
        <v>3306</v>
      </c>
      <c r="K90" s="73">
        <v>3470</v>
      </c>
      <c r="L90" s="73">
        <v>3956</v>
      </c>
      <c r="M90" s="73">
        <v>3540</v>
      </c>
      <c r="N90" s="73">
        <v>3842</v>
      </c>
      <c r="O90" s="73">
        <v>3120</v>
      </c>
      <c r="P90" s="125">
        <v>40546</v>
      </c>
      <c r="Q90" s="73">
        <v>3579</v>
      </c>
      <c r="R90" s="73">
        <v>3206</v>
      </c>
      <c r="S90" s="73">
        <v>3498</v>
      </c>
      <c r="T90" s="73">
        <v>3309</v>
      </c>
      <c r="U90" s="73">
        <v>3427</v>
      </c>
      <c r="V90" s="73">
        <v>3712</v>
      </c>
      <c r="W90" s="73">
        <v>3431</v>
      </c>
      <c r="X90" s="73">
        <v>3485</v>
      </c>
      <c r="Y90" s="73">
        <v>3825</v>
      </c>
      <c r="Z90" s="73">
        <v>3486</v>
      </c>
      <c r="AA90" s="73">
        <v>3716</v>
      </c>
      <c r="AB90" s="73">
        <v>3248</v>
      </c>
      <c r="AC90" s="125">
        <v>41922</v>
      </c>
      <c r="AD90" s="73">
        <v>3873</v>
      </c>
      <c r="AE90" s="73">
        <v>3167</v>
      </c>
      <c r="AF90" s="73">
        <v>3856</v>
      </c>
      <c r="AG90" s="73">
        <v>3782</v>
      </c>
      <c r="AH90" s="73">
        <v>4165</v>
      </c>
      <c r="AI90" s="73">
        <v>4169</v>
      </c>
      <c r="AJ90" s="73">
        <v>4069</v>
      </c>
      <c r="AK90" s="73">
        <v>4278</v>
      </c>
      <c r="AL90" s="73">
        <v>4309</v>
      </c>
      <c r="AM90" s="73">
        <v>4276</v>
      </c>
      <c r="AN90" s="73">
        <v>4588</v>
      </c>
      <c r="AO90" s="73">
        <v>4029</v>
      </c>
      <c r="AP90" s="125">
        <v>48561</v>
      </c>
      <c r="AQ90" s="73">
        <v>4816</v>
      </c>
      <c r="AR90" s="73">
        <v>3971</v>
      </c>
      <c r="AS90" s="73">
        <v>3378</v>
      </c>
      <c r="AT90" s="73">
        <v>3173</v>
      </c>
      <c r="AU90" s="73">
        <v>3352</v>
      </c>
      <c r="AV90" s="73">
        <v>3267</v>
      </c>
      <c r="AW90" s="73">
        <v>3411</v>
      </c>
      <c r="AX90" s="73">
        <v>3977</v>
      </c>
      <c r="AY90" s="73">
        <v>3941</v>
      </c>
      <c r="AZ90" s="73">
        <v>3402</v>
      </c>
      <c r="BA90" s="73">
        <v>3726</v>
      </c>
      <c r="BB90" s="73">
        <v>3213</v>
      </c>
      <c r="BC90" s="125">
        <v>43627</v>
      </c>
      <c r="BD90" s="72">
        <v>3451</v>
      </c>
      <c r="BE90" s="73">
        <v>2998</v>
      </c>
      <c r="BF90" s="73">
        <v>3404</v>
      </c>
      <c r="BG90" s="73">
        <v>3576</v>
      </c>
      <c r="BH90" s="73">
        <v>3752</v>
      </c>
      <c r="BI90" s="73">
        <v>3340</v>
      </c>
      <c r="BJ90" s="73">
        <v>3628</v>
      </c>
      <c r="BK90" s="72">
        <f t="shared" si="12"/>
        <v>27081</v>
      </c>
      <c r="BL90" s="153">
        <f t="shared" si="13"/>
        <v>25368</v>
      </c>
      <c r="BM90" s="224">
        <f t="shared" si="14"/>
        <v>24149</v>
      </c>
      <c r="BN90" s="114">
        <f t="shared" si="9"/>
        <v>-4.8052664774519087</v>
      </c>
      <c r="BO90" s="68"/>
      <c r="BP90" s="68"/>
    </row>
    <row r="91" spans="1:68" ht="20.100000000000001" customHeight="1" thickBot="1" x14ac:dyDescent="0.3">
      <c r="A91" s="173"/>
      <c r="B91" s="303" t="s">
        <v>108</v>
      </c>
      <c r="C91" s="302"/>
      <c r="D91" s="73"/>
      <c r="E91" s="73"/>
      <c r="F91" s="28"/>
      <c r="G91" s="28"/>
      <c r="H91" s="28"/>
      <c r="I91" s="28"/>
      <c r="J91" s="28"/>
      <c r="K91" s="28"/>
      <c r="L91" s="28"/>
      <c r="M91" s="28"/>
      <c r="N91" s="7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0"/>
      <c r="BM91" s="148"/>
      <c r="BN91" s="170"/>
      <c r="BO91" s="68"/>
      <c r="BP91" s="68"/>
    </row>
    <row r="92" spans="1:68" s="218" customFormat="1" ht="20.100000000000001" customHeight="1" thickBot="1" x14ac:dyDescent="0.3">
      <c r="A92" s="173"/>
      <c r="B92" s="101" t="s">
        <v>47</v>
      </c>
      <c r="C92" s="84"/>
      <c r="D92" s="106"/>
      <c r="E92" s="106"/>
      <c r="F92" s="82"/>
      <c r="G92" s="82"/>
      <c r="H92" s="82"/>
      <c r="I92" s="82"/>
      <c r="J92" s="82"/>
      <c r="K92" s="82"/>
      <c r="L92" s="82"/>
      <c r="M92" s="82"/>
      <c r="N92" s="106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24"/>
      <c r="BL92" s="151"/>
      <c r="BM92" s="160"/>
      <c r="BN92" s="24"/>
      <c r="BO92" s="68"/>
      <c r="BP92" s="68"/>
    </row>
    <row r="93" spans="1:68" s="218" customFormat="1" ht="20.100000000000001" customHeight="1" thickBot="1" x14ac:dyDescent="0.35">
      <c r="A93" s="173"/>
      <c r="B93" s="94"/>
      <c r="C93" s="93" t="s">
        <v>75</v>
      </c>
      <c r="D93" s="99">
        <v>7716.369539061001</v>
      </c>
      <c r="E93" s="100">
        <v>6138.5304445011998</v>
      </c>
      <c r="F93" s="100">
        <v>7697.5132325352006</v>
      </c>
      <c r="G93" s="100">
        <v>8833.8120219911998</v>
      </c>
      <c r="H93" s="100">
        <v>7755.9302820874</v>
      </c>
      <c r="I93" s="100">
        <v>8070.6604925987995</v>
      </c>
      <c r="J93" s="100">
        <v>7440.9820989026002</v>
      </c>
      <c r="K93" s="100">
        <v>6944.8230265124002</v>
      </c>
      <c r="L93" s="100">
        <v>7259.7404354620003</v>
      </c>
      <c r="M93" s="100">
        <v>8073.8267754926001</v>
      </c>
      <c r="N93" s="100">
        <v>7182.9155399548008</v>
      </c>
      <c r="O93" s="100">
        <v>10684.7354228028</v>
      </c>
      <c r="P93" s="133">
        <v>93799.839311901989</v>
      </c>
      <c r="Q93" s="100">
        <v>6986.3160900546</v>
      </c>
      <c r="R93" s="100">
        <v>6284.8711499102001</v>
      </c>
      <c r="S93" s="100">
        <v>7359.0115466900006</v>
      </c>
      <c r="T93" s="100">
        <v>7662.2827787677998</v>
      </c>
      <c r="U93" s="100">
        <v>7472.1243663828</v>
      </c>
      <c r="V93" s="100">
        <v>7479.0635628206001</v>
      </c>
      <c r="W93" s="100">
        <v>6736.8815804114001</v>
      </c>
      <c r="X93" s="100">
        <v>7236.0082641319996</v>
      </c>
      <c r="Y93" s="100">
        <v>6885.5180575761997</v>
      </c>
      <c r="Z93" s="100">
        <v>6719.719280716</v>
      </c>
      <c r="AA93" s="100">
        <v>6907.1747503614015</v>
      </c>
      <c r="AB93" s="100">
        <v>8592.7434320960001</v>
      </c>
      <c r="AC93" s="133">
        <v>86321.714859919011</v>
      </c>
      <c r="AD93" s="99">
        <v>6238.0576723486001</v>
      </c>
      <c r="AE93" s="100">
        <v>5311.1436857200006</v>
      </c>
      <c r="AF93" s="100">
        <v>7367.3982938946001</v>
      </c>
      <c r="AG93" s="100">
        <v>6688.9698657073995</v>
      </c>
      <c r="AH93" s="100">
        <v>7888.8491891642007</v>
      </c>
      <c r="AI93" s="100">
        <v>7242.5202188754001</v>
      </c>
      <c r="AJ93" s="100">
        <v>6783.5632090827994</v>
      </c>
      <c r="AK93" s="100">
        <v>6939.312601353</v>
      </c>
      <c r="AL93" s="100">
        <v>6579.3384021768015</v>
      </c>
      <c r="AM93" s="100">
        <v>7234.1347202218003</v>
      </c>
      <c r="AN93" s="100">
        <v>6747.8678569726007</v>
      </c>
      <c r="AO93" s="100">
        <v>8229.4301813540005</v>
      </c>
      <c r="AP93" s="133">
        <v>83250.585896871198</v>
      </c>
      <c r="AQ93" s="100">
        <v>6008.9771493673998</v>
      </c>
      <c r="AR93" s="100">
        <v>5184.3637264658009</v>
      </c>
      <c r="AS93" s="100">
        <v>6486.1228227814008</v>
      </c>
      <c r="AT93" s="100">
        <v>7964.0370098186004</v>
      </c>
      <c r="AU93" s="100">
        <v>6758.5539813394007</v>
      </c>
      <c r="AV93" s="100">
        <v>6756.8866622617998</v>
      </c>
      <c r="AW93" s="100">
        <v>6183.0343577098001</v>
      </c>
      <c r="AX93" s="100">
        <v>6715.2610008315996</v>
      </c>
      <c r="AY93" s="100">
        <v>5557.4018096326008</v>
      </c>
      <c r="AZ93" s="100">
        <v>6934.2205408753998</v>
      </c>
      <c r="BA93" s="100">
        <v>6208.5392697669995</v>
      </c>
      <c r="BB93" s="100">
        <v>7384.9567391778</v>
      </c>
      <c r="BC93" s="133">
        <v>78142.355070028614</v>
      </c>
      <c r="BD93" s="99">
        <v>6156.6423901143999</v>
      </c>
      <c r="BE93" s="100">
        <v>5534.8558204122</v>
      </c>
      <c r="BF93" s="100">
        <v>5416.9728175532</v>
      </c>
      <c r="BG93" s="100">
        <v>6704.9807098434003</v>
      </c>
      <c r="BH93" s="100">
        <v>6444.1820140953996</v>
      </c>
      <c r="BI93" s="100">
        <v>5594.9683749631995</v>
      </c>
      <c r="BJ93" s="100">
        <v>7060.4723708736001</v>
      </c>
      <c r="BK93" s="99">
        <f>SUM($AD93:$AJ93)</f>
        <v>47520.502134792994</v>
      </c>
      <c r="BL93" s="122">
        <f>SUM($AQ93:$AW93)</f>
        <v>45341.975709744205</v>
      </c>
      <c r="BM93" s="123">
        <f>SUM($BD93:$BJ93)</f>
        <v>42913.074497855399</v>
      </c>
      <c r="BN93" s="177">
        <f t="shared" ref="BN93:BN95" si="16">((BM93/BL93)-1)*100</f>
        <v>-5.3568490871182428</v>
      </c>
      <c r="BO93" s="68"/>
      <c r="BP93" s="68"/>
    </row>
    <row r="94" spans="1:68" ht="20.100000000000001" customHeight="1" x14ac:dyDescent="0.2">
      <c r="A94" s="173"/>
      <c r="B94" s="13" t="s">
        <v>77</v>
      </c>
      <c r="C94" s="14"/>
      <c r="D94" s="204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5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5"/>
      <c r="AD94" s="204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5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5"/>
      <c r="BD94" s="204"/>
      <c r="BE94" s="203"/>
      <c r="BF94" s="203"/>
      <c r="BG94" s="203"/>
      <c r="BH94" s="203"/>
      <c r="BI94" s="203"/>
      <c r="BJ94" s="203"/>
      <c r="BK94" s="232"/>
      <c r="BL94" s="148"/>
      <c r="BM94" s="227"/>
      <c r="BN94" s="107"/>
      <c r="BO94" s="68"/>
      <c r="BP94" s="68"/>
    </row>
    <row r="95" spans="1:68" s="217" customFormat="1" ht="20.100000000000001" customHeight="1" x14ac:dyDescent="0.25">
      <c r="A95" s="173"/>
      <c r="B95" s="342" t="s">
        <v>12</v>
      </c>
      <c r="C95" s="343"/>
      <c r="D95" s="43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2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2">
        <v>76068.781335680003</v>
      </c>
      <c r="AD95" s="43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2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2">
        <v>69980.548376990017</v>
      </c>
      <c r="BD95" s="43">
        <v>5591.9842135899999</v>
      </c>
      <c r="BE95" s="28">
        <v>5009.6657742300004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28">
        <v>6447.0912589299996</v>
      </c>
      <c r="BK95" s="43">
        <f>SUM($AD95:$AJ95)</f>
        <v>41185.663054650002</v>
      </c>
      <c r="BL95" s="20">
        <f>SUM($AQ95:$AW95)</f>
        <v>40425.685475710001</v>
      </c>
      <c r="BM95" s="53">
        <f>SUM($BD95:$BJ95)</f>
        <v>38989.079875529998</v>
      </c>
      <c r="BN95" s="112">
        <f t="shared" si="16"/>
        <v>-3.5536950908184206</v>
      </c>
      <c r="BO95" s="68"/>
      <c r="BP95" s="68"/>
    </row>
    <row r="96" spans="1:68" ht="20.100000000000001" customHeight="1" x14ac:dyDescent="0.2">
      <c r="A96" s="173"/>
      <c r="B96" s="18" t="s">
        <v>78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2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2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2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2"/>
      <c r="BD96" s="43"/>
      <c r="BE96" s="28"/>
      <c r="BF96" s="28"/>
      <c r="BG96" s="28"/>
      <c r="BH96" s="28"/>
      <c r="BI96" s="28"/>
      <c r="BJ96" s="28"/>
      <c r="BK96" s="43"/>
      <c r="BL96" s="20"/>
      <c r="BM96" s="53"/>
      <c r="BN96" s="113"/>
      <c r="BO96" s="68"/>
      <c r="BP96" s="78"/>
    </row>
    <row r="97" spans="1:68" ht="20.100000000000001" customHeight="1" thickBot="1" x14ac:dyDescent="0.3">
      <c r="A97" s="173"/>
      <c r="B97" s="342" t="s">
        <v>12</v>
      </c>
      <c r="C97" s="343"/>
      <c r="D97" s="43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2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2">
        <v>10252.933524239001</v>
      </c>
      <c r="AD97" s="43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2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2">
        <v>8161.8066930385994</v>
      </c>
      <c r="BD97" s="43">
        <v>564.65817652440001</v>
      </c>
      <c r="BE97" s="28">
        <v>525.19004618220004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28">
        <v>613.3811119436001</v>
      </c>
      <c r="BK97" s="43">
        <f>SUM($AD97:$AJ97)</f>
        <v>6334.8390801429996</v>
      </c>
      <c r="BL97" s="20">
        <f>SUM($AQ97:$AW97)</f>
        <v>4916.2902340341998</v>
      </c>
      <c r="BM97" s="53">
        <f>SUM($BD97:$BJ97)</f>
        <v>3923.9946223253996</v>
      </c>
      <c r="BN97" s="112">
        <f t="shared" ref="BN97:BN105" si="17">((BM97/BL97)-1)*100</f>
        <v>-20.183828953778914</v>
      </c>
      <c r="BO97" s="68"/>
      <c r="BP97" s="68"/>
    </row>
    <row r="98" spans="1:68" s="218" customFormat="1" ht="20.100000000000001" customHeight="1" thickBot="1" x14ac:dyDescent="0.35">
      <c r="A98" s="173"/>
      <c r="B98" s="94"/>
      <c r="C98" s="93" t="s">
        <v>76</v>
      </c>
      <c r="D98" s="99">
        <v>10451.720425029402</v>
      </c>
      <c r="E98" s="100">
        <v>8714.7033388664022</v>
      </c>
      <c r="F98" s="100">
        <v>11004.482087016973</v>
      </c>
      <c r="G98" s="100">
        <v>11116.109880410018</v>
      </c>
      <c r="H98" s="100">
        <v>11710.30497297199</v>
      </c>
      <c r="I98" s="100">
        <v>10990.161223948413</v>
      </c>
      <c r="J98" s="100">
        <v>10385.021806246807</v>
      </c>
      <c r="K98" s="100">
        <v>10787.260528856592</v>
      </c>
      <c r="L98" s="100">
        <v>10969.835685481572</v>
      </c>
      <c r="M98" s="100">
        <v>13439.643139325803</v>
      </c>
      <c r="N98" s="100">
        <v>10170.329130825196</v>
      </c>
      <c r="O98" s="100">
        <v>17848.535660517377</v>
      </c>
      <c r="P98" s="133">
        <v>137588.10787949653</v>
      </c>
      <c r="Q98" s="100">
        <v>9716.0368210186152</v>
      </c>
      <c r="R98" s="100">
        <v>8899.9407124214031</v>
      </c>
      <c r="S98" s="100">
        <v>10555.106403488422</v>
      </c>
      <c r="T98" s="100">
        <v>10335.466972295395</v>
      </c>
      <c r="U98" s="100">
        <v>13863.61741924259</v>
      </c>
      <c r="V98" s="100">
        <v>11090.002409574199</v>
      </c>
      <c r="W98" s="100">
        <v>10478.247962841609</v>
      </c>
      <c r="X98" s="100">
        <v>10759.493924914203</v>
      </c>
      <c r="Y98" s="100">
        <v>10970.740118961003</v>
      </c>
      <c r="Z98" s="100">
        <v>11756.4680518352</v>
      </c>
      <c r="AA98" s="100">
        <v>10219.605892714608</v>
      </c>
      <c r="AB98" s="100">
        <v>15104.231412085779</v>
      </c>
      <c r="AC98" s="133">
        <v>133748.95810139301</v>
      </c>
      <c r="AD98" s="99">
        <v>9173.9689177701839</v>
      </c>
      <c r="AE98" s="100">
        <v>7917.3736645589961</v>
      </c>
      <c r="AF98" s="100">
        <v>33674.276735287378</v>
      </c>
      <c r="AG98" s="100">
        <v>9295.2931485258032</v>
      </c>
      <c r="AH98" s="100">
        <v>10087.391557404622</v>
      </c>
      <c r="AI98" s="100">
        <v>11927.9020796854</v>
      </c>
      <c r="AJ98" s="100">
        <v>10558.199813353614</v>
      </c>
      <c r="AK98" s="100">
        <v>10490.946200102408</v>
      </c>
      <c r="AL98" s="100">
        <v>11512.029827096001</v>
      </c>
      <c r="AM98" s="100">
        <v>12137.945785541015</v>
      </c>
      <c r="AN98" s="100">
        <v>10610.451500241001</v>
      </c>
      <c r="AO98" s="100">
        <v>14613.418855895996</v>
      </c>
      <c r="AP98" s="133">
        <v>151999.19808546241</v>
      </c>
      <c r="AQ98" s="100">
        <v>9417.0889801806061</v>
      </c>
      <c r="AR98" s="100">
        <v>7610.4735910328091</v>
      </c>
      <c r="AS98" s="100">
        <v>9465.3314052374117</v>
      </c>
      <c r="AT98" s="100">
        <v>15538.952206707612</v>
      </c>
      <c r="AU98" s="100">
        <v>9714.4866701248138</v>
      </c>
      <c r="AV98" s="100">
        <v>9428.3175196508018</v>
      </c>
      <c r="AW98" s="100">
        <v>9539.0432288644006</v>
      </c>
      <c r="AX98" s="100">
        <v>10661.028586658211</v>
      </c>
      <c r="AY98" s="100">
        <v>9255.0157621444068</v>
      </c>
      <c r="AZ98" s="100">
        <v>11546.015403319785</v>
      </c>
      <c r="BA98" s="100">
        <v>11089.649358870625</v>
      </c>
      <c r="BB98" s="100">
        <v>15303.829595279814</v>
      </c>
      <c r="BC98" s="133">
        <v>128569.23230807128</v>
      </c>
      <c r="BD98" s="99">
        <v>11664.21408546261</v>
      </c>
      <c r="BE98" s="100">
        <v>10642.538389240004</v>
      </c>
      <c r="BF98" s="100">
        <v>9907.3335183642121</v>
      </c>
      <c r="BG98" s="100">
        <v>10676.066115487794</v>
      </c>
      <c r="BH98" s="100">
        <v>11534.240772732403</v>
      </c>
      <c r="BI98" s="100">
        <v>13175.135454234211</v>
      </c>
      <c r="BJ98" s="100">
        <v>15727.691418040376</v>
      </c>
      <c r="BK98" s="99">
        <f>SUM($AD98:$AJ98)</f>
        <v>92634.405916585994</v>
      </c>
      <c r="BL98" s="122">
        <f>SUM($AQ98:$AW98)</f>
        <v>70713.693601798455</v>
      </c>
      <c r="BM98" s="123">
        <f>SUM($BD98:$BJ98)</f>
        <v>83327.2197535616</v>
      </c>
      <c r="BN98" s="177">
        <f t="shared" si="17"/>
        <v>17.837459068100991</v>
      </c>
      <c r="BO98" s="68"/>
      <c r="BP98" s="68"/>
    </row>
    <row r="99" spans="1:68" ht="20.100000000000001" customHeight="1" x14ac:dyDescent="0.2">
      <c r="A99" s="173"/>
      <c r="B99" s="18" t="s">
        <v>85</v>
      </c>
      <c r="C99" s="23"/>
      <c r="D99" s="127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180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180"/>
      <c r="AD99" s="127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180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180"/>
      <c r="BD99" s="127"/>
      <c r="BE99" s="86"/>
      <c r="BF99" s="86"/>
      <c r="BG99" s="86"/>
      <c r="BH99" s="86"/>
      <c r="BI99" s="86"/>
      <c r="BJ99" s="86"/>
      <c r="BK99" s="229"/>
      <c r="BL99" s="20"/>
      <c r="BM99" s="53"/>
      <c r="BN99" s="113"/>
      <c r="BO99" s="68"/>
      <c r="BP99" s="68"/>
    </row>
    <row r="100" spans="1:68" s="217" customFormat="1" ht="20.100000000000001" customHeight="1" x14ac:dyDescent="0.25">
      <c r="A100" s="173"/>
      <c r="B100" s="342" t="s">
        <v>12</v>
      </c>
      <c r="C100" s="343"/>
      <c r="D100" s="43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2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2">
        <v>117841.76974070002</v>
      </c>
      <c r="AD100" s="43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2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2">
        <v>120012.62051804009</v>
      </c>
      <c r="BD100" s="43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28">
        <v>15135.509895259976</v>
      </c>
      <c r="BK100" s="43">
        <f>SUM($AD100:$AJ100)</f>
        <v>81718.667359519997</v>
      </c>
      <c r="BL100" s="20">
        <f>SUM($AQ100:$AW100)</f>
        <v>65642.986359490053</v>
      </c>
      <c r="BM100" s="53">
        <f>SUM($BD100:$BJ100)</f>
        <v>79030.300064200012</v>
      </c>
      <c r="BN100" s="112">
        <f t="shared" ref="BN100" si="18">((BM100/BL100)-1)*100</f>
        <v>20.39412654292585</v>
      </c>
      <c r="BO100" s="68"/>
      <c r="BP100" s="68"/>
    </row>
    <row r="101" spans="1:68" ht="20.100000000000001" customHeight="1" x14ac:dyDescent="0.2">
      <c r="A101" s="173"/>
      <c r="B101" s="18" t="s">
        <v>86</v>
      </c>
      <c r="C101" s="23"/>
      <c r="D101" s="4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2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2"/>
      <c r="AD101" s="43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2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2"/>
      <c r="BD101" s="43"/>
      <c r="BE101" s="28"/>
      <c r="BF101" s="28"/>
      <c r="BG101" s="28"/>
      <c r="BH101" s="28"/>
      <c r="BI101" s="28"/>
      <c r="BJ101" s="28"/>
      <c r="BK101" s="43"/>
      <c r="BL101" s="20"/>
      <c r="BM101" s="53"/>
      <c r="BN101" s="113"/>
      <c r="BO101" s="68"/>
      <c r="BP101" s="78"/>
    </row>
    <row r="102" spans="1:68" ht="20.100000000000001" customHeight="1" thickBot="1" x14ac:dyDescent="0.3">
      <c r="A102" s="173"/>
      <c r="B102" s="344" t="s">
        <v>12</v>
      </c>
      <c r="C102" s="345"/>
      <c r="D102" s="72">
        <v>1756.5168591894019</v>
      </c>
      <c r="E102" s="73">
        <v>1505.6549388663989</v>
      </c>
      <c r="F102" s="73">
        <v>1883.2283387469993</v>
      </c>
      <c r="G102" s="73">
        <v>2212.5628383599965</v>
      </c>
      <c r="H102" s="73">
        <v>1742.8510971619978</v>
      </c>
      <c r="I102" s="73">
        <v>1986.8295335783996</v>
      </c>
      <c r="J102" s="73">
        <v>1676.8990686867976</v>
      </c>
      <c r="K102" s="73">
        <v>1819.2511168565984</v>
      </c>
      <c r="L102" s="73">
        <v>1728.1883229715977</v>
      </c>
      <c r="M102" s="73">
        <v>3066.765384055801</v>
      </c>
      <c r="N102" s="73">
        <v>1309.5603953851983</v>
      </c>
      <c r="O102" s="73">
        <v>1828.3720821674015</v>
      </c>
      <c r="P102" s="125">
        <v>22516.679976026586</v>
      </c>
      <c r="Q102" s="73">
        <v>1430.5987237485981</v>
      </c>
      <c r="R102" s="73">
        <v>1440.5433534814001</v>
      </c>
      <c r="S102" s="73">
        <v>1334.2683257484002</v>
      </c>
      <c r="T102" s="73">
        <v>1589.9303863253974</v>
      </c>
      <c r="U102" s="73">
        <v>1641.0602920026001</v>
      </c>
      <c r="V102" s="73">
        <v>1670.1833899841974</v>
      </c>
      <c r="W102" s="73">
        <v>1150.9275275315983</v>
      </c>
      <c r="X102" s="73">
        <v>1137.2271430841997</v>
      </c>
      <c r="Y102" s="73">
        <v>1178.8647491810002</v>
      </c>
      <c r="Z102" s="73">
        <v>1135.1776313052005</v>
      </c>
      <c r="AA102" s="73">
        <v>1002.8262469946</v>
      </c>
      <c r="AB102" s="73">
        <v>1195.5805913057993</v>
      </c>
      <c r="AC102" s="125">
        <v>15907.18836069299</v>
      </c>
      <c r="AD102" s="72">
        <v>883.33926407019931</v>
      </c>
      <c r="AE102" s="73">
        <v>770.23177669899962</v>
      </c>
      <c r="AF102" s="73">
        <v>5725.3456351574023</v>
      </c>
      <c r="AG102" s="73">
        <v>821.35087691580054</v>
      </c>
      <c r="AH102" s="73">
        <v>931.97706908459793</v>
      </c>
      <c r="AI102" s="73">
        <v>937.39051995539921</v>
      </c>
      <c r="AJ102" s="73">
        <v>846.10341518359769</v>
      </c>
      <c r="AK102" s="73">
        <v>831.72208086239971</v>
      </c>
      <c r="AL102" s="73">
        <v>823.02640152599906</v>
      </c>
      <c r="AM102" s="73">
        <v>845.58617523099974</v>
      </c>
      <c r="AN102" s="73">
        <v>797.90909634099933</v>
      </c>
      <c r="AO102" s="73">
        <v>887.08137712599921</v>
      </c>
      <c r="AP102" s="125">
        <v>15101.063688152393</v>
      </c>
      <c r="AQ102" s="73">
        <v>686.11725599060003</v>
      </c>
      <c r="AR102" s="73">
        <v>573.36367046280031</v>
      </c>
      <c r="AS102" s="73">
        <v>719.45826489739966</v>
      </c>
      <c r="AT102" s="73">
        <v>865.03389319759879</v>
      </c>
      <c r="AU102" s="73">
        <v>766.65443439479998</v>
      </c>
      <c r="AV102" s="73">
        <v>778.3313830208009</v>
      </c>
      <c r="AW102" s="73">
        <v>681.74834034439903</v>
      </c>
      <c r="AX102" s="73">
        <v>672.83694535819814</v>
      </c>
      <c r="AY102" s="73">
        <v>619.87545871439897</v>
      </c>
      <c r="AZ102" s="73">
        <v>742.08449203979956</v>
      </c>
      <c r="BA102" s="73">
        <v>661.52173784060176</v>
      </c>
      <c r="BB102" s="73">
        <v>789.58591376979996</v>
      </c>
      <c r="BC102" s="125">
        <v>8556.6117900311983</v>
      </c>
      <c r="BD102" s="72">
        <v>544.31418021260038</v>
      </c>
      <c r="BE102" s="73">
        <v>667.18573999000046</v>
      </c>
      <c r="BF102" s="73">
        <v>617.81850095419998</v>
      </c>
      <c r="BG102" s="73">
        <v>608.68913584780057</v>
      </c>
      <c r="BH102" s="73">
        <v>667.89829052239975</v>
      </c>
      <c r="BI102" s="73">
        <v>598.83231905420007</v>
      </c>
      <c r="BJ102" s="73">
        <v>592.18152278040031</v>
      </c>
      <c r="BK102" s="72">
        <f t="shared" ref="BK102:BK108" si="19">SUM($AD102:$AJ102)</f>
        <v>10915.738557065995</v>
      </c>
      <c r="BL102" s="153">
        <f t="shared" ref="BL102:BL108" si="20">SUM($AQ102:$AW102)</f>
        <v>5070.7072423083991</v>
      </c>
      <c r="BM102" s="224">
        <f t="shared" ref="BM102:BM108" si="21">SUM($BD102:$BJ102)</f>
        <v>4296.9196893616017</v>
      </c>
      <c r="BN102" s="114">
        <f t="shared" ref="BN102" si="22">((BM102/BL102)-1)*100</f>
        <v>-15.25995321699024</v>
      </c>
      <c r="BO102" s="68"/>
      <c r="BP102" s="68"/>
    </row>
    <row r="103" spans="1:68" ht="20.100000000000001" customHeight="1" thickBot="1" x14ac:dyDescent="0.3">
      <c r="A103" s="173"/>
      <c r="B103" s="95"/>
      <c r="C103" s="93" t="s">
        <v>79</v>
      </c>
      <c r="D103" s="90">
        <v>151271</v>
      </c>
      <c r="E103" s="91">
        <v>144557</v>
      </c>
      <c r="F103" s="91">
        <v>179014</v>
      </c>
      <c r="G103" s="91">
        <v>166654</v>
      </c>
      <c r="H103" s="91">
        <v>160733</v>
      </c>
      <c r="I103" s="91">
        <v>174771</v>
      </c>
      <c r="J103" s="91">
        <v>170182</v>
      </c>
      <c r="K103" s="91">
        <v>164895</v>
      </c>
      <c r="L103" s="91">
        <v>172088</v>
      </c>
      <c r="M103" s="91">
        <v>181836</v>
      </c>
      <c r="N103" s="91">
        <v>169466</v>
      </c>
      <c r="O103" s="91">
        <v>199173</v>
      </c>
      <c r="P103" s="131">
        <v>2034640</v>
      </c>
      <c r="Q103" s="91">
        <v>141639</v>
      </c>
      <c r="R103" s="91">
        <v>144167</v>
      </c>
      <c r="S103" s="91">
        <v>167426</v>
      </c>
      <c r="T103" s="91">
        <v>159970</v>
      </c>
      <c r="U103" s="91">
        <v>158825</v>
      </c>
      <c r="V103" s="91">
        <v>168744</v>
      </c>
      <c r="W103" s="91">
        <v>159753</v>
      </c>
      <c r="X103" s="91">
        <v>171891</v>
      </c>
      <c r="Y103" s="91">
        <v>162882</v>
      </c>
      <c r="Z103" s="91">
        <v>161065</v>
      </c>
      <c r="AA103" s="91">
        <v>163261</v>
      </c>
      <c r="AB103" s="91">
        <v>181790</v>
      </c>
      <c r="AC103" s="131">
        <v>1941413</v>
      </c>
      <c r="AD103" s="90">
        <v>140733</v>
      </c>
      <c r="AE103" s="91">
        <v>127746</v>
      </c>
      <c r="AF103" s="91">
        <v>176766</v>
      </c>
      <c r="AG103" s="91">
        <v>139353</v>
      </c>
      <c r="AH103" s="91">
        <v>164826</v>
      </c>
      <c r="AI103" s="91">
        <v>156446</v>
      </c>
      <c r="AJ103" s="91">
        <v>155356</v>
      </c>
      <c r="AK103" s="91">
        <v>162598</v>
      </c>
      <c r="AL103" s="91">
        <v>149533</v>
      </c>
      <c r="AM103" s="91">
        <v>164008</v>
      </c>
      <c r="AN103" s="91">
        <v>156880</v>
      </c>
      <c r="AO103" s="91">
        <v>163198</v>
      </c>
      <c r="AP103" s="131">
        <v>1857443</v>
      </c>
      <c r="AQ103" s="91">
        <v>134939</v>
      </c>
      <c r="AR103" s="91">
        <v>120348</v>
      </c>
      <c r="AS103" s="91">
        <v>146733</v>
      </c>
      <c r="AT103" s="91">
        <v>149748</v>
      </c>
      <c r="AU103" s="91">
        <v>149633</v>
      </c>
      <c r="AV103" s="91">
        <v>148583</v>
      </c>
      <c r="AW103" s="91">
        <v>151572</v>
      </c>
      <c r="AX103" s="91">
        <v>152024</v>
      </c>
      <c r="AY103" s="91">
        <v>134406</v>
      </c>
      <c r="AZ103" s="91">
        <v>160037</v>
      </c>
      <c r="BA103" s="91">
        <v>146252</v>
      </c>
      <c r="BB103" s="91">
        <v>149764</v>
      </c>
      <c r="BC103" s="131">
        <v>1744039</v>
      </c>
      <c r="BD103" s="90">
        <v>133028</v>
      </c>
      <c r="BE103" s="91">
        <v>129382</v>
      </c>
      <c r="BF103" s="91">
        <v>128108</v>
      </c>
      <c r="BG103" s="91">
        <v>138947</v>
      </c>
      <c r="BH103" s="91">
        <v>142935</v>
      </c>
      <c r="BI103" s="91">
        <v>124459</v>
      </c>
      <c r="BJ103" s="91">
        <v>149533</v>
      </c>
      <c r="BK103" s="90">
        <f t="shared" si="19"/>
        <v>1061226</v>
      </c>
      <c r="BL103" s="122">
        <f t="shared" si="20"/>
        <v>1001556</v>
      </c>
      <c r="BM103" s="123">
        <f t="shared" si="21"/>
        <v>946392</v>
      </c>
      <c r="BN103" s="177">
        <f t="shared" si="17"/>
        <v>-5.5078298168050548</v>
      </c>
      <c r="BO103" s="68"/>
      <c r="BP103" s="68"/>
    </row>
    <row r="104" spans="1:68" s="217" customFormat="1" ht="20.100000000000001" customHeight="1" x14ac:dyDescent="0.25">
      <c r="A104" s="173"/>
      <c r="B104" s="13" t="s">
        <v>82</v>
      </c>
      <c r="C104" s="285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81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81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81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81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17">
        <v>139918</v>
      </c>
      <c r="BK104" s="36">
        <f t="shared" si="19"/>
        <v>965344</v>
      </c>
      <c r="BL104" s="148">
        <f t="shared" si="20"/>
        <v>923243</v>
      </c>
      <c r="BM104" s="227">
        <f t="shared" si="21"/>
        <v>882662</v>
      </c>
      <c r="BN104" s="238">
        <f t="shared" si="17"/>
        <v>-4.3954841791380979</v>
      </c>
      <c r="BO104" s="68"/>
      <c r="BP104" s="76"/>
    </row>
    <row r="105" spans="1:68" s="217" customFormat="1" ht="20.100000000000001" customHeight="1" thickBot="1" x14ac:dyDescent="0.3">
      <c r="A105" s="173"/>
      <c r="B105" s="18" t="s">
        <v>81</v>
      </c>
      <c r="C105" s="286"/>
      <c r="D105" s="43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2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2">
        <v>196191</v>
      </c>
      <c r="AD105" s="43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2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2">
        <v>130507</v>
      </c>
      <c r="BD105" s="43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28">
        <v>9615</v>
      </c>
      <c r="BK105" s="43">
        <f t="shared" si="19"/>
        <v>95882</v>
      </c>
      <c r="BL105" s="20">
        <f t="shared" si="20"/>
        <v>78313</v>
      </c>
      <c r="BM105" s="53">
        <f t="shared" si="21"/>
        <v>63730</v>
      </c>
      <c r="BN105" s="114">
        <f t="shared" si="17"/>
        <v>-18.62142939231034</v>
      </c>
      <c r="BO105" s="68"/>
      <c r="BP105" s="78"/>
    </row>
    <row r="106" spans="1:68" ht="20.100000000000001" customHeight="1" thickBot="1" x14ac:dyDescent="0.3">
      <c r="A106" s="173"/>
      <c r="B106" s="95"/>
      <c r="C106" s="93" t="s">
        <v>80</v>
      </c>
      <c r="D106" s="90">
        <v>310884</v>
      </c>
      <c r="E106" s="91">
        <v>281290</v>
      </c>
      <c r="F106" s="91">
        <v>350632</v>
      </c>
      <c r="G106" s="91">
        <v>346902</v>
      </c>
      <c r="H106" s="91">
        <v>364045</v>
      </c>
      <c r="I106" s="91">
        <v>329026</v>
      </c>
      <c r="J106" s="91">
        <v>342674</v>
      </c>
      <c r="K106" s="91">
        <v>343995</v>
      </c>
      <c r="L106" s="91">
        <v>370728</v>
      </c>
      <c r="M106" s="91">
        <v>400981</v>
      </c>
      <c r="N106" s="91">
        <v>355404</v>
      </c>
      <c r="O106" s="91">
        <v>490200</v>
      </c>
      <c r="P106" s="131">
        <v>4286761</v>
      </c>
      <c r="Q106" s="91">
        <v>289382</v>
      </c>
      <c r="R106" s="91">
        <v>263930</v>
      </c>
      <c r="S106" s="91">
        <v>332848</v>
      </c>
      <c r="T106" s="91">
        <v>329949</v>
      </c>
      <c r="U106" s="91">
        <v>335402</v>
      </c>
      <c r="V106" s="91">
        <v>353228</v>
      </c>
      <c r="W106" s="91">
        <v>357843</v>
      </c>
      <c r="X106" s="91">
        <v>364210</v>
      </c>
      <c r="Y106" s="91">
        <v>359006</v>
      </c>
      <c r="Z106" s="91">
        <v>351681</v>
      </c>
      <c r="AA106" s="91">
        <v>354528</v>
      </c>
      <c r="AB106" s="91">
        <v>443685</v>
      </c>
      <c r="AC106" s="131">
        <v>4135692</v>
      </c>
      <c r="AD106" s="90">
        <v>284324</v>
      </c>
      <c r="AE106" s="91">
        <v>266768</v>
      </c>
      <c r="AF106" s="91">
        <v>334701</v>
      </c>
      <c r="AG106" s="91">
        <v>308348</v>
      </c>
      <c r="AH106" s="91">
        <v>344564</v>
      </c>
      <c r="AI106" s="91">
        <v>334680</v>
      </c>
      <c r="AJ106" s="91">
        <v>339190</v>
      </c>
      <c r="AK106" s="91">
        <v>348946</v>
      </c>
      <c r="AL106" s="91">
        <v>337561</v>
      </c>
      <c r="AM106" s="91">
        <v>349998</v>
      </c>
      <c r="AN106" s="91">
        <v>343839</v>
      </c>
      <c r="AO106" s="91">
        <v>410749</v>
      </c>
      <c r="AP106" s="131">
        <v>4003668</v>
      </c>
      <c r="AQ106" s="91">
        <v>279125</v>
      </c>
      <c r="AR106" s="91">
        <v>247055</v>
      </c>
      <c r="AS106" s="91">
        <v>319589</v>
      </c>
      <c r="AT106" s="91">
        <v>316721</v>
      </c>
      <c r="AU106" s="91">
        <v>323604</v>
      </c>
      <c r="AV106" s="91">
        <v>327535</v>
      </c>
      <c r="AW106" s="91">
        <v>328879</v>
      </c>
      <c r="AX106" s="91">
        <v>339185</v>
      </c>
      <c r="AY106" s="91">
        <v>307509</v>
      </c>
      <c r="AZ106" s="91">
        <v>352772</v>
      </c>
      <c r="BA106" s="91">
        <v>333396</v>
      </c>
      <c r="BB106" s="91">
        <v>381956</v>
      </c>
      <c r="BC106" s="131">
        <v>3857326</v>
      </c>
      <c r="BD106" s="90">
        <v>283981</v>
      </c>
      <c r="BE106" s="91">
        <v>270543</v>
      </c>
      <c r="BF106" s="91">
        <v>286197</v>
      </c>
      <c r="BG106" s="91">
        <v>306411</v>
      </c>
      <c r="BH106" s="91">
        <v>321265</v>
      </c>
      <c r="BI106" s="91">
        <v>297657</v>
      </c>
      <c r="BJ106" s="91">
        <v>328650</v>
      </c>
      <c r="BK106" s="90">
        <f t="shared" si="19"/>
        <v>2212575</v>
      </c>
      <c r="BL106" s="122">
        <f t="shared" si="20"/>
        <v>2142508</v>
      </c>
      <c r="BM106" s="123">
        <f t="shared" si="21"/>
        <v>2094704</v>
      </c>
      <c r="BN106" s="177">
        <f t="shared" ref="BN106" si="23">((BM106/BL106)-1)*100</f>
        <v>-2.2312168729358262</v>
      </c>
      <c r="BO106" s="68"/>
      <c r="BP106" s="68"/>
    </row>
    <row r="107" spans="1:68" s="217" customFormat="1" ht="20.100000000000001" customHeight="1" x14ac:dyDescent="0.25">
      <c r="A107" s="173"/>
      <c r="B107" s="18" t="s">
        <v>83</v>
      </c>
      <c r="C107" s="286"/>
      <c r="D107" s="43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2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2">
        <v>3806609</v>
      </c>
      <c r="AD107" s="43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2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2">
        <v>3630876</v>
      </c>
      <c r="BD107" s="43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28">
        <v>311987</v>
      </c>
      <c r="BK107" s="43">
        <f t="shared" si="19"/>
        <v>2049648</v>
      </c>
      <c r="BL107" s="20">
        <f t="shared" si="20"/>
        <v>2007220</v>
      </c>
      <c r="BM107" s="53">
        <f t="shared" si="21"/>
        <v>1980571</v>
      </c>
      <c r="BN107" s="238">
        <f t="shared" ref="BN107:BN108" si="24">((BM107/BL107)-1)*100</f>
        <v>-1.3276571576608442</v>
      </c>
      <c r="BO107" s="68"/>
      <c r="BP107" s="76"/>
    </row>
    <row r="108" spans="1:68" s="217" customFormat="1" ht="20.100000000000001" customHeight="1" thickBot="1" x14ac:dyDescent="0.3">
      <c r="A108" s="173"/>
      <c r="B108" s="287" t="s">
        <v>84</v>
      </c>
      <c r="C108" s="288"/>
      <c r="D108" s="72">
        <v>31786</v>
      </c>
      <c r="E108" s="73">
        <v>29901</v>
      </c>
      <c r="F108" s="73">
        <v>34679</v>
      </c>
      <c r="G108" s="73">
        <v>35348</v>
      </c>
      <c r="H108" s="73">
        <v>33412</v>
      </c>
      <c r="I108" s="73">
        <v>34883</v>
      </c>
      <c r="J108" s="73">
        <v>34213</v>
      </c>
      <c r="K108" s="73">
        <v>32906</v>
      </c>
      <c r="L108" s="73">
        <v>33749</v>
      </c>
      <c r="M108" s="73">
        <v>34580</v>
      </c>
      <c r="N108" s="73">
        <v>30720</v>
      </c>
      <c r="O108" s="73">
        <v>35318</v>
      </c>
      <c r="P108" s="125">
        <v>401495</v>
      </c>
      <c r="Q108" s="73">
        <v>26610</v>
      </c>
      <c r="R108" s="73">
        <v>24033</v>
      </c>
      <c r="S108" s="73">
        <v>27533</v>
      </c>
      <c r="T108" s="73">
        <v>28948</v>
      </c>
      <c r="U108" s="73">
        <v>29358</v>
      </c>
      <c r="V108" s="73">
        <v>28286</v>
      </c>
      <c r="W108" s="73">
        <v>27561</v>
      </c>
      <c r="X108" s="73">
        <v>28235</v>
      </c>
      <c r="Y108" s="73">
        <v>27590</v>
      </c>
      <c r="Z108" s="73">
        <v>26458</v>
      </c>
      <c r="AA108" s="73">
        <v>25854</v>
      </c>
      <c r="AB108" s="73">
        <v>28617</v>
      </c>
      <c r="AC108" s="125">
        <v>329083</v>
      </c>
      <c r="AD108" s="72">
        <v>22115</v>
      </c>
      <c r="AE108" s="73">
        <v>20827</v>
      </c>
      <c r="AF108" s="73">
        <v>25836</v>
      </c>
      <c r="AG108" s="73">
        <v>22519</v>
      </c>
      <c r="AH108" s="73">
        <v>24656</v>
      </c>
      <c r="AI108" s="73">
        <v>23741</v>
      </c>
      <c r="AJ108" s="73">
        <v>23233</v>
      </c>
      <c r="AK108" s="73">
        <v>22720</v>
      </c>
      <c r="AL108" s="73">
        <v>21868</v>
      </c>
      <c r="AM108" s="73">
        <v>22113</v>
      </c>
      <c r="AN108" s="73">
        <v>21191</v>
      </c>
      <c r="AO108" s="73">
        <v>22868</v>
      </c>
      <c r="AP108" s="125">
        <v>273687</v>
      </c>
      <c r="AQ108" s="73">
        <v>18302</v>
      </c>
      <c r="AR108" s="73">
        <v>17620</v>
      </c>
      <c r="AS108" s="73">
        <v>20912</v>
      </c>
      <c r="AT108" s="73">
        <v>20288</v>
      </c>
      <c r="AU108" s="73">
        <v>20081</v>
      </c>
      <c r="AV108" s="73">
        <v>19126</v>
      </c>
      <c r="AW108" s="73">
        <v>18959</v>
      </c>
      <c r="AX108" s="73">
        <v>19258</v>
      </c>
      <c r="AY108" s="73">
        <v>16467</v>
      </c>
      <c r="AZ108" s="73">
        <v>19712</v>
      </c>
      <c r="BA108" s="73">
        <v>17919</v>
      </c>
      <c r="BB108" s="73">
        <v>17806</v>
      </c>
      <c r="BC108" s="125">
        <v>226450</v>
      </c>
      <c r="BD108" s="72">
        <v>15743</v>
      </c>
      <c r="BE108" s="73">
        <v>16241</v>
      </c>
      <c r="BF108" s="73">
        <v>16352</v>
      </c>
      <c r="BG108" s="73">
        <v>16551</v>
      </c>
      <c r="BH108" s="73">
        <v>17433</v>
      </c>
      <c r="BI108" s="73">
        <v>15150</v>
      </c>
      <c r="BJ108" s="73">
        <v>16663</v>
      </c>
      <c r="BK108" s="72">
        <f t="shared" si="19"/>
        <v>162927</v>
      </c>
      <c r="BL108" s="153">
        <f t="shared" si="20"/>
        <v>135288</v>
      </c>
      <c r="BM108" s="224">
        <f t="shared" si="21"/>
        <v>114133</v>
      </c>
      <c r="BN108" s="114">
        <f t="shared" si="24"/>
        <v>-15.637011412689962</v>
      </c>
      <c r="BO108" s="68"/>
      <c r="BP108" s="78"/>
    </row>
    <row r="109" spans="1:68" ht="20.100000000000001" customHeight="1" thickBot="1" x14ac:dyDescent="0.3">
      <c r="A109" s="173"/>
      <c r="B109" s="84" t="s">
        <v>110</v>
      </c>
      <c r="C109" s="84"/>
      <c r="D109" s="40"/>
      <c r="E109" s="24"/>
      <c r="F109" s="24"/>
      <c r="G109" s="24"/>
      <c r="H109" s="24"/>
      <c r="I109" s="24"/>
      <c r="J109" s="24"/>
      <c r="K109" s="24"/>
      <c r="L109" s="24"/>
      <c r="M109" s="24"/>
      <c r="N109" s="40"/>
      <c r="O109" s="40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40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151"/>
      <c r="BM109" s="182"/>
      <c r="BN109" s="33"/>
      <c r="BO109" s="77"/>
      <c r="BP109" s="76"/>
    </row>
    <row r="110" spans="1:68" ht="20.100000000000001" customHeight="1" thickBot="1" x14ac:dyDescent="0.35">
      <c r="A110" s="173"/>
      <c r="B110" s="94"/>
      <c r="C110" s="93" t="s">
        <v>118</v>
      </c>
      <c r="D110" s="91">
        <v>337.20560385771023</v>
      </c>
      <c r="E110" s="91">
        <v>292.38932454667344</v>
      </c>
      <c r="F110" s="91">
        <v>319.81234525753337</v>
      </c>
      <c r="G110" s="91">
        <v>300.36501561772531</v>
      </c>
      <c r="H110" s="91">
        <v>311.59078544539722</v>
      </c>
      <c r="I110" s="91">
        <v>319.27452589988104</v>
      </c>
      <c r="J110" s="91">
        <v>324.81239882474682</v>
      </c>
      <c r="K110" s="91">
        <v>322.2948492703581</v>
      </c>
      <c r="L110" s="91">
        <v>325.03113643953202</v>
      </c>
      <c r="M110" s="91">
        <v>324.00315779129846</v>
      </c>
      <c r="N110" s="91">
        <v>344.51908899976922</v>
      </c>
      <c r="O110" s="92">
        <v>437.20456550596646</v>
      </c>
      <c r="P110" s="133">
        <v>3958.5027974565919</v>
      </c>
      <c r="Q110" s="91">
        <v>378.31008849038483</v>
      </c>
      <c r="R110" s="91">
        <v>323.2148210221518</v>
      </c>
      <c r="S110" s="91">
        <v>307.62229415622028</v>
      </c>
      <c r="T110" s="91">
        <v>298.43273526680002</v>
      </c>
      <c r="U110" s="91">
        <v>335.21975106159994</v>
      </c>
      <c r="V110" s="91">
        <v>348.26843291399996</v>
      </c>
      <c r="W110" s="91">
        <v>344.27367102720007</v>
      </c>
      <c r="X110" s="91">
        <v>358.55941899700019</v>
      </c>
      <c r="Y110" s="91">
        <v>350.07638896799995</v>
      </c>
      <c r="Z110" s="91">
        <v>359.62104202039956</v>
      </c>
      <c r="AA110" s="91">
        <v>380.23131332700035</v>
      </c>
      <c r="AB110" s="91">
        <v>459.23625583719996</v>
      </c>
      <c r="AC110" s="90">
        <v>4243.0662130879573</v>
      </c>
      <c r="AD110" s="90">
        <v>433.74220418120012</v>
      </c>
      <c r="AE110" s="91">
        <v>353.270547212</v>
      </c>
      <c r="AF110" s="91">
        <v>427.11940710980025</v>
      </c>
      <c r="AG110" s="91">
        <v>383.38381139799992</v>
      </c>
      <c r="AH110" s="91">
        <v>416.21825755999993</v>
      </c>
      <c r="AI110" s="91">
        <v>414.67376629460011</v>
      </c>
      <c r="AJ110" s="91">
        <v>425.24378657980026</v>
      </c>
      <c r="AK110" s="91">
        <v>439.17032738920011</v>
      </c>
      <c r="AL110" s="91">
        <v>424.14647588152479</v>
      </c>
      <c r="AM110" s="91">
        <v>451.41478501390543</v>
      </c>
      <c r="AN110" s="91">
        <v>478.32189381885428</v>
      </c>
      <c r="AO110" s="91">
        <v>534.09040246820041</v>
      </c>
      <c r="AP110" s="131">
        <v>5180.7956649070857</v>
      </c>
      <c r="AQ110" s="91">
        <v>547.2276254364001</v>
      </c>
      <c r="AR110" s="91">
        <v>416.19385095619987</v>
      </c>
      <c r="AS110" s="91">
        <v>487.24086295879994</v>
      </c>
      <c r="AT110" s="91">
        <v>466.33097639018592</v>
      </c>
      <c r="AU110" s="91">
        <v>483.86576635825611</v>
      </c>
      <c r="AV110" s="91">
        <v>506.81930938859978</v>
      </c>
      <c r="AW110" s="91">
        <v>531.59070050326272</v>
      </c>
      <c r="AX110" s="91">
        <v>558.38362492289048</v>
      </c>
      <c r="AY110" s="91">
        <v>543.07888585056548</v>
      </c>
      <c r="AZ110" s="91">
        <v>571.71050879900804</v>
      </c>
      <c r="BA110" s="91">
        <v>603.79724386197995</v>
      </c>
      <c r="BB110" s="91">
        <v>732.01613766809191</v>
      </c>
      <c r="BC110" s="131">
        <v>6448.2554930942406</v>
      </c>
      <c r="BD110" s="90">
        <v>668.47457143033034</v>
      </c>
      <c r="BE110" s="91">
        <v>587.90632725900059</v>
      </c>
      <c r="BF110" s="91">
        <v>590.24967441880062</v>
      </c>
      <c r="BG110" s="91">
        <v>598.32654976540084</v>
      </c>
      <c r="BH110" s="91">
        <v>657.11618351900165</v>
      </c>
      <c r="BI110" s="91">
        <v>663.70667746253662</v>
      </c>
      <c r="BJ110" s="91">
        <v>720.3259819940007</v>
      </c>
      <c r="BK110" s="90">
        <f>SUM($AD110:$AJ110)</f>
        <v>2853.6517803354009</v>
      </c>
      <c r="BL110" s="122">
        <f>SUM($AQ110:$AW110)</f>
        <v>3439.2690919917045</v>
      </c>
      <c r="BM110" s="123">
        <f>SUM($BD110:$BJ110)</f>
        <v>4486.1059658490703</v>
      </c>
      <c r="BN110" s="177">
        <f t="shared" ref="BN110" si="25">((BM110/BL110)-1)*100</f>
        <v>30.437771685120897</v>
      </c>
      <c r="BO110" s="77"/>
      <c r="BP110" s="76"/>
    </row>
    <row r="111" spans="1:68" ht="20.100000000000001" customHeight="1" x14ac:dyDescent="0.25">
      <c r="A111" s="173"/>
      <c r="B111" s="18" t="s">
        <v>64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7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5"/>
      <c r="BD111" s="44"/>
      <c r="BE111" s="24"/>
      <c r="BF111" s="24"/>
      <c r="BG111" s="24"/>
      <c r="BH111" s="24"/>
      <c r="BI111" s="24"/>
      <c r="BJ111" s="24"/>
      <c r="BK111" s="44"/>
      <c r="BL111" s="151"/>
      <c r="BM111" s="144"/>
      <c r="BN111" s="25"/>
      <c r="BO111" s="77"/>
      <c r="BP111" s="76"/>
    </row>
    <row r="112" spans="1:68" ht="20.100000000000001" customHeight="1" thickBot="1" x14ac:dyDescent="0.3">
      <c r="A112" s="173"/>
      <c r="B112" s="344" t="s">
        <v>12</v>
      </c>
      <c r="C112" s="345"/>
      <c r="D112" s="12">
        <v>149.16254800227117</v>
      </c>
      <c r="E112" s="12">
        <v>128.15006103016458</v>
      </c>
      <c r="F112" s="12">
        <v>135.87764669581605</v>
      </c>
      <c r="G112" s="12">
        <v>123.20887143119995</v>
      </c>
      <c r="H112" s="12">
        <v>133.32032281587453</v>
      </c>
      <c r="I112" s="12">
        <v>133.06343070700407</v>
      </c>
      <c r="J112" s="12">
        <v>136.07585042399978</v>
      </c>
      <c r="K112" s="12">
        <v>135.06836941684313</v>
      </c>
      <c r="L112" s="12">
        <v>131.12477606142551</v>
      </c>
      <c r="M112" s="12">
        <v>133.07474679147106</v>
      </c>
      <c r="N112" s="12">
        <v>138.66793938880016</v>
      </c>
      <c r="O112" s="26">
        <v>214.0528913862</v>
      </c>
      <c r="P112" s="132">
        <v>1690.84745415107</v>
      </c>
      <c r="Q112" s="12">
        <v>181.73076884242522</v>
      </c>
      <c r="R112" s="12">
        <v>147.29065417130118</v>
      </c>
      <c r="S112" s="12">
        <v>112.92970481162038</v>
      </c>
      <c r="T112" s="12">
        <v>111.50809443860021</v>
      </c>
      <c r="U112" s="12">
        <v>148.98812251820007</v>
      </c>
      <c r="V112" s="12">
        <v>156.33592476440012</v>
      </c>
      <c r="W112" s="12">
        <v>149.33050000800006</v>
      </c>
      <c r="X112" s="12">
        <v>157.7793334622001</v>
      </c>
      <c r="Y112" s="12">
        <v>159.19882383320021</v>
      </c>
      <c r="Z112" s="12">
        <v>162.75587261879986</v>
      </c>
      <c r="AA112" s="12">
        <v>179.5247405696002</v>
      </c>
      <c r="AB112" s="12">
        <v>240.45837162200004</v>
      </c>
      <c r="AC112" s="19">
        <v>1907.8309116603475</v>
      </c>
      <c r="AD112" s="19">
        <v>222.44594196300017</v>
      </c>
      <c r="AE112" s="12">
        <v>186.07802414480005</v>
      </c>
      <c r="AF112" s="12">
        <v>204.85907610820013</v>
      </c>
      <c r="AG112" s="12">
        <v>193.47490213979995</v>
      </c>
      <c r="AH112" s="12">
        <v>199.05837596380019</v>
      </c>
      <c r="AI112" s="12">
        <v>213.76560513000032</v>
      </c>
      <c r="AJ112" s="12">
        <v>208.07631137720011</v>
      </c>
      <c r="AK112" s="12">
        <v>218.9260241118001</v>
      </c>
      <c r="AL112" s="12">
        <v>215.71070315140039</v>
      </c>
      <c r="AM112" s="28">
        <v>218.95893594499992</v>
      </c>
      <c r="AN112" s="28">
        <v>238.88493666600013</v>
      </c>
      <c r="AO112" s="28">
        <v>276.84932834840004</v>
      </c>
      <c r="AP112" s="132">
        <v>2597.0881650494016</v>
      </c>
      <c r="AQ112" s="28">
        <v>293.22126891480025</v>
      </c>
      <c r="AR112" s="28">
        <v>212.33058479019988</v>
      </c>
      <c r="AS112" s="28">
        <v>258.81827696559992</v>
      </c>
      <c r="AT112" s="28">
        <v>242.29566737039983</v>
      </c>
      <c r="AU112" s="28">
        <v>250.89720449799992</v>
      </c>
      <c r="AV112" s="28">
        <v>273.28043969339979</v>
      </c>
      <c r="AW112" s="28">
        <v>270.29025659119952</v>
      </c>
      <c r="AX112" s="28">
        <v>287.64428973059972</v>
      </c>
      <c r="AY112" s="28">
        <v>274.99795594919999</v>
      </c>
      <c r="AZ112" s="28">
        <v>292.40902469639997</v>
      </c>
      <c r="BA112" s="28">
        <v>310.73258737880064</v>
      </c>
      <c r="BB112" s="28">
        <v>390.34765499160108</v>
      </c>
      <c r="BC112" s="132">
        <v>3357.2652115702003</v>
      </c>
      <c r="BD112" s="43">
        <v>356.58427444380129</v>
      </c>
      <c r="BE112" s="28">
        <v>314.36411214260062</v>
      </c>
      <c r="BF112" s="28">
        <v>301.8222201586006</v>
      </c>
      <c r="BG112" s="28">
        <v>292.71113176080098</v>
      </c>
      <c r="BH112" s="28">
        <v>336.14292149280152</v>
      </c>
      <c r="BI112" s="28">
        <v>356.41394486080111</v>
      </c>
      <c r="BJ112" s="28">
        <v>364.46752617980081</v>
      </c>
      <c r="BK112" s="150">
        <f>SUM($AD112:$AJ112)</f>
        <v>1427.7582368268008</v>
      </c>
      <c r="BL112" s="20">
        <f>SUM($AQ112:$AW112)</f>
        <v>1801.1336988235989</v>
      </c>
      <c r="BM112" s="53">
        <f>SUM($BD112:$BJ112)</f>
        <v>2322.506131039207</v>
      </c>
      <c r="BN112" s="114">
        <f t="shared" ref="BN112" si="26">((BM112/BL112)-1)*100</f>
        <v>28.946903417338742</v>
      </c>
      <c r="BO112" s="77"/>
      <c r="BP112" s="76"/>
    </row>
    <row r="113" spans="1:68" ht="20.100000000000001" customHeight="1" x14ac:dyDescent="0.25">
      <c r="A113" s="173"/>
      <c r="B113" s="13" t="s">
        <v>65</v>
      </c>
      <c r="C113" s="14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30"/>
      <c r="P113" s="179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8">
        <v>0</v>
      </c>
      <c r="AD113" s="128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79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79"/>
      <c r="BD113" s="128"/>
      <c r="BE113" s="121"/>
      <c r="BF113" s="121"/>
      <c r="BG113" s="121"/>
      <c r="BH113" s="121"/>
      <c r="BI113" s="121"/>
      <c r="BJ113" s="121"/>
      <c r="BK113" s="149"/>
      <c r="BL113" s="148"/>
      <c r="BM113" s="227"/>
      <c r="BN113" s="108"/>
      <c r="BO113" s="77"/>
      <c r="BP113" s="76"/>
    </row>
    <row r="114" spans="1:68" ht="20.100000000000001" customHeight="1" thickBot="1" x14ac:dyDescent="0.3">
      <c r="A114" s="173"/>
      <c r="B114" s="344" t="s">
        <v>12</v>
      </c>
      <c r="C114" s="343"/>
      <c r="D114" s="12">
        <v>188.04305585543904</v>
      </c>
      <c r="E114" s="135">
        <v>164.23926351650886</v>
      </c>
      <c r="F114" s="135">
        <v>183.93469856171734</v>
      </c>
      <c r="G114" s="135">
        <v>177.15614418652535</v>
      </c>
      <c r="H114" s="135">
        <v>178.27046262952268</v>
      </c>
      <c r="I114" s="12">
        <v>186.21109519287694</v>
      </c>
      <c r="J114" s="12">
        <v>188.73654840074704</v>
      </c>
      <c r="K114" s="12">
        <v>187.22647985351497</v>
      </c>
      <c r="L114" s="12">
        <v>193.90636037810654</v>
      </c>
      <c r="M114" s="12">
        <v>190.92841099982741</v>
      </c>
      <c r="N114" s="12">
        <v>205.85114961096903</v>
      </c>
      <c r="O114" s="26">
        <v>223.15167411976648</v>
      </c>
      <c r="P114" s="132">
        <v>2267.6553433055219</v>
      </c>
      <c r="Q114" s="12">
        <v>196.57931964795958</v>
      </c>
      <c r="R114" s="12">
        <v>175.92416685085064</v>
      </c>
      <c r="S114" s="12">
        <v>194.6925893445999</v>
      </c>
      <c r="T114" s="12">
        <v>186.92464082819984</v>
      </c>
      <c r="U114" s="12">
        <v>186.23162854339986</v>
      </c>
      <c r="V114" s="12">
        <v>191.93250814959984</v>
      </c>
      <c r="W114" s="12">
        <v>194.94317101919998</v>
      </c>
      <c r="X114" s="12">
        <v>200.78008553480012</v>
      </c>
      <c r="Y114" s="12">
        <v>190.87756513479977</v>
      </c>
      <c r="Z114" s="12">
        <v>196.8651694015997</v>
      </c>
      <c r="AA114" s="12">
        <v>200.70657275740015</v>
      </c>
      <c r="AB114" s="12">
        <v>218.77788421519992</v>
      </c>
      <c r="AC114" s="19">
        <v>2335.2353014276091</v>
      </c>
      <c r="AD114" s="19">
        <v>211.29626221819993</v>
      </c>
      <c r="AE114" s="12">
        <v>167.19252306719991</v>
      </c>
      <c r="AF114" s="12">
        <v>222.26033100160015</v>
      </c>
      <c r="AG114" s="12">
        <v>189.90890925819997</v>
      </c>
      <c r="AH114" s="12">
        <v>217.15988159619974</v>
      </c>
      <c r="AI114" s="12">
        <v>200.90816116459979</v>
      </c>
      <c r="AJ114" s="12">
        <v>217.16747520260017</v>
      </c>
      <c r="AK114" s="12">
        <v>220.24430327739998</v>
      </c>
      <c r="AL114" s="12">
        <v>208.4357727301244</v>
      </c>
      <c r="AM114" s="28">
        <v>232.45584906890554</v>
      </c>
      <c r="AN114" s="28">
        <v>239.43695715285415</v>
      </c>
      <c r="AO114" s="28">
        <v>257.24107411980032</v>
      </c>
      <c r="AP114" s="132">
        <v>2583.7074998576841</v>
      </c>
      <c r="AQ114" s="28">
        <v>254.00635652159988</v>
      </c>
      <c r="AR114" s="28">
        <v>203.86326616599999</v>
      </c>
      <c r="AS114" s="28">
        <v>228.42258599320002</v>
      </c>
      <c r="AT114" s="28">
        <v>224.03530901978607</v>
      </c>
      <c r="AU114" s="28">
        <v>232.96856186025619</v>
      </c>
      <c r="AV114" s="28">
        <v>233.53886969520002</v>
      </c>
      <c r="AW114" s="28">
        <v>261.3004439120632</v>
      </c>
      <c r="AX114" s="28">
        <v>270.73933519229081</v>
      </c>
      <c r="AY114" s="28">
        <v>268.08092990136555</v>
      </c>
      <c r="AZ114" s="28">
        <v>279.30148410260807</v>
      </c>
      <c r="BA114" s="28">
        <v>293.06465648317931</v>
      </c>
      <c r="BB114" s="28">
        <v>341.6684826764909</v>
      </c>
      <c r="BC114" s="132">
        <v>3090.9902815240398</v>
      </c>
      <c r="BD114" s="43">
        <v>311.89029698652899</v>
      </c>
      <c r="BE114" s="28">
        <v>273.54221511640003</v>
      </c>
      <c r="BF114" s="28">
        <v>288.42745426020002</v>
      </c>
      <c r="BG114" s="28">
        <v>305.6154180045998</v>
      </c>
      <c r="BH114" s="28">
        <v>320.97326202620008</v>
      </c>
      <c r="BI114" s="28">
        <v>307.29273260173557</v>
      </c>
      <c r="BJ114" s="28">
        <v>355.85845581419989</v>
      </c>
      <c r="BK114" s="225">
        <f>SUM($AD114:$AJ114)</f>
        <v>1425.8935435085996</v>
      </c>
      <c r="BL114" s="153">
        <f>SUM($AQ114:$AW114)</f>
        <v>1638.1353931681053</v>
      </c>
      <c r="BM114" s="224">
        <f>SUM($BD114:$BJ114)</f>
        <v>2163.5998348098642</v>
      </c>
      <c r="BN114" s="114">
        <f t="shared" ref="BN114:BN122" si="27">((BM114/BL114)-1)*100</f>
        <v>32.076984834905865</v>
      </c>
      <c r="BO114" s="77"/>
      <c r="BP114" s="76"/>
    </row>
    <row r="115" spans="1:68" ht="20.100000000000001" customHeight="1" thickBot="1" x14ac:dyDescent="0.35">
      <c r="A115" s="173"/>
      <c r="B115" s="94"/>
      <c r="C115" s="93" t="s">
        <v>71</v>
      </c>
      <c r="D115" s="91">
        <v>1773.0359676339738</v>
      </c>
      <c r="E115" s="91">
        <v>1414.686633929206</v>
      </c>
      <c r="F115" s="91">
        <v>1723.6147985208002</v>
      </c>
      <c r="G115" s="91">
        <v>1673.0297496051944</v>
      </c>
      <c r="H115" s="91">
        <v>1722.6825552664448</v>
      </c>
      <c r="I115" s="91">
        <v>1719.2534861473127</v>
      </c>
      <c r="J115" s="91">
        <v>1712.1309545140484</v>
      </c>
      <c r="K115" s="91">
        <v>1743.9732904875232</v>
      </c>
      <c r="L115" s="91">
        <v>1679.2380295766209</v>
      </c>
      <c r="M115" s="91">
        <v>1758.7908747832496</v>
      </c>
      <c r="N115" s="91">
        <v>1682.2369361585945</v>
      </c>
      <c r="O115" s="92">
        <v>2343.0596897903683</v>
      </c>
      <c r="P115" s="133">
        <v>20945.732966413336</v>
      </c>
      <c r="Q115" s="91">
        <v>1957.1572313418449</v>
      </c>
      <c r="R115" s="91">
        <v>1657.4872412795426</v>
      </c>
      <c r="S115" s="91">
        <v>1783.7241535275243</v>
      </c>
      <c r="T115" s="91">
        <v>1767.1553712815357</v>
      </c>
      <c r="U115" s="91">
        <v>1756.7064021940414</v>
      </c>
      <c r="V115" s="91">
        <v>1809.2543046562989</v>
      </c>
      <c r="W115" s="91">
        <v>1861.785509405561</v>
      </c>
      <c r="X115" s="91">
        <v>1812.520081243779</v>
      </c>
      <c r="Y115" s="91">
        <v>1815.7320280207175</v>
      </c>
      <c r="Z115" s="91">
        <v>1837.4005581572321</v>
      </c>
      <c r="AA115" s="91">
        <v>1839.3399205402507</v>
      </c>
      <c r="AB115" s="91">
        <v>2356.2097251623959</v>
      </c>
      <c r="AC115" s="90">
        <v>22254.472526810721</v>
      </c>
      <c r="AD115" s="90">
        <v>1949.4039642310415</v>
      </c>
      <c r="AE115" s="91">
        <v>1770.6474735738946</v>
      </c>
      <c r="AF115" s="91">
        <v>1955.7768344260689</v>
      </c>
      <c r="AG115" s="91">
        <v>1920.1153670100166</v>
      </c>
      <c r="AH115" s="91">
        <v>1939.8904155324506</v>
      </c>
      <c r="AI115" s="91">
        <v>1985.891046797055</v>
      </c>
      <c r="AJ115" s="91">
        <v>2026.1919893914576</v>
      </c>
      <c r="AK115" s="91">
        <v>2037.3577167119265</v>
      </c>
      <c r="AL115" s="91">
        <v>2005.6196928728784</v>
      </c>
      <c r="AM115" s="91">
        <v>2044.5814850601507</v>
      </c>
      <c r="AN115" s="91">
        <v>2062.4719308699655</v>
      </c>
      <c r="AO115" s="91">
        <v>2659.5621367687309</v>
      </c>
      <c r="AP115" s="131">
        <v>24357.510053245634</v>
      </c>
      <c r="AQ115" s="91">
        <v>2221.1095666539518</v>
      </c>
      <c r="AR115" s="91">
        <v>1972.8045845545221</v>
      </c>
      <c r="AS115" s="91">
        <v>2209.3788232637521</v>
      </c>
      <c r="AT115" s="91">
        <v>2126.3674048128569</v>
      </c>
      <c r="AU115" s="91">
        <v>2180.6139164667147</v>
      </c>
      <c r="AV115" s="91">
        <v>2153.2214547191452</v>
      </c>
      <c r="AW115" s="91">
        <v>2186.3019425893508</v>
      </c>
      <c r="AX115" s="91">
        <v>2239.1245595239234</v>
      </c>
      <c r="AY115" s="91">
        <v>2197.8364332764736</v>
      </c>
      <c r="AZ115" s="91">
        <v>2248.4378919974806</v>
      </c>
      <c r="BA115" s="91">
        <v>2270.7855177945185</v>
      </c>
      <c r="BB115" s="91">
        <v>3079.8380150866114</v>
      </c>
      <c r="BC115" s="131">
        <v>27085.820110739303</v>
      </c>
      <c r="BD115" s="90">
        <v>2445.4770645311764</v>
      </c>
      <c r="BE115" s="91">
        <v>2294.4394372841703</v>
      </c>
      <c r="BF115" s="91">
        <v>2347.7174430147611</v>
      </c>
      <c r="BG115" s="91">
        <v>2320.2357226666413</v>
      </c>
      <c r="BH115" s="91">
        <v>2328.5989798181058</v>
      </c>
      <c r="BI115" s="91">
        <v>2392.2447831877207</v>
      </c>
      <c r="BJ115" s="91">
        <v>2341.7416275519863</v>
      </c>
      <c r="BK115" s="90">
        <f>SUM($AD115:$AJ115)</f>
        <v>13547.917090961984</v>
      </c>
      <c r="BL115" s="122">
        <f>SUM($AQ115:$AW115)</f>
        <v>15049.797693060294</v>
      </c>
      <c r="BM115" s="123">
        <f>SUM($BD115:$BJ115)</f>
        <v>16470.455058054562</v>
      </c>
      <c r="BN115" s="177">
        <f t="shared" si="27"/>
        <v>9.4397107121868764</v>
      </c>
      <c r="BO115" s="77"/>
      <c r="BP115" s="76"/>
    </row>
    <row r="116" spans="1:68" ht="20.100000000000001" customHeight="1" x14ac:dyDescent="0.25">
      <c r="A116" s="173"/>
      <c r="B116" s="18" t="s">
        <v>69</v>
      </c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87"/>
      <c r="P116" s="25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44"/>
      <c r="AD116" s="4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5"/>
      <c r="BD116" s="44"/>
      <c r="BE116" s="24"/>
      <c r="BF116" s="24"/>
      <c r="BG116" s="24"/>
      <c r="BH116" s="24"/>
      <c r="BI116" s="24"/>
      <c r="BJ116" s="24"/>
      <c r="BK116" s="223"/>
      <c r="BL116" s="20"/>
      <c r="BM116" s="53"/>
      <c r="BN116" s="25"/>
      <c r="BO116" s="77"/>
      <c r="BP116" s="76"/>
    </row>
    <row r="117" spans="1:68" ht="20.100000000000001" customHeight="1" thickBot="1" x14ac:dyDescent="0.3">
      <c r="A117" s="173"/>
      <c r="B117" s="344" t="s">
        <v>12</v>
      </c>
      <c r="C117" s="345"/>
      <c r="D117" s="12">
        <v>19.15198050394828</v>
      </c>
      <c r="E117" s="12">
        <v>18.993334973012644</v>
      </c>
      <c r="F117" s="12">
        <v>22.153801235091954</v>
      </c>
      <c r="G117" s="12">
        <v>21.722361684964365</v>
      </c>
      <c r="H117" s="12">
        <v>22.263119731860922</v>
      </c>
      <c r="I117" s="12">
        <v>22.039222241220685</v>
      </c>
      <c r="J117" s="12">
        <v>23.445197190328731</v>
      </c>
      <c r="K117" s="12">
        <v>24.145655038093103</v>
      </c>
      <c r="L117" s="12">
        <v>24.948699898459978</v>
      </c>
      <c r="M117" s="12">
        <v>25.22564673945632</v>
      </c>
      <c r="N117" s="12">
        <v>26.830491721352875</v>
      </c>
      <c r="O117" s="26">
        <v>25.649255112321839</v>
      </c>
      <c r="P117" s="132">
        <v>276.56876607011168</v>
      </c>
      <c r="Q117" s="12">
        <v>24.002024352764369</v>
      </c>
      <c r="R117" s="12">
        <v>24.256745791013792</v>
      </c>
      <c r="S117" s="12">
        <v>28.971994911400007</v>
      </c>
      <c r="T117" s="12">
        <v>28.345092662799974</v>
      </c>
      <c r="U117" s="12">
        <v>28.008849436399998</v>
      </c>
      <c r="V117" s="12">
        <v>28.2732128042</v>
      </c>
      <c r="W117" s="12">
        <v>30.897482405400002</v>
      </c>
      <c r="X117" s="12">
        <v>34.845400087600005</v>
      </c>
      <c r="Y117" s="12">
        <v>34.875080899400004</v>
      </c>
      <c r="Z117" s="12">
        <v>36.504764407800003</v>
      </c>
      <c r="AA117" s="12">
        <v>40.078187828800004</v>
      </c>
      <c r="AB117" s="12">
        <v>37.146729783199994</v>
      </c>
      <c r="AC117" s="19">
        <v>376.20556537077817</v>
      </c>
      <c r="AD117" s="19">
        <v>32.093743764599999</v>
      </c>
      <c r="AE117" s="12">
        <v>33.616387578800001</v>
      </c>
      <c r="AF117" s="12">
        <v>42.563365797599999</v>
      </c>
      <c r="AG117" s="12">
        <v>38.216346142199995</v>
      </c>
      <c r="AH117" s="12">
        <v>42.27738212420001</v>
      </c>
      <c r="AI117" s="12">
        <v>38.464776941599993</v>
      </c>
      <c r="AJ117" s="12">
        <v>46.197477585600005</v>
      </c>
      <c r="AK117" s="12">
        <v>48.410334984800002</v>
      </c>
      <c r="AL117" s="12">
        <v>44.874509093211493</v>
      </c>
      <c r="AM117" s="28">
        <v>54.174996991497693</v>
      </c>
      <c r="AN117" s="28">
        <v>54.096679396393107</v>
      </c>
      <c r="AO117" s="28">
        <v>48.695523390800005</v>
      </c>
      <c r="AP117" s="132">
        <v>523.68152379130231</v>
      </c>
      <c r="AQ117" s="28">
        <v>48.430555087199998</v>
      </c>
      <c r="AR117" s="28">
        <v>42.366582778199998</v>
      </c>
      <c r="AS117" s="28">
        <v>43.26038862699999</v>
      </c>
      <c r="AT117" s="28">
        <v>43.514283858280002</v>
      </c>
      <c r="AU117" s="28">
        <v>45.336333119999992</v>
      </c>
      <c r="AV117" s="28">
        <v>44.680339875800009</v>
      </c>
      <c r="AW117" s="28">
        <v>54.556692194716099</v>
      </c>
      <c r="AX117" s="28">
        <v>55.38722367058736</v>
      </c>
      <c r="AY117" s="28">
        <v>57.5495641517793</v>
      </c>
      <c r="AZ117" s="28">
        <v>61.781124313112663</v>
      </c>
      <c r="BA117" s="28">
        <v>67.027245602449426</v>
      </c>
      <c r="BB117" s="28">
        <v>161.44099184281845</v>
      </c>
      <c r="BC117" s="132">
        <v>725.33132512194334</v>
      </c>
      <c r="BD117" s="43">
        <v>54.095289113464482</v>
      </c>
      <c r="BE117" s="28">
        <v>61.749570163800001</v>
      </c>
      <c r="BF117" s="28">
        <v>60.4534750276</v>
      </c>
      <c r="BG117" s="28">
        <v>54.969455299400003</v>
      </c>
      <c r="BH117" s="28">
        <v>53.71006880680001</v>
      </c>
      <c r="BI117" s="28">
        <v>151.55123453852516</v>
      </c>
      <c r="BJ117" s="28">
        <v>73.823209560999985</v>
      </c>
      <c r="BK117" s="150">
        <f>SUM($AD117:$AJ117)</f>
        <v>273.42947993460001</v>
      </c>
      <c r="BL117" s="20">
        <f>SUM($AQ117:$AW117)</f>
        <v>322.14517554119612</v>
      </c>
      <c r="BM117" s="53">
        <f>SUM($BD117:$BJ117)</f>
        <v>510.35230251058965</v>
      </c>
      <c r="BN117" s="114">
        <f t="shared" ref="BN117" si="28">((BM117/BL117)-1)*100</f>
        <v>58.423077934726187</v>
      </c>
      <c r="BO117" s="77"/>
      <c r="BP117" s="76"/>
    </row>
    <row r="118" spans="1:68" ht="20.100000000000001" customHeight="1" x14ac:dyDescent="0.25">
      <c r="A118" s="173"/>
      <c r="B118" s="13" t="s">
        <v>70</v>
      </c>
      <c r="C118" s="14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30"/>
      <c r="P118" s="179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8"/>
      <c r="AD118" s="128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79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79"/>
      <c r="BD118" s="128"/>
      <c r="BE118" s="121"/>
      <c r="BF118" s="121"/>
      <c r="BG118" s="121"/>
      <c r="BH118" s="121"/>
      <c r="BI118" s="121"/>
      <c r="BJ118" s="121"/>
      <c r="BK118" s="149"/>
      <c r="BL118" s="148"/>
      <c r="BM118" s="227"/>
      <c r="BN118" s="108"/>
      <c r="BO118" s="77"/>
      <c r="BP118" s="76"/>
    </row>
    <row r="119" spans="1:68" ht="20.100000000000001" customHeight="1" thickBot="1" x14ac:dyDescent="0.3">
      <c r="A119" s="173"/>
      <c r="B119" s="344" t="s">
        <v>12</v>
      </c>
      <c r="C119" s="343"/>
      <c r="D119" s="12">
        <v>1753.8839871300254</v>
      </c>
      <c r="E119" s="135">
        <v>1395.6932989561933</v>
      </c>
      <c r="F119" s="135">
        <v>1701.4609972857081</v>
      </c>
      <c r="G119" s="135">
        <v>1651.30738792023</v>
      </c>
      <c r="H119" s="135">
        <v>1700.4194355345837</v>
      </c>
      <c r="I119" s="12">
        <v>1697.2142639060921</v>
      </c>
      <c r="J119" s="12">
        <v>1688.6857573237196</v>
      </c>
      <c r="K119" s="12">
        <v>1719.8276354494301</v>
      </c>
      <c r="L119" s="12">
        <v>1654.2893296781608</v>
      </c>
      <c r="M119" s="12">
        <v>1733.5652280437932</v>
      </c>
      <c r="N119" s="12">
        <v>1655.4064444372416</v>
      </c>
      <c r="O119" s="26">
        <v>2317.4104346780464</v>
      </c>
      <c r="P119" s="132">
        <v>20669.164200343224</v>
      </c>
      <c r="Q119" s="12">
        <v>1933.1552069890804</v>
      </c>
      <c r="R119" s="12">
        <v>1633.2304954885287</v>
      </c>
      <c r="S119" s="12">
        <v>1754.7521586161242</v>
      </c>
      <c r="T119" s="12">
        <v>1738.8102786187358</v>
      </c>
      <c r="U119" s="12">
        <v>1728.6975527576415</v>
      </c>
      <c r="V119" s="12">
        <v>1780.9810918520989</v>
      </c>
      <c r="W119" s="12">
        <v>1830.8880270001609</v>
      </c>
      <c r="X119" s="12">
        <v>1777.6746811561791</v>
      </c>
      <c r="Y119" s="12">
        <v>1780.8569471213175</v>
      </c>
      <c r="Z119" s="12">
        <v>1800.8957937494322</v>
      </c>
      <c r="AA119" s="12">
        <v>1799.2617327114506</v>
      </c>
      <c r="AB119" s="12">
        <v>2319.0629953791959</v>
      </c>
      <c r="AC119" s="19">
        <v>21878.266961439942</v>
      </c>
      <c r="AD119" s="19">
        <v>1917.3102204664415</v>
      </c>
      <c r="AE119" s="12">
        <v>1737.0310859950946</v>
      </c>
      <c r="AF119" s="12">
        <v>1913.2134686284689</v>
      </c>
      <c r="AG119" s="12">
        <v>1881.8990208678165</v>
      </c>
      <c r="AH119" s="12">
        <v>1897.6130334082507</v>
      </c>
      <c r="AI119" s="12">
        <v>1947.4262698554551</v>
      </c>
      <c r="AJ119" s="12">
        <v>1979.9945118058577</v>
      </c>
      <c r="AK119" s="12">
        <v>1988.9473817271264</v>
      </c>
      <c r="AL119" s="12">
        <v>1960.7451837796668</v>
      </c>
      <c r="AM119" s="28">
        <v>1990.4064880686531</v>
      </c>
      <c r="AN119" s="28">
        <v>2008.3752514735725</v>
      </c>
      <c r="AO119" s="28">
        <v>2610.8666133779307</v>
      </c>
      <c r="AP119" s="132">
        <v>23833.828529454331</v>
      </c>
      <c r="AQ119" s="28">
        <v>2172.6790115667518</v>
      </c>
      <c r="AR119" s="28">
        <v>1930.4380017763222</v>
      </c>
      <c r="AS119" s="28">
        <v>2166.1184346367522</v>
      </c>
      <c r="AT119" s="28">
        <v>2082.8531209545768</v>
      </c>
      <c r="AU119" s="28">
        <v>2135.2775833467149</v>
      </c>
      <c r="AV119" s="28">
        <v>2108.541114843345</v>
      </c>
      <c r="AW119" s="28">
        <v>2131.7452503946347</v>
      </c>
      <c r="AX119" s="28">
        <v>2183.7373358533359</v>
      </c>
      <c r="AY119" s="28">
        <v>2140.2868691246945</v>
      </c>
      <c r="AZ119" s="28">
        <v>2186.6567676843679</v>
      </c>
      <c r="BA119" s="28">
        <v>2203.7582721920689</v>
      </c>
      <c r="BB119" s="28">
        <v>2918.3970232437932</v>
      </c>
      <c r="BC119" s="132">
        <v>26360.488785617359</v>
      </c>
      <c r="BD119" s="43">
        <v>2391.3817754177121</v>
      </c>
      <c r="BE119" s="28">
        <v>2232.6898671203703</v>
      </c>
      <c r="BF119" s="28">
        <v>2287.2639679871613</v>
      </c>
      <c r="BG119" s="28">
        <v>2265.2662673672412</v>
      </c>
      <c r="BH119" s="28">
        <v>2274.8889110113059</v>
      </c>
      <c r="BI119" s="28">
        <v>2240.6935486491957</v>
      </c>
      <c r="BJ119" s="28">
        <v>2267.9184179909862</v>
      </c>
      <c r="BK119" s="225">
        <f t="shared" ref="BK119:BK125" si="29">SUM($AD119:$AJ119)</f>
        <v>13274.487611027384</v>
      </c>
      <c r="BL119" s="153">
        <f t="shared" ref="BL119:BL125" si="30">SUM($AQ119:$AW119)</f>
        <v>14727.652517519098</v>
      </c>
      <c r="BM119" s="224">
        <f t="shared" ref="BM119:BM125" si="31">SUM($BD119:$BJ119)</f>
        <v>15960.102755543972</v>
      </c>
      <c r="BN119" s="114">
        <f t="shared" ref="BN119" si="32">((BM119/BL119)-1)*100</f>
        <v>8.3682734676067803</v>
      </c>
      <c r="BO119" s="77"/>
      <c r="BP119" s="76"/>
    </row>
    <row r="120" spans="1:68" ht="20.100000000000001" customHeight="1" thickBot="1" x14ac:dyDescent="0.3">
      <c r="A120" s="173"/>
      <c r="B120" s="95"/>
      <c r="C120" s="93" t="s">
        <v>119</v>
      </c>
      <c r="D120" s="91">
        <v>879413</v>
      </c>
      <c r="E120" s="91">
        <v>796009</v>
      </c>
      <c r="F120" s="91">
        <v>880914</v>
      </c>
      <c r="G120" s="91">
        <v>818833</v>
      </c>
      <c r="H120" s="91">
        <v>860927</v>
      </c>
      <c r="I120" s="91">
        <v>886768</v>
      </c>
      <c r="J120" s="91">
        <v>886845</v>
      </c>
      <c r="K120" s="91">
        <v>905179</v>
      </c>
      <c r="L120" s="91">
        <v>886452.61820076301</v>
      </c>
      <c r="M120" s="91">
        <v>898378</v>
      </c>
      <c r="N120" s="91">
        <v>930063</v>
      </c>
      <c r="O120" s="92">
        <v>1102542</v>
      </c>
      <c r="P120" s="133">
        <v>10732323.618200764</v>
      </c>
      <c r="Q120" s="91">
        <v>1031927</v>
      </c>
      <c r="R120" s="91">
        <v>930341</v>
      </c>
      <c r="S120" s="91">
        <v>846826</v>
      </c>
      <c r="T120" s="91">
        <v>829196</v>
      </c>
      <c r="U120" s="91">
        <v>969452</v>
      </c>
      <c r="V120" s="91">
        <v>1020330</v>
      </c>
      <c r="W120" s="91">
        <v>993408</v>
      </c>
      <c r="X120" s="91">
        <v>1054911</v>
      </c>
      <c r="Y120" s="91">
        <v>1056696</v>
      </c>
      <c r="Z120" s="91">
        <v>1066532</v>
      </c>
      <c r="AA120" s="91">
        <v>1125017</v>
      </c>
      <c r="AB120" s="91">
        <v>1232941</v>
      </c>
      <c r="AC120" s="90">
        <v>12157577</v>
      </c>
      <c r="AD120" s="90">
        <v>1262897</v>
      </c>
      <c r="AE120" s="91">
        <v>1076760</v>
      </c>
      <c r="AF120" s="91">
        <v>1303217</v>
      </c>
      <c r="AG120" s="91">
        <v>1206627</v>
      </c>
      <c r="AH120" s="91">
        <v>1284496</v>
      </c>
      <c r="AI120" s="91">
        <v>1358353</v>
      </c>
      <c r="AJ120" s="91">
        <v>1347750</v>
      </c>
      <c r="AK120" s="91">
        <v>1391642</v>
      </c>
      <c r="AL120" s="91">
        <v>1414175</v>
      </c>
      <c r="AM120" s="91">
        <v>1451938</v>
      </c>
      <c r="AN120" s="91">
        <v>1538165</v>
      </c>
      <c r="AO120" s="91">
        <v>1603745</v>
      </c>
      <c r="AP120" s="131">
        <v>16239765</v>
      </c>
      <c r="AQ120" s="91">
        <v>1943182</v>
      </c>
      <c r="AR120" s="91">
        <v>1378334</v>
      </c>
      <c r="AS120" s="91">
        <v>1609409</v>
      </c>
      <c r="AT120" s="91">
        <v>1604831.21</v>
      </c>
      <c r="AU120" s="91">
        <v>1675725</v>
      </c>
      <c r="AV120" s="91">
        <v>1808208</v>
      </c>
      <c r="AW120" s="91">
        <v>1856244</v>
      </c>
      <c r="AX120" s="91">
        <v>1953207</v>
      </c>
      <c r="AY120" s="91">
        <v>1960016</v>
      </c>
      <c r="AZ120" s="91">
        <v>2057417</v>
      </c>
      <c r="BA120" s="91">
        <v>2143272</v>
      </c>
      <c r="BB120" s="91">
        <v>2447646</v>
      </c>
      <c r="BC120" s="131">
        <v>22437491.210000001</v>
      </c>
      <c r="BD120" s="90">
        <v>2415788</v>
      </c>
      <c r="BE120" s="91">
        <v>2218405</v>
      </c>
      <c r="BF120" s="91">
        <v>2273105</v>
      </c>
      <c r="BG120" s="91">
        <v>2334964</v>
      </c>
      <c r="BH120" s="91">
        <v>2603944</v>
      </c>
      <c r="BI120" s="91">
        <v>2695122</v>
      </c>
      <c r="BJ120" s="91">
        <v>2898150</v>
      </c>
      <c r="BK120" s="90">
        <f t="shared" si="29"/>
        <v>8840100</v>
      </c>
      <c r="BL120" s="91">
        <f t="shared" si="30"/>
        <v>11875933.210000001</v>
      </c>
      <c r="BM120" s="92">
        <f t="shared" si="31"/>
        <v>17439478</v>
      </c>
      <c r="BN120" s="177">
        <f t="shared" si="27"/>
        <v>46.847221954021066</v>
      </c>
      <c r="BO120" s="77"/>
      <c r="BP120" s="76"/>
    </row>
    <row r="121" spans="1:68" ht="20.100000000000001" customHeight="1" thickBot="1" x14ac:dyDescent="0.3">
      <c r="A121" s="173"/>
      <c r="B121" s="348" t="s">
        <v>66</v>
      </c>
      <c r="C121" s="349"/>
      <c r="D121" s="16">
        <v>531265</v>
      </c>
      <c r="E121" s="16">
        <v>482028</v>
      </c>
      <c r="F121" s="16">
        <v>529874</v>
      </c>
      <c r="G121" s="16">
        <v>475607.00000000006</v>
      </c>
      <c r="H121" s="16">
        <v>513571</v>
      </c>
      <c r="I121" s="16">
        <v>523853.99999999994</v>
      </c>
      <c r="J121" s="16">
        <v>524272</v>
      </c>
      <c r="K121" s="16">
        <v>535071</v>
      </c>
      <c r="L121" s="16">
        <v>517765</v>
      </c>
      <c r="M121" s="16">
        <v>532878</v>
      </c>
      <c r="N121" s="16">
        <v>539438</v>
      </c>
      <c r="O121" s="51">
        <v>696487</v>
      </c>
      <c r="P121" s="115">
        <v>6402110</v>
      </c>
      <c r="Q121" s="16">
        <v>653908</v>
      </c>
      <c r="R121" s="16">
        <v>578317</v>
      </c>
      <c r="S121" s="16">
        <v>459054</v>
      </c>
      <c r="T121" s="16">
        <v>459206</v>
      </c>
      <c r="U121" s="16">
        <v>584965</v>
      </c>
      <c r="V121" s="16">
        <v>625829</v>
      </c>
      <c r="W121" s="16">
        <v>598466</v>
      </c>
      <c r="X121" s="16">
        <v>626911</v>
      </c>
      <c r="Y121" s="16">
        <v>644702</v>
      </c>
      <c r="Z121" s="16">
        <v>646380</v>
      </c>
      <c r="AA121" s="16">
        <v>701255</v>
      </c>
      <c r="AB121" s="16">
        <v>778797</v>
      </c>
      <c r="AC121" s="50">
        <v>7357790</v>
      </c>
      <c r="AD121" s="50">
        <v>812463</v>
      </c>
      <c r="AE121" s="16">
        <v>721031</v>
      </c>
      <c r="AF121" s="16">
        <v>812999</v>
      </c>
      <c r="AG121" s="16">
        <v>781432</v>
      </c>
      <c r="AH121" s="16">
        <v>802366</v>
      </c>
      <c r="AI121" s="16">
        <v>887903</v>
      </c>
      <c r="AJ121" s="16">
        <v>848931</v>
      </c>
      <c r="AK121" s="16">
        <v>889538</v>
      </c>
      <c r="AL121" s="16">
        <v>919976</v>
      </c>
      <c r="AM121" s="38">
        <v>904065</v>
      </c>
      <c r="AN121" s="38">
        <v>985885</v>
      </c>
      <c r="AO121" s="38">
        <v>1034902</v>
      </c>
      <c r="AP121" s="115">
        <v>10401491</v>
      </c>
      <c r="AQ121" s="38">
        <v>1347166</v>
      </c>
      <c r="AR121" s="38">
        <v>881299</v>
      </c>
      <c r="AS121" s="38">
        <v>1074846</v>
      </c>
      <c r="AT121" s="38">
        <v>1039883</v>
      </c>
      <c r="AU121" s="38">
        <v>1094650</v>
      </c>
      <c r="AV121" s="38">
        <v>1204611</v>
      </c>
      <c r="AW121" s="38">
        <v>1191452</v>
      </c>
      <c r="AX121" s="38">
        <v>1244317</v>
      </c>
      <c r="AY121" s="38">
        <v>1256030</v>
      </c>
      <c r="AZ121" s="38">
        <v>1319281</v>
      </c>
      <c r="BA121" s="38">
        <v>1382856</v>
      </c>
      <c r="BB121" s="38">
        <v>1575440</v>
      </c>
      <c r="BC121" s="115">
        <v>14611831</v>
      </c>
      <c r="BD121" s="37">
        <v>1587708</v>
      </c>
      <c r="BE121" s="38">
        <v>1466220</v>
      </c>
      <c r="BF121" s="38">
        <v>1450403</v>
      </c>
      <c r="BG121" s="38">
        <v>1439264</v>
      </c>
      <c r="BH121" s="38">
        <v>1679740</v>
      </c>
      <c r="BI121" s="38">
        <v>1794019</v>
      </c>
      <c r="BJ121" s="38">
        <v>1836845</v>
      </c>
      <c r="BK121" s="165">
        <f t="shared" si="29"/>
        <v>5667125</v>
      </c>
      <c r="BL121" s="166">
        <f t="shared" si="30"/>
        <v>7833907</v>
      </c>
      <c r="BM121" s="167">
        <f t="shared" si="31"/>
        <v>11254199</v>
      </c>
      <c r="BN121" s="119">
        <f t="shared" si="27"/>
        <v>43.660104721692505</v>
      </c>
      <c r="BO121" s="77"/>
      <c r="BP121" s="76"/>
    </row>
    <row r="122" spans="1:68" ht="20.100000000000001" customHeight="1" thickBot="1" x14ac:dyDescent="0.3">
      <c r="A122" s="173"/>
      <c r="B122" s="102" t="s">
        <v>67</v>
      </c>
      <c r="C122" s="289"/>
      <c r="D122" s="16">
        <v>348148</v>
      </c>
      <c r="E122" s="16">
        <v>313981</v>
      </c>
      <c r="F122" s="16">
        <v>351040</v>
      </c>
      <c r="G122" s="16">
        <v>343226</v>
      </c>
      <c r="H122" s="16">
        <v>347356</v>
      </c>
      <c r="I122" s="16">
        <v>362914</v>
      </c>
      <c r="J122" s="16">
        <v>362573</v>
      </c>
      <c r="K122" s="16">
        <v>370108</v>
      </c>
      <c r="L122" s="16">
        <v>368687.61820076301</v>
      </c>
      <c r="M122" s="16">
        <v>365500</v>
      </c>
      <c r="N122" s="16">
        <v>390625</v>
      </c>
      <c r="O122" s="51">
        <v>406055</v>
      </c>
      <c r="P122" s="125">
        <v>4330213.6182007631</v>
      </c>
      <c r="Q122" s="16">
        <v>378019</v>
      </c>
      <c r="R122" s="16">
        <v>352024</v>
      </c>
      <c r="S122" s="16">
        <v>387772</v>
      </c>
      <c r="T122" s="16">
        <v>369990</v>
      </c>
      <c r="U122" s="16">
        <v>384487</v>
      </c>
      <c r="V122" s="16">
        <v>394501</v>
      </c>
      <c r="W122" s="16">
        <v>394942</v>
      </c>
      <c r="X122" s="16">
        <v>428000</v>
      </c>
      <c r="Y122" s="16">
        <v>411994</v>
      </c>
      <c r="Z122" s="16">
        <v>420152</v>
      </c>
      <c r="AA122" s="16">
        <v>423762</v>
      </c>
      <c r="AB122" s="16">
        <v>454144</v>
      </c>
      <c r="AC122" s="50">
        <v>4799787</v>
      </c>
      <c r="AD122" s="50">
        <v>450434</v>
      </c>
      <c r="AE122" s="16">
        <v>355729</v>
      </c>
      <c r="AF122" s="16">
        <v>490218</v>
      </c>
      <c r="AG122" s="16">
        <v>425195</v>
      </c>
      <c r="AH122" s="16">
        <v>482130</v>
      </c>
      <c r="AI122" s="16">
        <v>470450</v>
      </c>
      <c r="AJ122" s="16">
        <v>498819</v>
      </c>
      <c r="AK122" s="16">
        <v>502104</v>
      </c>
      <c r="AL122" s="16">
        <v>494199</v>
      </c>
      <c r="AM122" s="38">
        <v>547873</v>
      </c>
      <c r="AN122" s="38">
        <v>552280</v>
      </c>
      <c r="AO122" s="38">
        <v>568843</v>
      </c>
      <c r="AP122" s="115">
        <v>5838274</v>
      </c>
      <c r="AQ122" s="38">
        <v>596016</v>
      </c>
      <c r="AR122" s="38">
        <v>497035</v>
      </c>
      <c r="AS122" s="38">
        <v>534563</v>
      </c>
      <c r="AT122" s="38">
        <v>564948.21</v>
      </c>
      <c r="AU122" s="38">
        <v>581075</v>
      </c>
      <c r="AV122" s="38">
        <v>603597</v>
      </c>
      <c r="AW122" s="38">
        <v>664792</v>
      </c>
      <c r="AX122" s="38">
        <v>708890</v>
      </c>
      <c r="AY122" s="38">
        <v>703986</v>
      </c>
      <c r="AZ122" s="38">
        <v>738136</v>
      </c>
      <c r="BA122" s="38">
        <v>760416</v>
      </c>
      <c r="BB122" s="38">
        <v>872206</v>
      </c>
      <c r="BC122" s="115">
        <v>7825660.21</v>
      </c>
      <c r="BD122" s="37">
        <v>828080</v>
      </c>
      <c r="BE122" s="38">
        <v>752185</v>
      </c>
      <c r="BF122" s="38">
        <v>822702</v>
      </c>
      <c r="BG122" s="38">
        <v>895700</v>
      </c>
      <c r="BH122" s="38">
        <v>924204</v>
      </c>
      <c r="BI122" s="38">
        <v>901103</v>
      </c>
      <c r="BJ122" s="38">
        <v>1061305</v>
      </c>
      <c r="BK122" s="165">
        <f t="shared" si="29"/>
        <v>3172975</v>
      </c>
      <c r="BL122" s="166">
        <f t="shared" si="30"/>
        <v>4042026.21</v>
      </c>
      <c r="BM122" s="167">
        <f t="shared" si="31"/>
        <v>6185279</v>
      </c>
      <c r="BN122" s="114">
        <f t="shared" si="27"/>
        <v>53.02421801960557</v>
      </c>
      <c r="BO122" s="77"/>
      <c r="BP122" s="76"/>
    </row>
    <row r="123" spans="1:68" ht="38.25" customHeight="1" thickBot="1" x14ac:dyDescent="0.25">
      <c r="A123" s="173"/>
      <c r="B123" s="95"/>
      <c r="C123" s="290" t="s">
        <v>72</v>
      </c>
      <c r="D123" s="274">
        <v>3500595</v>
      </c>
      <c r="E123" s="274">
        <v>2896382</v>
      </c>
      <c r="F123" s="274">
        <v>7270482</v>
      </c>
      <c r="G123" s="274">
        <v>3722039</v>
      </c>
      <c r="H123" s="274">
        <v>3810452</v>
      </c>
      <c r="I123" s="274">
        <v>3843492</v>
      </c>
      <c r="J123" s="274">
        <v>3771715</v>
      </c>
      <c r="K123" s="274">
        <v>3859976</v>
      </c>
      <c r="L123" s="274">
        <v>3768079.3817992369</v>
      </c>
      <c r="M123" s="274">
        <v>3900492</v>
      </c>
      <c r="N123" s="274">
        <v>3709520</v>
      </c>
      <c r="O123" s="275">
        <v>4425987</v>
      </c>
      <c r="P123" s="276">
        <v>48479211.381799236</v>
      </c>
      <c r="Q123" s="274">
        <v>3988513</v>
      </c>
      <c r="R123" s="274">
        <v>3516710</v>
      </c>
      <c r="S123" s="274">
        <v>3663916</v>
      </c>
      <c r="T123" s="274">
        <v>3822361</v>
      </c>
      <c r="U123" s="274">
        <v>3878271</v>
      </c>
      <c r="V123" s="274">
        <v>3972883</v>
      </c>
      <c r="W123" s="274">
        <v>3993813</v>
      </c>
      <c r="X123" s="274">
        <v>3978080</v>
      </c>
      <c r="Y123" s="274">
        <v>3974207</v>
      </c>
      <c r="Z123" s="274">
        <v>4026652</v>
      </c>
      <c r="AA123" s="274">
        <v>3994059</v>
      </c>
      <c r="AB123" s="274">
        <v>5120507.7699999996</v>
      </c>
      <c r="AC123" s="273">
        <v>47929972.769999996</v>
      </c>
      <c r="AD123" s="273">
        <v>3987729</v>
      </c>
      <c r="AE123" s="274">
        <v>3656379</v>
      </c>
      <c r="AF123" s="274">
        <v>4165592</v>
      </c>
      <c r="AG123" s="274">
        <v>4095145</v>
      </c>
      <c r="AH123" s="274">
        <v>4167586</v>
      </c>
      <c r="AI123" s="274">
        <v>4230483</v>
      </c>
      <c r="AJ123" s="274">
        <v>4209899</v>
      </c>
      <c r="AK123" s="274">
        <v>4067763</v>
      </c>
      <c r="AL123" s="274">
        <v>5167032</v>
      </c>
      <c r="AM123" s="274">
        <v>4154805</v>
      </c>
      <c r="AN123" s="274">
        <v>4322252</v>
      </c>
      <c r="AO123" s="274">
        <v>4832923</v>
      </c>
      <c r="AP123" s="277">
        <v>51057588</v>
      </c>
      <c r="AQ123" s="274">
        <v>4341818</v>
      </c>
      <c r="AR123" s="274">
        <v>3929673</v>
      </c>
      <c r="AS123" s="274">
        <v>3469468</v>
      </c>
      <c r="AT123" s="274">
        <v>4448822.5999999996</v>
      </c>
      <c r="AU123" s="274">
        <v>4635233</v>
      </c>
      <c r="AV123" s="274">
        <v>4533573</v>
      </c>
      <c r="AW123" s="274">
        <v>4533401</v>
      </c>
      <c r="AX123" s="274">
        <v>4682187</v>
      </c>
      <c r="AY123" s="274">
        <v>4631129</v>
      </c>
      <c r="AZ123" s="274">
        <v>4751759</v>
      </c>
      <c r="BA123" s="274">
        <v>4722624</v>
      </c>
      <c r="BB123" s="274">
        <v>5424811</v>
      </c>
      <c r="BC123" s="277">
        <v>54104498.600000001</v>
      </c>
      <c r="BD123" s="273">
        <v>4745869</v>
      </c>
      <c r="BE123" s="274">
        <v>4597736</v>
      </c>
      <c r="BF123" s="274">
        <v>4774310</v>
      </c>
      <c r="BG123" s="274">
        <v>4796257</v>
      </c>
      <c r="BH123" s="274">
        <v>4931521</v>
      </c>
      <c r="BI123" s="274">
        <v>4820351</v>
      </c>
      <c r="BJ123" s="274">
        <v>4818310</v>
      </c>
      <c r="BK123" s="273">
        <f t="shared" si="29"/>
        <v>28512813</v>
      </c>
      <c r="BL123" s="274">
        <f t="shared" si="30"/>
        <v>29891988.600000001</v>
      </c>
      <c r="BM123" s="275">
        <f t="shared" si="31"/>
        <v>33484354</v>
      </c>
      <c r="BN123" s="278">
        <f t="shared" ref="BN123:BN125" si="33">((BM123/BL123)-1)*100</f>
        <v>12.017820052293192</v>
      </c>
      <c r="BO123" s="77"/>
      <c r="BP123" s="76"/>
    </row>
    <row r="124" spans="1:68" ht="20.100000000000001" customHeight="1" thickBot="1" x14ac:dyDescent="0.3">
      <c r="A124" s="173"/>
      <c r="B124" s="348" t="s">
        <v>73</v>
      </c>
      <c r="C124" s="349"/>
      <c r="D124" s="16">
        <v>25536</v>
      </c>
      <c r="E124" s="16">
        <v>26874</v>
      </c>
      <c r="F124" s="16">
        <v>32350</v>
      </c>
      <c r="G124" s="16">
        <v>30684</v>
      </c>
      <c r="H124" s="16">
        <v>31759</v>
      </c>
      <c r="I124" s="16">
        <v>30600</v>
      </c>
      <c r="J124" s="16">
        <v>32575</v>
      </c>
      <c r="K124" s="16">
        <v>34118</v>
      </c>
      <c r="L124" s="16">
        <v>35580.381799236973</v>
      </c>
      <c r="M124" s="16">
        <v>35721</v>
      </c>
      <c r="N124" s="16">
        <v>37544</v>
      </c>
      <c r="O124" s="51">
        <v>30899</v>
      </c>
      <c r="P124" s="115">
        <v>384240.38179923699</v>
      </c>
      <c r="Q124" s="16">
        <v>31475</v>
      </c>
      <c r="R124" s="16">
        <v>32599</v>
      </c>
      <c r="S124" s="16">
        <v>39217</v>
      </c>
      <c r="T124" s="16">
        <v>38178</v>
      </c>
      <c r="U124" s="16">
        <v>38591</v>
      </c>
      <c r="V124" s="16">
        <v>37725</v>
      </c>
      <c r="W124" s="16">
        <v>39435</v>
      </c>
      <c r="X124" s="16">
        <v>43614</v>
      </c>
      <c r="Y124" s="16">
        <v>43281</v>
      </c>
      <c r="Z124" s="16">
        <v>45364</v>
      </c>
      <c r="AA124" s="16">
        <v>46200</v>
      </c>
      <c r="AB124" s="16">
        <v>36862</v>
      </c>
      <c r="AC124" s="50">
        <v>472541</v>
      </c>
      <c r="AD124" s="50">
        <v>39405</v>
      </c>
      <c r="AE124" s="16">
        <v>38006</v>
      </c>
      <c r="AF124" s="16">
        <v>50231</v>
      </c>
      <c r="AG124" s="16">
        <v>43004</v>
      </c>
      <c r="AH124" s="16">
        <v>46793</v>
      </c>
      <c r="AI124" s="16">
        <v>42931</v>
      </c>
      <c r="AJ124" s="16">
        <v>49408</v>
      </c>
      <c r="AK124" s="16">
        <v>52320</v>
      </c>
      <c r="AL124" s="16">
        <v>49987</v>
      </c>
      <c r="AM124" s="38">
        <v>57296</v>
      </c>
      <c r="AN124" s="38">
        <v>57168</v>
      </c>
      <c r="AO124" s="38">
        <v>44146</v>
      </c>
      <c r="AP124" s="115">
        <v>570695</v>
      </c>
      <c r="AQ124" s="38">
        <v>48355</v>
      </c>
      <c r="AR124" s="38">
        <v>45620</v>
      </c>
      <c r="AS124" s="38">
        <v>46587</v>
      </c>
      <c r="AT124" s="38">
        <v>46898.600000000006</v>
      </c>
      <c r="AU124" s="38">
        <v>46642</v>
      </c>
      <c r="AV124" s="38">
        <v>44425</v>
      </c>
      <c r="AW124" s="38">
        <v>56110</v>
      </c>
      <c r="AX124" s="38">
        <v>59382</v>
      </c>
      <c r="AY124" s="38">
        <v>59322</v>
      </c>
      <c r="AZ124" s="38">
        <v>62974</v>
      </c>
      <c r="BA124" s="38">
        <v>64435</v>
      </c>
      <c r="BB124" s="38">
        <v>55774</v>
      </c>
      <c r="BC124" s="115">
        <v>636524.6</v>
      </c>
      <c r="BD124" s="37">
        <v>52076</v>
      </c>
      <c r="BE124" s="38">
        <v>56706</v>
      </c>
      <c r="BF124" s="38">
        <v>57825</v>
      </c>
      <c r="BG124" s="38">
        <v>54626</v>
      </c>
      <c r="BH124" s="38">
        <v>58675</v>
      </c>
      <c r="BI124" s="38">
        <v>54170</v>
      </c>
      <c r="BJ124" s="38">
        <v>68727</v>
      </c>
      <c r="BK124" s="165">
        <f t="shared" si="29"/>
        <v>309778</v>
      </c>
      <c r="BL124" s="166">
        <f t="shared" si="30"/>
        <v>334637.59999999998</v>
      </c>
      <c r="BM124" s="167">
        <f t="shared" si="31"/>
        <v>402805</v>
      </c>
      <c r="BN124" s="119">
        <f t="shared" si="33"/>
        <v>20.370514251835424</v>
      </c>
      <c r="BO124" s="77"/>
      <c r="BP124" s="76"/>
    </row>
    <row r="125" spans="1:68" ht="20.100000000000001" customHeight="1" thickBot="1" x14ac:dyDescent="0.3">
      <c r="A125" s="173"/>
      <c r="B125" s="102" t="s">
        <v>74</v>
      </c>
      <c r="C125" s="291"/>
      <c r="D125" s="16">
        <v>3475059</v>
      </c>
      <c r="E125" s="16">
        <v>2869508</v>
      </c>
      <c r="F125" s="16">
        <v>7238132</v>
      </c>
      <c r="G125" s="16">
        <v>3691355</v>
      </c>
      <c r="H125" s="16">
        <v>3778693</v>
      </c>
      <c r="I125" s="16">
        <v>3812892</v>
      </c>
      <c r="J125" s="16">
        <v>3739140</v>
      </c>
      <c r="K125" s="16">
        <v>3825858</v>
      </c>
      <c r="L125" s="16">
        <v>3732499</v>
      </c>
      <c r="M125" s="16">
        <v>3864771</v>
      </c>
      <c r="N125" s="16">
        <v>3671976</v>
      </c>
      <c r="O125" s="51">
        <v>4395088</v>
      </c>
      <c r="P125" s="125">
        <v>48094971</v>
      </c>
      <c r="Q125" s="16">
        <v>3957038</v>
      </c>
      <c r="R125" s="16">
        <v>3484111</v>
      </c>
      <c r="S125" s="16">
        <v>3624699</v>
      </c>
      <c r="T125" s="16">
        <v>3784183</v>
      </c>
      <c r="U125" s="16">
        <v>3839680</v>
      </c>
      <c r="V125" s="16">
        <v>3935158</v>
      </c>
      <c r="W125" s="16">
        <v>3954378</v>
      </c>
      <c r="X125" s="16">
        <v>3934466</v>
      </c>
      <c r="Y125" s="16">
        <v>3930926</v>
      </c>
      <c r="Z125" s="16">
        <v>3981288</v>
      </c>
      <c r="AA125" s="16">
        <v>3947859</v>
      </c>
      <c r="AB125" s="16">
        <v>5083645.7699999996</v>
      </c>
      <c r="AC125" s="50">
        <v>47457431.769999996</v>
      </c>
      <c r="AD125" s="50">
        <v>3948324</v>
      </c>
      <c r="AE125" s="16">
        <v>3618373</v>
      </c>
      <c r="AF125" s="16">
        <v>4115361</v>
      </c>
      <c r="AG125" s="16">
        <v>4052141</v>
      </c>
      <c r="AH125" s="16">
        <v>4120793</v>
      </c>
      <c r="AI125" s="16">
        <v>4187552</v>
      </c>
      <c r="AJ125" s="16">
        <v>4160491</v>
      </c>
      <c r="AK125" s="16">
        <v>4015443</v>
      </c>
      <c r="AL125" s="16">
        <v>5117045</v>
      </c>
      <c r="AM125" s="38">
        <v>4097509</v>
      </c>
      <c r="AN125" s="38">
        <v>4265084</v>
      </c>
      <c r="AO125" s="38">
        <v>4788777</v>
      </c>
      <c r="AP125" s="115">
        <v>50486893</v>
      </c>
      <c r="AQ125" s="38">
        <v>4293463</v>
      </c>
      <c r="AR125" s="38">
        <v>3884053</v>
      </c>
      <c r="AS125" s="38">
        <v>3422881</v>
      </c>
      <c r="AT125" s="38">
        <v>4401924</v>
      </c>
      <c r="AU125" s="38">
        <v>4588591</v>
      </c>
      <c r="AV125" s="38">
        <v>4489148</v>
      </c>
      <c r="AW125" s="38">
        <v>4477291</v>
      </c>
      <c r="AX125" s="38">
        <v>4622805</v>
      </c>
      <c r="AY125" s="38">
        <v>4571807</v>
      </c>
      <c r="AZ125" s="38">
        <v>4688785</v>
      </c>
      <c r="BA125" s="38">
        <v>4658189</v>
      </c>
      <c r="BB125" s="38">
        <v>5369037</v>
      </c>
      <c r="BC125" s="115">
        <v>53467974</v>
      </c>
      <c r="BD125" s="37">
        <v>4693793</v>
      </c>
      <c r="BE125" s="38">
        <v>4541030</v>
      </c>
      <c r="BF125" s="38">
        <v>4716485</v>
      </c>
      <c r="BG125" s="38">
        <v>4741631</v>
      </c>
      <c r="BH125" s="38">
        <v>4872846</v>
      </c>
      <c r="BI125" s="38">
        <v>4766181</v>
      </c>
      <c r="BJ125" s="38">
        <v>4749583</v>
      </c>
      <c r="BK125" s="165">
        <f t="shared" si="29"/>
        <v>28203035</v>
      </c>
      <c r="BL125" s="166">
        <f t="shared" si="30"/>
        <v>29557351</v>
      </c>
      <c r="BM125" s="167">
        <f t="shared" si="31"/>
        <v>33081549</v>
      </c>
      <c r="BN125" s="114">
        <f t="shared" si="33"/>
        <v>11.923253880227636</v>
      </c>
      <c r="BO125" s="77"/>
      <c r="BP125" s="76"/>
    </row>
    <row r="126" spans="1:68" ht="20.100000000000001" customHeight="1" thickBot="1" x14ac:dyDescent="0.3">
      <c r="A126" s="173"/>
      <c r="B126" s="13"/>
      <c r="C126" s="293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279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38"/>
      <c r="BD126" s="38"/>
      <c r="BE126" s="17"/>
      <c r="BF126" s="17"/>
      <c r="BG126" s="17"/>
      <c r="BH126" s="17"/>
      <c r="BI126" s="17"/>
      <c r="BJ126" s="17"/>
      <c r="BK126" s="199"/>
      <c r="BL126" s="157"/>
      <c r="BM126" s="157"/>
      <c r="BN126" s="170"/>
      <c r="BO126" s="77"/>
      <c r="BP126" s="76"/>
    </row>
    <row r="127" spans="1:68" ht="20.100000000000001" customHeight="1" thickBot="1" x14ac:dyDescent="0.3">
      <c r="A127" s="173"/>
      <c r="B127" s="206" t="s">
        <v>121</v>
      </c>
      <c r="C127" s="291"/>
      <c r="D127" s="16">
        <v>2365296</v>
      </c>
      <c r="E127" s="16">
        <v>2381846</v>
      </c>
      <c r="F127" s="16">
        <v>2373682</v>
      </c>
      <c r="G127" s="16">
        <v>2403101</v>
      </c>
      <c r="H127" s="16">
        <v>2440017</v>
      </c>
      <c r="I127" s="16">
        <v>2423800</v>
      </c>
      <c r="J127" s="16">
        <v>2474084</v>
      </c>
      <c r="K127" s="16">
        <v>2524866</v>
      </c>
      <c r="L127" s="16">
        <v>2584127</v>
      </c>
      <c r="M127" s="16">
        <v>2618910</v>
      </c>
      <c r="N127" s="16">
        <v>2656989</v>
      </c>
      <c r="O127" s="51">
        <v>2691452</v>
      </c>
      <c r="P127" s="115">
        <v>2691452</v>
      </c>
      <c r="Q127" s="16">
        <v>2545029</v>
      </c>
      <c r="R127" s="16">
        <v>2754517</v>
      </c>
      <c r="S127" s="16">
        <v>2752855</v>
      </c>
      <c r="T127" s="16">
        <v>2778192</v>
      </c>
      <c r="U127" s="16">
        <v>2788037</v>
      </c>
      <c r="V127" s="16">
        <v>2847248</v>
      </c>
      <c r="W127" s="16">
        <v>2894875</v>
      </c>
      <c r="X127" s="16">
        <v>2939278</v>
      </c>
      <c r="Y127" s="16">
        <v>2972011</v>
      </c>
      <c r="Z127" s="16">
        <v>3023342</v>
      </c>
      <c r="AA127" s="16">
        <v>3070115</v>
      </c>
      <c r="AB127" s="16">
        <v>3074779</v>
      </c>
      <c r="AC127" s="50">
        <v>3074779</v>
      </c>
      <c r="AD127" s="50">
        <v>3112484</v>
      </c>
      <c r="AE127" s="16">
        <v>3159182</v>
      </c>
      <c r="AF127" s="16">
        <v>3197011</v>
      </c>
      <c r="AG127" s="16">
        <v>3203348</v>
      </c>
      <c r="AH127" s="16">
        <v>3273438</v>
      </c>
      <c r="AI127" s="16">
        <v>3312012</v>
      </c>
      <c r="AJ127" s="16">
        <v>3371999</v>
      </c>
      <c r="AK127" s="16">
        <v>3442049</v>
      </c>
      <c r="AL127" s="16">
        <v>3538076</v>
      </c>
      <c r="AM127" s="38">
        <v>3569109</v>
      </c>
      <c r="AN127" s="38">
        <v>3656661</v>
      </c>
      <c r="AO127" s="38">
        <v>3632836</v>
      </c>
      <c r="AP127" s="115">
        <v>3632836</v>
      </c>
      <c r="AQ127" s="38">
        <v>3839327</v>
      </c>
      <c r="AR127" s="38">
        <v>3727221</v>
      </c>
      <c r="AS127" s="38">
        <v>3894712</v>
      </c>
      <c r="AT127" s="38">
        <v>3973056</v>
      </c>
      <c r="AU127" s="38">
        <v>4011820</v>
      </c>
      <c r="AV127" s="38">
        <v>4064542</v>
      </c>
      <c r="AW127" s="38">
        <v>4109654</v>
      </c>
      <c r="AX127" s="38">
        <v>4130421</v>
      </c>
      <c r="AY127" s="38">
        <v>4136098</v>
      </c>
      <c r="AZ127" s="38">
        <v>4173915</v>
      </c>
      <c r="BA127" s="38">
        <v>4224976</v>
      </c>
      <c r="BB127" s="38">
        <v>4278515</v>
      </c>
      <c r="BC127" s="115">
        <v>4278515</v>
      </c>
      <c r="BD127" s="37">
        <v>4224976</v>
      </c>
      <c r="BE127" s="38">
        <v>4439947</v>
      </c>
      <c r="BF127" s="38">
        <v>4544332</v>
      </c>
      <c r="BG127" s="38">
        <v>4614542</v>
      </c>
      <c r="BH127" s="38">
        <v>4668647</v>
      </c>
      <c r="BI127" s="38">
        <v>4732319</v>
      </c>
      <c r="BJ127" s="38">
        <v>4755608</v>
      </c>
      <c r="BK127" s="165">
        <f>+$AJ127</f>
        <v>3371999</v>
      </c>
      <c r="BL127" s="166">
        <f>+$AW127</f>
        <v>4109654</v>
      </c>
      <c r="BM127" s="167">
        <f>+$BJ127</f>
        <v>4755608</v>
      </c>
      <c r="BN127" s="119">
        <f t="shared" ref="BN127" si="34">((BM127/BL127)-1)*100</f>
        <v>15.71796555135785</v>
      </c>
      <c r="BO127" s="77"/>
      <c r="BP127" s="76"/>
    </row>
    <row r="128" spans="1:68" ht="20.100000000000001" customHeight="1" thickBot="1" x14ac:dyDescent="0.3">
      <c r="A128" s="173"/>
      <c r="B128" s="206" t="s">
        <v>68</v>
      </c>
      <c r="C128" s="291"/>
      <c r="D128" s="16">
        <v>108002</v>
      </c>
      <c r="E128" s="16">
        <v>107465</v>
      </c>
      <c r="F128" s="16">
        <v>107614</v>
      </c>
      <c r="G128" s="16">
        <v>108750</v>
      </c>
      <c r="H128" s="16">
        <v>109539</v>
      </c>
      <c r="I128" s="16">
        <v>111082</v>
      </c>
      <c r="J128" s="16">
        <v>112716</v>
      </c>
      <c r="K128" s="16">
        <v>113760</v>
      </c>
      <c r="L128" s="16">
        <v>114632</v>
      </c>
      <c r="M128" s="16">
        <v>116108</v>
      </c>
      <c r="N128" s="16">
        <v>119960</v>
      </c>
      <c r="O128" s="51">
        <v>120501</v>
      </c>
      <c r="P128" s="115">
        <v>120501</v>
      </c>
      <c r="Q128" s="16">
        <v>120969</v>
      </c>
      <c r="R128" s="16">
        <v>121239</v>
      </c>
      <c r="S128" s="16">
        <v>123646</v>
      </c>
      <c r="T128" s="16">
        <v>124696</v>
      </c>
      <c r="U128" s="16">
        <v>126004</v>
      </c>
      <c r="V128" s="16">
        <v>129021</v>
      </c>
      <c r="W128" s="16">
        <v>131207</v>
      </c>
      <c r="X128" s="16">
        <v>132171</v>
      </c>
      <c r="Y128" s="16">
        <v>133404</v>
      </c>
      <c r="Z128" s="16">
        <v>131946</v>
      </c>
      <c r="AA128" s="16">
        <v>133727</v>
      </c>
      <c r="AB128" s="16">
        <v>136942</v>
      </c>
      <c r="AC128" s="50">
        <v>136942</v>
      </c>
      <c r="AD128" s="50">
        <v>137165</v>
      </c>
      <c r="AE128" s="16">
        <v>136581</v>
      </c>
      <c r="AF128" s="16">
        <v>138917</v>
      </c>
      <c r="AG128" s="16">
        <v>139935</v>
      </c>
      <c r="AH128" s="16">
        <v>143029</v>
      </c>
      <c r="AI128" s="16">
        <v>146699</v>
      </c>
      <c r="AJ128" s="16">
        <v>147076</v>
      </c>
      <c r="AK128" s="16">
        <v>152226</v>
      </c>
      <c r="AL128" s="16">
        <v>150429</v>
      </c>
      <c r="AM128" s="38">
        <v>161384</v>
      </c>
      <c r="AN128" s="38">
        <v>164255</v>
      </c>
      <c r="AO128" s="38">
        <v>177057</v>
      </c>
      <c r="AP128" s="115">
        <v>177057</v>
      </c>
      <c r="AQ128" s="38">
        <v>178674</v>
      </c>
      <c r="AR128" s="38">
        <v>177386</v>
      </c>
      <c r="AS128" s="38">
        <v>181412</v>
      </c>
      <c r="AT128" s="38">
        <v>183606</v>
      </c>
      <c r="AU128" s="38">
        <v>185754</v>
      </c>
      <c r="AV128" s="38">
        <v>190176</v>
      </c>
      <c r="AW128" s="38">
        <v>193355</v>
      </c>
      <c r="AX128" s="38">
        <v>194182</v>
      </c>
      <c r="AY128" s="38">
        <v>196957</v>
      </c>
      <c r="AZ128" s="38">
        <v>201174</v>
      </c>
      <c r="BA128" s="38">
        <v>208274</v>
      </c>
      <c r="BB128" s="38">
        <v>209925</v>
      </c>
      <c r="BC128" s="115">
        <v>209925</v>
      </c>
      <c r="BD128" s="37">
        <v>208274</v>
      </c>
      <c r="BE128" s="38">
        <v>216416</v>
      </c>
      <c r="BF128" s="38">
        <v>218934</v>
      </c>
      <c r="BG128" s="38">
        <v>220262</v>
      </c>
      <c r="BH128" s="38">
        <v>222200</v>
      </c>
      <c r="BI128" s="38">
        <v>228168</v>
      </c>
      <c r="BJ128" s="38">
        <v>226943</v>
      </c>
      <c r="BK128" s="165">
        <f>+$AJ128</f>
        <v>147076</v>
      </c>
      <c r="BL128" s="166">
        <f>+$AW128</f>
        <v>193355</v>
      </c>
      <c r="BM128" s="167">
        <f>+$BJ128</f>
        <v>226943</v>
      </c>
      <c r="BN128" s="119">
        <f t="shared" ref="BN128:BN129" si="35">((BM128/BL128)-1)*100</f>
        <v>17.371156680716826</v>
      </c>
      <c r="BO128" s="77"/>
      <c r="BP128" s="76"/>
    </row>
    <row r="129" spans="1:68" ht="20.100000000000001" customHeight="1" thickBot="1" x14ac:dyDescent="0.3">
      <c r="A129" s="173"/>
      <c r="B129" s="206" t="s">
        <v>52</v>
      </c>
      <c r="C129" s="291"/>
      <c r="D129" s="16">
        <v>9846</v>
      </c>
      <c r="E129" s="16">
        <v>9900</v>
      </c>
      <c r="F129" s="16">
        <v>9985</v>
      </c>
      <c r="G129" s="16">
        <v>10074</v>
      </c>
      <c r="H129" s="16">
        <v>10149</v>
      </c>
      <c r="I129" s="16">
        <v>10147</v>
      </c>
      <c r="J129" s="16">
        <v>10231</v>
      </c>
      <c r="K129" s="16">
        <v>10322</v>
      </c>
      <c r="L129" s="16">
        <v>10446</v>
      </c>
      <c r="M129" s="16">
        <v>10544</v>
      </c>
      <c r="N129" s="16">
        <v>10644</v>
      </c>
      <c r="O129" s="51">
        <v>10846</v>
      </c>
      <c r="P129" s="115">
        <v>10846</v>
      </c>
      <c r="Q129" s="16">
        <v>10796</v>
      </c>
      <c r="R129" s="16">
        <v>10805</v>
      </c>
      <c r="S129" s="16">
        <v>10867</v>
      </c>
      <c r="T129" s="16">
        <v>10824</v>
      </c>
      <c r="U129" s="16">
        <v>10953</v>
      </c>
      <c r="V129" s="16">
        <v>11026</v>
      </c>
      <c r="W129" s="16">
        <v>11040</v>
      </c>
      <c r="X129" s="16">
        <v>11246</v>
      </c>
      <c r="Y129" s="16">
        <v>11299</v>
      </c>
      <c r="Z129" s="16">
        <v>8792</v>
      </c>
      <c r="AA129" s="16">
        <v>8868</v>
      </c>
      <c r="AB129" s="16">
        <v>9512</v>
      </c>
      <c r="AC129" s="50">
        <v>9512</v>
      </c>
      <c r="AD129" s="50">
        <v>9243</v>
      </c>
      <c r="AE129" s="16">
        <v>9357</v>
      </c>
      <c r="AF129" s="16">
        <v>9444</v>
      </c>
      <c r="AG129" s="16">
        <v>9628</v>
      </c>
      <c r="AH129" s="16">
        <v>9840</v>
      </c>
      <c r="AI129" s="16">
        <v>9788</v>
      </c>
      <c r="AJ129" s="16">
        <v>10240</v>
      </c>
      <c r="AK129" s="16">
        <v>10670</v>
      </c>
      <c r="AL129" s="16">
        <v>11050</v>
      </c>
      <c r="AM129" s="38">
        <v>10297</v>
      </c>
      <c r="AN129" s="38">
        <v>10680</v>
      </c>
      <c r="AO129" s="38">
        <v>11076</v>
      </c>
      <c r="AP129" s="115">
        <v>11076</v>
      </c>
      <c r="AQ129" s="38">
        <v>11562</v>
      </c>
      <c r="AR129" s="38">
        <v>11766</v>
      </c>
      <c r="AS129" s="38">
        <v>12370</v>
      </c>
      <c r="AT129" s="38">
        <v>12849</v>
      </c>
      <c r="AU129" s="38">
        <v>13445</v>
      </c>
      <c r="AV129" s="38">
        <v>13868</v>
      </c>
      <c r="AW129" s="38">
        <v>14394</v>
      </c>
      <c r="AX129" s="38">
        <v>14850</v>
      </c>
      <c r="AY129" s="38">
        <v>15314</v>
      </c>
      <c r="AZ129" s="38">
        <v>15926</v>
      </c>
      <c r="BA129" s="38">
        <v>16778</v>
      </c>
      <c r="BB129" s="38">
        <v>17443</v>
      </c>
      <c r="BC129" s="115">
        <v>17443</v>
      </c>
      <c r="BD129" s="37">
        <v>16778</v>
      </c>
      <c r="BE129" s="38">
        <v>18880</v>
      </c>
      <c r="BF129" s="38">
        <v>19494</v>
      </c>
      <c r="BG129" s="38">
        <v>20503</v>
      </c>
      <c r="BH129" s="38">
        <v>21406</v>
      </c>
      <c r="BI129" s="38">
        <v>22151</v>
      </c>
      <c r="BJ129" s="38">
        <v>23301</v>
      </c>
      <c r="BK129" s="165">
        <f>+$AJ129</f>
        <v>10240</v>
      </c>
      <c r="BL129" s="166">
        <f>+$AW129</f>
        <v>14394</v>
      </c>
      <c r="BM129" s="167">
        <f>+$BJ129</f>
        <v>23301</v>
      </c>
      <c r="BN129" s="119">
        <f t="shared" si="35"/>
        <v>61.879949979157978</v>
      </c>
      <c r="BO129" s="77"/>
      <c r="BP129" s="76"/>
    </row>
    <row r="130" spans="1:68" ht="20.100000000000001" customHeight="1" thickBot="1" x14ac:dyDescent="0.3">
      <c r="A130" s="173"/>
      <c r="B130" s="206" t="s">
        <v>53</v>
      </c>
      <c r="C130" s="291"/>
      <c r="D130" s="16">
        <v>2169</v>
      </c>
      <c r="E130" s="16">
        <v>2233</v>
      </c>
      <c r="F130" s="16">
        <v>2207</v>
      </c>
      <c r="G130" s="16">
        <v>2216</v>
      </c>
      <c r="H130" s="16">
        <v>2256</v>
      </c>
      <c r="I130" s="16">
        <v>2265</v>
      </c>
      <c r="J130" s="16">
        <v>2528</v>
      </c>
      <c r="K130" s="16">
        <v>2320</v>
      </c>
      <c r="L130" s="16">
        <v>2335</v>
      </c>
      <c r="M130" s="16">
        <v>2356</v>
      </c>
      <c r="N130" s="16">
        <v>2178</v>
      </c>
      <c r="O130" s="51">
        <v>2196</v>
      </c>
      <c r="P130" s="115">
        <v>2196</v>
      </c>
      <c r="Q130" s="16">
        <v>2222</v>
      </c>
      <c r="R130" s="16">
        <v>2212</v>
      </c>
      <c r="S130" s="16">
        <v>2227</v>
      </c>
      <c r="T130" s="16">
        <v>2227</v>
      </c>
      <c r="U130" s="16">
        <v>2239</v>
      </c>
      <c r="V130" s="16">
        <v>2250</v>
      </c>
      <c r="W130" s="16">
        <v>2260</v>
      </c>
      <c r="X130" s="16">
        <v>2264</v>
      </c>
      <c r="Y130" s="16">
        <v>2288</v>
      </c>
      <c r="Z130" s="16">
        <v>2312</v>
      </c>
      <c r="AA130" s="16">
        <v>2327</v>
      </c>
      <c r="AB130" s="16">
        <v>2336</v>
      </c>
      <c r="AC130" s="50">
        <v>2336</v>
      </c>
      <c r="AD130" s="50">
        <v>2353</v>
      </c>
      <c r="AE130" s="16">
        <v>2363</v>
      </c>
      <c r="AF130" s="16">
        <v>2426</v>
      </c>
      <c r="AG130" s="16">
        <v>2521</v>
      </c>
      <c r="AH130" s="16">
        <v>2510</v>
      </c>
      <c r="AI130" s="16">
        <v>2499</v>
      </c>
      <c r="AJ130" s="16">
        <v>2510</v>
      </c>
      <c r="AK130" s="16">
        <v>2546</v>
      </c>
      <c r="AL130" s="16">
        <v>2551</v>
      </c>
      <c r="AM130" s="38">
        <v>2555</v>
      </c>
      <c r="AN130" s="38">
        <v>2569</v>
      </c>
      <c r="AO130" s="38">
        <v>2814</v>
      </c>
      <c r="AP130" s="115">
        <v>2814</v>
      </c>
      <c r="AQ130" s="38">
        <v>2828</v>
      </c>
      <c r="AR130" s="38">
        <v>2843</v>
      </c>
      <c r="AS130" s="38">
        <v>2880</v>
      </c>
      <c r="AT130" s="38">
        <v>2916</v>
      </c>
      <c r="AU130" s="38">
        <v>2957</v>
      </c>
      <c r="AV130" s="38">
        <v>2968</v>
      </c>
      <c r="AW130" s="38">
        <v>2962</v>
      </c>
      <c r="AX130" s="38">
        <v>2965</v>
      </c>
      <c r="AY130" s="38">
        <v>2969</v>
      </c>
      <c r="AZ130" s="38">
        <v>2992</v>
      </c>
      <c r="BA130" s="38">
        <v>3005</v>
      </c>
      <c r="BB130" s="38">
        <v>3025</v>
      </c>
      <c r="BC130" s="115">
        <v>3025</v>
      </c>
      <c r="BD130" s="37">
        <v>3005</v>
      </c>
      <c r="BE130" s="38">
        <v>3033</v>
      </c>
      <c r="BF130" s="38">
        <v>3074</v>
      </c>
      <c r="BG130" s="38">
        <v>3105</v>
      </c>
      <c r="BH130" s="38">
        <v>3111</v>
      </c>
      <c r="BI130" s="38">
        <v>3125</v>
      </c>
      <c r="BJ130" s="38">
        <v>3135</v>
      </c>
      <c r="BK130" s="165">
        <f>+$AJ130</f>
        <v>2510</v>
      </c>
      <c r="BL130" s="166">
        <f>+$AW130</f>
        <v>2962</v>
      </c>
      <c r="BM130" s="167">
        <f>+$BJ130</f>
        <v>3135</v>
      </c>
      <c r="BN130" s="119">
        <f t="shared" ref="BN130" si="36">((BM130/BL130)-1)*100</f>
        <v>5.8406482106684754</v>
      </c>
      <c r="BO130" s="77"/>
      <c r="BP130" s="76"/>
    </row>
    <row r="131" spans="1:68" ht="20.100000000000001" customHeight="1" x14ac:dyDescent="0.25">
      <c r="A131" s="173"/>
      <c r="B131" s="296"/>
      <c r="C131" s="29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48"/>
      <c r="BL131" s="148"/>
      <c r="BM131" s="148"/>
      <c r="BN131" s="298"/>
      <c r="BO131" s="77"/>
      <c r="BP131" s="76"/>
    </row>
    <row r="132" spans="1:68" s="215" customFormat="1" ht="20.100000000000001" customHeight="1" thickBot="1" x14ac:dyDescent="0.3">
      <c r="A132" s="173"/>
      <c r="B132" s="85" t="s">
        <v>117</v>
      </c>
      <c r="C132" s="85"/>
      <c r="D132" s="124"/>
      <c r="E132" s="124"/>
      <c r="F132" s="24"/>
      <c r="G132" s="24"/>
      <c r="H132" s="24"/>
      <c r="I132" s="24"/>
      <c r="J132" s="24"/>
      <c r="K132" s="24"/>
      <c r="L132" s="24"/>
      <c r="M132" s="24"/>
      <c r="N132" s="1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151"/>
      <c r="BM132" s="160"/>
      <c r="BN132" s="24"/>
      <c r="BO132" s="68"/>
      <c r="BP132" s="71"/>
    </row>
    <row r="133" spans="1:68" s="215" customFormat="1" ht="20.100000000000001" customHeight="1" thickBot="1" x14ac:dyDescent="0.3">
      <c r="A133" s="173"/>
      <c r="B133" s="96"/>
      <c r="C133" s="93" t="s">
        <v>23</v>
      </c>
      <c r="D133" s="90">
        <v>6.4228844100000035</v>
      </c>
      <c r="E133" s="91">
        <v>6.5206746399999993</v>
      </c>
      <c r="F133" s="91">
        <v>12.037412189999996</v>
      </c>
      <c r="G133" s="91">
        <v>19.751261770000006</v>
      </c>
      <c r="H133" s="91">
        <v>16.434032690099997</v>
      </c>
      <c r="I133" s="91">
        <v>17.029683250000001</v>
      </c>
      <c r="J133" s="91">
        <v>20.067343869999995</v>
      </c>
      <c r="K133" s="91">
        <v>23.263204680000005</v>
      </c>
      <c r="L133" s="91">
        <v>23.619538039999998</v>
      </c>
      <c r="M133" s="91">
        <v>29.556228300000029</v>
      </c>
      <c r="N133" s="91">
        <v>39.418695540000009</v>
      </c>
      <c r="O133" s="91">
        <v>45.601147679999983</v>
      </c>
      <c r="P133" s="131">
        <v>259.72210706010003</v>
      </c>
      <c r="Q133" s="91">
        <v>43.55488927399999</v>
      </c>
      <c r="R133" s="91">
        <v>39.326891390000043</v>
      </c>
      <c r="S133" s="91">
        <v>46.245261094000057</v>
      </c>
      <c r="T133" s="91">
        <v>47.539360272000081</v>
      </c>
      <c r="U133" s="91">
        <v>50.543363000000127</v>
      </c>
      <c r="V133" s="91">
        <v>50.862674470000002</v>
      </c>
      <c r="W133" s="91">
        <v>57.119669044900014</v>
      </c>
      <c r="X133" s="91">
        <v>57.693885074699956</v>
      </c>
      <c r="Y133" s="91">
        <v>57.18492074000001</v>
      </c>
      <c r="Z133" s="91">
        <v>60.385673589999769</v>
      </c>
      <c r="AA133" s="91">
        <v>61.248096899999723</v>
      </c>
      <c r="AB133" s="91">
        <v>66.892010889999654</v>
      </c>
      <c r="AC133" s="131">
        <v>638.59669573959945</v>
      </c>
      <c r="AD133" s="90">
        <v>62.106635689999692</v>
      </c>
      <c r="AE133" s="91">
        <v>62.037317760000185</v>
      </c>
      <c r="AF133" s="91">
        <v>69.94372117500032</v>
      </c>
      <c r="AG133" s="91">
        <v>66.840489710000043</v>
      </c>
      <c r="AH133" s="91">
        <v>74.66164156999983</v>
      </c>
      <c r="AI133" s="91">
        <v>76.235107779999908</v>
      </c>
      <c r="AJ133" s="91">
        <v>79.198706904599831</v>
      </c>
      <c r="AK133" s="91">
        <v>84.022032802915263</v>
      </c>
      <c r="AL133" s="91">
        <v>86.602878439999685</v>
      </c>
      <c r="AM133" s="91">
        <v>89.829086603599734</v>
      </c>
      <c r="AN133" s="91">
        <v>93.525201329999646</v>
      </c>
      <c r="AO133" s="92">
        <v>98.25269162999993</v>
      </c>
      <c r="AP133" s="131">
        <v>943.255511396114</v>
      </c>
      <c r="AQ133" s="91">
        <v>93.979210918400028</v>
      </c>
      <c r="AR133" s="91">
        <v>89.006094619999999</v>
      </c>
      <c r="AS133" s="91">
        <v>103.21203527369981</v>
      </c>
      <c r="AT133" s="91">
        <v>92.034575199999765</v>
      </c>
      <c r="AU133" s="91">
        <v>99.034672700899634</v>
      </c>
      <c r="AV133" s="91">
        <v>100.91974859860012</v>
      </c>
      <c r="AW133" s="91">
        <v>106.8035421200005</v>
      </c>
      <c r="AX133" s="91">
        <v>110.96456725000047</v>
      </c>
      <c r="AY133" s="91">
        <v>108.60116136400076</v>
      </c>
      <c r="AZ133" s="91">
        <v>115.10836877280062</v>
      </c>
      <c r="BA133" s="91">
        <v>113.46224429200051</v>
      </c>
      <c r="BB133" s="91">
        <v>124.36382390000031</v>
      </c>
      <c r="BC133" s="131">
        <v>1257.4900450104026</v>
      </c>
      <c r="BD133" s="90">
        <v>118.1106177172001</v>
      </c>
      <c r="BE133" s="91">
        <v>111.32222467470054</v>
      </c>
      <c r="BF133" s="91">
        <v>120.5743589104008</v>
      </c>
      <c r="BG133" s="91">
        <v>122.0771185344006</v>
      </c>
      <c r="BH133" s="91">
        <v>126.8782943306004</v>
      </c>
      <c r="BI133" s="91">
        <v>124.6757729776009</v>
      </c>
      <c r="BJ133" s="91">
        <v>130.76149762440062</v>
      </c>
      <c r="BK133" s="90">
        <f>SUM($AD133:$AJ133)</f>
        <v>491.02362058959977</v>
      </c>
      <c r="BL133" s="91">
        <f>SUM($AQ133:$AW133)</f>
        <v>684.9898794316</v>
      </c>
      <c r="BM133" s="92">
        <f>SUM($BD133:$BJ133)</f>
        <v>854.39988476930398</v>
      </c>
      <c r="BN133" s="177">
        <f t="shared" ref="BN133:BN135" si="37">((BM133/BL133)-1)*100</f>
        <v>24.731753041122182</v>
      </c>
      <c r="BO133" s="68"/>
      <c r="BP133" s="71"/>
    </row>
    <row r="134" spans="1:68" s="215" customFormat="1" ht="20.100000000000001" customHeight="1" x14ac:dyDescent="0.25">
      <c r="A134" s="173"/>
      <c r="B134" s="18" t="s">
        <v>91</v>
      </c>
      <c r="C134" s="23"/>
      <c r="D134" s="44"/>
      <c r="E134" s="24"/>
      <c r="F134" s="24"/>
      <c r="G134" s="24"/>
      <c r="H134" s="33"/>
      <c r="I134" s="24"/>
      <c r="J134" s="24"/>
      <c r="K134" s="24"/>
      <c r="L134" s="24"/>
      <c r="M134" s="33"/>
      <c r="N134" s="24"/>
      <c r="O134" s="24"/>
      <c r="P134" s="25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4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87"/>
      <c r="AP134" s="25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5"/>
      <c r="BD134" s="44"/>
      <c r="BE134" s="24"/>
      <c r="BF134" s="24"/>
      <c r="BG134" s="24"/>
      <c r="BH134" s="24"/>
      <c r="BI134" s="24"/>
      <c r="BJ134" s="24"/>
      <c r="BK134" s="44"/>
      <c r="BL134" s="151"/>
      <c r="BM134" s="144"/>
      <c r="BN134" s="25"/>
      <c r="BO134" s="77"/>
      <c r="BP134" s="76"/>
    </row>
    <row r="135" spans="1:68" s="217" customFormat="1" ht="20.100000000000001" customHeight="1" thickBot="1" x14ac:dyDescent="0.3">
      <c r="A135" s="173"/>
      <c r="B135" s="342" t="s">
        <v>12</v>
      </c>
      <c r="C135" s="343"/>
      <c r="D135" s="43">
        <v>0.82224118000000013</v>
      </c>
      <c r="E135" s="28">
        <v>1.3792049600000003</v>
      </c>
      <c r="F135" s="28">
        <v>2.0338671900000005</v>
      </c>
      <c r="G135" s="28">
        <v>1.8651848800000008</v>
      </c>
      <c r="H135" s="28">
        <v>1.4522873200999999</v>
      </c>
      <c r="I135" s="28">
        <v>1.4867302000000004</v>
      </c>
      <c r="J135" s="28">
        <v>1.49138927</v>
      </c>
      <c r="K135" s="28">
        <v>1.6700730100000005</v>
      </c>
      <c r="L135" s="28">
        <v>2.1676110100000003</v>
      </c>
      <c r="M135" s="28">
        <v>2.818882230000002</v>
      </c>
      <c r="N135" s="28">
        <v>3.3236225700000013</v>
      </c>
      <c r="O135" s="28">
        <v>4.0617407800000018</v>
      </c>
      <c r="P135" s="132">
        <v>24.572834600100009</v>
      </c>
      <c r="Q135" s="28">
        <v>3.9868519400000011</v>
      </c>
      <c r="R135" s="28">
        <v>3.7157319699999984</v>
      </c>
      <c r="S135" s="28">
        <v>4.6176751700000001</v>
      </c>
      <c r="T135" s="28">
        <v>5.0430883100000052</v>
      </c>
      <c r="U135" s="28">
        <v>6.0506855000000019</v>
      </c>
      <c r="V135" s="28">
        <v>6.21492076</v>
      </c>
      <c r="W135" s="28">
        <v>9.0447270648999982</v>
      </c>
      <c r="X135" s="28">
        <v>7.7297033146999974</v>
      </c>
      <c r="Y135" s="28">
        <v>8.1505475699999987</v>
      </c>
      <c r="Z135" s="28">
        <v>10.373724329999995</v>
      </c>
      <c r="AA135" s="28">
        <v>12.279411530000001</v>
      </c>
      <c r="AB135" s="28">
        <v>12.883610920000002</v>
      </c>
      <c r="AC135" s="132">
        <v>90.090678379600007</v>
      </c>
      <c r="AD135" s="43">
        <v>12.406332159999995</v>
      </c>
      <c r="AE135" s="28">
        <v>14.646289980000004</v>
      </c>
      <c r="AF135" s="28">
        <v>15.168840405000006</v>
      </c>
      <c r="AG135" s="28">
        <v>16.126294150000003</v>
      </c>
      <c r="AH135" s="28">
        <v>18.849258829999989</v>
      </c>
      <c r="AI135" s="28">
        <v>20.609385600000003</v>
      </c>
      <c r="AJ135" s="28">
        <v>21.803292619999997</v>
      </c>
      <c r="AK135" s="28">
        <v>25.286052802915449</v>
      </c>
      <c r="AL135" s="28">
        <v>26.600259649999991</v>
      </c>
      <c r="AM135" s="28">
        <v>27.769423493600016</v>
      </c>
      <c r="AN135" s="28">
        <v>28.334700539999975</v>
      </c>
      <c r="AO135" s="280">
        <v>32.218403680000002</v>
      </c>
      <c r="AP135" s="132">
        <v>259.81853391151543</v>
      </c>
      <c r="AQ135" s="28">
        <v>29.948320104000011</v>
      </c>
      <c r="AR135" s="28">
        <v>28.557372880000017</v>
      </c>
      <c r="AS135" s="28">
        <v>32.420362945699999</v>
      </c>
      <c r="AT135" s="28">
        <v>28.699570240000032</v>
      </c>
      <c r="AU135" s="28">
        <v>31.489671874499983</v>
      </c>
      <c r="AV135" s="28">
        <v>33.703033890000007</v>
      </c>
      <c r="AW135" s="28">
        <v>36.571423999999972</v>
      </c>
      <c r="AX135" s="28">
        <v>39.258121039999999</v>
      </c>
      <c r="AY135" s="28">
        <v>38.026392860000101</v>
      </c>
      <c r="AZ135" s="28">
        <v>41.013031309999988</v>
      </c>
      <c r="BA135" s="28">
        <v>42.083070157000122</v>
      </c>
      <c r="BB135" s="28">
        <v>48.565933990000111</v>
      </c>
      <c r="BC135" s="132">
        <v>430.33630529120035</v>
      </c>
      <c r="BD135" s="43">
        <v>44.979290870000007</v>
      </c>
      <c r="BE135" s="28">
        <v>44.169963277500223</v>
      </c>
      <c r="BF135" s="28">
        <v>48.214988100000191</v>
      </c>
      <c r="BG135" s="28">
        <v>50.693694390000104</v>
      </c>
      <c r="BH135" s="28">
        <v>53.849222675000114</v>
      </c>
      <c r="BI135" s="28">
        <v>54.624757850000307</v>
      </c>
      <c r="BJ135" s="28">
        <v>59.07633771000004</v>
      </c>
      <c r="BK135" s="150">
        <f>SUM($AD135:$AJ135)</f>
        <v>119.60969374499997</v>
      </c>
      <c r="BL135" s="20">
        <f>SUM($AQ135:$AW135)</f>
        <v>221.38975593420002</v>
      </c>
      <c r="BM135" s="53">
        <f>SUM($BD135:$BJ135)</f>
        <v>355.60825487250094</v>
      </c>
      <c r="BN135" s="112">
        <f t="shared" si="37"/>
        <v>60.625433354826242</v>
      </c>
      <c r="BO135" s="68"/>
      <c r="BP135" s="76"/>
    </row>
    <row r="136" spans="1:68" s="217" customFormat="1" ht="20.100000000000001" customHeight="1" x14ac:dyDescent="0.25">
      <c r="A136" s="173"/>
      <c r="B136" s="13" t="s">
        <v>54</v>
      </c>
      <c r="C136" s="14"/>
      <c r="D136" s="128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79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79">
        <v>0</v>
      </c>
      <c r="AD136" s="128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30"/>
      <c r="AP136" s="179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79"/>
      <c r="BD136" s="128"/>
      <c r="BE136" s="121"/>
      <c r="BF136" s="121"/>
      <c r="BG136" s="121"/>
      <c r="BH136" s="121"/>
      <c r="BI136" s="121"/>
      <c r="BJ136" s="121"/>
      <c r="BK136" s="149"/>
      <c r="BL136" s="148"/>
      <c r="BM136" s="227"/>
      <c r="BN136" s="108"/>
      <c r="BO136" s="68"/>
      <c r="BP136" s="78"/>
    </row>
    <row r="137" spans="1:68" ht="20.100000000000001" customHeight="1" thickBot="1" x14ac:dyDescent="0.3">
      <c r="A137" s="173"/>
      <c r="B137" s="344" t="s">
        <v>12</v>
      </c>
      <c r="C137" s="345"/>
      <c r="D137" s="72">
        <v>1.9564747200000001</v>
      </c>
      <c r="E137" s="73">
        <v>1.59505535</v>
      </c>
      <c r="F137" s="73">
        <v>5.2870052699999999</v>
      </c>
      <c r="G137" s="73">
        <v>12.128448610000001</v>
      </c>
      <c r="H137" s="73">
        <v>11.029848279999996</v>
      </c>
      <c r="I137" s="73">
        <v>10.907176369999998</v>
      </c>
      <c r="J137" s="73">
        <v>13.247936719999995</v>
      </c>
      <c r="K137" s="73">
        <v>16.230678840000003</v>
      </c>
      <c r="L137" s="73">
        <v>15.184408709999996</v>
      </c>
      <c r="M137" s="73">
        <v>17.540517450000028</v>
      </c>
      <c r="N137" s="73">
        <v>26.656375620000002</v>
      </c>
      <c r="O137" s="73">
        <v>30.47020453999998</v>
      </c>
      <c r="P137" s="125">
        <v>162.23413048</v>
      </c>
      <c r="Q137" s="73">
        <v>29.950138550000002</v>
      </c>
      <c r="R137" s="73">
        <v>25.383987040000054</v>
      </c>
      <c r="S137" s="73">
        <v>29.670253290000069</v>
      </c>
      <c r="T137" s="73">
        <v>30.438711940000086</v>
      </c>
      <c r="U137" s="73">
        <v>32.038409960000131</v>
      </c>
      <c r="V137" s="73">
        <v>31.215040520000016</v>
      </c>
      <c r="W137" s="73">
        <v>34.086115810000017</v>
      </c>
      <c r="X137" s="73">
        <v>35.979481329999963</v>
      </c>
      <c r="Y137" s="73">
        <v>35.412508189999997</v>
      </c>
      <c r="Z137" s="73">
        <v>37.592157699999781</v>
      </c>
      <c r="AA137" s="73">
        <v>37.046552139999726</v>
      </c>
      <c r="AB137" s="73">
        <v>41.214406969999651</v>
      </c>
      <c r="AC137" s="125">
        <v>400.02776343999955</v>
      </c>
      <c r="AD137" s="72">
        <v>37.495232969999698</v>
      </c>
      <c r="AE137" s="73">
        <v>35.672001910000183</v>
      </c>
      <c r="AF137" s="73">
        <v>39.321708990000317</v>
      </c>
      <c r="AG137" s="73">
        <v>37.065439140000038</v>
      </c>
      <c r="AH137" s="73">
        <v>39.928263539999847</v>
      </c>
      <c r="AI137" s="73">
        <v>39.490823189999908</v>
      </c>
      <c r="AJ137" s="73">
        <v>40.734056539999827</v>
      </c>
      <c r="AK137" s="73">
        <v>42.269469249999815</v>
      </c>
      <c r="AL137" s="73">
        <v>42.837963759999703</v>
      </c>
      <c r="AM137" s="73">
        <v>44.758402649999724</v>
      </c>
      <c r="AN137" s="73">
        <v>43.519780739999668</v>
      </c>
      <c r="AO137" s="74">
        <v>44.063509079999918</v>
      </c>
      <c r="AP137" s="125">
        <v>487.15665175999857</v>
      </c>
      <c r="AQ137" s="73">
        <v>40.419551569999996</v>
      </c>
      <c r="AR137" s="73">
        <v>37.642370579999977</v>
      </c>
      <c r="AS137" s="73">
        <v>44.134868249999798</v>
      </c>
      <c r="AT137" s="73">
        <v>40.078874369999738</v>
      </c>
      <c r="AU137" s="73">
        <v>43.791672159999656</v>
      </c>
      <c r="AV137" s="73">
        <v>42.32318759000011</v>
      </c>
      <c r="AW137" s="73">
        <v>44.366694550000425</v>
      </c>
      <c r="AX137" s="73">
        <v>45.806689940000382</v>
      </c>
      <c r="AY137" s="73">
        <v>44.610591510000674</v>
      </c>
      <c r="AZ137" s="73">
        <v>45.55967154000033</v>
      </c>
      <c r="BA137" s="73">
        <v>42.407911620000398</v>
      </c>
      <c r="BB137" s="73">
        <v>43.644624910000104</v>
      </c>
      <c r="BC137" s="125">
        <v>514.78670859000158</v>
      </c>
      <c r="BD137" s="72">
        <v>40.647741620000005</v>
      </c>
      <c r="BE137" s="73">
        <v>36.492670010000197</v>
      </c>
      <c r="BF137" s="73">
        <v>39.322275260000424</v>
      </c>
      <c r="BG137" s="73">
        <v>38.009670998000111</v>
      </c>
      <c r="BH137" s="73">
        <v>37.418640740000086</v>
      </c>
      <c r="BI137" s="73">
        <v>35.460665250000091</v>
      </c>
      <c r="BJ137" s="73">
        <v>35.917504430000008</v>
      </c>
      <c r="BK137" s="225">
        <f>SUM($AD137:$AJ137)</f>
        <v>269.7075262799998</v>
      </c>
      <c r="BL137" s="153">
        <f>SUM($AQ137:$AW137)</f>
        <v>292.75721906999968</v>
      </c>
      <c r="BM137" s="224">
        <f>SUM($BD137:$BJ137)</f>
        <v>263.26916830800093</v>
      </c>
      <c r="BN137" s="114">
        <f t="shared" ref="BN137:BN146" si="38">((BM137/BL137)-1)*100</f>
        <v>-10.072527282392318</v>
      </c>
      <c r="BO137" s="68"/>
      <c r="BP137" s="68"/>
    </row>
    <row r="138" spans="1:68" s="215" customFormat="1" ht="20.100000000000001" customHeight="1" x14ac:dyDescent="0.25">
      <c r="A138" s="173"/>
      <c r="B138" s="18" t="s">
        <v>90</v>
      </c>
      <c r="C138" s="23"/>
      <c r="D138" s="4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07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208"/>
      <c r="AP138" s="108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25"/>
      <c r="BD138" s="44"/>
      <c r="BE138" s="24"/>
      <c r="BF138" s="24"/>
      <c r="BG138" s="24"/>
      <c r="BH138" s="24"/>
      <c r="BI138" s="24"/>
      <c r="BJ138" s="24"/>
      <c r="BK138" s="223"/>
      <c r="BL138" s="20"/>
      <c r="BM138" s="53"/>
      <c r="BN138" s="25"/>
      <c r="BO138" s="77"/>
      <c r="BP138" s="76"/>
    </row>
    <row r="139" spans="1:68" s="217" customFormat="1" ht="20.100000000000001" customHeight="1" thickBot="1" x14ac:dyDescent="0.3">
      <c r="A139" s="173"/>
      <c r="B139" s="344" t="s">
        <v>12</v>
      </c>
      <c r="C139" s="345"/>
      <c r="D139" s="72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125">
        <v>0</v>
      </c>
      <c r="Q139" s="73">
        <v>0</v>
      </c>
      <c r="R139" s="73">
        <v>0</v>
      </c>
      <c r="S139" s="73">
        <v>0</v>
      </c>
      <c r="T139" s="73">
        <v>0</v>
      </c>
      <c r="U139" s="73">
        <v>0</v>
      </c>
      <c r="V139" s="73">
        <v>0</v>
      </c>
      <c r="W139" s="73">
        <v>0</v>
      </c>
      <c r="X139" s="73">
        <v>0</v>
      </c>
      <c r="Y139" s="73">
        <v>6.1238069999999999E-2</v>
      </c>
      <c r="Z139" s="73">
        <v>0.32011951999999994</v>
      </c>
      <c r="AA139" s="73">
        <v>0.48104998999999998</v>
      </c>
      <c r="AB139" s="73">
        <v>0.67113494000000029</v>
      </c>
      <c r="AC139" s="125">
        <v>1.5335425200000001</v>
      </c>
      <c r="AD139" s="72">
        <v>0.69554833000000016</v>
      </c>
      <c r="AE139" s="73">
        <v>0.70634618000000016</v>
      </c>
      <c r="AF139" s="73">
        <v>1.44744234</v>
      </c>
      <c r="AG139" s="73">
        <v>0.9361393800000003</v>
      </c>
      <c r="AH139" s="73">
        <v>1.3141053699999998</v>
      </c>
      <c r="AI139" s="73">
        <v>1.5240836200000005</v>
      </c>
      <c r="AJ139" s="73">
        <v>1.7568130009999996</v>
      </c>
      <c r="AK139" s="73">
        <v>1.5843378100000003</v>
      </c>
      <c r="AL139" s="73">
        <v>1.6159672900000002</v>
      </c>
      <c r="AM139" s="73">
        <v>1.7571668899999997</v>
      </c>
      <c r="AN139" s="73">
        <v>2.1827731799999994</v>
      </c>
      <c r="AO139" s="74">
        <v>2.6022623600000006</v>
      </c>
      <c r="AP139" s="125">
        <v>18.122985751000002</v>
      </c>
      <c r="AQ139" s="73">
        <v>2.7132892100000015</v>
      </c>
      <c r="AR139" s="73">
        <v>2.5510659399999986</v>
      </c>
      <c r="AS139" s="73">
        <v>3.1060991499999999</v>
      </c>
      <c r="AT139" s="73">
        <v>2.8643912500000011</v>
      </c>
      <c r="AU139" s="73">
        <v>3.1736136500000023</v>
      </c>
      <c r="AV139" s="73">
        <v>3.6678262290000005</v>
      </c>
      <c r="AW139" s="73">
        <v>4.2121843999999973</v>
      </c>
      <c r="AX139" s="73">
        <v>5.1766270400001018</v>
      </c>
      <c r="AY139" s="73">
        <v>5.6044107199999962</v>
      </c>
      <c r="AZ139" s="73">
        <v>6.6223690800002997</v>
      </c>
      <c r="BA139" s="73">
        <v>7.1092347449999993</v>
      </c>
      <c r="BB139" s="73">
        <v>8.3100402400000988</v>
      </c>
      <c r="BC139" s="125">
        <v>55.111151654000494</v>
      </c>
      <c r="BD139" s="72">
        <v>8.1727862299999998</v>
      </c>
      <c r="BE139" s="73">
        <v>8.5383212600000995</v>
      </c>
      <c r="BF139" s="73">
        <v>9.4961104200001003</v>
      </c>
      <c r="BG139" s="73">
        <v>8.9795889000001985</v>
      </c>
      <c r="BH139" s="73">
        <v>10.206833900000204</v>
      </c>
      <c r="BI139" s="73">
        <v>10.330954070000004</v>
      </c>
      <c r="BJ139" s="74">
        <v>10.736009490000304</v>
      </c>
      <c r="BK139" s="150">
        <f>SUM($AD139:$AJ139)</f>
        <v>8.3804782210000006</v>
      </c>
      <c r="BL139" s="20">
        <f>SUM($AQ139:$AW139)</f>
        <v>22.288469829</v>
      </c>
      <c r="BM139" s="53">
        <f>SUM($BD139:$BJ139)</f>
        <v>66.460604270000914</v>
      </c>
      <c r="BN139" s="114">
        <f t="shared" ref="BN139" si="39">((BM139/BL139)-1)*100</f>
        <v>198.18379090128303</v>
      </c>
      <c r="BO139" s="68"/>
      <c r="BP139" s="76"/>
    </row>
    <row r="140" spans="1:68" s="217" customFormat="1" ht="20.100000000000001" customHeight="1" x14ac:dyDescent="0.25">
      <c r="A140" s="173"/>
      <c r="B140" s="13" t="s">
        <v>55</v>
      </c>
      <c r="C140" s="14"/>
      <c r="D140" s="128"/>
      <c r="E140" s="121"/>
      <c r="F140" s="121"/>
      <c r="G140" s="121"/>
      <c r="H140" s="121"/>
      <c r="I140" s="121"/>
      <c r="J140" s="121"/>
      <c r="K140" s="121"/>
      <c r="L140" s="121"/>
      <c r="M140" s="137"/>
      <c r="N140" s="137"/>
      <c r="O140" s="137"/>
      <c r="P140" s="185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85">
        <v>0</v>
      </c>
      <c r="AD140" s="188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281"/>
      <c r="AP140" s="185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85"/>
      <c r="BD140" s="188"/>
      <c r="BE140" s="137"/>
      <c r="BF140" s="137"/>
      <c r="BG140" s="137"/>
      <c r="BH140" s="137"/>
      <c r="BI140" s="137"/>
      <c r="BJ140" s="137"/>
      <c r="BK140" s="149"/>
      <c r="BL140" s="148"/>
      <c r="BM140" s="227"/>
      <c r="BN140" s="108"/>
      <c r="BO140" s="68"/>
      <c r="BP140" s="78"/>
    </row>
    <row r="141" spans="1:68" ht="20.100000000000001" customHeight="1" thickBot="1" x14ac:dyDescent="0.3">
      <c r="A141" s="173"/>
      <c r="B141" s="342" t="s">
        <v>12</v>
      </c>
      <c r="C141" s="343"/>
      <c r="D141" s="43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132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1.6669799999999999E-2</v>
      </c>
      <c r="X141" s="28">
        <v>4.8992700000000007E-3</v>
      </c>
      <c r="Y141" s="28">
        <v>1.3294570000000002E-2</v>
      </c>
      <c r="Z141" s="28">
        <v>1.6301259999999998E-2</v>
      </c>
      <c r="AA141" s="28">
        <v>3.5826090000000005E-2</v>
      </c>
      <c r="AB141" s="28">
        <v>5.2601849999999999E-2</v>
      </c>
      <c r="AC141" s="132">
        <v>0.13959284</v>
      </c>
      <c r="AD141" s="43">
        <v>3.386452999999999E-2</v>
      </c>
      <c r="AE141" s="28">
        <v>5.2704049999999988E-2</v>
      </c>
      <c r="AF141" s="28">
        <v>5.7196379999999998E-2</v>
      </c>
      <c r="AG141" s="28">
        <v>4.2823599999999989E-2</v>
      </c>
      <c r="AH141" s="28">
        <v>6.8663619999999995E-2</v>
      </c>
      <c r="AI141" s="28">
        <v>7.7425630000000009E-2</v>
      </c>
      <c r="AJ141" s="28">
        <v>7.3017099999999988E-2</v>
      </c>
      <c r="AK141" s="28">
        <v>7.4009289999999991E-2</v>
      </c>
      <c r="AL141" s="28">
        <v>0.11041076000000002</v>
      </c>
      <c r="AM141" s="28">
        <v>0.10315433000000002</v>
      </c>
      <c r="AN141" s="28">
        <v>8.7930020000000025E-2</v>
      </c>
      <c r="AO141" s="280">
        <v>0.1116552</v>
      </c>
      <c r="AP141" s="132">
        <v>0.89285450999999993</v>
      </c>
      <c r="AQ141" s="28">
        <v>8.9931140000000021E-2</v>
      </c>
      <c r="AR141" s="28">
        <v>0.11371510999999997</v>
      </c>
      <c r="AS141" s="28">
        <v>0.11137483000000001</v>
      </c>
      <c r="AT141" s="28">
        <v>0.12896558</v>
      </c>
      <c r="AU141" s="28">
        <v>6.9634910000000008E-2</v>
      </c>
      <c r="AV141" s="28">
        <v>7.8569800000000009E-2</v>
      </c>
      <c r="AW141" s="28">
        <v>9.6254819999999963E-2</v>
      </c>
      <c r="AX141" s="28">
        <v>0.12891724999999998</v>
      </c>
      <c r="AY141" s="28">
        <v>0.10408104999999995</v>
      </c>
      <c r="AZ141" s="28">
        <v>3.3104439999999992E-2</v>
      </c>
      <c r="BA141" s="28">
        <v>0</v>
      </c>
      <c r="BB141" s="28">
        <v>0</v>
      </c>
      <c r="BC141" s="132">
        <v>0.95454892999999985</v>
      </c>
      <c r="BD141" s="43">
        <v>0</v>
      </c>
      <c r="BE141" s="28">
        <v>0</v>
      </c>
      <c r="BF141" s="28">
        <v>0</v>
      </c>
      <c r="BG141" s="28">
        <v>0</v>
      </c>
      <c r="BH141" s="28">
        <v>0</v>
      </c>
      <c r="BI141" s="28">
        <v>0</v>
      </c>
      <c r="BJ141" s="28">
        <v>0</v>
      </c>
      <c r="BK141" s="150">
        <f>SUM($AD141:$AJ141)</f>
        <v>0.40569490999999996</v>
      </c>
      <c r="BL141" s="20">
        <f>SUM($AQ141:$AW141)</f>
        <v>0.68844618999999996</v>
      </c>
      <c r="BM141" s="53">
        <f>SUM($BD141:$BJ141)</f>
        <v>0</v>
      </c>
      <c r="BN141" s="112">
        <f t="shared" ref="BN141" si="40">((BM141/BL141)-1)*100</f>
        <v>-100</v>
      </c>
      <c r="BO141" s="68"/>
      <c r="BP141" s="68"/>
    </row>
    <row r="142" spans="1:68" s="215" customFormat="1" ht="20.100000000000001" customHeight="1" x14ac:dyDescent="0.25">
      <c r="A142" s="173"/>
      <c r="B142" s="13" t="s">
        <v>56</v>
      </c>
      <c r="C142" s="14"/>
      <c r="D142" s="207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08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108"/>
      <c r="AD142" s="207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08"/>
      <c r="AP142" s="108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108"/>
      <c r="BD142" s="207"/>
      <c r="BE142" s="33"/>
      <c r="BF142" s="33"/>
      <c r="BG142" s="33"/>
      <c r="BH142" s="33"/>
      <c r="BI142" s="33"/>
      <c r="BJ142" s="33"/>
      <c r="BK142" s="228"/>
      <c r="BL142" s="148"/>
      <c r="BM142" s="227"/>
      <c r="BN142" s="108"/>
      <c r="BO142" s="77"/>
      <c r="BP142" s="76"/>
    </row>
    <row r="143" spans="1:68" s="217" customFormat="1" ht="20.100000000000001" customHeight="1" thickBot="1" x14ac:dyDescent="0.3">
      <c r="A143" s="173"/>
      <c r="B143" s="344" t="s">
        <v>12</v>
      </c>
      <c r="C143" s="345"/>
      <c r="D143" s="72">
        <v>3.6441685100000027</v>
      </c>
      <c r="E143" s="73">
        <v>3.5464143299999997</v>
      </c>
      <c r="F143" s="73">
        <v>4.7165397299999956</v>
      </c>
      <c r="G143" s="73">
        <v>5.757628280000004</v>
      </c>
      <c r="H143" s="73">
        <v>3.9518970900000014</v>
      </c>
      <c r="I143" s="73">
        <v>4.635776680000002</v>
      </c>
      <c r="J143" s="73">
        <v>5.3280178800000018</v>
      </c>
      <c r="K143" s="73">
        <v>5.3624528300000032</v>
      </c>
      <c r="L143" s="73">
        <v>6.2675183200000006</v>
      </c>
      <c r="M143" s="73">
        <v>9.196828619999998</v>
      </c>
      <c r="N143" s="73">
        <v>9.4386973500000035</v>
      </c>
      <c r="O143" s="73">
        <v>11.069202360000002</v>
      </c>
      <c r="P143" s="125">
        <v>72.915141980000016</v>
      </c>
      <c r="Q143" s="73">
        <v>9.6178987839999923</v>
      </c>
      <c r="R143" s="73">
        <v>10.227172379999994</v>
      </c>
      <c r="S143" s="73">
        <v>11.957332633999993</v>
      </c>
      <c r="T143" s="73">
        <v>12.057560021999988</v>
      </c>
      <c r="U143" s="73">
        <v>12.454267539999995</v>
      </c>
      <c r="V143" s="73">
        <v>13.432713189999985</v>
      </c>
      <c r="W143" s="73">
        <v>13.972156370000002</v>
      </c>
      <c r="X143" s="73">
        <v>13.979801159999992</v>
      </c>
      <c r="Y143" s="73">
        <v>13.547332340000009</v>
      </c>
      <c r="Z143" s="73">
        <v>12.083370779999997</v>
      </c>
      <c r="AA143" s="73">
        <v>11.405257149999995</v>
      </c>
      <c r="AB143" s="73">
        <v>12.070256209999997</v>
      </c>
      <c r="AC143" s="125">
        <v>146.80511855999995</v>
      </c>
      <c r="AD143" s="72">
        <v>11.475657699999996</v>
      </c>
      <c r="AE143" s="73">
        <v>10.959975639999996</v>
      </c>
      <c r="AF143" s="73">
        <v>13.948533059999995</v>
      </c>
      <c r="AG143" s="73">
        <v>12.669793440000007</v>
      </c>
      <c r="AH143" s="73">
        <v>14.501350209999995</v>
      </c>
      <c r="AI143" s="73">
        <v>14.533389740000004</v>
      </c>
      <c r="AJ143" s="73">
        <v>14.831527643600007</v>
      </c>
      <c r="AK143" s="73">
        <v>14.808163649999996</v>
      </c>
      <c r="AL143" s="73">
        <v>15.438276979999998</v>
      </c>
      <c r="AM143" s="73">
        <v>15.440939240000002</v>
      </c>
      <c r="AN143" s="73">
        <v>19.400016849999997</v>
      </c>
      <c r="AO143" s="74">
        <v>19.256861309999998</v>
      </c>
      <c r="AP143" s="125">
        <v>177.26448546359998</v>
      </c>
      <c r="AQ143" s="73">
        <v>20.808118894400007</v>
      </c>
      <c r="AR143" s="73">
        <v>20.14157011</v>
      </c>
      <c r="AS143" s="73">
        <v>23.439330098000003</v>
      </c>
      <c r="AT143" s="73">
        <v>20.262773759999998</v>
      </c>
      <c r="AU143" s="73">
        <v>20.510080106399982</v>
      </c>
      <c r="AV143" s="73">
        <v>21.147131089600006</v>
      </c>
      <c r="AW143" s="73">
        <v>21.556984350000111</v>
      </c>
      <c r="AX143" s="73">
        <v>20.594211979999997</v>
      </c>
      <c r="AY143" s="73">
        <v>20.255685223999993</v>
      </c>
      <c r="AZ143" s="73">
        <v>21.880192402799995</v>
      </c>
      <c r="BA143" s="73">
        <v>21.862027770000001</v>
      </c>
      <c r="BB143" s="73">
        <v>23.843224759999998</v>
      </c>
      <c r="BC143" s="125">
        <v>256.30133054520007</v>
      </c>
      <c r="BD143" s="72">
        <v>24.310798997200092</v>
      </c>
      <c r="BE143" s="73">
        <v>22.121270127200003</v>
      </c>
      <c r="BF143" s="73">
        <v>23.540985130400085</v>
      </c>
      <c r="BG143" s="73">
        <v>24.394164246400194</v>
      </c>
      <c r="BH143" s="73">
        <v>25.403597015600003</v>
      </c>
      <c r="BI143" s="73">
        <v>24.259395807600495</v>
      </c>
      <c r="BJ143" s="73">
        <v>25.031645994400275</v>
      </c>
      <c r="BK143" s="225">
        <f t="shared" ref="BK143:BK149" si="41">SUM($AD143:$AJ143)</f>
        <v>92.920227433600004</v>
      </c>
      <c r="BL143" s="153">
        <f t="shared" ref="BL143:BL149" si="42">SUM($AQ143:$AW143)</f>
        <v>147.86598840840011</v>
      </c>
      <c r="BM143" s="224">
        <f t="shared" ref="BM143:BM149" si="43">SUM($BD143:$BJ143)</f>
        <v>169.06185731880112</v>
      </c>
      <c r="BN143" s="114">
        <f t="shared" ref="BN143" si="44">((BM143/BL143)-1)*100</f>
        <v>14.334512715567049</v>
      </c>
      <c r="BO143" s="68"/>
      <c r="BP143" s="76"/>
    </row>
    <row r="144" spans="1:68" ht="20.100000000000001" customHeight="1" thickBot="1" x14ac:dyDescent="0.3">
      <c r="A144" s="173"/>
      <c r="B144" s="95"/>
      <c r="C144" s="93" t="s">
        <v>24</v>
      </c>
      <c r="D144" s="90">
        <v>258997</v>
      </c>
      <c r="E144" s="91">
        <v>209406</v>
      </c>
      <c r="F144" s="91">
        <v>683304</v>
      </c>
      <c r="G144" s="91">
        <v>1767071</v>
      </c>
      <c r="H144" s="91">
        <v>1658794</v>
      </c>
      <c r="I144" s="91">
        <v>1603651</v>
      </c>
      <c r="J144" s="91">
        <v>1866108</v>
      </c>
      <c r="K144" s="91">
        <v>2177083</v>
      </c>
      <c r="L144" s="91">
        <v>2138084</v>
      </c>
      <c r="M144" s="91">
        <v>2681313</v>
      </c>
      <c r="N144" s="91">
        <v>3686374</v>
      </c>
      <c r="O144" s="91">
        <v>4107290</v>
      </c>
      <c r="P144" s="131">
        <v>22837475</v>
      </c>
      <c r="Q144" s="91">
        <v>3729057</v>
      </c>
      <c r="R144" s="91">
        <v>3770510</v>
      </c>
      <c r="S144" s="91">
        <v>4600379</v>
      </c>
      <c r="T144" s="91">
        <v>4648491</v>
      </c>
      <c r="U144" s="91">
        <v>4721078</v>
      </c>
      <c r="V144" s="91">
        <v>4583906</v>
      </c>
      <c r="W144" s="91">
        <v>4808822</v>
      </c>
      <c r="X144" s="91">
        <v>5294213</v>
      </c>
      <c r="Y144" s="91">
        <v>5182542</v>
      </c>
      <c r="Z144" s="91">
        <v>5520288</v>
      </c>
      <c r="AA144" s="91">
        <v>5385293</v>
      </c>
      <c r="AB144" s="91">
        <v>5392699</v>
      </c>
      <c r="AC144" s="131">
        <v>57637278</v>
      </c>
      <c r="AD144" s="90">
        <v>5139263</v>
      </c>
      <c r="AE144" s="91">
        <v>4987091</v>
      </c>
      <c r="AF144" s="91">
        <v>5695814</v>
      </c>
      <c r="AG144" s="91">
        <v>5372405</v>
      </c>
      <c r="AH144" s="91">
        <v>5765818</v>
      </c>
      <c r="AI144" s="91">
        <v>5715085</v>
      </c>
      <c r="AJ144" s="91">
        <v>5650900</v>
      </c>
      <c r="AK144" s="91">
        <v>6004642</v>
      </c>
      <c r="AL144" s="91">
        <v>6136100</v>
      </c>
      <c r="AM144" s="91">
        <v>6495770</v>
      </c>
      <c r="AN144" s="91">
        <v>6360460</v>
      </c>
      <c r="AO144" s="92">
        <v>5863759</v>
      </c>
      <c r="AP144" s="131">
        <v>69187107</v>
      </c>
      <c r="AQ144" s="91">
        <v>5279884</v>
      </c>
      <c r="AR144" s="91">
        <v>5034539</v>
      </c>
      <c r="AS144" s="91">
        <v>6275368</v>
      </c>
      <c r="AT144" s="91">
        <v>5691624</v>
      </c>
      <c r="AU144" s="91">
        <v>6242935</v>
      </c>
      <c r="AV144" s="91">
        <v>6021612</v>
      </c>
      <c r="AW144" s="91">
        <v>6218068</v>
      </c>
      <c r="AX144" s="91">
        <v>6509795</v>
      </c>
      <c r="AY144" s="91">
        <v>6335104</v>
      </c>
      <c r="AZ144" s="91">
        <v>6515418</v>
      </c>
      <c r="BA144" s="91">
        <v>5973473</v>
      </c>
      <c r="BB144" s="91">
        <v>5667672</v>
      </c>
      <c r="BC144" s="90">
        <v>71765492</v>
      </c>
      <c r="BD144" s="90">
        <v>5340766</v>
      </c>
      <c r="BE144" s="91">
        <v>4898246</v>
      </c>
      <c r="BF144" s="91">
        <v>5392449</v>
      </c>
      <c r="BG144" s="91">
        <v>5254972</v>
      </c>
      <c r="BH144" s="91">
        <v>5218438</v>
      </c>
      <c r="BI144" s="91">
        <v>4935481</v>
      </c>
      <c r="BJ144" s="91">
        <v>4868897</v>
      </c>
      <c r="BK144" s="90">
        <f t="shared" si="41"/>
        <v>38326376</v>
      </c>
      <c r="BL144" s="91">
        <f t="shared" si="42"/>
        <v>40764030</v>
      </c>
      <c r="BM144" s="92">
        <f t="shared" si="43"/>
        <v>35909249</v>
      </c>
      <c r="BN144" s="177">
        <f t="shared" si="38"/>
        <v>-11.909472640462681</v>
      </c>
      <c r="BO144" s="68"/>
      <c r="BP144" s="76"/>
    </row>
    <row r="145" spans="1:68" ht="20.100000000000001" customHeight="1" thickBot="1" x14ac:dyDescent="0.3">
      <c r="A145" s="173"/>
      <c r="B145" s="348" t="s">
        <v>57</v>
      </c>
      <c r="C145" s="349"/>
      <c r="D145" s="37">
        <v>4722</v>
      </c>
      <c r="E145" s="38">
        <v>5059</v>
      </c>
      <c r="F145" s="38">
        <v>7670</v>
      </c>
      <c r="G145" s="38">
        <v>8196</v>
      </c>
      <c r="H145" s="38">
        <v>9828</v>
      </c>
      <c r="I145" s="38">
        <v>11000</v>
      </c>
      <c r="J145" s="38">
        <v>11647</v>
      </c>
      <c r="K145" s="38">
        <v>13112</v>
      </c>
      <c r="L145" s="38">
        <v>15270</v>
      </c>
      <c r="M145" s="38">
        <v>21106</v>
      </c>
      <c r="N145" s="38">
        <v>23684</v>
      </c>
      <c r="O145" s="38">
        <v>28067</v>
      </c>
      <c r="P145" s="125">
        <v>159361</v>
      </c>
      <c r="Q145" s="38">
        <v>28676</v>
      </c>
      <c r="R145" s="38">
        <v>28122</v>
      </c>
      <c r="S145" s="38">
        <v>36461</v>
      </c>
      <c r="T145" s="38">
        <v>40256</v>
      </c>
      <c r="U145" s="38">
        <v>43928</v>
      </c>
      <c r="V145" s="38">
        <v>44830</v>
      </c>
      <c r="W145" s="38">
        <v>53916</v>
      </c>
      <c r="X145" s="38">
        <v>56461</v>
      </c>
      <c r="Y145" s="38">
        <v>57428</v>
      </c>
      <c r="Z145" s="38">
        <v>66499</v>
      </c>
      <c r="AA145" s="38">
        <v>74012</v>
      </c>
      <c r="AB145" s="38">
        <v>84141</v>
      </c>
      <c r="AC145" s="115">
        <v>614730</v>
      </c>
      <c r="AD145" s="37">
        <v>86343</v>
      </c>
      <c r="AE145" s="38">
        <v>89463</v>
      </c>
      <c r="AF145" s="38">
        <v>102893</v>
      </c>
      <c r="AG145" s="38">
        <v>103829</v>
      </c>
      <c r="AH145" s="38">
        <v>114973</v>
      </c>
      <c r="AI145" s="38">
        <v>121619</v>
      </c>
      <c r="AJ145" s="38">
        <v>127828</v>
      </c>
      <c r="AK145" s="38">
        <v>139067</v>
      </c>
      <c r="AL145" s="38">
        <v>150084</v>
      </c>
      <c r="AM145" s="38">
        <v>165703</v>
      </c>
      <c r="AN145" s="38">
        <v>164569</v>
      </c>
      <c r="AO145" s="282">
        <v>159000</v>
      </c>
      <c r="AP145" s="115">
        <v>1525371</v>
      </c>
      <c r="AQ145" s="38">
        <v>144005</v>
      </c>
      <c r="AR145" s="38">
        <v>137998</v>
      </c>
      <c r="AS145" s="38">
        <v>175579</v>
      </c>
      <c r="AT145" s="38">
        <v>164204</v>
      </c>
      <c r="AU145" s="38">
        <v>178483</v>
      </c>
      <c r="AV145" s="38">
        <v>184573</v>
      </c>
      <c r="AW145" s="38">
        <v>203163</v>
      </c>
      <c r="AX145" s="38">
        <v>221096</v>
      </c>
      <c r="AY145" s="38">
        <v>224498</v>
      </c>
      <c r="AZ145" s="38">
        <v>241647</v>
      </c>
      <c r="BA145" s="38">
        <v>236631</v>
      </c>
      <c r="BB145" s="38">
        <v>235663</v>
      </c>
      <c r="BC145" s="115">
        <v>2347540</v>
      </c>
      <c r="BD145" s="37">
        <v>228319</v>
      </c>
      <c r="BE145" s="38">
        <v>223227</v>
      </c>
      <c r="BF145" s="38">
        <v>241272</v>
      </c>
      <c r="BG145" s="38">
        <v>258087</v>
      </c>
      <c r="BH145" s="38">
        <v>278136</v>
      </c>
      <c r="BI145" s="38">
        <v>293182</v>
      </c>
      <c r="BJ145" s="38">
        <v>305652</v>
      </c>
      <c r="BK145" s="165">
        <f t="shared" si="41"/>
        <v>746948</v>
      </c>
      <c r="BL145" s="166">
        <f t="shared" si="42"/>
        <v>1188005</v>
      </c>
      <c r="BM145" s="167">
        <f t="shared" si="43"/>
        <v>1827875</v>
      </c>
      <c r="BN145" s="119">
        <f t="shared" si="38"/>
        <v>53.8608844238871</v>
      </c>
      <c r="BO145" s="68"/>
      <c r="BP145" s="71"/>
    </row>
    <row r="146" spans="1:68" ht="20.100000000000001" customHeight="1" thickBot="1" x14ac:dyDescent="0.3">
      <c r="A146" s="173"/>
      <c r="B146" s="102" t="s">
        <v>58</v>
      </c>
      <c r="C146" s="289"/>
      <c r="D146" s="72">
        <v>241215</v>
      </c>
      <c r="E146" s="73">
        <v>191784</v>
      </c>
      <c r="F146" s="73">
        <v>657876</v>
      </c>
      <c r="G146" s="73">
        <v>1740395</v>
      </c>
      <c r="H146" s="38">
        <v>1634390</v>
      </c>
      <c r="I146" s="38">
        <v>1574728</v>
      </c>
      <c r="J146" s="38">
        <v>1833898</v>
      </c>
      <c r="K146" s="38">
        <v>2142015</v>
      </c>
      <c r="L146" s="38">
        <v>2099419</v>
      </c>
      <c r="M146" s="73">
        <v>2629702</v>
      </c>
      <c r="N146" s="73">
        <v>3630257</v>
      </c>
      <c r="O146" s="73">
        <v>4048973</v>
      </c>
      <c r="P146" s="125">
        <v>22424652</v>
      </c>
      <c r="Q146" s="73">
        <v>3672194</v>
      </c>
      <c r="R146" s="73">
        <v>3714774</v>
      </c>
      <c r="S146" s="73">
        <v>4530521</v>
      </c>
      <c r="T146" s="73">
        <v>4576168</v>
      </c>
      <c r="U146" s="73">
        <v>4642842</v>
      </c>
      <c r="V146" s="73">
        <v>4501939</v>
      </c>
      <c r="W146" s="73">
        <v>4713475</v>
      </c>
      <c r="X146" s="73">
        <v>5195843</v>
      </c>
      <c r="Y146" s="73">
        <v>5084299</v>
      </c>
      <c r="Z146" s="73">
        <v>5409217</v>
      </c>
      <c r="AA146" s="73">
        <v>5269112</v>
      </c>
      <c r="AB146" s="73">
        <v>5261691</v>
      </c>
      <c r="AC146" s="125">
        <v>56572075</v>
      </c>
      <c r="AD146" s="72">
        <v>5004371</v>
      </c>
      <c r="AE146" s="73">
        <v>4851395</v>
      </c>
      <c r="AF146" s="73">
        <v>5532949</v>
      </c>
      <c r="AG146" s="73">
        <v>5208891</v>
      </c>
      <c r="AH146" s="73">
        <v>5584552</v>
      </c>
      <c r="AI146" s="73">
        <v>5525950</v>
      </c>
      <c r="AJ146" s="73">
        <v>5448233</v>
      </c>
      <c r="AK146" s="73">
        <v>5791064</v>
      </c>
      <c r="AL146" s="73">
        <v>5909216</v>
      </c>
      <c r="AM146" s="73">
        <v>6248273</v>
      </c>
      <c r="AN146" s="73">
        <v>6105436</v>
      </c>
      <c r="AO146" s="74">
        <v>5606025</v>
      </c>
      <c r="AP146" s="125">
        <v>66816355</v>
      </c>
      <c r="AQ146" s="73">
        <v>5023940</v>
      </c>
      <c r="AR146" s="73">
        <v>4793538</v>
      </c>
      <c r="AS146" s="73">
        <v>5979067</v>
      </c>
      <c r="AT146" s="73">
        <v>5414365</v>
      </c>
      <c r="AU146" s="73">
        <v>5941065</v>
      </c>
      <c r="AV146" s="73">
        <v>5714866</v>
      </c>
      <c r="AW146" s="73">
        <v>5885291</v>
      </c>
      <c r="AX146" s="73">
        <v>6159379</v>
      </c>
      <c r="AY146" s="73">
        <v>5988033</v>
      </c>
      <c r="AZ146" s="73">
        <v>6137301</v>
      </c>
      <c r="BA146" s="73">
        <v>5607243</v>
      </c>
      <c r="BB146" s="73">
        <v>5290072</v>
      </c>
      <c r="BC146" s="125">
        <v>67934160</v>
      </c>
      <c r="BD146" s="72">
        <v>4962706</v>
      </c>
      <c r="BE146" s="73">
        <v>4544898</v>
      </c>
      <c r="BF146" s="73">
        <v>5010322</v>
      </c>
      <c r="BG146" s="73">
        <v>4844971</v>
      </c>
      <c r="BH146" s="73">
        <v>4786239</v>
      </c>
      <c r="BI146" s="73">
        <v>4492477</v>
      </c>
      <c r="BJ146" s="73">
        <v>4402783</v>
      </c>
      <c r="BK146" s="165">
        <f t="shared" si="41"/>
        <v>37156341</v>
      </c>
      <c r="BL146" s="166">
        <f t="shared" si="42"/>
        <v>38752132</v>
      </c>
      <c r="BM146" s="167">
        <f t="shared" si="43"/>
        <v>33044396</v>
      </c>
      <c r="BN146" s="114">
        <f t="shared" si="38"/>
        <v>-14.728830919547864</v>
      </c>
      <c r="BO146" s="77"/>
      <c r="BP146" s="76"/>
    </row>
    <row r="147" spans="1:68" ht="20.100000000000001" customHeight="1" thickBot="1" x14ac:dyDescent="0.3">
      <c r="A147" s="173"/>
      <c r="B147" s="102" t="s">
        <v>59</v>
      </c>
      <c r="C147" s="289"/>
      <c r="D147" s="72">
        <v>0</v>
      </c>
      <c r="E147" s="73">
        <v>0</v>
      </c>
      <c r="F147" s="73">
        <v>0</v>
      </c>
      <c r="G147" s="73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73">
        <v>0</v>
      </c>
      <c r="N147" s="73">
        <v>0</v>
      </c>
      <c r="O147" s="73">
        <v>0</v>
      </c>
      <c r="P147" s="125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225</v>
      </c>
      <c r="Z147" s="73">
        <v>1010</v>
      </c>
      <c r="AA147" s="73">
        <v>1462</v>
      </c>
      <c r="AB147" s="73">
        <v>2000</v>
      </c>
      <c r="AC147" s="125">
        <v>4697</v>
      </c>
      <c r="AD147" s="72">
        <v>2544</v>
      </c>
      <c r="AE147" s="73">
        <v>2550</v>
      </c>
      <c r="AF147" s="73">
        <v>3493</v>
      </c>
      <c r="AG147" s="73">
        <v>3155</v>
      </c>
      <c r="AH147" s="73">
        <v>3995</v>
      </c>
      <c r="AI147" s="73">
        <v>4751</v>
      </c>
      <c r="AJ147" s="73">
        <v>6203</v>
      </c>
      <c r="AK147" s="73">
        <v>6148</v>
      </c>
      <c r="AL147" s="73">
        <v>6937</v>
      </c>
      <c r="AM147" s="73">
        <v>7393</v>
      </c>
      <c r="AN147" s="73">
        <v>7804</v>
      </c>
      <c r="AO147" s="74">
        <v>9491</v>
      </c>
      <c r="AP147" s="125">
        <v>64464</v>
      </c>
      <c r="AQ147" s="73">
        <v>15975</v>
      </c>
      <c r="AR147" s="73">
        <v>10086</v>
      </c>
      <c r="AS147" s="73">
        <v>15576</v>
      </c>
      <c r="AT147" s="73">
        <v>11658</v>
      </c>
      <c r="AU147" s="73">
        <v>14747</v>
      </c>
      <c r="AV147" s="73">
        <v>12407</v>
      </c>
      <c r="AW147" s="73">
        <v>12676</v>
      </c>
      <c r="AX147" s="73">
        <v>16090</v>
      </c>
      <c r="AY147" s="73">
        <v>13439</v>
      </c>
      <c r="AZ147" s="73">
        <v>14833</v>
      </c>
      <c r="BA147" s="73">
        <v>14332</v>
      </c>
      <c r="BB147" s="73">
        <v>16208</v>
      </c>
      <c r="BC147" s="125">
        <v>168027</v>
      </c>
      <c r="BD147" s="72">
        <v>17558</v>
      </c>
      <c r="BE147" s="73">
        <v>15594</v>
      </c>
      <c r="BF147" s="73">
        <v>17972</v>
      </c>
      <c r="BG147" s="73">
        <v>20297</v>
      </c>
      <c r="BH147" s="73">
        <v>21483</v>
      </c>
      <c r="BI147" s="73">
        <v>20509</v>
      </c>
      <c r="BJ147" s="73">
        <v>22495</v>
      </c>
      <c r="BK147" s="165">
        <f t="shared" si="41"/>
        <v>26691</v>
      </c>
      <c r="BL147" s="166">
        <f t="shared" si="42"/>
        <v>93125</v>
      </c>
      <c r="BM147" s="167">
        <f t="shared" si="43"/>
        <v>135908</v>
      </c>
      <c r="BN147" s="114">
        <f t="shared" ref="BN147" si="45">((BM147/BL147)-1)*100</f>
        <v>45.941476510067126</v>
      </c>
      <c r="BO147" s="77"/>
      <c r="BP147" s="76"/>
    </row>
    <row r="148" spans="1:68" ht="20.100000000000001" customHeight="1" thickBot="1" x14ac:dyDescent="0.3">
      <c r="A148" s="173"/>
      <c r="B148" s="348" t="s">
        <v>60</v>
      </c>
      <c r="C148" s="349"/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125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14</v>
      </c>
      <c r="X148" s="38">
        <v>9</v>
      </c>
      <c r="Y148" s="38">
        <v>21</v>
      </c>
      <c r="Z148" s="38">
        <v>35</v>
      </c>
      <c r="AA148" s="38">
        <v>62</v>
      </c>
      <c r="AB148" s="38">
        <v>72</v>
      </c>
      <c r="AC148" s="115">
        <v>213</v>
      </c>
      <c r="AD148" s="37">
        <v>48</v>
      </c>
      <c r="AE148" s="38">
        <v>75</v>
      </c>
      <c r="AF148" s="38">
        <v>75</v>
      </c>
      <c r="AG148" s="38">
        <v>74</v>
      </c>
      <c r="AH148" s="38">
        <v>113</v>
      </c>
      <c r="AI148" s="38">
        <v>132</v>
      </c>
      <c r="AJ148" s="38">
        <v>122</v>
      </c>
      <c r="AK148" s="38">
        <v>153</v>
      </c>
      <c r="AL148" s="38">
        <v>172</v>
      </c>
      <c r="AM148" s="38">
        <v>155</v>
      </c>
      <c r="AN148" s="38">
        <v>134</v>
      </c>
      <c r="AO148" s="282">
        <v>143</v>
      </c>
      <c r="AP148" s="115">
        <v>1396</v>
      </c>
      <c r="AQ148" s="38">
        <v>133</v>
      </c>
      <c r="AR148" s="38">
        <v>169</v>
      </c>
      <c r="AS148" s="38">
        <v>167</v>
      </c>
      <c r="AT148" s="38">
        <v>118</v>
      </c>
      <c r="AU148" s="38">
        <v>121</v>
      </c>
      <c r="AV148" s="38">
        <v>133</v>
      </c>
      <c r="AW148" s="38">
        <v>174</v>
      </c>
      <c r="AX148" s="38">
        <v>201</v>
      </c>
      <c r="AY148" s="38">
        <v>168</v>
      </c>
      <c r="AZ148" s="38">
        <v>51</v>
      </c>
      <c r="BA148" s="38">
        <v>0</v>
      </c>
      <c r="BB148" s="38">
        <v>0</v>
      </c>
      <c r="BC148" s="115">
        <v>1435</v>
      </c>
      <c r="BD148" s="37">
        <v>0</v>
      </c>
      <c r="BE148" s="38">
        <v>0</v>
      </c>
      <c r="BF148" s="38">
        <v>0</v>
      </c>
      <c r="BG148" s="38">
        <v>0</v>
      </c>
      <c r="BH148" s="38">
        <v>0</v>
      </c>
      <c r="BI148" s="38">
        <v>0</v>
      </c>
      <c r="BJ148" s="38">
        <v>0</v>
      </c>
      <c r="BK148" s="165">
        <f t="shared" si="41"/>
        <v>639</v>
      </c>
      <c r="BL148" s="166">
        <f t="shared" si="42"/>
        <v>1015</v>
      </c>
      <c r="BM148" s="167">
        <f t="shared" si="43"/>
        <v>0</v>
      </c>
      <c r="BN148" s="119">
        <f t="shared" ref="BN148:BN149" si="46">((BM148/BL148)-1)*100</f>
        <v>-100</v>
      </c>
      <c r="BO148" s="68"/>
      <c r="BP148" s="71"/>
    </row>
    <row r="149" spans="1:68" ht="20.100000000000001" customHeight="1" thickBot="1" x14ac:dyDescent="0.3">
      <c r="A149" s="173"/>
      <c r="B149" s="102" t="s">
        <v>61</v>
      </c>
      <c r="C149" s="289"/>
      <c r="D149" s="72">
        <v>13060</v>
      </c>
      <c r="E149" s="73">
        <v>12563</v>
      </c>
      <c r="F149" s="73">
        <v>17758</v>
      </c>
      <c r="G149" s="73">
        <v>18480</v>
      </c>
      <c r="H149" s="38">
        <v>14576</v>
      </c>
      <c r="I149" s="38">
        <v>17923</v>
      </c>
      <c r="J149" s="38">
        <v>20563</v>
      </c>
      <c r="K149" s="38">
        <v>21956</v>
      </c>
      <c r="L149" s="38">
        <v>23395</v>
      </c>
      <c r="M149" s="73">
        <v>30505</v>
      </c>
      <c r="N149" s="73">
        <v>32433</v>
      </c>
      <c r="O149" s="73">
        <v>30250</v>
      </c>
      <c r="P149" s="125">
        <v>253462</v>
      </c>
      <c r="Q149" s="73">
        <v>28187</v>
      </c>
      <c r="R149" s="73">
        <v>27614</v>
      </c>
      <c r="S149" s="73">
        <v>33397</v>
      </c>
      <c r="T149" s="73">
        <v>32067</v>
      </c>
      <c r="U149" s="73">
        <v>34308</v>
      </c>
      <c r="V149" s="73">
        <v>37137</v>
      </c>
      <c r="W149" s="73">
        <v>41417</v>
      </c>
      <c r="X149" s="73">
        <v>41900</v>
      </c>
      <c r="Y149" s="73">
        <v>40569</v>
      </c>
      <c r="Z149" s="73">
        <v>43527</v>
      </c>
      <c r="AA149" s="73">
        <v>40645</v>
      </c>
      <c r="AB149" s="73">
        <v>44795</v>
      </c>
      <c r="AC149" s="125">
        <v>445563</v>
      </c>
      <c r="AD149" s="72">
        <v>45957</v>
      </c>
      <c r="AE149" s="73">
        <v>43608</v>
      </c>
      <c r="AF149" s="73">
        <v>56404</v>
      </c>
      <c r="AG149" s="73">
        <v>56456</v>
      </c>
      <c r="AH149" s="73">
        <v>62185</v>
      </c>
      <c r="AI149" s="73">
        <v>62633</v>
      </c>
      <c r="AJ149" s="73">
        <v>68514</v>
      </c>
      <c r="AK149" s="73">
        <v>68210</v>
      </c>
      <c r="AL149" s="73">
        <v>69691</v>
      </c>
      <c r="AM149" s="73">
        <v>74246</v>
      </c>
      <c r="AN149" s="73">
        <v>82517</v>
      </c>
      <c r="AO149" s="74">
        <v>89100</v>
      </c>
      <c r="AP149" s="125">
        <v>779521</v>
      </c>
      <c r="AQ149" s="73">
        <v>95831</v>
      </c>
      <c r="AR149" s="73">
        <v>92748</v>
      </c>
      <c r="AS149" s="73">
        <v>104979</v>
      </c>
      <c r="AT149" s="73">
        <v>101279</v>
      </c>
      <c r="AU149" s="73">
        <v>108519</v>
      </c>
      <c r="AV149" s="73">
        <v>109633</v>
      </c>
      <c r="AW149" s="73">
        <v>116764</v>
      </c>
      <c r="AX149" s="73">
        <v>113029</v>
      </c>
      <c r="AY149" s="73">
        <v>108966</v>
      </c>
      <c r="AZ149" s="73">
        <v>121586</v>
      </c>
      <c r="BA149" s="73">
        <v>115267</v>
      </c>
      <c r="BB149" s="73">
        <v>125729</v>
      </c>
      <c r="BC149" s="125">
        <v>1314330</v>
      </c>
      <c r="BD149" s="72">
        <v>132183</v>
      </c>
      <c r="BE149" s="73">
        <v>114527</v>
      </c>
      <c r="BF149" s="73">
        <v>122883</v>
      </c>
      <c r="BG149" s="73">
        <v>131617</v>
      </c>
      <c r="BH149" s="73">
        <v>132580</v>
      </c>
      <c r="BI149" s="73">
        <v>129313</v>
      </c>
      <c r="BJ149" s="73">
        <v>137967</v>
      </c>
      <c r="BK149" s="165">
        <f t="shared" si="41"/>
        <v>395757</v>
      </c>
      <c r="BL149" s="166">
        <f t="shared" si="42"/>
        <v>729753</v>
      </c>
      <c r="BM149" s="167">
        <f t="shared" si="43"/>
        <v>901070</v>
      </c>
      <c r="BN149" s="114">
        <f t="shared" si="46"/>
        <v>23.476025449706949</v>
      </c>
      <c r="BO149" s="77"/>
      <c r="BP149" s="76"/>
    </row>
    <row r="150" spans="1:68" ht="20.100000000000001" customHeight="1" x14ac:dyDescent="0.25">
      <c r="A150" s="173"/>
      <c r="B150" s="306"/>
      <c r="C150" s="305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0"/>
      <c r="BL150" s="20"/>
      <c r="BM150" s="148"/>
      <c r="BN150" s="298"/>
      <c r="BO150" s="77"/>
      <c r="BP150" s="76"/>
    </row>
    <row r="151" spans="1:68" ht="20.100000000000001" customHeight="1" thickBot="1" x14ac:dyDescent="0.3">
      <c r="A151" s="173"/>
      <c r="B151" s="85" t="s">
        <v>102</v>
      </c>
      <c r="C151" s="85"/>
      <c r="D151" s="124"/>
      <c r="E151" s="24"/>
      <c r="F151" s="24"/>
      <c r="G151" s="24"/>
      <c r="H151" s="24"/>
      <c r="I151" s="24"/>
      <c r="J151" s="24"/>
      <c r="K151" s="24"/>
      <c r="L151" s="24"/>
      <c r="M151" s="24"/>
      <c r="N151" s="124"/>
      <c r="O151" s="1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151"/>
      <c r="BM151" s="160"/>
      <c r="BN151" s="24"/>
      <c r="BO151" s="77"/>
      <c r="BP151" s="76"/>
    </row>
    <row r="152" spans="1:68" ht="20.100000000000001" customHeight="1" thickBot="1" x14ac:dyDescent="0.35">
      <c r="A152" s="173"/>
      <c r="B152" s="94"/>
      <c r="C152" s="93" t="s">
        <v>23</v>
      </c>
      <c r="D152" s="90">
        <v>4424.8975493047983</v>
      </c>
      <c r="E152" s="91">
        <v>4466.1600077976</v>
      </c>
      <c r="F152" s="91">
        <v>5916.9033128519986</v>
      </c>
      <c r="G152" s="91">
        <v>5322.3727806596007</v>
      </c>
      <c r="H152" s="91">
        <v>5196.4883984571989</v>
      </c>
      <c r="I152" s="91">
        <v>6411.1098343360009</v>
      </c>
      <c r="J152" s="91">
        <v>6259.0206265180004</v>
      </c>
      <c r="K152" s="91">
        <v>5648.4633926755996</v>
      </c>
      <c r="L152" s="91">
        <v>4585.5871353615994</v>
      </c>
      <c r="M152" s="91">
        <v>6262.3217462740013</v>
      </c>
      <c r="N152" s="91">
        <v>4542.7098989775986</v>
      </c>
      <c r="O152" s="91">
        <v>3732.7825270623998</v>
      </c>
      <c r="P152" s="131">
        <v>62768.817210276393</v>
      </c>
      <c r="Q152" s="91">
        <v>4276.6196938027997</v>
      </c>
      <c r="R152" s="91">
        <v>4696.2010803340008</v>
      </c>
      <c r="S152" s="91">
        <v>5785.2267552303983</v>
      </c>
      <c r="T152" s="91">
        <v>6284.6131106523999</v>
      </c>
      <c r="U152" s="91">
        <v>7554.4251434776006</v>
      </c>
      <c r="V152" s="91">
        <v>7032.7682432380007</v>
      </c>
      <c r="W152" s="91">
        <v>3656.7285783744001</v>
      </c>
      <c r="X152" s="91">
        <v>6943.4518914751989</v>
      </c>
      <c r="Y152" s="91">
        <v>6247.2289872639985</v>
      </c>
      <c r="Z152" s="91">
        <v>7363.0769674432022</v>
      </c>
      <c r="AA152" s="91">
        <v>5820.9777149439988</v>
      </c>
      <c r="AB152" s="91">
        <v>6052.7981250075991</v>
      </c>
      <c r="AC152" s="131">
        <v>71714.116291243598</v>
      </c>
      <c r="AD152" s="90">
        <v>5553.3540635411991</v>
      </c>
      <c r="AE152" s="91">
        <v>4537.9135508287991</v>
      </c>
      <c r="AF152" s="91">
        <v>5965.6490743684008</v>
      </c>
      <c r="AG152" s="91">
        <v>4065.7660689515997</v>
      </c>
      <c r="AH152" s="91">
        <v>5399.9438289104</v>
      </c>
      <c r="AI152" s="91">
        <v>4591.5548912928007</v>
      </c>
      <c r="AJ152" s="91">
        <v>5697.2290657600024</v>
      </c>
      <c r="AK152" s="91">
        <v>3776.9236765464007</v>
      </c>
      <c r="AL152" s="91">
        <v>5078.8383803684001</v>
      </c>
      <c r="AM152" s="91">
        <v>5130.9262571928002</v>
      </c>
      <c r="AN152" s="91">
        <v>5551.8273906207978</v>
      </c>
      <c r="AO152" s="92">
        <v>6383.7309613124016</v>
      </c>
      <c r="AP152" s="131">
        <v>61733.657209694007</v>
      </c>
      <c r="AQ152" s="91">
        <v>4001.9026017967985</v>
      </c>
      <c r="AR152" s="91">
        <v>4274.1808065952</v>
      </c>
      <c r="AS152" s="91">
        <v>8084.0431711651972</v>
      </c>
      <c r="AT152" s="91">
        <v>6902.5509025423999</v>
      </c>
      <c r="AU152" s="91">
        <v>7409.4432882211986</v>
      </c>
      <c r="AV152" s="91">
        <v>5377.3878776544007</v>
      </c>
      <c r="AW152" s="91">
        <v>6614.412973344798</v>
      </c>
      <c r="AX152" s="91">
        <v>7096.0746707500002</v>
      </c>
      <c r="AY152" s="91">
        <v>6056.3821230964013</v>
      </c>
      <c r="AZ152" s="91">
        <v>6489.2683689531996</v>
      </c>
      <c r="BA152" s="91">
        <v>6165.7237381580007</v>
      </c>
      <c r="BB152" s="91">
        <v>4884.3427346120006</v>
      </c>
      <c r="BC152" s="131">
        <v>73355.71325688959</v>
      </c>
      <c r="BD152" s="90">
        <v>4427.8326267615994</v>
      </c>
      <c r="BE152" s="91">
        <v>3013.8623350739999</v>
      </c>
      <c r="BF152" s="91">
        <v>5309.058860755199</v>
      </c>
      <c r="BG152" s="91">
        <v>6047.3264528675991</v>
      </c>
      <c r="BH152" s="91">
        <v>5534.8724623108001</v>
      </c>
      <c r="BI152" s="91">
        <v>3782.8289713220015</v>
      </c>
      <c r="BJ152" s="91">
        <v>5880.8136188888002</v>
      </c>
      <c r="BK152" s="90">
        <f>SUM($AD152:$AJ152)</f>
        <v>35811.410543653197</v>
      </c>
      <c r="BL152" s="91">
        <f>SUM($AQ152:$AW152)</f>
        <v>42663.921621319991</v>
      </c>
      <c r="BM152" s="92">
        <f>SUM($BD152:$BJ152)</f>
        <v>33996.595327980001</v>
      </c>
      <c r="BN152" s="177">
        <f t="shared" ref="BN152:BN159" si="47">((BM152/BL152)-1)*100</f>
        <v>-20.315353028889771</v>
      </c>
      <c r="BO152" s="77"/>
      <c r="BP152" s="76"/>
    </row>
    <row r="153" spans="1:68" ht="20.100000000000001" customHeight="1" x14ac:dyDescent="0.25">
      <c r="A153" s="173"/>
      <c r="B153" s="18" t="s">
        <v>113</v>
      </c>
      <c r="C153" s="286"/>
      <c r="D153" s="178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35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35"/>
      <c r="AD153" s="233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36"/>
      <c r="AP153" s="235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6"/>
      <c r="BB153" s="226"/>
      <c r="BC153" s="235"/>
      <c r="BD153" s="233"/>
      <c r="BE153" s="226"/>
      <c r="BF153" s="226"/>
      <c r="BG153" s="226"/>
      <c r="BH153" s="226"/>
      <c r="BI153" s="226"/>
      <c r="BJ153" s="226"/>
      <c r="BK153" s="233"/>
      <c r="BL153" s="226"/>
      <c r="BM153" s="234"/>
      <c r="BN153" s="238"/>
      <c r="BO153" s="77"/>
      <c r="BP153" s="76"/>
    </row>
    <row r="154" spans="1:68" ht="20.100000000000001" customHeight="1" thickBot="1" x14ac:dyDescent="0.25">
      <c r="A154" s="173"/>
      <c r="B154" s="222" t="s">
        <v>12</v>
      </c>
      <c r="C154" s="42"/>
      <c r="D154" s="43">
        <v>4273.4575566399981</v>
      </c>
      <c r="E154" s="28">
        <v>4037.6448244999997</v>
      </c>
      <c r="F154" s="28">
        <v>5643.1710364399987</v>
      </c>
      <c r="G154" s="28">
        <v>4629.9345893000009</v>
      </c>
      <c r="H154" s="28">
        <v>5014.3673004199991</v>
      </c>
      <c r="I154" s="28">
        <v>5870.4497141400007</v>
      </c>
      <c r="J154" s="28">
        <v>5936.0811166600006</v>
      </c>
      <c r="K154" s="28">
        <v>5498.2831376199993</v>
      </c>
      <c r="L154" s="28">
        <v>4377.0849775199995</v>
      </c>
      <c r="M154" s="28">
        <v>5987.285756360001</v>
      </c>
      <c r="N154" s="28">
        <v>4373.8623717599985</v>
      </c>
      <c r="O154" s="28">
        <v>3189.4930220999995</v>
      </c>
      <c r="P154" s="132">
        <v>58831.115403459989</v>
      </c>
      <c r="Q154" s="28">
        <v>3752.5343874399996</v>
      </c>
      <c r="R154" s="28">
        <v>4553.1072159800005</v>
      </c>
      <c r="S154" s="28">
        <v>4578.6560418599984</v>
      </c>
      <c r="T154" s="28">
        <v>4274.2612551599996</v>
      </c>
      <c r="U154" s="28">
        <v>6696.1119922800008</v>
      </c>
      <c r="V154" s="28">
        <v>6416.5155556000009</v>
      </c>
      <c r="W154" s="28">
        <v>3382.32142312</v>
      </c>
      <c r="X154" s="28">
        <v>6705.9220843199992</v>
      </c>
      <c r="Y154" s="28">
        <v>6034.816266939999</v>
      </c>
      <c r="Z154" s="28">
        <v>7064.2723588400022</v>
      </c>
      <c r="AA154" s="28">
        <v>5184.2052574199988</v>
      </c>
      <c r="AB154" s="28">
        <v>5794.1231132599987</v>
      </c>
      <c r="AC154" s="132">
        <v>64436.846952220003</v>
      </c>
      <c r="AD154" s="43">
        <v>5188.5357689199991</v>
      </c>
      <c r="AE154" s="28">
        <v>4158.8697657199991</v>
      </c>
      <c r="AF154" s="28">
        <v>5324.2115181600002</v>
      </c>
      <c r="AG154" s="28">
        <v>3803.9056820599999</v>
      </c>
      <c r="AH154" s="28">
        <v>5019.5397568400003</v>
      </c>
      <c r="AI154" s="28">
        <v>4314.8724562400002</v>
      </c>
      <c r="AJ154" s="28">
        <v>5342.0425158600028</v>
      </c>
      <c r="AK154" s="28">
        <v>3543.7838857800007</v>
      </c>
      <c r="AL154" s="28">
        <v>4819.3121950499999</v>
      </c>
      <c r="AM154" s="28">
        <v>4897.8611221600004</v>
      </c>
      <c r="AN154" s="28">
        <v>5341.3260866399978</v>
      </c>
      <c r="AO154" s="280">
        <v>5771.5264897400011</v>
      </c>
      <c r="AP154" s="132">
        <v>57525.787243170009</v>
      </c>
      <c r="AQ154" s="28">
        <v>3740.2059266099986</v>
      </c>
      <c r="AR154" s="28">
        <v>4101.3613005500001</v>
      </c>
      <c r="AS154" s="28">
        <v>7981.1517199599975</v>
      </c>
      <c r="AT154" s="28">
        <v>6806.29631255</v>
      </c>
      <c r="AU154" s="28">
        <v>7201.7511704299986</v>
      </c>
      <c r="AV154" s="28">
        <v>5231.9355820700002</v>
      </c>
      <c r="AW154" s="28">
        <v>6399.3948505399976</v>
      </c>
      <c r="AX154" s="28">
        <v>6868.1289958000007</v>
      </c>
      <c r="AY154" s="28">
        <v>5899.3698103300012</v>
      </c>
      <c r="AZ154" s="28">
        <v>6162.2661933999998</v>
      </c>
      <c r="BA154" s="28">
        <v>6063.6244353000011</v>
      </c>
      <c r="BB154" s="28">
        <v>4753.5093620400003</v>
      </c>
      <c r="BC154" s="132">
        <v>71208.995659579989</v>
      </c>
      <c r="BD154" s="43">
        <v>4301.5678848099997</v>
      </c>
      <c r="BE154" s="28">
        <v>2596.1868796600002</v>
      </c>
      <c r="BF154" s="28">
        <v>5158.8786100899988</v>
      </c>
      <c r="BG154" s="28">
        <v>5906.6691523999989</v>
      </c>
      <c r="BH154" s="28">
        <v>5397.0651514500005</v>
      </c>
      <c r="BI154" s="28">
        <v>3691.2960482600015</v>
      </c>
      <c r="BJ154" s="28">
        <v>5762.69511994</v>
      </c>
      <c r="BK154" s="150">
        <f>SUM($AD154:$AJ154)</f>
        <v>33151.977463800002</v>
      </c>
      <c r="BL154" s="20">
        <f>SUM($AQ154:$AW154)</f>
        <v>41462.096862709986</v>
      </c>
      <c r="BM154" s="224">
        <f>SUM($BD154:$BJ154)</f>
        <v>32814.358846609997</v>
      </c>
      <c r="BN154" s="132"/>
      <c r="BO154" s="77"/>
      <c r="BP154" s="76"/>
    </row>
    <row r="155" spans="1:68" ht="20.100000000000001" customHeight="1" x14ac:dyDescent="0.25">
      <c r="A155" s="173"/>
      <c r="B155" s="18" t="s">
        <v>114</v>
      </c>
      <c r="C155" s="285"/>
      <c r="D155" s="241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35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35"/>
      <c r="AD155" s="241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83"/>
      <c r="AP155" s="246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6"/>
      <c r="BD155" s="241"/>
      <c r="BE155" s="242"/>
      <c r="BF155" s="242"/>
      <c r="BG155" s="242"/>
      <c r="BH155" s="242"/>
      <c r="BI155" s="242"/>
      <c r="BJ155" s="242"/>
      <c r="BK155" s="233"/>
      <c r="BL155" s="226"/>
      <c r="BM155" s="234"/>
      <c r="BN155" s="237"/>
      <c r="BO155" s="77"/>
      <c r="BP155" s="76"/>
    </row>
    <row r="156" spans="1:68" ht="20.100000000000001" customHeight="1" thickBot="1" x14ac:dyDescent="0.25">
      <c r="A156" s="173"/>
      <c r="B156" s="211" t="s">
        <v>12</v>
      </c>
      <c r="C156" s="42"/>
      <c r="D156" s="190">
        <v>151.4399926648</v>
      </c>
      <c r="E156" s="139">
        <v>428.51518329759995</v>
      </c>
      <c r="F156" s="139">
        <v>273.73227641199998</v>
      </c>
      <c r="G156" s="139">
        <v>692.43819135959984</v>
      </c>
      <c r="H156" s="139">
        <v>182.12109803719994</v>
      </c>
      <c r="I156" s="139">
        <v>540.66012019599998</v>
      </c>
      <c r="J156" s="139">
        <v>322.93950985799989</v>
      </c>
      <c r="K156" s="139">
        <v>150.18025505559999</v>
      </c>
      <c r="L156" s="139">
        <v>208.5021578416</v>
      </c>
      <c r="M156" s="139">
        <v>275.03598991399997</v>
      </c>
      <c r="N156" s="139">
        <v>168.84752721760003</v>
      </c>
      <c r="O156" s="139">
        <v>543.28950496240009</v>
      </c>
      <c r="P156" s="132">
        <v>3937.7018068163998</v>
      </c>
      <c r="Q156" s="139">
        <v>524.08530636280011</v>
      </c>
      <c r="R156" s="139">
        <v>143.09386435400003</v>
      </c>
      <c r="S156" s="139">
        <v>1206.5707133704002</v>
      </c>
      <c r="T156" s="139">
        <v>2010.3518554924003</v>
      </c>
      <c r="U156" s="139">
        <v>858.31315119759995</v>
      </c>
      <c r="V156" s="139">
        <v>616.252687638</v>
      </c>
      <c r="W156" s="139">
        <v>274.40715525439998</v>
      </c>
      <c r="X156" s="139">
        <v>237.52980715520002</v>
      </c>
      <c r="Y156" s="139">
        <v>212.41272032399996</v>
      </c>
      <c r="Z156" s="139">
        <v>298.80460860319999</v>
      </c>
      <c r="AA156" s="139">
        <v>636.77245752399995</v>
      </c>
      <c r="AB156" s="139">
        <v>258.67501174759991</v>
      </c>
      <c r="AC156" s="132">
        <v>7277.2693390236</v>
      </c>
      <c r="AD156" s="190">
        <v>364.81829462119993</v>
      </c>
      <c r="AE156" s="139">
        <v>379.04378510880008</v>
      </c>
      <c r="AF156" s="139">
        <v>641.43755620840011</v>
      </c>
      <c r="AG156" s="139">
        <v>261.8603868916</v>
      </c>
      <c r="AH156" s="139">
        <v>380.40407207039993</v>
      </c>
      <c r="AI156" s="139">
        <v>276.68243505280003</v>
      </c>
      <c r="AJ156" s="139">
        <v>355.18654990000005</v>
      </c>
      <c r="AK156" s="139">
        <v>233.13979076639998</v>
      </c>
      <c r="AL156" s="139">
        <v>259.52618531840005</v>
      </c>
      <c r="AM156" s="139">
        <v>233.06513503279996</v>
      </c>
      <c r="AN156" s="139">
        <v>210.5013039808</v>
      </c>
      <c r="AO156" s="284">
        <v>612.20447157240005</v>
      </c>
      <c r="AP156" s="196">
        <v>4207.8699665240001</v>
      </c>
      <c r="AQ156" s="139">
        <v>261.69667518680001</v>
      </c>
      <c r="AR156" s="139">
        <v>172.8195060452</v>
      </c>
      <c r="AS156" s="139">
        <v>102.8914512052</v>
      </c>
      <c r="AT156" s="139">
        <v>96.254589992400014</v>
      </c>
      <c r="AU156" s="139">
        <v>207.69211779120005</v>
      </c>
      <c r="AV156" s="139">
        <v>145.45229558440002</v>
      </c>
      <c r="AW156" s="139">
        <v>215.01812280480002</v>
      </c>
      <c r="AX156" s="139">
        <v>227.94567495000001</v>
      </c>
      <c r="AY156" s="139">
        <v>157.01231276640004</v>
      </c>
      <c r="AZ156" s="139">
        <v>327.0021755532</v>
      </c>
      <c r="BA156" s="139">
        <v>102.09930285800002</v>
      </c>
      <c r="BB156" s="139">
        <v>130.83337257200003</v>
      </c>
      <c r="BC156" s="196">
        <v>2146.7175973096005</v>
      </c>
      <c r="BD156" s="190">
        <v>126.26474195159999</v>
      </c>
      <c r="BE156" s="139">
        <v>417.675455414</v>
      </c>
      <c r="BF156" s="139">
        <v>150.18025066519999</v>
      </c>
      <c r="BG156" s="139">
        <v>140.65730046759995</v>
      </c>
      <c r="BH156" s="139">
        <v>137.80731086079999</v>
      </c>
      <c r="BI156" s="139">
        <v>91.532923062000023</v>
      </c>
      <c r="BJ156" s="139">
        <v>118.11849894880001</v>
      </c>
      <c r="BK156" s="150">
        <f>SUM($AD156:$AJ156)</f>
        <v>2659.4330798532001</v>
      </c>
      <c r="BL156" s="20">
        <f>SUM($AQ156:$AW156)</f>
        <v>1201.8247586100001</v>
      </c>
      <c r="BM156" s="53">
        <f>SUM($BD156:$BJ156)</f>
        <v>1182.2364813699999</v>
      </c>
      <c r="BN156" s="132">
        <f t="shared" si="47"/>
        <v>-1.6298779917511053</v>
      </c>
      <c r="BO156" s="77"/>
      <c r="BP156" s="76"/>
    </row>
    <row r="157" spans="1:68" ht="20.100000000000001" customHeight="1" thickBot="1" x14ac:dyDescent="0.3">
      <c r="A157" s="173"/>
      <c r="B157" s="95"/>
      <c r="C157" s="93" t="s">
        <v>24</v>
      </c>
      <c r="D157" s="90">
        <v>284</v>
      </c>
      <c r="E157" s="91">
        <v>259</v>
      </c>
      <c r="F157" s="91">
        <v>330</v>
      </c>
      <c r="G157" s="91">
        <v>324</v>
      </c>
      <c r="H157" s="91">
        <v>287</v>
      </c>
      <c r="I157" s="91">
        <v>345</v>
      </c>
      <c r="J157" s="91">
        <v>334</v>
      </c>
      <c r="K157" s="91">
        <v>311</v>
      </c>
      <c r="L157" s="91">
        <v>334</v>
      </c>
      <c r="M157" s="91">
        <v>380</v>
      </c>
      <c r="N157" s="91">
        <v>326</v>
      </c>
      <c r="O157" s="91">
        <v>327</v>
      </c>
      <c r="P157" s="131">
        <v>3841</v>
      </c>
      <c r="Q157" s="91">
        <v>313</v>
      </c>
      <c r="R157" s="91">
        <v>268</v>
      </c>
      <c r="S157" s="91">
        <v>369</v>
      </c>
      <c r="T157" s="91">
        <v>371</v>
      </c>
      <c r="U157" s="91">
        <v>354</v>
      </c>
      <c r="V157" s="91">
        <v>388</v>
      </c>
      <c r="W157" s="91">
        <v>341</v>
      </c>
      <c r="X157" s="91">
        <v>368</v>
      </c>
      <c r="Y157" s="91">
        <v>358</v>
      </c>
      <c r="Z157" s="91">
        <v>322</v>
      </c>
      <c r="AA157" s="91">
        <v>304</v>
      </c>
      <c r="AB157" s="91">
        <v>315</v>
      </c>
      <c r="AC157" s="131">
        <v>4071</v>
      </c>
      <c r="AD157" s="90">
        <v>337</v>
      </c>
      <c r="AE157" s="91">
        <v>283</v>
      </c>
      <c r="AF157" s="91">
        <v>353</v>
      </c>
      <c r="AG157" s="91">
        <v>293</v>
      </c>
      <c r="AH157" s="91">
        <v>354</v>
      </c>
      <c r="AI157" s="91">
        <v>295</v>
      </c>
      <c r="AJ157" s="91">
        <v>323</v>
      </c>
      <c r="AK157" s="91">
        <v>300</v>
      </c>
      <c r="AL157" s="91">
        <v>292</v>
      </c>
      <c r="AM157" s="91">
        <v>347</v>
      </c>
      <c r="AN157" s="91">
        <v>325</v>
      </c>
      <c r="AO157" s="92">
        <v>352</v>
      </c>
      <c r="AP157" s="131">
        <v>3854</v>
      </c>
      <c r="AQ157" s="91">
        <v>319</v>
      </c>
      <c r="AR157" s="91">
        <v>274</v>
      </c>
      <c r="AS157" s="91">
        <v>296</v>
      </c>
      <c r="AT157" s="91">
        <v>287</v>
      </c>
      <c r="AU157" s="91">
        <v>308</v>
      </c>
      <c r="AV157" s="91">
        <v>285</v>
      </c>
      <c r="AW157" s="91">
        <v>324</v>
      </c>
      <c r="AX157" s="91">
        <v>319</v>
      </c>
      <c r="AY157" s="91">
        <v>287</v>
      </c>
      <c r="AZ157" s="91">
        <v>381</v>
      </c>
      <c r="BA157" s="91">
        <v>328</v>
      </c>
      <c r="BB157" s="91">
        <v>340</v>
      </c>
      <c r="BC157" s="131">
        <v>3748</v>
      </c>
      <c r="BD157" s="90">
        <v>353</v>
      </c>
      <c r="BE157" s="91">
        <v>336</v>
      </c>
      <c r="BF157" s="91">
        <v>330</v>
      </c>
      <c r="BG157" s="91">
        <v>345</v>
      </c>
      <c r="BH157" s="91">
        <v>337</v>
      </c>
      <c r="BI157" s="91">
        <v>279</v>
      </c>
      <c r="BJ157" s="91">
        <v>340</v>
      </c>
      <c r="BK157" s="90">
        <f>SUM($AD157:$AJ157)</f>
        <v>2238</v>
      </c>
      <c r="BL157" s="91">
        <f>SUM($AQ157:$AW157)</f>
        <v>2093</v>
      </c>
      <c r="BM157" s="92">
        <f>SUM($BD157:$BJ157)</f>
        <v>2320</v>
      </c>
      <c r="BN157" s="177">
        <f t="shared" ref="BN157" si="48">((BM157/BL157)-1)*100</f>
        <v>10.845676063067366</v>
      </c>
      <c r="BO157" s="77"/>
      <c r="BP157" s="76"/>
    </row>
    <row r="158" spans="1:68" ht="20.100000000000001" customHeight="1" thickBot="1" x14ac:dyDescent="0.3">
      <c r="A158" s="173"/>
      <c r="B158" s="313" t="s">
        <v>63</v>
      </c>
      <c r="C158" s="292"/>
      <c r="D158" s="240">
        <v>183</v>
      </c>
      <c r="E158" s="157">
        <v>173</v>
      </c>
      <c r="F158" s="157">
        <v>217</v>
      </c>
      <c r="G158" s="157">
        <v>212</v>
      </c>
      <c r="H158" s="157">
        <v>199</v>
      </c>
      <c r="I158" s="157">
        <v>221</v>
      </c>
      <c r="J158" s="157">
        <v>215</v>
      </c>
      <c r="K158" s="157">
        <v>210</v>
      </c>
      <c r="L158" s="157">
        <v>221</v>
      </c>
      <c r="M158" s="157">
        <v>258</v>
      </c>
      <c r="N158" s="157">
        <v>219</v>
      </c>
      <c r="O158" s="157">
        <v>209</v>
      </c>
      <c r="P158" s="156">
        <v>2537</v>
      </c>
      <c r="Q158" s="157">
        <v>195</v>
      </c>
      <c r="R158" s="157">
        <v>197</v>
      </c>
      <c r="S158" s="157">
        <v>239</v>
      </c>
      <c r="T158" s="157">
        <v>228</v>
      </c>
      <c r="U158" s="157">
        <v>222</v>
      </c>
      <c r="V158" s="157">
        <v>255</v>
      </c>
      <c r="W158" s="157">
        <v>218</v>
      </c>
      <c r="X158" s="157">
        <v>247</v>
      </c>
      <c r="Y158" s="157">
        <v>236</v>
      </c>
      <c r="Z158" s="157">
        <v>221</v>
      </c>
      <c r="AA158" s="157">
        <v>204</v>
      </c>
      <c r="AB158" s="157">
        <v>227</v>
      </c>
      <c r="AC158" s="156">
        <v>2689</v>
      </c>
      <c r="AD158" s="158">
        <v>232</v>
      </c>
      <c r="AE158" s="157">
        <v>187</v>
      </c>
      <c r="AF158" s="157">
        <v>268</v>
      </c>
      <c r="AG158" s="157">
        <v>205</v>
      </c>
      <c r="AH158" s="157">
        <v>252</v>
      </c>
      <c r="AI158" s="157">
        <v>209</v>
      </c>
      <c r="AJ158" s="157">
        <v>226</v>
      </c>
      <c r="AK158" s="157">
        <v>228</v>
      </c>
      <c r="AL158" s="157">
        <v>215</v>
      </c>
      <c r="AM158" s="157">
        <v>261</v>
      </c>
      <c r="AN158" s="157">
        <v>253</v>
      </c>
      <c r="AO158" s="159">
        <v>255</v>
      </c>
      <c r="AP158" s="156">
        <v>2791</v>
      </c>
      <c r="AQ158" s="157">
        <v>234</v>
      </c>
      <c r="AR158" s="157">
        <v>197</v>
      </c>
      <c r="AS158" s="157">
        <v>235</v>
      </c>
      <c r="AT158" s="157">
        <v>236</v>
      </c>
      <c r="AU158" s="157">
        <v>244</v>
      </c>
      <c r="AV158" s="157">
        <v>240</v>
      </c>
      <c r="AW158" s="157">
        <v>245</v>
      </c>
      <c r="AX158" s="157">
        <v>265</v>
      </c>
      <c r="AY158" s="157">
        <v>239</v>
      </c>
      <c r="AZ158" s="157">
        <v>292</v>
      </c>
      <c r="BA158" s="157">
        <v>276</v>
      </c>
      <c r="BB158" s="157">
        <v>274</v>
      </c>
      <c r="BC158" s="156">
        <v>2977</v>
      </c>
      <c r="BD158" s="158">
        <v>278</v>
      </c>
      <c r="BE158" s="157">
        <v>268</v>
      </c>
      <c r="BF158" s="157">
        <v>263</v>
      </c>
      <c r="BG158" s="157">
        <v>282</v>
      </c>
      <c r="BH158" s="157">
        <v>274</v>
      </c>
      <c r="BI158" s="157">
        <v>223</v>
      </c>
      <c r="BJ158" s="157">
        <v>276</v>
      </c>
      <c r="BK158" s="233">
        <f>SUM($AD158:$AJ158)</f>
        <v>1579</v>
      </c>
      <c r="BL158" s="226">
        <f>SUM($AQ158:$AW158)</f>
        <v>1631</v>
      </c>
      <c r="BM158" s="234">
        <f>SUM($BD158:$BJ158)</f>
        <v>1864</v>
      </c>
      <c r="BN158" s="239">
        <f t="shared" si="47"/>
        <v>14.285714285714279</v>
      </c>
      <c r="BO158" s="77"/>
      <c r="BP158" s="76"/>
    </row>
    <row r="159" spans="1:68" ht="20.100000000000001" customHeight="1" thickBot="1" x14ac:dyDescent="0.3">
      <c r="A159" s="173"/>
      <c r="B159" s="307" t="s">
        <v>8</v>
      </c>
      <c r="C159" s="308"/>
      <c r="D159" s="304">
        <v>101</v>
      </c>
      <c r="E159" s="182">
        <v>86</v>
      </c>
      <c r="F159" s="182">
        <v>113</v>
      </c>
      <c r="G159" s="182">
        <v>112</v>
      </c>
      <c r="H159" s="182">
        <v>88</v>
      </c>
      <c r="I159" s="182">
        <v>124</v>
      </c>
      <c r="J159" s="182">
        <v>119</v>
      </c>
      <c r="K159" s="182">
        <v>101</v>
      </c>
      <c r="L159" s="182">
        <v>113</v>
      </c>
      <c r="M159" s="182">
        <v>122</v>
      </c>
      <c r="N159" s="182">
        <v>107</v>
      </c>
      <c r="O159" s="182">
        <v>118</v>
      </c>
      <c r="P159" s="169">
        <v>1304</v>
      </c>
      <c r="Q159" s="182">
        <v>118</v>
      </c>
      <c r="R159" s="182">
        <v>71</v>
      </c>
      <c r="S159" s="182">
        <v>130</v>
      </c>
      <c r="T159" s="182">
        <v>143</v>
      </c>
      <c r="U159" s="182">
        <v>132</v>
      </c>
      <c r="V159" s="182">
        <v>133</v>
      </c>
      <c r="W159" s="182">
        <v>123</v>
      </c>
      <c r="X159" s="182">
        <v>121</v>
      </c>
      <c r="Y159" s="182">
        <v>122</v>
      </c>
      <c r="Z159" s="182">
        <v>101</v>
      </c>
      <c r="AA159" s="182">
        <v>100</v>
      </c>
      <c r="AB159" s="182">
        <v>88</v>
      </c>
      <c r="AC159" s="169">
        <v>1382</v>
      </c>
      <c r="AD159" s="304">
        <v>105</v>
      </c>
      <c r="AE159" s="182">
        <v>96</v>
      </c>
      <c r="AF159" s="182">
        <v>85</v>
      </c>
      <c r="AG159" s="182">
        <v>88</v>
      </c>
      <c r="AH159" s="182">
        <v>102</v>
      </c>
      <c r="AI159" s="182">
        <v>86</v>
      </c>
      <c r="AJ159" s="182">
        <v>97</v>
      </c>
      <c r="AK159" s="182">
        <v>72</v>
      </c>
      <c r="AL159" s="182">
        <v>77</v>
      </c>
      <c r="AM159" s="182">
        <v>86</v>
      </c>
      <c r="AN159" s="182">
        <v>72</v>
      </c>
      <c r="AO159" s="168">
        <v>97</v>
      </c>
      <c r="AP159" s="169">
        <v>1063</v>
      </c>
      <c r="AQ159" s="182">
        <v>85</v>
      </c>
      <c r="AR159" s="182">
        <v>77</v>
      </c>
      <c r="AS159" s="182">
        <v>61</v>
      </c>
      <c r="AT159" s="182">
        <v>51</v>
      </c>
      <c r="AU159" s="182">
        <v>64</v>
      </c>
      <c r="AV159" s="182">
        <v>45</v>
      </c>
      <c r="AW159" s="182">
        <v>79</v>
      </c>
      <c r="AX159" s="182">
        <v>54</v>
      </c>
      <c r="AY159" s="182">
        <v>48</v>
      </c>
      <c r="AZ159" s="182">
        <v>89</v>
      </c>
      <c r="BA159" s="182">
        <v>52</v>
      </c>
      <c r="BB159" s="182">
        <v>66</v>
      </c>
      <c r="BC159" s="169">
        <v>771</v>
      </c>
      <c r="BD159" s="304">
        <v>75</v>
      </c>
      <c r="BE159" s="182">
        <v>68</v>
      </c>
      <c r="BF159" s="182">
        <v>67</v>
      </c>
      <c r="BG159" s="182">
        <v>63</v>
      </c>
      <c r="BH159" s="182">
        <v>63</v>
      </c>
      <c r="BI159" s="182">
        <v>56</v>
      </c>
      <c r="BJ159" s="182">
        <v>64</v>
      </c>
      <c r="BK159" s="309">
        <f>SUM($AD159:$AJ159)</f>
        <v>659</v>
      </c>
      <c r="BL159" s="310">
        <f>SUM($AQ159:$AW159)</f>
        <v>462</v>
      </c>
      <c r="BM159" s="311">
        <f>SUM($BD159:$BJ159)</f>
        <v>456</v>
      </c>
      <c r="BN159" s="312">
        <f t="shared" si="47"/>
        <v>-1.2987012987012991</v>
      </c>
      <c r="BO159" s="77"/>
      <c r="BP159" s="76"/>
    </row>
    <row r="160" spans="1:68" ht="20.100000000000001" customHeight="1" x14ac:dyDescent="0.25">
      <c r="A160" s="65"/>
      <c r="B160" s="295" t="s">
        <v>112</v>
      </c>
      <c r="BO160" s="68"/>
      <c r="BP160" s="68"/>
    </row>
    <row r="161" spans="1:68" ht="20.100000000000001" customHeight="1" thickBot="1" x14ac:dyDescent="0.3">
      <c r="A161" s="65"/>
      <c r="B161" s="270" t="s">
        <v>115</v>
      </c>
      <c r="C161" s="248"/>
      <c r="BO161" s="68"/>
      <c r="BP161" s="68"/>
    </row>
    <row r="162" spans="1:68" ht="20.100000000000001" customHeight="1" x14ac:dyDescent="0.25">
      <c r="A162" s="65"/>
      <c r="B162" s="252" t="s">
        <v>35</v>
      </c>
      <c r="C162" s="253"/>
      <c r="D162" s="256">
        <f>+D163</f>
        <v>31764.140468770009</v>
      </c>
      <c r="E162" s="257">
        <f t="shared" ref="E162:BJ162" si="49">+E163</f>
        <v>26842.672955824193</v>
      </c>
      <c r="F162" s="257">
        <f t="shared" si="49"/>
        <v>29176.372994707199</v>
      </c>
      <c r="G162" s="257">
        <f t="shared" si="49"/>
        <v>38203.017408263797</v>
      </c>
      <c r="H162" s="257">
        <f t="shared" si="49"/>
        <v>31096.188049034001</v>
      </c>
      <c r="I162" s="257">
        <f t="shared" si="49"/>
        <v>31573.039454036589</v>
      </c>
      <c r="J162" s="257">
        <f t="shared" si="49"/>
        <v>39192.682817067405</v>
      </c>
      <c r="K162" s="257">
        <f t="shared" si="49"/>
        <v>28615.942765541007</v>
      </c>
      <c r="L162" s="257">
        <f t="shared" si="49"/>
        <v>28628.852462442999</v>
      </c>
      <c r="M162" s="257">
        <f t="shared" si="49"/>
        <v>34172.952271334208</v>
      </c>
      <c r="N162" s="257">
        <f t="shared" si="49"/>
        <v>30471.661582771394</v>
      </c>
      <c r="O162" s="258">
        <f t="shared" si="49"/>
        <v>44209.348473593585</v>
      </c>
      <c r="P162" s="259">
        <f t="shared" si="49"/>
        <v>393946.87170338636</v>
      </c>
      <c r="Q162" s="256">
        <f t="shared" si="49"/>
        <v>33957.500745881</v>
      </c>
      <c r="R162" s="257">
        <f t="shared" si="49"/>
        <v>31703.216177567214</v>
      </c>
      <c r="S162" s="257">
        <f t="shared" si="49"/>
        <v>37488.426655732801</v>
      </c>
      <c r="T162" s="257">
        <f t="shared" si="49"/>
        <v>39939.83609459619</v>
      </c>
      <c r="U162" s="257">
        <f t="shared" si="49"/>
        <v>39454.295401134797</v>
      </c>
      <c r="V162" s="257">
        <f t="shared" si="49"/>
        <v>39588.979430113803</v>
      </c>
      <c r="W162" s="257">
        <f t="shared" si="49"/>
        <v>36352.326516994995</v>
      </c>
      <c r="X162" s="257">
        <f t="shared" si="49"/>
        <v>44096.016976613209</v>
      </c>
      <c r="Y162" s="257">
        <f t="shared" si="49"/>
        <v>44041.924498398213</v>
      </c>
      <c r="Z162" s="257">
        <f t="shared" si="49"/>
        <v>45536.133590862206</v>
      </c>
      <c r="AA162" s="257">
        <f t="shared" si="49"/>
        <v>42384.579446116382</v>
      </c>
      <c r="AB162" s="258">
        <f t="shared" si="49"/>
        <v>51372.131900530425</v>
      </c>
      <c r="AC162" s="259">
        <f t="shared" si="49"/>
        <v>485915.36743454129</v>
      </c>
      <c r="AD162" s="256">
        <f t="shared" si="49"/>
        <v>38536.136591489201</v>
      </c>
      <c r="AE162" s="257">
        <f t="shared" si="49"/>
        <v>33068.30658083719</v>
      </c>
      <c r="AF162" s="257">
        <f t="shared" si="49"/>
        <v>42239.711606536999</v>
      </c>
      <c r="AG162" s="257">
        <f t="shared" si="49"/>
        <v>48114.682266623422</v>
      </c>
      <c r="AH162" s="257">
        <f t="shared" si="49"/>
        <v>50992.553975988398</v>
      </c>
      <c r="AI162" s="257">
        <f t="shared" si="49"/>
        <v>41135.25999341601</v>
      </c>
      <c r="AJ162" s="257">
        <f t="shared" si="49"/>
        <v>41955.564999005393</v>
      </c>
      <c r="AK162" s="257">
        <f t="shared" si="49"/>
        <v>40440.829442751201</v>
      </c>
      <c r="AL162" s="257">
        <f t="shared" si="49"/>
        <v>40450.19234164997</v>
      </c>
      <c r="AM162" s="257">
        <f t="shared" si="49"/>
        <v>43906.130790737996</v>
      </c>
      <c r="AN162" s="257">
        <f t="shared" si="49"/>
        <v>42364.866960583196</v>
      </c>
      <c r="AO162" s="258">
        <f t="shared" si="49"/>
        <v>48280.431392315615</v>
      </c>
      <c r="AP162" s="259">
        <f t="shared" si="49"/>
        <v>511484.66694193456</v>
      </c>
      <c r="AQ162" s="256">
        <f t="shared" si="49"/>
        <v>46421.526959139395</v>
      </c>
      <c r="AR162" s="257">
        <f t="shared" si="49"/>
        <v>35464.653284831184</v>
      </c>
      <c r="AS162" s="257">
        <f t="shared" si="49"/>
        <v>43877.168489936383</v>
      </c>
      <c r="AT162" s="257">
        <f t="shared" si="49"/>
        <v>57930.575556850818</v>
      </c>
      <c r="AU162" s="257">
        <f t="shared" si="49"/>
        <v>48666.18423662956</v>
      </c>
      <c r="AV162" s="257">
        <f t="shared" si="49"/>
        <v>46086.77181245821</v>
      </c>
      <c r="AW162" s="257">
        <f t="shared" si="49"/>
        <v>48875.648385867789</v>
      </c>
      <c r="AX162" s="257">
        <f t="shared" si="49"/>
        <v>45050.447173391171</v>
      </c>
      <c r="AY162" s="257">
        <f t="shared" si="49"/>
        <v>41846.408988947602</v>
      </c>
      <c r="AZ162" s="257">
        <f t="shared" si="49"/>
        <v>54912.593601268731</v>
      </c>
      <c r="BA162" s="257">
        <f t="shared" si="49"/>
        <v>45433.773527182602</v>
      </c>
      <c r="BB162" s="257">
        <f t="shared" si="49"/>
        <v>46809.100464921547</v>
      </c>
      <c r="BC162" s="259">
        <f t="shared" si="49"/>
        <v>561374.85248142492</v>
      </c>
      <c r="BD162" s="256">
        <f t="shared" si="49"/>
        <v>48625.620245357197</v>
      </c>
      <c r="BE162" s="257">
        <f t="shared" si="49"/>
        <v>34320.374519196797</v>
      </c>
      <c r="BF162" s="257">
        <f t="shared" si="49"/>
        <v>42303.043221525411</v>
      </c>
      <c r="BG162" s="257">
        <f t="shared" si="49"/>
        <v>53558.881462333033</v>
      </c>
      <c r="BH162" s="257">
        <f t="shared" si="49"/>
        <v>47190.464246287294</v>
      </c>
      <c r="BI162" s="257">
        <f t="shared" si="49"/>
        <v>40379.310314176197</v>
      </c>
      <c r="BJ162" s="257">
        <f t="shared" si="49"/>
        <v>51868.676883172622</v>
      </c>
      <c r="BK162" s="158">
        <f t="shared" ref="BK162:BK170" si="50">SUM($AD162:$AJ162)</f>
        <v>296042.21601389663</v>
      </c>
      <c r="BL162" s="157">
        <f t="shared" ref="BL162:BL170" si="51">SUM($AQ162:$AW162)</f>
        <v>327322.52872571332</v>
      </c>
      <c r="BM162" s="159">
        <f t="shared" ref="BM162:BM170" si="52">SUM($BD162:$BJ162)</f>
        <v>318246.37089204858</v>
      </c>
      <c r="BN162" s="181">
        <f t="shared" ref="BN162:BN170" si="53">((BM162/BL162)-1)*100</f>
        <v>-2.7728485017510907</v>
      </c>
      <c r="BO162" s="68"/>
      <c r="BP162" s="68"/>
    </row>
    <row r="163" spans="1:68" ht="20.100000000000001" customHeight="1" x14ac:dyDescent="0.2">
      <c r="A163" s="65"/>
      <c r="B163" s="254"/>
      <c r="C163" s="255" t="s">
        <v>92</v>
      </c>
      <c r="D163" s="260">
        <f t="shared" ref="D163:AI163" si="54">+D14</f>
        <v>31764.140468770009</v>
      </c>
      <c r="E163" s="250">
        <f t="shared" si="54"/>
        <v>26842.672955824193</v>
      </c>
      <c r="F163" s="250">
        <f t="shared" si="54"/>
        <v>29176.372994707199</v>
      </c>
      <c r="G163" s="250">
        <f t="shared" si="54"/>
        <v>38203.017408263797</v>
      </c>
      <c r="H163" s="250">
        <f t="shared" si="54"/>
        <v>31096.188049034001</v>
      </c>
      <c r="I163" s="250">
        <f t="shared" si="54"/>
        <v>31573.039454036589</v>
      </c>
      <c r="J163" s="250">
        <f t="shared" si="54"/>
        <v>39192.682817067405</v>
      </c>
      <c r="K163" s="250">
        <f t="shared" si="54"/>
        <v>28615.942765541007</v>
      </c>
      <c r="L163" s="250">
        <f t="shared" si="54"/>
        <v>28628.852462442999</v>
      </c>
      <c r="M163" s="250">
        <f t="shared" si="54"/>
        <v>34172.952271334208</v>
      </c>
      <c r="N163" s="250">
        <f t="shared" si="54"/>
        <v>30471.661582771394</v>
      </c>
      <c r="O163" s="261">
        <f t="shared" si="54"/>
        <v>44209.348473593585</v>
      </c>
      <c r="P163" s="262">
        <f t="shared" si="54"/>
        <v>393946.87170338636</v>
      </c>
      <c r="Q163" s="260">
        <f t="shared" si="54"/>
        <v>33957.500745881</v>
      </c>
      <c r="R163" s="250">
        <f t="shared" si="54"/>
        <v>31703.216177567214</v>
      </c>
      <c r="S163" s="250">
        <f t="shared" si="54"/>
        <v>37488.426655732801</v>
      </c>
      <c r="T163" s="250">
        <f t="shared" si="54"/>
        <v>39939.83609459619</v>
      </c>
      <c r="U163" s="250">
        <f t="shared" si="54"/>
        <v>39454.295401134797</v>
      </c>
      <c r="V163" s="250">
        <f t="shared" si="54"/>
        <v>39588.979430113803</v>
      </c>
      <c r="W163" s="250">
        <f t="shared" si="54"/>
        <v>36352.326516994995</v>
      </c>
      <c r="X163" s="250">
        <f t="shared" si="54"/>
        <v>44096.016976613209</v>
      </c>
      <c r="Y163" s="250">
        <f t="shared" si="54"/>
        <v>44041.924498398213</v>
      </c>
      <c r="Z163" s="250">
        <f t="shared" si="54"/>
        <v>45536.133590862206</v>
      </c>
      <c r="AA163" s="250">
        <f t="shared" si="54"/>
        <v>42384.579446116382</v>
      </c>
      <c r="AB163" s="261">
        <f t="shared" si="54"/>
        <v>51372.131900530425</v>
      </c>
      <c r="AC163" s="262">
        <f t="shared" si="54"/>
        <v>485915.36743454129</v>
      </c>
      <c r="AD163" s="260">
        <f t="shared" si="54"/>
        <v>38536.136591489201</v>
      </c>
      <c r="AE163" s="250">
        <f t="shared" si="54"/>
        <v>33068.30658083719</v>
      </c>
      <c r="AF163" s="250">
        <f t="shared" si="54"/>
        <v>42239.711606536999</v>
      </c>
      <c r="AG163" s="250">
        <f t="shared" si="54"/>
        <v>48114.682266623422</v>
      </c>
      <c r="AH163" s="250">
        <f t="shared" si="54"/>
        <v>50992.553975988398</v>
      </c>
      <c r="AI163" s="250">
        <f t="shared" si="54"/>
        <v>41135.25999341601</v>
      </c>
      <c r="AJ163" s="250">
        <f t="shared" ref="AJ163:BB163" si="55">+AJ14</f>
        <v>41955.564999005393</v>
      </c>
      <c r="AK163" s="250">
        <f t="shared" si="55"/>
        <v>40440.829442751201</v>
      </c>
      <c r="AL163" s="250">
        <f t="shared" si="55"/>
        <v>40450.19234164997</v>
      </c>
      <c r="AM163" s="250">
        <f t="shared" si="55"/>
        <v>43906.130790737996</v>
      </c>
      <c r="AN163" s="250">
        <f t="shared" si="55"/>
        <v>42364.866960583196</v>
      </c>
      <c r="AO163" s="261">
        <f t="shared" si="55"/>
        <v>48280.431392315615</v>
      </c>
      <c r="AP163" s="262">
        <f t="shared" si="55"/>
        <v>511484.66694193456</v>
      </c>
      <c r="AQ163" s="260">
        <f t="shared" si="55"/>
        <v>46421.526959139395</v>
      </c>
      <c r="AR163" s="250">
        <f t="shared" si="55"/>
        <v>35464.653284831184</v>
      </c>
      <c r="AS163" s="250">
        <f t="shared" si="55"/>
        <v>43877.168489936383</v>
      </c>
      <c r="AT163" s="250">
        <f t="shared" si="55"/>
        <v>57930.575556850818</v>
      </c>
      <c r="AU163" s="250">
        <f t="shared" si="55"/>
        <v>48666.18423662956</v>
      </c>
      <c r="AV163" s="250">
        <f t="shared" si="55"/>
        <v>46086.77181245821</v>
      </c>
      <c r="AW163" s="250">
        <f t="shared" si="55"/>
        <v>48875.648385867789</v>
      </c>
      <c r="AX163" s="250">
        <f t="shared" si="55"/>
        <v>45050.447173391171</v>
      </c>
      <c r="AY163" s="250">
        <f t="shared" si="55"/>
        <v>41846.408988947602</v>
      </c>
      <c r="AZ163" s="250">
        <f t="shared" si="55"/>
        <v>54912.593601268731</v>
      </c>
      <c r="BA163" s="250">
        <f t="shared" si="55"/>
        <v>45433.773527182602</v>
      </c>
      <c r="BB163" s="250">
        <f t="shared" si="55"/>
        <v>46809.100464921547</v>
      </c>
      <c r="BC163" s="262">
        <f>SUM(AQ163:BB163)</f>
        <v>561374.85248142492</v>
      </c>
      <c r="BD163" s="260">
        <f t="shared" ref="BD163:BI163" si="56">+BD14</f>
        <v>48625.620245357197</v>
      </c>
      <c r="BE163" s="250">
        <f t="shared" si="56"/>
        <v>34320.374519196797</v>
      </c>
      <c r="BF163" s="250">
        <f t="shared" si="56"/>
        <v>42303.043221525411</v>
      </c>
      <c r="BG163" s="250">
        <f t="shared" si="56"/>
        <v>53558.881462333033</v>
      </c>
      <c r="BH163" s="250">
        <f t="shared" si="56"/>
        <v>47190.464246287294</v>
      </c>
      <c r="BI163" s="250">
        <f t="shared" si="56"/>
        <v>40379.310314176197</v>
      </c>
      <c r="BJ163" s="250">
        <f t="shared" ref="BJ163" si="57">+BJ14</f>
        <v>51868.676883172622</v>
      </c>
      <c r="BK163" s="150">
        <f t="shared" si="50"/>
        <v>296042.21601389663</v>
      </c>
      <c r="BL163" s="20">
        <f t="shared" si="51"/>
        <v>327322.52872571332</v>
      </c>
      <c r="BM163" s="53">
        <f t="shared" si="52"/>
        <v>318246.37089204858</v>
      </c>
      <c r="BN163" s="132">
        <f t="shared" si="53"/>
        <v>-2.7728485017510907</v>
      </c>
      <c r="BO163" s="68"/>
      <c r="BP163" s="68"/>
    </row>
    <row r="164" spans="1:68" ht="20.100000000000001" customHeight="1" x14ac:dyDescent="0.25">
      <c r="A164" s="65"/>
      <c r="B164" s="254" t="s">
        <v>36</v>
      </c>
      <c r="C164" s="255"/>
      <c r="D164" s="263">
        <f>+D165+D166+D167+D168</f>
        <v>38205.753063634089</v>
      </c>
      <c r="E164" s="251">
        <f t="shared" ref="E164:AQ164" si="58">+E165+E166+E167+E168</f>
        <v>32602.053903614877</v>
      </c>
      <c r="F164" s="251">
        <f t="shared" si="58"/>
        <v>38361.729172020918</v>
      </c>
      <c r="G164" s="251">
        <f t="shared" si="58"/>
        <v>40379.096493687539</v>
      </c>
      <c r="H164" s="251">
        <f t="shared" si="58"/>
        <v>39175.695942492741</v>
      </c>
      <c r="I164" s="251">
        <f t="shared" si="58"/>
        <v>41567.233371915194</v>
      </c>
      <c r="J164" s="251">
        <f t="shared" si="58"/>
        <v>40746.216069925002</v>
      </c>
      <c r="K164" s="251">
        <f t="shared" si="58"/>
        <v>38261.980625176271</v>
      </c>
      <c r="L164" s="251">
        <f t="shared" si="58"/>
        <v>40406.330380164945</v>
      </c>
      <c r="M164" s="251">
        <f t="shared" si="58"/>
        <v>46226.103685508577</v>
      </c>
      <c r="N164" s="251">
        <f t="shared" si="58"/>
        <v>39603.812658089162</v>
      </c>
      <c r="O164" s="264">
        <f t="shared" si="58"/>
        <v>58242.740126660923</v>
      </c>
      <c r="P164" s="265">
        <f t="shared" si="58"/>
        <v>493778.74549289024</v>
      </c>
      <c r="Q164" s="263">
        <f t="shared" si="58"/>
        <v>38911.040976183249</v>
      </c>
      <c r="R164" s="251">
        <f t="shared" si="58"/>
        <v>35865.862307556497</v>
      </c>
      <c r="S164" s="251">
        <f t="shared" si="58"/>
        <v>41979.499476614372</v>
      </c>
      <c r="T164" s="251">
        <f t="shared" si="58"/>
        <v>43011.230492626528</v>
      </c>
      <c r="U164" s="251">
        <f t="shared" si="58"/>
        <v>45607.084385679635</v>
      </c>
      <c r="V164" s="251">
        <f t="shared" si="58"/>
        <v>43497.838498744706</v>
      </c>
      <c r="W164" s="251">
        <f t="shared" si="58"/>
        <v>40620.854362315084</v>
      </c>
      <c r="X164" s="251">
        <f t="shared" si="58"/>
        <v>42697.423979531879</v>
      </c>
      <c r="Y164" s="251">
        <f t="shared" si="58"/>
        <v>43447.548100120111</v>
      </c>
      <c r="Z164" s="251">
        <f t="shared" si="58"/>
        <v>42180.891126987823</v>
      </c>
      <c r="AA164" s="251">
        <f t="shared" si="58"/>
        <v>42290.872123940258</v>
      </c>
      <c r="AB164" s="264">
        <f t="shared" si="58"/>
        <v>54436.963434483187</v>
      </c>
      <c r="AC164" s="265">
        <f t="shared" si="58"/>
        <v>514547.10926478339</v>
      </c>
      <c r="AD164" s="263">
        <f t="shared" si="58"/>
        <v>38842.769200335861</v>
      </c>
      <c r="AE164" s="251">
        <f t="shared" si="58"/>
        <v>34399.641812099297</v>
      </c>
      <c r="AF164" s="251">
        <f t="shared" si="58"/>
        <v>72613.611589443695</v>
      </c>
      <c r="AG164" s="251">
        <f t="shared" si="58"/>
        <v>41845.239363396802</v>
      </c>
      <c r="AH164" s="251">
        <f t="shared" si="58"/>
        <v>44905.54260737307</v>
      </c>
      <c r="AI164" s="251">
        <f t="shared" si="58"/>
        <v>45289.99520626344</v>
      </c>
      <c r="AJ164" s="251">
        <f t="shared" si="58"/>
        <v>43750.18370029729</v>
      </c>
      <c r="AK164" s="251">
        <f t="shared" si="58"/>
        <v>44163.672790370074</v>
      </c>
      <c r="AL164" s="251">
        <f t="shared" si="58"/>
        <v>45565.196532238624</v>
      </c>
      <c r="AM164" s="251">
        <f t="shared" si="58"/>
        <v>47750.253556534277</v>
      </c>
      <c r="AN164" s="251">
        <f t="shared" si="58"/>
        <v>45399.639429402618</v>
      </c>
      <c r="AO164" s="264">
        <f t="shared" si="58"/>
        <v>56550.696838981909</v>
      </c>
      <c r="AP164" s="265">
        <f t="shared" si="58"/>
        <v>561076.44262673683</v>
      </c>
      <c r="AQ164" s="263">
        <f t="shared" si="58"/>
        <v>44021.383540852948</v>
      </c>
      <c r="AR164" s="251">
        <f t="shared" ref="AR164:AS164" si="59">+AR165+AR166+AR167+AR168</f>
        <v>37060.385393365155</v>
      </c>
      <c r="AS164" s="251">
        <f t="shared" si="59"/>
        <v>44443.453720955069</v>
      </c>
      <c r="AT164" s="251">
        <f t="shared" ref="AT164:AU164" si="60">+AT165+AT166+AT167+AT168</f>
        <v>58997.029486144653</v>
      </c>
      <c r="AU164" s="251">
        <f t="shared" si="60"/>
        <v>46602.888636460295</v>
      </c>
      <c r="AV164" s="251">
        <f t="shared" ref="AV164:AW164" si="61">+AV165+AV166+AV167+AV168</f>
        <v>46364.052941376991</v>
      </c>
      <c r="AW164" s="251">
        <f t="shared" si="61"/>
        <v>46889.092999011853</v>
      </c>
      <c r="AX164" s="251">
        <f t="shared" ref="AX164:AY164" si="62">+AX165+AX166+AX167+AX168</f>
        <v>48204.952061734031</v>
      </c>
      <c r="AY164" s="251">
        <f t="shared" si="62"/>
        <v>44684.487062956832</v>
      </c>
      <c r="AZ164" s="251">
        <f t="shared" ref="AZ164:BA164" si="63">+AZ165+AZ166+AZ167+AZ168</f>
        <v>52556.680650048664</v>
      </c>
      <c r="BA164" s="251">
        <f t="shared" si="63"/>
        <v>50684.012176980148</v>
      </c>
      <c r="BB164" s="251">
        <f t="shared" ref="BB164:BD164" si="64">+BB165+BB166+BB167+BB168</f>
        <v>61592.828354884521</v>
      </c>
      <c r="BC164" s="265">
        <f t="shared" si="64"/>
        <v>582101.24702477106</v>
      </c>
      <c r="BD164" s="263">
        <f t="shared" si="64"/>
        <v>52482.114498964533</v>
      </c>
      <c r="BE164" s="251">
        <f t="shared" ref="BE164:BG164" si="65">+BE165+BE166+BE167+BE168</f>
        <v>47117.836151515869</v>
      </c>
      <c r="BF164" s="251">
        <f t="shared" si="65"/>
        <v>48115.089261393761</v>
      </c>
      <c r="BG164" s="251">
        <f t="shared" si="65"/>
        <v>54555.328298600631</v>
      </c>
      <c r="BH164" s="251">
        <f t="shared" ref="BH164:BI164" si="66">+BH165+BH166+BH167+BH168</f>
        <v>53508.709710652707</v>
      </c>
      <c r="BI164" s="251">
        <f t="shared" si="66"/>
        <v>53697.66125243633</v>
      </c>
      <c r="BJ164" s="251">
        <f t="shared" ref="BJ164" si="67">+BJ165+BJ166+BJ167+BJ168</f>
        <v>61446.802524961575</v>
      </c>
      <c r="BK164" s="240">
        <f t="shared" si="50"/>
        <v>321646.98347920948</v>
      </c>
      <c r="BL164" s="151">
        <f t="shared" si="51"/>
        <v>324378.28671816696</v>
      </c>
      <c r="BM164" s="144">
        <f t="shared" si="52"/>
        <v>370923.54169852543</v>
      </c>
      <c r="BN164" s="132">
        <f t="shared" si="53"/>
        <v>14.349066163235168</v>
      </c>
      <c r="BO164" s="68"/>
      <c r="BP164" s="68"/>
    </row>
    <row r="165" spans="1:68" ht="20.100000000000001" customHeight="1" x14ac:dyDescent="0.2">
      <c r="A165" s="65"/>
      <c r="B165" s="254"/>
      <c r="C165" s="255" t="s">
        <v>93</v>
      </c>
      <c r="D165" s="260">
        <f t="shared" ref="D165:AI165" si="68">+D67+D72+D77</f>
        <v>17920.998643642</v>
      </c>
      <c r="E165" s="250">
        <f t="shared" si="68"/>
        <v>16035.223487131394</v>
      </c>
      <c r="F165" s="250">
        <f t="shared" si="68"/>
        <v>17604.26929650041</v>
      </c>
      <c r="G165" s="250">
        <f t="shared" si="68"/>
        <v>18436.028564293403</v>
      </c>
      <c r="H165" s="250">
        <f t="shared" si="68"/>
        <v>17658.753314031408</v>
      </c>
      <c r="I165" s="250">
        <f t="shared" si="68"/>
        <v>20450.853960070785</v>
      </c>
      <c r="J165" s="250">
        <f t="shared" si="68"/>
        <v>20863.2014675668</v>
      </c>
      <c r="K165" s="250">
        <f t="shared" si="68"/>
        <v>18440.3657253694</v>
      </c>
      <c r="L165" s="250">
        <f t="shared" si="68"/>
        <v>20148.865555165219</v>
      </c>
      <c r="M165" s="250">
        <f t="shared" si="68"/>
        <v>22600.283509815625</v>
      </c>
      <c r="N165" s="250">
        <f t="shared" si="68"/>
        <v>20184.393266610805</v>
      </c>
      <c r="O165" s="261">
        <f t="shared" si="68"/>
        <v>26883.60364036441</v>
      </c>
      <c r="P165" s="262">
        <f t="shared" si="68"/>
        <v>237226.84043056169</v>
      </c>
      <c r="Q165" s="260">
        <f t="shared" si="68"/>
        <v>19829.665856003812</v>
      </c>
      <c r="R165" s="250">
        <f t="shared" si="68"/>
        <v>18661.0214915332</v>
      </c>
      <c r="S165" s="250">
        <f t="shared" si="68"/>
        <v>21927.789817658202</v>
      </c>
      <c r="T165" s="250">
        <f t="shared" si="68"/>
        <v>22900.353274743004</v>
      </c>
      <c r="U165" s="250">
        <f t="shared" si="68"/>
        <v>22128.873083798608</v>
      </c>
      <c r="V165" s="250">
        <f t="shared" si="68"/>
        <v>22720.387114309611</v>
      </c>
      <c r="W165" s="250">
        <f t="shared" si="68"/>
        <v>21142.545969584415</v>
      </c>
      <c r="X165" s="250">
        <f t="shared" si="68"/>
        <v>22473.148405170195</v>
      </c>
      <c r="Y165" s="250">
        <f t="shared" si="68"/>
        <v>23368.296585854194</v>
      </c>
      <c r="Z165" s="250">
        <f t="shared" si="68"/>
        <v>21447.296520668999</v>
      </c>
      <c r="AA165" s="250">
        <f t="shared" si="68"/>
        <v>22883.272150096996</v>
      </c>
      <c r="AB165" s="261">
        <f t="shared" si="68"/>
        <v>27857.650598411812</v>
      </c>
      <c r="AC165" s="262">
        <f t="shared" si="68"/>
        <v>267340.30086783308</v>
      </c>
      <c r="AD165" s="260">
        <f t="shared" si="68"/>
        <v>20985.489806114841</v>
      </c>
      <c r="AE165" s="250">
        <f t="shared" si="68"/>
        <v>18985.169123274405</v>
      </c>
      <c r="AF165" s="250">
        <f t="shared" si="68"/>
        <v>29119.096597550841</v>
      </c>
      <c r="AG165" s="250">
        <f t="shared" si="68"/>
        <v>23490.636681045587</v>
      </c>
      <c r="AH165" s="250">
        <f t="shared" si="68"/>
        <v>24498.531546141796</v>
      </c>
      <c r="AI165" s="250">
        <f t="shared" si="68"/>
        <v>23642.772986830994</v>
      </c>
      <c r="AJ165" s="250">
        <f t="shared" ref="AJ165:BB165" si="69">+AJ67+AJ72+AJ77</f>
        <v>23877.786194985016</v>
      </c>
      <c r="AK165" s="250">
        <f t="shared" si="69"/>
        <v>24172.86391201062</v>
      </c>
      <c r="AL165" s="250">
        <f t="shared" si="69"/>
        <v>24957.459255771417</v>
      </c>
      <c r="AM165" s="250">
        <f t="shared" si="69"/>
        <v>25792.347694093805</v>
      </c>
      <c r="AN165" s="250">
        <f t="shared" si="69"/>
        <v>25407.001046170197</v>
      </c>
      <c r="AO165" s="261">
        <f t="shared" si="69"/>
        <v>30415.942570864987</v>
      </c>
      <c r="AP165" s="262">
        <f t="shared" si="69"/>
        <v>295345.09741485445</v>
      </c>
      <c r="AQ165" s="260">
        <f t="shared" si="69"/>
        <v>25733.001008296193</v>
      </c>
      <c r="AR165" s="250">
        <f t="shared" si="69"/>
        <v>21787.543545735818</v>
      </c>
      <c r="AS165" s="250">
        <f t="shared" si="69"/>
        <v>25692.167771440007</v>
      </c>
      <c r="AT165" s="250">
        <f t="shared" si="69"/>
        <v>32809.307313215395</v>
      </c>
      <c r="AU165" s="250">
        <f t="shared" si="69"/>
        <v>27366.333629470206</v>
      </c>
      <c r="AV165" s="250">
        <f t="shared" si="69"/>
        <v>27417.888246758037</v>
      </c>
      <c r="AW165" s="250">
        <f t="shared" si="69"/>
        <v>28342.319227225038</v>
      </c>
      <c r="AX165" s="250">
        <f t="shared" si="69"/>
        <v>27920.189722547406</v>
      </c>
      <c r="AY165" s="250">
        <f t="shared" si="69"/>
        <v>27022.553010688785</v>
      </c>
      <c r="AZ165" s="250">
        <f t="shared" si="69"/>
        <v>31141.187936284186</v>
      </c>
      <c r="BA165" s="250">
        <f t="shared" si="69"/>
        <v>30397.778542394022</v>
      </c>
      <c r="BB165" s="250">
        <f t="shared" si="69"/>
        <v>34967.824043772205</v>
      </c>
      <c r="BC165" s="262">
        <f t="shared" ref="BC165:BC169" si="70">SUM(AQ165:BB165)</f>
        <v>340598.09399782727</v>
      </c>
      <c r="BD165" s="260">
        <f t="shared" ref="BD165:BI165" si="71">+BD67+BD72+BD77</f>
        <v>31429.195769708822</v>
      </c>
      <c r="BE165" s="250">
        <f t="shared" si="71"/>
        <v>27946.773952645792</v>
      </c>
      <c r="BF165" s="250">
        <f t="shared" si="71"/>
        <v>29732.241449132391</v>
      </c>
      <c r="BG165" s="250">
        <f t="shared" si="71"/>
        <v>34133.642082302998</v>
      </c>
      <c r="BH165" s="250">
        <f t="shared" si="71"/>
        <v>32417.693466157194</v>
      </c>
      <c r="BI165" s="250">
        <f t="shared" si="71"/>
        <v>31746.930189611063</v>
      </c>
      <c r="BJ165" s="250">
        <f t="shared" ref="BJ165" si="72">+BJ67+BJ72+BJ77</f>
        <v>35465.809628877214</v>
      </c>
      <c r="BK165" s="150">
        <f t="shared" si="50"/>
        <v>164599.48293594347</v>
      </c>
      <c r="BL165" s="20">
        <f t="shared" si="51"/>
        <v>189148.56074214066</v>
      </c>
      <c r="BM165" s="53">
        <f t="shared" si="52"/>
        <v>222872.28653843547</v>
      </c>
      <c r="BN165" s="132">
        <f t="shared" si="53"/>
        <v>17.829226753815554</v>
      </c>
      <c r="BO165" s="68"/>
      <c r="BP165" s="68"/>
    </row>
    <row r="166" spans="1:68" ht="20.100000000000001" customHeight="1" x14ac:dyDescent="0.2">
      <c r="A166" s="65"/>
      <c r="B166" s="254"/>
      <c r="C166" s="255" t="s">
        <v>94</v>
      </c>
      <c r="D166" s="260">
        <f t="shared" ref="D166:AI166" si="73">+D93+D98</f>
        <v>18168.089964090403</v>
      </c>
      <c r="E166" s="250">
        <f t="shared" si="73"/>
        <v>14853.233783367603</v>
      </c>
      <c r="F166" s="250">
        <f t="shared" si="73"/>
        <v>18701.995319552174</v>
      </c>
      <c r="G166" s="250">
        <f t="shared" si="73"/>
        <v>19949.92190240122</v>
      </c>
      <c r="H166" s="250">
        <f t="shared" si="73"/>
        <v>19466.23525505939</v>
      </c>
      <c r="I166" s="250">
        <f t="shared" si="73"/>
        <v>19060.821716547212</v>
      </c>
      <c r="J166" s="250">
        <f t="shared" si="73"/>
        <v>17826.003905149406</v>
      </c>
      <c r="K166" s="250">
        <f t="shared" si="73"/>
        <v>17732.08355536899</v>
      </c>
      <c r="L166" s="250">
        <f t="shared" si="73"/>
        <v>18229.576120943573</v>
      </c>
      <c r="M166" s="250">
        <f t="shared" si="73"/>
        <v>21513.469914818401</v>
      </c>
      <c r="N166" s="250">
        <f t="shared" si="73"/>
        <v>17353.244670779997</v>
      </c>
      <c r="O166" s="261">
        <f t="shared" si="73"/>
        <v>28533.271083320178</v>
      </c>
      <c r="P166" s="262">
        <f t="shared" si="73"/>
        <v>231387.94719139853</v>
      </c>
      <c r="Q166" s="260">
        <f t="shared" si="73"/>
        <v>16702.352911073216</v>
      </c>
      <c r="R166" s="250">
        <f t="shared" si="73"/>
        <v>15184.811862331604</v>
      </c>
      <c r="S166" s="250">
        <f t="shared" si="73"/>
        <v>17914.117950178421</v>
      </c>
      <c r="T166" s="250">
        <f t="shared" si="73"/>
        <v>17997.749751063195</v>
      </c>
      <c r="U166" s="250">
        <f t="shared" si="73"/>
        <v>21335.741785625389</v>
      </c>
      <c r="V166" s="250">
        <f t="shared" si="73"/>
        <v>18569.065972394797</v>
      </c>
      <c r="W166" s="250">
        <f t="shared" si="73"/>
        <v>17215.12954325301</v>
      </c>
      <c r="X166" s="250">
        <f t="shared" si="73"/>
        <v>17995.502189046201</v>
      </c>
      <c r="Y166" s="250">
        <f t="shared" si="73"/>
        <v>17856.258176537202</v>
      </c>
      <c r="Z166" s="250">
        <f t="shared" si="73"/>
        <v>18476.187332551199</v>
      </c>
      <c r="AA166" s="250">
        <f t="shared" si="73"/>
        <v>17126.78064307601</v>
      </c>
      <c r="AB166" s="261">
        <f t="shared" si="73"/>
        <v>23696.974844181779</v>
      </c>
      <c r="AC166" s="262">
        <f t="shared" si="73"/>
        <v>220070.67296131203</v>
      </c>
      <c r="AD166" s="260">
        <f t="shared" si="73"/>
        <v>15412.026590118785</v>
      </c>
      <c r="AE166" s="250">
        <f t="shared" si="73"/>
        <v>13228.517350278997</v>
      </c>
      <c r="AF166" s="250">
        <f t="shared" si="73"/>
        <v>41041.675029181977</v>
      </c>
      <c r="AG166" s="250">
        <f t="shared" si="73"/>
        <v>15984.263014233202</v>
      </c>
      <c r="AH166" s="250">
        <f t="shared" si="73"/>
        <v>17976.240746568823</v>
      </c>
      <c r="AI166" s="250">
        <f t="shared" si="73"/>
        <v>19170.422298560799</v>
      </c>
      <c r="AJ166" s="250">
        <f t="shared" ref="AJ166:BB166" si="74">+AJ93+AJ98</f>
        <v>17341.763022436415</v>
      </c>
      <c r="AK166" s="250">
        <f t="shared" si="74"/>
        <v>17430.258801455406</v>
      </c>
      <c r="AL166" s="250">
        <f t="shared" si="74"/>
        <v>18091.368229272804</v>
      </c>
      <c r="AM166" s="250">
        <f t="shared" si="74"/>
        <v>19372.080505762817</v>
      </c>
      <c r="AN166" s="250">
        <f t="shared" si="74"/>
        <v>17358.319357213601</v>
      </c>
      <c r="AO166" s="261">
        <f t="shared" si="74"/>
        <v>22842.849037249995</v>
      </c>
      <c r="AP166" s="262">
        <f t="shared" si="74"/>
        <v>235249.78398233361</v>
      </c>
      <c r="AQ166" s="260">
        <f t="shared" si="74"/>
        <v>15426.066129548006</v>
      </c>
      <c r="AR166" s="250">
        <f t="shared" si="74"/>
        <v>12794.83731749861</v>
      </c>
      <c r="AS166" s="250">
        <f t="shared" si="74"/>
        <v>15951.454228018813</v>
      </c>
      <c r="AT166" s="250">
        <f t="shared" si="74"/>
        <v>23502.989216526214</v>
      </c>
      <c r="AU166" s="250">
        <f t="shared" si="74"/>
        <v>16473.040651464216</v>
      </c>
      <c r="AV166" s="250">
        <f t="shared" si="74"/>
        <v>16185.204181912603</v>
      </c>
      <c r="AW166" s="250">
        <f t="shared" si="74"/>
        <v>15722.0775865742</v>
      </c>
      <c r="AX166" s="250">
        <f t="shared" si="74"/>
        <v>17376.289587489809</v>
      </c>
      <c r="AY166" s="250">
        <f t="shared" si="74"/>
        <v>14812.417571777009</v>
      </c>
      <c r="AZ166" s="250">
        <f t="shared" si="74"/>
        <v>18480.235944195185</v>
      </c>
      <c r="BA166" s="250">
        <f t="shared" si="74"/>
        <v>17298.188628637625</v>
      </c>
      <c r="BB166" s="250">
        <f t="shared" si="74"/>
        <v>22688.786334457614</v>
      </c>
      <c r="BC166" s="262">
        <f t="shared" si="70"/>
        <v>206711.58737809994</v>
      </c>
      <c r="BD166" s="260">
        <f t="shared" ref="BD166:BI166" si="75">+BD93+BD98</f>
        <v>17820.856475577009</v>
      </c>
      <c r="BE166" s="250">
        <f t="shared" si="75"/>
        <v>16177.394209652204</v>
      </c>
      <c r="BF166" s="250">
        <f t="shared" si="75"/>
        <v>15324.306335917412</v>
      </c>
      <c r="BG166" s="250">
        <f t="shared" si="75"/>
        <v>17381.046825331196</v>
      </c>
      <c r="BH166" s="250">
        <f t="shared" si="75"/>
        <v>17978.422786827803</v>
      </c>
      <c r="BI166" s="250">
        <f t="shared" si="75"/>
        <v>18770.103829197411</v>
      </c>
      <c r="BJ166" s="250">
        <f t="shared" ref="BJ166" si="76">+BJ93+BJ98</f>
        <v>22788.163788913975</v>
      </c>
      <c r="BK166" s="150">
        <f t="shared" si="50"/>
        <v>140154.908051379</v>
      </c>
      <c r="BL166" s="20">
        <f t="shared" si="51"/>
        <v>116055.66931154268</v>
      </c>
      <c r="BM166" s="53">
        <f t="shared" si="52"/>
        <v>126240.29425141701</v>
      </c>
      <c r="BN166" s="132">
        <f t="shared" si="53"/>
        <v>8.7756375886596913</v>
      </c>
      <c r="BO166" s="68"/>
      <c r="BP166" s="68"/>
    </row>
    <row r="167" spans="1:68" ht="20.100000000000001" customHeight="1" x14ac:dyDescent="0.2">
      <c r="A167" s="65"/>
      <c r="B167" s="254"/>
      <c r="C167" s="255" t="s">
        <v>95</v>
      </c>
      <c r="D167" s="260">
        <f t="shared" ref="D167:AI167" si="77">+D110+D115</f>
        <v>2110.2415714916842</v>
      </c>
      <c r="E167" s="250">
        <f t="shared" si="77"/>
        <v>1707.0759584758794</v>
      </c>
      <c r="F167" s="250">
        <f t="shared" si="77"/>
        <v>2043.4271437783336</v>
      </c>
      <c r="G167" s="250">
        <f t="shared" si="77"/>
        <v>1973.3947652229197</v>
      </c>
      <c r="H167" s="250">
        <f t="shared" si="77"/>
        <v>2034.2733407118419</v>
      </c>
      <c r="I167" s="250">
        <f t="shared" si="77"/>
        <v>2038.5280120471939</v>
      </c>
      <c r="J167" s="250">
        <f t="shared" si="77"/>
        <v>2036.9433533387953</v>
      </c>
      <c r="K167" s="250">
        <f t="shared" si="77"/>
        <v>2066.2681397578813</v>
      </c>
      <c r="L167" s="250">
        <f t="shared" si="77"/>
        <v>2004.2691660161529</v>
      </c>
      <c r="M167" s="250">
        <f t="shared" si="77"/>
        <v>2082.7940325745481</v>
      </c>
      <c r="N167" s="250">
        <f t="shared" si="77"/>
        <v>2026.7560251583636</v>
      </c>
      <c r="O167" s="261">
        <f t="shared" si="77"/>
        <v>2780.2642552963348</v>
      </c>
      <c r="P167" s="262">
        <f t="shared" si="77"/>
        <v>24904.235763869929</v>
      </c>
      <c r="Q167" s="260">
        <f t="shared" si="77"/>
        <v>2335.4673198322298</v>
      </c>
      <c r="R167" s="250">
        <f t="shared" si="77"/>
        <v>1980.7020623016942</v>
      </c>
      <c r="S167" s="250">
        <f t="shared" si="77"/>
        <v>2091.3464476837444</v>
      </c>
      <c r="T167" s="250">
        <f t="shared" si="77"/>
        <v>2065.5881065483359</v>
      </c>
      <c r="U167" s="250">
        <f t="shared" si="77"/>
        <v>2091.9261532556411</v>
      </c>
      <c r="V167" s="250">
        <f t="shared" si="77"/>
        <v>2157.5227375702989</v>
      </c>
      <c r="W167" s="250">
        <f t="shared" si="77"/>
        <v>2206.059180432761</v>
      </c>
      <c r="X167" s="250">
        <f t="shared" si="77"/>
        <v>2171.0795002407795</v>
      </c>
      <c r="Y167" s="250">
        <f t="shared" si="77"/>
        <v>2165.8084169887175</v>
      </c>
      <c r="Z167" s="250">
        <f t="shared" si="77"/>
        <v>2197.0216001776316</v>
      </c>
      <c r="AA167" s="250">
        <f t="shared" si="77"/>
        <v>2219.5712338672511</v>
      </c>
      <c r="AB167" s="261">
        <f t="shared" si="77"/>
        <v>2815.445980999596</v>
      </c>
      <c r="AC167" s="262">
        <f t="shared" si="77"/>
        <v>26497.538739898679</v>
      </c>
      <c r="AD167" s="260">
        <f t="shared" si="77"/>
        <v>2383.1461684122414</v>
      </c>
      <c r="AE167" s="250">
        <f t="shared" si="77"/>
        <v>2123.9180207858944</v>
      </c>
      <c r="AF167" s="250">
        <f t="shared" si="77"/>
        <v>2382.8962415358692</v>
      </c>
      <c r="AG167" s="250">
        <f t="shared" si="77"/>
        <v>2303.4991784080166</v>
      </c>
      <c r="AH167" s="250">
        <f t="shared" si="77"/>
        <v>2356.1086730924503</v>
      </c>
      <c r="AI167" s="250">
        <f t="shared" si="77"/>
        <v>2400.5648130916552</v>
      </c>
      <c r="AJ167" s="250">
        <f t="shared" ref="AJ167:BB167" si="78">+AJ110+AJ115</f>
        <v>2451.435775971258</v>
      </c>
      <c r="AK167" s="250">
        <f t="shared" si="78"/>
        <v>2476.5280441011264</v>
      </c>
      <c r="AL167" s="250">
        <f t="shared" si="78"/>
        <v>2429.7661687544032</v>
      </c>
      <c r="AM167" s="250">
        <f t="shared" si="78"/>
        <v>2495.9962700740562</v>
      </c>
      <c r="AN167" s="250">
        <f t="shared" si="78"/>
        <v>2540.7938246888198</v>
      </c>
      <c r="AO167" s="261">
        <f t="shared" si="78"/>
        <v>3193.6525392369313</v>
      </c>
      <c r="AP167" s="262">
        <f t="shared" si="78"/>
        <v>29538.305718152718</v>
      </c>
      <c r="AQ167" s="260">
        <f t="shared" si="78"/>
        <v>2768.3371920903519</v>
      </c>
      <c r="AR167" s="250">
        <f t="shared" si="78"/>
        <v>2388.9984355107217</v>
      </c>
      <c r="AS167" s="250">
        <f t="shared" si="78"/>
        <v>2696.619686222552</v>
      </c>
      <c r="AT167" s="250">
        <f t="shared" si="78"/>
        <v>2592.698381203043</v>
      </c>
      <c r="AU167" s="250">
        <f t="shared" si="78"/>
        <v>2664.479682824971</v>
      </c>
      <c r="AV167" s="250">
        <f t="shared" si="78"/>
        <v>2660.040764107745</v>
      </c>
      <c r="AW167" s="250">
        <f t="shared" si="78"/>
        <v>2717.8926430926135</v>
      </c>
      <c r="AX167" s="250">
        <f t="shared" si="78"/>
        <v>2797.5081844468141</v>
      </c>
      <c r="AY167" s="250">
        <f t="shared" si="78"/>
        <v>2740.9153191270389</v>
      </c>
      <c r="AZ167" s="250">
        <f t="shared" si="78"/>
        <v>2820.1484007964887</v>
      </c>
      <c r="BA167" s="250">
        <f t="shared" si="78"/>
        <v>2874.5827616564984</v>
      </c>
      <c r="BB167" s="250">
        <f t="shared" si="78"/>
        <v>3811.8541527547031</v>
      </c>
      <c r="BC167" s="262">
        <f t="shared" si="70"/>
        <v>33534.075603833546</v>
      </c>
      <c r="BD167" s="260">
        <f t="shared" ref="BD167:BI167" si="79">+BD110+BD115</f>
        <v>3113.9516359615068</v>
      </c>
      <c r="BE167" s="250">
        <f t="shared" si="79"/>
        <v>2882.3457645431708</v>
      </c>
      <c r="BF167" s="250">
        <f t="shared" si="79"/>
        <v>2937.9671174335617</v>
      </c>
      <c r="BG167" s="250">
        <f t="shared" si="79"/>
        <v>2918.5622724320419</v>
      </c>
      <c r="BH167" s="250">
        <f t="shared" si="79"/>
        <v>2985.7151633371077</v>
      </c>
      <c r="BI167" s="250">
        <f t="shared" si="79"/>
        <v>3055.9514606502571</v>
      </c>
      <c r="BJ167" s="250">
        <f t="shared" ref="BJ167" si="80">+BJ110+BJ115</f>
        <v>3062.0676095459871</v>
      </c>
      <c r="BK167" s="150">
        <f t="shared" si="50"/>
        <v>16401.568871297386</v>
      </c>
      <c r="BL167" s="20">
        <f t="shared" si="51"/>
        <v>18489.066785052</v>
      </c>
      <c r="BM167" s="53">
        <f t="shared" si="52"/>
        <v>20956.561023903632</v>
      </c>
      <c r="BN167" s="132">
        <f t="shared" si="53"/>
        <v>13.345693795895341</v>
      </c>
      <c r="BO167" s="68"/>
      <c r="BP167" s="68"/>
    </row>
    <row r="168" spans="1:68" ht="20.100000000000001" customHeight="1" x14ac:dyDescent="0.2">
      <c r="A168" s="65"/>
      <c r="B168" s="254"/>
      <c r="C168" s="255" t="s">
        <v>96</v>
      </c>
      <c r="D168" s="260">
        <f t="shared" ref="D168:AI168" si="81">+D133</f>
        <v>6.4228844100000035</v>
      </c>
      <c r="E168" s="250">
        <f t="shared" si="81"/>
        <v>6.5206746399999993</v>
      </c>
      <c r="F168" s="250">
        <f t="shared" si="81"/>
        <v>12.037412189999996</v>
      </c>
      <c r="G168" s="250">
        <f t="shared" si="81"/>
        <v>19.751261770000006</v>
      </c>
      <c r="H168" s="250">
        <f t="shared" si="81"/>
        <v>16.434032690099997</v>
      </c>
      <c r="I168" s="250">
        <f t="shared" si="81"/>
        <v>17.029683250000001</v>
      </c>
      <c r="J168" s="250">
        <f t="shared" si="81"/>
        <v>20.067343869999995</v>
      </c>
      <c r="K168" s="250">
        <f t="shared" si="81"/>
        <v>23.263204680000005</v>
      </c>
      <c r="L168" s="250">
        <f t="shared" si="81"/>
        <v>23.619538039999998</v>
      </c>
      <c r="M168" s="250">
        <f t="shared" si="81"/>
        <v>29.556228300000029</v>
      </c>
      <c r="N168" s="250">
        <f t="shared" si="81"/>
        <v>39.418695540000009</v>
      </c>
      <c r="O168" s="261">
        <f t="shared" si="81"/>
        <v>45.601147679999983</v>
      </c>
      <c r="P168" s="262">
        <f t="shared" si="81"/>
        <v>259.72210706010003</v>
      </c>
      <c r="Q168" s="260">
        <f t="shared" si="81"/>
        <v>43.55488927399999</v>
      </c>
      <c r="R168" s="250">
        <f t="shared" si="81"/>
        <v>39.326891390000043</v>
      </c>
      <c r="S168" s="250">
        <f t="shared" si="81"/>
        <v>46.245261094000057</v>
      </c>
      <c r="T168" s="250">
        <f t="shared" si="81"/>
        <v>47.539360272000081</v>
      </c>
      <c r="U168" s="250">
        <f t="shared" si="81"/>
        <v>50.543363000000127</v>
      </c>
      <c r="V168" s="250">
        <f t="shared" si="81"/>
        <v>50.862674470000002</v>
      </c>
      <c r="W168" s="250">
        <f t="shared" si="81"/>
        <v>57.119669044900014</v>
      </c>
      <c r="X168" s="250">
        <f t="shared" si="81"/>
        <v>57.693885074699956</v>
      </c>
      <c r="Y168" s="250">
        <f t="shared" si="81"/>
        <v>57.18492074000001</v>
      </c>
      <c r="Z168" s="250">
        <f t="shared" si="81"/>
        <v>60.385673589999769</v>
      </c>
      <c r="AA168" s="250">
        <f t="shared" si="81"/>
        <v>61.248096899999723</v>
      </c>
      <c r="AB168" s="261">
        <f t="shared" si="81"/>
        <v>66.892010889999654</v>
      </c>
      <c r="AC168" s="262">
        <f t="shared" si="81"/>
        <v>638.59669573959945</v>
      </c>
      <c r="AD168" s="260">
        <f t="shared" si="81"/>
        <v>62.106635689999692</v>
      </c>
      <c r="AE168" s="250">
        <f t="shared" si="81"/>
        <v>62.037317760000185</v>
      </c>
      <c r="AF168" s="250">
        <f t="shared" si="81"/>
        <v>69.94372117500032</v>
      </c>
      <c r="AG168" s="250">
        <f t="shared" si="81"/>
        <v>66.840489710000043</v>
      </c>
      <c r="AH168" s="250">
        <f t="shared" si="81"/>
        <v>74.66164156999983</v>
      </c>
      <c r="AI168" s="250">
        <f t="shared" si="81"/>
        <v>76.235107779999908</v>
      </c>
      <c r="AJ168" s="250">
        <f t="shared" ref="AJ168:BB168" si="82">+AJ133</f>
        <v>79.198706904599831</v>
      </c>
      <c r="AK168" s="250">
        <f t="shared" si="82"/>
        <v>84.022032802915263</v>
      </c>
      <c r="AL168" s="250">
        <f t="shared" si="82"/>
        <v>86.602878439999685</v>
      </c>
      <c r="AM168" s="250">
        <f t="shared" si="82"/>
        <v>89.829086603599734</v>
      </c>
      <c r="AN168" s="250">
        <f t="shared" si="82"/>
        <v>93.525201329999646</v>
      </c>
      <c r="AO168" s="261">
        <f t="shared" si="82"/>
        <v>98.25269162999993</v>
      </c>
      <c r="AP168" s="262">
        <f t="shared" si="82"/>
        <v>943.255511396114</v>
      </c>
      <c r="AQ168" s="260">
        <f t="shared" si="82"/>
        <v>93.979210918400028</v>
      </c>
      <c r="AR168" s="250">
        <f t="shared" si="82"/>
        <v>89.006094619999999</v>
      </c>
      <c r="AS168" s="250">
        <f t="shared" si="82"/>
        <v>103.21203527369981</v>
      </c>
      <c r="AT168" s="250">
        <f t="shared" si="82"/>
        <v>92.034575199999765</v>
      </c>
      <c r="AU168" s="250">
        <f t="shared" si="82"/>
        <v>99.034672700899634</v>
      </c>
      <c r="AV168" s="250">
        <f t="shared" si="82"/>
        <v>100.91974859860012</v>
      </c>
      <c r="AW168" s="250">
        <f t="shared" si="82"/>
        <v>106.8035421200005</v>
      </c>
      <c r="AX168" s="250">
        <f t="shared" si="82"/>
        <v>110.96456725000047</v>
      </c>
      <c r="AY168" s="250">
        <f t="shared" si="82"/>
        <v>108.60116136400076</v>
      </c>
      <c r="AZ168" s="250">
        <f t="shared" si="82"/>
        <v>115.10836877280062</v>
      </c>
      <c r="BA168" s="250">
        <f t="shared" si="82"/>
        <v>113.46224429200051</v>
      </c>
      <c r="BB168" s="250">
        <f t="shared" si="82"/>
        <v>124.36382390000031</v>
      </c>
      <c r="BC168" s="262">
        <f t="shared" si="70"/>
        <v>1257.4900450104028</v>
      </c>
      <c r="BD168" s="260">
        <f t="shared" ref="BD168:BI168" si="83">+BD133</f>
        <v>118.1106177172001</v>
      </c>
      <c r="BE168" s="250">
        <f t="shared" si="83"/>
        <v>111.32222467470054</v>
      </c>
      <c r="BF168" s="250">
        <f t="shared" si="83"/>
        <v>120.5743589104008</v>
      </c>
      <c r="BG168" s="250">
        <f t="shared" si="83"/>
        <v>122.0771185344006</v>
      </c>
      <c r="BH168" s="250">
        <f t="shared" si="83"/>
        <v>126.8782943306004</v>
      </c>
      <c r="BI168" s="250">
        <f t="shared" si="83"/>
        <v>124.6757729776009</v>
      </c>
      <c r="BJ168" s="250">
        <f t="shared" ref="BJ168" si="84">+BJ133</f>
        <v>130.76149762440062</v>
      </c>
      <c r="BK168" s="150">
        <f t="shared" si="50"/>
        <v>491.02362058959977</v>
      </c>
      <c r="BL168" s="20">
        <f t="shared" si="51"/>
        <v>684.9898794316</v>
      </c>
      <c r="BM168" s="53">
        <f t="shared" si="52"/>
        <v>854.39988476930398</v>
      </c>
      <c r="BN168" s="132">
        <f t="shared" si="53"/>
        <v>24.731753041122182</v>
      </c>
      <c r="BO168" s="68"/>
      <c r="BP168" s="68"/>
    </row>
    <row r="169" spans="1:68" ht="20.100000000000001" customHeight="1" thickBot="1" x14ac:dyDescent="0.3">
      <c r="A169" s="65"/>
      <c r="B169" s="254" t="s">
        <v>62</v>
      </c>
      <c r="C169" s="255"/>
      <c r="D169" s="263">
        <f t="shared" ref="D169:AI169" si="85">+D152</f>
        <v>4424.8975493047983</v>
      </c>
      <c r="E169" s="251">
        <f t="shared" si="85"/>
        <v>4466.1600077976</v>
      </c>
      <c r="F169" s="251">
        <f t="shared" si="85"/>
        <v>5916.9033128519986</v>
      </c>
      <c r="G169" s="251">
        <f t="shared" si="85"/>
        <v>5322.3727806596007</v>
      </c>
      <c r="H169" s="251">
        <f t="shared" si="85"/>
        <v>5196.4883984571989</v>
      </c>
      <c r="I169" s="251">
        <f t="shared" si="85"/>
        <v>6411.1098343360009</v>
      </c>
      <c r="J169" s="251">
        <f t="shared" si="85"/>
        <v>6259.0206265180004</v>
      </c>
      <c r="K169" s="251">
        <f t="shared" si="85"/>
        <v>5648.4633926755996</v>
      </c>
      <c r="L169" s="251">
        <f t="shared" si="85"/>
        <v>4585.5871353615994</v>
      </c>
      <c r="M169" s="251">
        <f t="shared" si="85"/>
        <v>6262.3217462740013</v>
      </c>
      <c r="N169" s="251">
        <f t="shared" si="85"/>
        <v>4542.7098989775986</v>
      </c>
      <c r="O169" s="264">
        <f t="shared" si="85"/>
        <v>3732.7825270623998</v>
      </c>
      <c r="P169" s="265">
        <f t="shared" si="85"/>
        <v>62768.817210276393</v>
      </c>
      <c r="Q169" s="263">
        <f t="shared" si="85"/>
        <v>4276.6196938027997</v>
      </c>
      <c r="R169" s="251">
        <f t="shared" si="85"/>
        <v>4696.2010803340008</v>
      </c>
      <c r="S169" s="251">
        <f t="shared" si="85"/>
        <v>5785.2267552303983</v>
      </c>
      <c r="T169" s="251">
        <f t="shared" si="85"/>
        <v>6284.6131106523999</v>
      </c>
      <c r="U169" s="251">
        <f t="shared" si="85"/>
        <v>7554.4251434776006</v>
      </c>
      <c r="V169" s="251">
        <f t="shared" si="85"/>
        <v>7032.7682432380007</v>
      </c>
      <c r="W169" s="251">
        <f t="shared" si="85"/>
        <v>3656.7285783744001</v>
      </c>
      <c r="X169" s="251">
        <f t="shared" si="85"/>
        <v>6943.4518914751989</v>
      </c>
      <c r="Y169" s="251">
        <f t="shared" si="85"/>
        <v>6247.2289872639985</v>
      </c>
      <c r="Z169" s="251">
        <f t="shared" si="85"/>
        <v>7363.0769674432022</v>
      </c>
      <c r="AA169" s="251">
        <f t="shared" si="85"/>
        <v>5820.9777149439988</v>
      </c>
      <c r="AB169" s="264">
        <f t="shared" si="85"/>
        <v>6052.7981250075991</v>
      </c>
      <c r="AC169" s="265">
        <f t="shared" si="85"/>
        <v>71714.116291243598</v>
      </c>
      <c r="AD169" s="263">
        <f t="shared" si="85"/>
        <v>5553.3540635411991</v>
      </c>
      <c r="AE169" s="251">
        <f t="shared" si="85"/>
        <v>4537.9135508287991</v>
      </c>
      <c r="AF169" s="251">
        <f t="shared" si="85"/>
        <v>5965.6490743684008</v>
      </c>
      <c r="AG169" s="251">
        <f t="shared" si="85"/>
        <v>4065.7660689515997</v>
      </c>
      <c r="AH169" s="251">
        <f t="shared" si="85"/>
        <v>5399.9438289104</v>
      </c>
      <c r="AI169" s="251">
        <f t="shared" si="85"/>
        <v>4591.5548912928007</v>
      </c>
      <c r="AJ169" s="251">
        <f t="shared" ref="AJ169:BB169" si="86">+AJ152</f>
        <v>5697.2290657600024</v>
      </c>
      <c r="AK169" s="251">
        <f t="shared" si="86"/>
        <v>3776.9236765464007</v>
      </c>
      <c r="AL169" s="251">
        <f t="shared" si="86"/>
        <v>5078.8383803684001</v>
      </c>
      <c r="AM169" s="251">
        <f t="shared" si="86"/>
        <v>5130.9262571928002</v>
      </c>
      <c r="AN169" s="251">
        <f t="shared" si="86"/>
        <v>5551.8273906207978</v>
      </c>
      <c r="AO169" s="264">
        <f t="shared" si="86"/>
        <v>6383.7309613124016</v>
      </c>
      <c r="AP169" s="265">
        <f t="shared" si="86"/>
        <v>61733.657209694007</v>
      </c>
      <c r="AQ169" s="263">
        <f t="shared" si="86"/>
        <v>4001.9026017967985</v>
      </c>
      <c r="AR169" s="251">
        <f t="shared" si="86"/>
        <v>4274.1808065952</v>
      </c>
      <c r="AS169" s="251">
        <f t="shared" si="86"/>
        <v>8084.0431711651972</v>
      </c>
      <c r="AT169" s="251">
        <f t="shared" si="86"/>
        <v>6902.5509025423999</v>
      </c>
      <c r="AU169" s="251">
        <f t="shared" si="86"/>
        <v>7409.4432882211986</v>
      </c>
      <c r="AV169" s="251">
        <f t="shared" si="86"/>
        <v>5377.3878776544007</v>
      </c>
      <c r="AW169" s="251">
        <f t="shared" si="86"/>
        <v>6614.412973344798</v>
      </c>
      <c r="AX169" s="251">
        <f t="shared" si="86"/>
        <v>7096.0746707500002</v>
      </c>
      <c r="AY169" s="251">
        <f t="shared" si="86"/>
        <v>6056.3821230964013</v>
      </c>
      <c r="AZ169" s="251">
        <f t="shared" si="86"/>
        <v>6489.2683689531996</v>
      </c>
      <c r="BA169" s="251">
        <f t="shared" si="86"/>
        <v>6165.7237381580007</v>
      </c>
      <c r="BB169" s="251">
        <f t="shared" si="86"/>
        <v>4884.3427346120006</v>
      </c>
      <c r="BC169" s="265">
        <f t="shared" si="70"/>
        <v>73355.71325688959</v>
      </c>
      <c r="BD169" s="263">
        <f t="shared" ref="BD169:BI169" si="87">+BD152</f>
        <v>4427.8326267615994</v>
      </c>
      <c r="BE169" s="251">
        <f t="shared" si="87"/>
        <v>3013.8623350739999</v>
      </c>
      <c r="BF169" s="251">
        <f t="shared" si="87"/>
        <v>5309.058860755199</v>
      </c>
      <c r="BG169" s="251">
        <f t="shared" si="87"/>
        <v>6047.3264528675991</v>
      </c>
      <c r="BH169" s="251">
        <f t="shared" si="87"/>
        <v>5534.8724623108001</v>
      </c>
      <c r="BI169" s="251">
        <f t="shared" si="87"/>
        <v>3782.8289713220015</v>
      </c>
      <c r="BJ169" s="251">
        <f t="shared" ref="BJ169" si="88">+BJ152</f>
        <v>5880.8136188888002</v>
      </c>
      <c r="BK169" s="240">
        <f t="shared" si="50"/>
        <v>35811.410543653197</v>
      </c>
      <c r="BL169" s="151">
        <f t="shared" si="51"/>
        <v>42663.921621319991</v>
      </c>
      <c r="BM169" s="144">
        <f t="shared" si="52"/>
        <v>33996.595327980001</v>
      </c>
      <c r="BN169" s="132">
        <f t="shared" si="53"/>
        <v>-20.315353028889771</v>
      </c>
      <c r="BO169" s="68"/>
      <c r="BP169" s="68"/>
    </row>
    <row r="170" spans="1:68" ht="20.100000000000001" customHeight="1" thickBot="1" x14ac:dyDescent="0.3">
      <c r="A170" s="65"/>
      <c r="B170" s="271" t="s">
        <v>97</v>
      </c>
      <c r="C170" s="272"/>
      <c r="D170" s="266">
        <f>+D162+D164+D169</f>
        <v>74394.791081708885</v>
      </c>
      <c r="E170" s="267">
        <f t="shared" ref="E170:AQ170" si="89">+E162+E164+E169</f>
        <v>63910.886867236666</v>
      </c>
      <c r="F170" s="267">
        <f t="shared" si="89"/>
        <v>73455.005479580112</v>
      </c>
      <c r="G170" s="267">
        <f t="shared" si="89"/>
        <v>83904.486682610936</v>
      </c>
      <c r="H170" s="267">
        <f t="shared" si="89"/>
        <v>75468.372389983939</v>
      </c>
      <c r="I170" s="267">
        <f t="shared" si="89"/>
        <v>79551.382660287782</v>
      </c>
      <c r="J170" s="267">
        <f t="shared" si="89"/>
        <v>86197.919513510409</v>
      </c>
      <c r="K170" s="267">
        <f t="shared" si="89"/>
        <v>72526.386783392867</v>
      </c>
      <c r="L170" s="267">
        <f t="shared" si="89"/>
        <v>73620.769977969539</v>
      </c>
      <c r="M170" s="267">
        <f t="shared" si="89"/>
        <v>86661.377703116785</v>
      </c>
      <c r="N170" s="267">
        <f t="shared" si="89"/>
        <v>74618.184139838151</v>
      </c>
      <c r="O170" s="268">
        <f t="shared" si="89"/>
        <v>106184.8711273169</v>
      </c>
      <c r="P170" s="269">
        <f t="shared" si="89"/>
        <v>950494.43440655293</v>
      </c>
      <c r="Q170" s="266">
        <f t="shared" si="89"/>
        <v>77145.161415867056</v>
      </c>
      <c r="R170" s="267">
        <f t="shared" si="89"/>
        <v>72265.279565457706</v>
      </c>
      <c r="S170" s="267">
        <f t="shared" si="89"/>
        <v>85253.152887577569</v>
      </c>
      <c r="T170" s="267">
        <f t="shared" si="89"/>
        <v>89235.679697875108</v>
      </c>
      <c r="U170" s="267">
        <f t="shared" si="89"/>
        <v>92615.804930292026</v>
      </c>
      <c r="V170" s="267">
        <f t="shared" si="89"/>
        <v>90119.586172096504</v>
      </c>
      <c r="W170" s="267">
        <f t="shared" si="89"/>
        <v>80629.90945768448</v>
      </c>
      <c r="X170" s="267">
        <f t="shared" si="89"/>
        <v>93736.892847620285</v>
      </c>
      <c r="Y170" s="267">
        <f t="shared" si="89"/>
        <v>93736.701585782328</v>
      </c>
      <c r="Z170" s="267">
        <f t="shared" si="89"/>
        <v>95080.101685293237</v>
      </c>
      <c r="AA170" s="267">
        <f t="shared" si="89"/>
        <v>90496.429285000646</v>
      </c>
      <c r="AB170" s="268">
        <f t="shared" si="89"/>
        <v>111861.89346002121</v>
      </c>
      <c r="AC170" s="269">
        <f t="shared" si="89"/>
        <v>1072176.5929905684</v>
      </c>
      <c r="AD170" s="266">
        <f t="shared" si="89"/>
        <v>82932.259855366254</v>
      </c>
      <c r="AE170" s="267">
        <f t="shared" si="89"/>
        <v>72005.861943765296</v>
      </c>
      <c r="AF170" s="267">
        <f t="shared" si="89"/>
        <v>120818.97227034908</v>
      </c>
      <c r="AG170" s="267">
        <f t="shared" si="89"/>
        <v>94025.687698971829</v>
      </c>
      <c r="AH170" s="267">
        <f t="shared" si="89"/>
        <v>101298.04041227188</v>
      </c>
      <c r="AI170" s="267">
        <f t="shared" si="89"/>
        <v>91016.810090972256</v>
      </c>
      <c r="AJ170" s="267">
        <f t="shared" si="89"/>
        <v>91402.977765062678</v>
      </c>
      <c r="AK170" s="267">
        <f t="shared" si="89"/>
        <v>88381.425909667683</v>
      </c>
      <c r="AL170" s="267">
        <f t="shared" si="89"/>
        <v>91094.227254256984</v>
      </c>
      <c r="AM170" s="267">
        <f t="shared" si="89"/>
        <v>96787.310604465078</v>
      </c>
      <c r="AN170" s="267">
        <f t="shared" si="89"/>
        <v>93316.333780606627</v>
      </c>
      <c r="AO170" s="268">
        <f t="shared" si="89"/>
        <v>111214.85919260993</v>
      </c>
      <c r="AP170" s="269">
        <f t="shared" si="89"/>
        <v>1134294.7667783652</v>
      </c>
      <c r="AQ170" s="266">
        <f t="shared" si="89"/>
        <v>94444.813101789143</v>
      </c>
      <c r="AR170" s="267">
        <f t="shared" ref="AR170:AS170" si="90">+AR162+AR164+AR169</f>
        <v>76799.219484791553</v>
      </c>
      <c r="AS170" s="267">
        <f t="shared" si="90"/>
        <v>96404.665382056643</v>
      </c>
      <c r="AT170" s="267">
        <f t="shared" ref="AT170:AU170" si="91">+AT162+AT164+AT169</f>
        <v>123830.15594553787</v>
      </c>
      <c r="AU170" s="267">
        <f t="shared" si="91"/>
        <v>102678.51616131105</v>
      </c>
      <c r="AV170" s="267">
        <f t="shared" ref="AV170:AW170" si="92">+AV162+AV164+AV169</f>
        <v>97828.212631489601</v>
      </c>
      <c r="AW170" s="267">
        <f t="shared" si="92"/>
        <v>102379.15435822443</v>
      </c>
      <c r="AX170" s="267">
        <f t="shared" ref="AX170:AY170" si="93">+AX162+AX164+AX169</f>
        <v>100351.4739058752</v>
      </c>
      <c r="AY170" s="267">
        <f t="shared" si="93"/>
        <v>92587.278175000829</v>
      </c>
      <c r="AZ170" s="267">
        <f t="shared" ref="AZ170:BA170" si="94">+AZ162+AZ164+AZ169</f>
        <v>113958.5426202706</v>
      </c>
      <c r="BA170" s="267">
        <f t="shared" si="94"/>
        <v>102283.50944232076</v>
      </c>
      <c r="BB170" s="267">
        <f t="shared" ref="BB170:BD170" si="95">+BB162+BB164+BB169</f>
        <v>113286.27155441807</v>
      </c>
      <c r="BC170" s="269">
        <f t="shared" si="95"/>
        <v>1216831.8127630856</v>
      </c>
      <c r="BD170" s="266">
        <f t="shared" si="95"/>
        <v>105535.56737108334</v>
      </c>
      <c r="BE170" s="267">
        <f t="shared" ref="BE170:BF170" si="96">+BE162+BE164+BE169</f>
        <v>84452.07300578666</v>
      </c>
      <c r="BF170" s="267">
        <f t="shared" si="96"/>
        <v>95727.191343674378</v>
      </c>
      <c r="BG170" s="267">
        <f t="shared" ref="BG170" si="97">+BG162+BG164+BG169</f>
        <v>114161.53621380126</v>
      </c>
      <c r="BH170" s="267">
        <f t="shared" ref="BH170:BI170" si="98">+BH162+BH164+BH169</f>
        <v>106234.04641925081</v>
      </c>
      <c r="BI170" s="267">
        <f t="shared" si="98"/>
        <v>97859.800537934527</v>
      </c>
      <c r="BJ170" s="267">
        <f t="shared" ref="BJ170" si="99">+BJ162+BJ164+BJ169</f>
        <v>119196.293027023</v>
      </c>
      <c r="BK170" s="183">
        <f t="shared" si="50"/>
        <v>653500.61003675929</v>
      </c>
      <c r="BL170" s="122">
        <f t="shared" si="51"/>
        <v>694364.73706520034</v>
      </c>
      <c r="BM170" s="123">
        <f t="shared" si="52"/>
        <v>723166.50791855389</v>
      </c>
      <c r="BN170" s="175">
        <f t="shared" si="53"/>
        <v>4.1479310967154071</v>
      </c>
      <c r="BO170" s="68"/>
      <c r="BP170" s="68"/>
    </row>
    <row r="171" spans="1:68" ht="20.100000000000001" customHeight="1" x14ac:dyDescent="0.2">
      <c r="A171" s="65"/>
      <c r="B171" s="247"/>
      <c r="C171" s="249"/>
      <c r="BO171" s="68"/>
      <c r="BP171" s="68"/>
    </row>
    <row r="172" spans="1:68" ht="20.100000000000001" customHeight="1" thickBot="1" x14ac:dyDescent="0.3">
      <c r="A172" s="65"/>
      <c r="B172" s="270" t="s">
        <v>116</v>
      </c>
      <c r="C172" s="248"/>
      <c r="BO172" s="68"/>
      <c r="BP172" s="68"/>
    </row>
    <row r="173" spans="1:68" ht="20.100000000000001" customHeight="1" x14ac:dyDescent="0.25">
      <c r="A173" s="65"/>
      <c r="B173" s="252" t="s">
        <v>35</v>
      </c>
      <c r="C173" s="253"/>
      <c r="D173" s="256">
        <f>+D174</f>
        <v>6674</v>
      </c>
      <c r="E173" s="257">
        <f t="shared" ref="E173:BJ173" si="100">+E174</f>
        <v>5941</v>
      </c>
      <c r="F173" s="257">
        <f t="shared" si="100"/>
        <v>7133</v>
      </c>
      <c r="G173" s="257">
        <f t="shared" si="100"/>
        <v>7295</v>
      </c>
      <c r="H173" s="257">
        <f t="shared" si="100"/>
        <v>6788</v>
      </c>
      <c r="I173" s="257">
        <f t="shared" si="100"/>
        <v>7374</v>
      </c>
      <c r="J173" s="257">
        <f t="shared" si="100"/>
        <v>8229</v>
      </c>
      <c r="K173" s="257">
        <f t="shared" si="100"/>
        <v>7761</v>
      </c>
      <c r="L173" s="257">
        <f t="shared" si="100"/>
        <v>8020</v>
      </c>
      <c r="M173" s="257">
        <f t="shared" si="100"/>
        <v>8685</v>
      </c>
      <c r="N173" s="257">
        <f t="shared" si="100"/>
        <v>8042</v>
      </c>
      <c r="O173" s="258">
        <f t="shared" si="100"/>
        <v>9280</v>
      </c>
      <c r="P173" s="259">
        <f t="shared" si="100"/>
        <v>91222</v>
      </c>
      <c r="Q173" s="256">
        <f t="shared" si="100"/>
        <v>7889</v>
      </c>
      <c r="R173" s="257">
        <f t="shared" si="100"/>
        <v>7759</v>
      </c>
      <c r="S173" s="257">
        <f t="shared" si="100"/>
        <v>9337</v>
      </c>
      <c r="T173" s="257">
        <f t="shared" si="100"/>
        <v>9211</v>
      </c>
      <c r="U173" s="257">
        <f t="shared" si="100"/>
        <v>8992</v>
      </c>
      <c r="V173" s="257">
        <f t="shared" si="100"/>
        <v>9779</v>
      </c>
      <c r="W173" s="257">
        <f t="shared" si="100"/>
        <v>9388</v>
      </c>
      <c r="X173" s="257">
        <f t="shared" si="100"/>
        <v>10590</v>
      </c>
      <c r="Y173" s="257">
        <f t="shared" si="100"/>
        <v>10416</v>
      </c>
      <c r="Z173" s="257">
        <f t="shared" si="100"/>
        <v>10222</v>
      </c>
      <c r="AA173" s="257">
        <f t="shared" si="100"/>
        <v>10596</v>
      </c>
      <c r="AB173" s="258">
        <f t="shared" si="100"/>
        <v>12103</v>
      </c>
      <c r="AC173" s="259">
        <f t="shared" si="100"/>
        <v>116282</v>
      </c>
      <c r="AD173" s="256">
        <f t="shared" si="100"/>
        <v>11000</v>
      </c>
      <c r="AE173" s="257">
        <f t="shared" si="100"/>
        <v>9876</v>
      </c>
      <c r="AF173" s="257">
        <f t="shared" si="100"/>
        <v>12748</v>
      </c>
      <c r="AG173" s="257">
        <f t="shared" si="100"/>
        <v>10373</v>
      </c>
      <c r="AH173" s="257">
        <f t="shared" si="100"/>
        <v>12400</v>
      </c>
      <c r="AI173" s="257">
        <f t="shared" si="100"/>
        <v>11581</v>
      </c>
      <c r="AJ173" s="257">
        <f t="shared" si="100"/>
        <v>11165</v>
      </c>
      <c r="AK173" s="257">
        <f t="shared" si="100"/>
        <v>11446</v>
      </c>
      <c r="AL173" s="257">
        <f t="shared" si="100"/>
        <v>10530</v>
      </c>
      <c r="AM173" s="257">
        <f t="shared" si="100"/>
        <v>11235</v>
      </c>
      <c r="AN173" s="257">
        <f t="shared" si="100"/>
        <v>10790</v>
      </c>
      <c r="AO173" s="258">
        <f t="shared" si="100"/>
        <v>10745</v>
      </c>
      <c r="AP173" s="259">
        <f t="shared" si="100"/>
        <v>133889</v>
      </c>
      <c r="AQ173" s="256">
        <f t="shared" si="100"/>
        <v>10812</v>
      </c>
      <c r="AR173" s="257">
        <f t="shared" si="100"/>
        <v>9228</v>
      </c>
      <c r="AS173" s="257">
        <f t="shared" si="100"/>
        <v>10705</v>
      </c>
      <c r="AT173" s="257">
        <f t="shared" si="100"/>
        <v>11008</v>
      </c>
      <c r="AU173" s="257">
        <f t="shared" si="100"/>
        <v>10980</v>
      </c>
      <c r="AV173" s="257">
        <f t="shared" si="100"/>
        <v>10948</v>
      </c>
      <c r="AW173" s="257">
        <f t="shared" si="100"/>
        <v>11267</v>
      </c>
      <c r="AX173" s="257">
        <f t="shared" si="100"/>
        <v>12003</v>
      </c>
      <c r="AY173" s="257">
        <f t="shared" si="100"/>
        <v>10747</v>
      </c>
      <c r="AZ173" s="257">
        <f t="shared" si="100"/>
        <v>12156</v>
      </c>
      <c r="BA173" s="257">
        <f t="shared" si="100"/>
        <v>11352</v>
      </c>
      <c r="BB173" s="257">
        <f t="shared" si="100"/>
        <v>11499</v>
      </c>
      <c r="BC173" s="259">
        <f t="shared" si="100"/>
        <v>132705</v>
      </c>
      <c r="BD173" s="256">
        <f t="shared" si="100"/>
        <v>11434</v>
      </c>
      <c r="BE173" s="257">
        <f t="shared" si="100"/>
        <v>10454</v>
      </c>
      <c r="BF173" s="257">
        <f t="shared" si="100"/>
        <v>10451</v>
      </c>
      <c r="BG173" s="257">
        <f t="shared" si="100"/>
        <v>12298</v>
      </c>
      <c r="BH173" s="257">
        <f t="shared" si="100"/>
        <v>13083</v>
      </c>
      <c r="BI173" s="257">
        <f t="shared" si="100"/>
        <v>11215</v>
      </c>
      <c r="BJ173" s="257">
        <f t="shared" si="100"/>
        <v>14076</v>
      </c>
      <c r="BK173" s="158">
        <f t="shared" ref="BK173:BK181" si="101">SUM($AD173:$AJ173)</f>
        <v>79143</v>
      </c>
      <c r="BL173" s="157">
        <f t="shared" ref="BL173:BL181" si="102">SUM($AQ173:$AW173)</f>
        <v>74948</v>
      </c>
      <c r="BM173" s="159">
        <f t="shared" ref="BM173:BM181" si="103">SUM($BD173:$BJ173)</f>
        <v>83011</v>
      </c>
      <c r="BN173" s="181">
        <f t="shared" ref="BN173:BN181" si="104">((BM173/BL173)-1)*100</f>
        <v>10.758125633772742</v>
      </c>
      <c r="BO173" s="68"/>
      <c r="BP173" s="68"/>
    </row>
    <row r="174" spans="1:68" ht="20.100000000000001" customHeight="1" x14ac:dyDescent="0.2">
      <c r="A174" s="65"/>
      <c r="B174" s="254"/>
      <c r="C174" s="255" t="s">
        <v>92</v>
      </c>
      <c r="D174" s="260">
        <f t="shared" ref="D174:AI174" si="105">+D40</f>
        <v>6674</v>
      </c>
      <c r="E174" s="250">
        <f t="shared" si="105"/>
        <v>5941</v>
      </c>
      <c r="F174" s="250">
        <f t="shared" si="105"/>
        <v>7133</v>
      </c>
      <c r="G174" s="250">
        <f t="shared" si="105"/>
        <v>7295</v>
      </c>
      <c r="H174" s="250">
        <f t="shared" si="105"/>
        <v>6788</v>
      </c>
      <c r="I174" s="250">
        <f t="shared" si="105"/>
        <v>7374</v>
      </c>
      <c r="J174" s="250">
        <f t="shared" si="105"/>
        <v>8229</v>
      </c>
      <c r="K174" s="250">
        <f t="shared" si="105"/>
        <v>7761</v>
      </c>
      <c r="L174" s="250">
        <f t="shared" si="105"/>
        <v>8020</v>
      </c>
      <c r="M174" s="250">
        <f t="shared" si="105"/>
        <v>8685</v>
      </c>
      <c r="N174" s="250">
        <f t="shared" si="105"/>
        <v>8042</v>
      </c>
      <c r="O174" s="261">
        <f t="shared" si="105"/>
        <v>9280</v>
      </c>
      <c r="P174" s="262">
        <f t="shared" si="105"/>
        <v>91222</v>
      </c>
      <c r="Q174" s="260">
        <f t="shared" si="105"/>
        <v>7889</v>
      </c>
      <c r="R174" s="250">
        <f t="shared" si="105"/>
        <v>7759</v>
      </c>
      <c r="S174" s="250">
        <f t="shared" si="105"/>
        <v>9337</v>
      </c>
      <c r="T174" s="250">
        <f t="shared" si="105"/>
        <v>9211</v>
      </c>
      <c r="U174" s="250">
        <f t="shared" si="105"/>
        <v>8992</v>
      </c>
      <c r="V174" s="250">
        <f t="shared" si="105"/>
        <v>9779</v>
      </c>
      <c r="W174" s="250">
        <f t="shared" si="105"/>
        <v>9388</v>
      </c>
      <c r="X174" s="250">
        <f t="shared" si="105"/>
        <v>10590</v>
      </c>
      <c r="Y174" s="250">
        <f t="shared" si="105"/>
        <v>10416</v>
      </c>
      <c r="Z174" s="250">
        <f t="shared" si="105"/>
        <v>10222</v>
      </c>
      <c r="AA174" s="250">
        <f t="shared" si="105"/>
        <v>10596</v>
      </c>
      <c r="AB174" s="261">
        <f t="shared" si="105"/>
        <v>12103</v>
      </c>
      <c r="AC174" s="262">
        <f t="shared" si="105"/>
        <v>116282</v>
      </c>
      <c r="AD174" s="260">
        <f t="shared" si="105"/>
        <v>11000</v>
      </c>
      <c r="AE174" s="250">
        <f t="shared" si="105"/>
        <v>9876</v>
      </c>
      <c r="AF174" s="250">
        <f t="shared" si="105"/>
        <v>12748</v>
      </c>
      <c r="AG174" s="250">
        <f t="shared" si="105"/>
        <v>10373</v>
      </c>
      <c r="AH174" s="250">
        <f t="shared" si="105"/>
        <v>12400</v>
      </c>
      <c r="AI174" s="250">
        <f t="shared" si="105"/>
        <v>11581</v>
      </c>
      <c r="AJ174" s="250">
        <f t="shared" ref="AJ174:BB174" si="106">+AJ40</f>
        <v>11165</v>
      </c>
      <c r="AK174" s="250">
        <f t="shared" si="106"/>
        <v>11446</v>
      </c>
      <c r="AL174" s="250">
        <f t="shared" si="106"/>
        <v>10530</v>
      </c>
      <c r="AM174" s="250">
        <f t="shared" si="106"/>
        <v>11235</v>
      </c>
      <c r="AN174" s="250">
        <f t="shared" si="106"/>
        <v>10790</v>
      </c>
      <c r="AO174" s="261">
        <f t="shared" si="106"/>
        <v>10745</v>
      </c>
      <c r="AP174" s="262">
        <f t="shared" si="106"/>
        <v>133889</v>
      </c>
      <c r="AQ174" s="260">
        <f t="shared" si="106"/>
        <v>10812</v>
      </c>
      <c r="AR174" s="250">
        <f t="shared" si="106"/>
        <v>9228</v>
      </c>
      <c r="AS174" s="250">
        <f t="shared" si="106"/>
        <v>10705</v>
      </c>
      <c r="AT174" s="250">
        <f t="shared" si="106"/>
        <v>11008</v>
      </c>
      <c r="AU174" s="250">
        <f t="shared" si="106"/>
        <v>10980</v>
      </c>
      <c r="AV174" s="250">
        <f t="shared" si="106"/>
        <v>10948</v>
      </c>
      <c r="AW174" s="250">
        <f t="shared" si="106"/>
        <v>11267</v>
      </c>
      <c r="AX174" s="250">
        <f t="shared" si="106"/>
        <v>12003</v>
      </c>
      <c r="AY174" s="250">
        <f t="shared" si="106"/>
        <v>10747</v>
      </c>
      <c r="AZ174" s="250">
        <f t="shared" si="106"/>
        <v>12156</v>
      </c>
      <c r="BA174" s="250">
        <f t="shared" si="106"/>
        <v>11352</v>
      </c>
      <c r="BB174" s="250">
        <f t="shared" si="106"/>
        <v>11499</v>
      </c>
      <c r="BC174" s="262">
        <f>SUM(AQ174:BB174)</f>
        <v>132705</v>
      </c>
      <c r="BD174" s="260">
        <f t="shared" ref="BD174:BI174" si="107">+BD40</f>
        <v>11434</v>
      </c>
      <c r="BE174" s="250">
        <f t="shared" si="107"/>
        <v>10454</v>
      </c>
      <c r="BF174" s="250">
        <f t="shared" si="107"/>
        <v>10451</v>
      </c>
      <c r="BG174" s="250">
        <f t="shared" si="107"/>
        <v>12298</v>
      </c>
      <c r="BH174" s="250">
        <f t="shared" si="107"/>
        <v>13083</v>
      </c>
      <c r="BI174" s="250">
        <f t="shared" si="107"/>
        <v>11215</v>
      </c>
      <c r="BJ174" s="250">
        <f t="shared" ref="BJ174" si="108">+BJ40</f>
        <v>14076</v>
      </c>
      <c r="BK174" s="150">
        <f t="shared" si="101"/>
        <v>79143</v>
      </c>
      <c r="BL174" s="20">
        <f t="shared" si="102"/>
        <v>74948</v>
      </c>
      <c r="BM174" s="53">
        <f t="shared" si="103"/>
        <v>83011</v>
      </c>
      <c r="BN174" s="132">
        <f t="shared" si="104"/>
        <v>10.758125633772742</v>
      </c>
      <c r="BO174" s="68"/>
      <c r="BP174" s="68"/>
    </row>
    <row r="175" spans="1:68" ht="20.100000000000001" customHeight="1" x14ac:dyDescent="0.25">
      <c r="A175" s="65"/>
      <c r="B175" s="254" t="s">
        <v>36</v>
      </c>
      <c r="C175" s="255"/>
      <c r="D175" s="263">
        <f>+D176+D177+D178+D179</f>
        <v>5623101</v>
      </c>
      <c r="E175" s="251">
        <f t="shared" ref="E175:AQ175" si="109">+E176+E177+E178+E179</f>
        <v>4822564</v>
      </c>
      <c r="F175" s="251">
        <f t="shared" si="109"/>
        <v>9947829</v>
      </c>
      <c r="G175" s="251">
        <f t="shared" si="109"/>
        <v>7406476</v>
      </c>
      <c r="H175" s="251">
        <f t="shared" si="109"/>
        <v>7459094</v>
      </c>
      <c r="I175" s="251">
        <f t="shared" si="109"/>
        <v>7477457</v>
      </c>
      <c r="J175" s="251">
        <f t="shared" si="109"/>
        <v>7683430</v>
      </c>
      <c r="K175" s="251">
        <f t="shared" si="109"/>
        <v>8090563</v>
      </c>
      <c r="L175" s="251">
        <f t="shared" si="109"/>
        <v>8013253</v>
      </c>
      <c r="M175" s="251">
        <f t="shared" si="109"/>
        <v>8785711</v>
      </c>
      <c r="N175" s="251">
        <f t="shared" si="109"/>
        <v>9529235</v>
      </c>
      <c r="O175" s="264">
        <f t="shared" si="109"/>
        <v>11231249</v>
      </c>
      <c r="P175" s="265">
        <f t="shared" si="109"/>
        <v>96069962</v>
      </c>
      <c r="Q175" s="263">
        <f t="shared" si="109"/>
        <v>9875715</v>
      </c>
      <c r="R175" s="251">
        <f t="shared" si="109"/>
        <v>9321280</v>
      </c>
      <c r="S175" s="251">
        <f t="shared" si="109"/>
        <v>10394885</v>
      </c>
      <c r="T175" s="251">
        <f t="shared" si="109"/>
        <v>10596418</v>
      </c>
      <c r="U175" s="251">
        <f t="shared" si="109"/>
        <v>10890413</v>
      </c>
      <c r="V175" s="251">
        <f t="shared" si="109"/>
        <v>10971444</v>
      </c>
      <c r="W175" s="251">
        <f t="shared" si="109"/>
        <v>11198957</v>
      </c>
      <c r="X175" s="251">
        <f t="shared" si="109"/>
        <v>11769564</v>
      </c>
      <c r="Y175" s="251">
        <f t="shared" si="109"/>
        <v>11670590</v>
      </c>
      <c r="Z175" s="251">
        <f t="shared" si="109"/>
        <v>12072549</v>
      </c>
      <c r="AA175" s="251">
        <f t="shared" si="109"/>
        <v>11976736</v>
      </c>
      <c r="AB175" s="264">
        <f t="shared" si="109"/>
        <v>13571664.77</v>
      </c>
      <c r="AC175" s="265">
        <f t="shared" si="109"/>
        <v>134310215.76999998</v>
      </c>
      <c r="AD175" s="263">
        <f t="shared" si="109"/>
        <v>11778801</v>
      </c>
      <c r="AE175" s="251">
        <f t="shared" si="109"/>
        <v>11080340</v>
      </c>
      <c r="AF175" s="251">
        <f t="shared" si="109"/>
        <v>12809389</v>
      </c>
      <c r="AG175" s="251">
        <f t="shared" si="109"/>
        <v>12235623</v>
      </c>
      <c r="AH175" s="251">
        <f t="shared" si="109"/>
        <v>12980646</v>
      </c>
      <c r="AI175" s="251">
        <f t="shared" si="109"/>
        <v>13084328</v>
      </c>
      <c r="AJ175" s="251">
        <f t="shared" si="109"/>
        <v>13036995</v>
      </c>
      <c r="AK175" s="251">
        <f t="shared" si="109"/>
        <v>13519634</v>
      </c>
      <c r="AL175" s="251">
        <f t="shared" si="109"/>
        <v>14567982</v>
      </c>
      <c r="AM175" s="251">
        <f t="shared" si="109"/>
        <v>14048593</v>
      </c>
      <c r="AN175" s="251">
        <f t="shared" si="109"/>
        <v>14176280</v>
      </c>
      <c r="AO175" s="264">
        <f t="shared" si="109"/>
        <v>14581171</v>
      </c>
      <c r="AP175" s="265">
        <f t="shared" si="109"/>
        <v>157899782</v>
      </c>
      <c r="AQ175" s="263">
        <f t="shared" si="109"/>
        <v>13430837</v>
      </c>
      <c r="AR175" s="251">
        <f t="shared" ref="AR175:AS175" si="110">+AR176+AR177+AR178+AR179</f>
        <v>12103190</v>
      </c>
      <c r="AS175" s="251">
        <f t="shared" si="110"/>
        <v>13587257</v>
      </c>
      <c r="AT175" s="251">
        <f t="shared" ref="AT175:AU175" si="111">+AT176+AT177+AT178+AT179</f>
        <v>13851778.809999999</v>
      </c>
      <c r="AU175" s="251">
        <f t="shared" si="111"/>
        <v>14773914</v>
      </c>
      <c r="AV175" s="251">
        <f t="shared" ref="AV175:AW175" si="112">+AV176+AV177+AV178+AV179</f>
        <v>14590235</v>
      </c>
      <c r="AW175" s="251">
        <f t="shared" si="112"/>
        <v>14883833</v>
      </c>
      <c r="AX175" s="251">
        <f t="shared" ref="AX175:AY175" si="113">+AX176+AX177+AX178+AX179</f>
        <v>15511366</v>
      </c>
      <c r="AY175" s="251">
        <f t="shared" si="113"/>
        <v>15207941</v>
      </c>
      <c r="AZ175" s="251">
        <f t="shared" ref="AZ175:BA175" si="114">+AZ176+AZ177+AZ178+AZ179</f>
        <v>15890690</v>
      </c>
      <c r="BA175" s="251">
        <f t="shared" si="114"/>
        <v>15382645</v>
      </c>
      <c r="BB175" s="251">
        <f t="shared" ref="BB175:BD175" si="115">+BB176+BB177+BB178+BB179</f>
        <v>16489736</v>
      </c>
      <c r="BC175" s="265">
        <f t="shared" si="115"/>
        <v>175703422.81</v>
      </c>
      <c r="BD175" s="263">
        <f t="shared" si="115"/>
        <v>15007357</v>
      </c>
      <c r="BE175" s="251">
        <f t="shared" ref="BE175:BF175" si="116">+BE176+BE177+BE178+BE179</f>
        <v>14266523</v>
      </c>
      <c r="BF175" s="251">
        <f t="shared" si="116"/>
        <v>15165418</v>
      </c>
      <c r="BG175" s="251">
        <f t="shared" ref="BG175:BH175" si="117">+BG176+BG177+BG178+BG179</f>
        <v>15256941</v>
      </c>
      <c r="BH175" s="251">
        <f t="shared" si="117"/>
        <v>15865315</v>
      </c>
      <c r="BI175" s="251">
        <f t="shared" ref="BI175" si="118">+BI176+BI177+BI178+BI179</f>
        <v>15421867</v>
      </c>
      <c r="BJ175" s="251">
        <f t="shared" ref="BJ175" si="119">+BJ176+BJ177+BJ178+BJ179</f>
        <v>15839965</v>
      </c>
      <c r="BK175" s="240">
        <f t="shared" si="101"/>
        <v>87006122</v>
      </c>
      <c r="BL175" s="151">
        <f t="shared" si="102"/>
        <v>97221044.810000002</v>
      </c>
      <c r="BM175" s="144">
        <f t="shared" si="103"/>
        <v>106823386</v>
      </c>
      <c r="BN175" s="132">
        <f t="shared" si="104"/>
        <v>9.8768134088313317</v>
      </c>
      <c r="BO175" s="68"/>
      <c r="BP175" s="68"/>
    </row>
    <row r="176" spans="1:68" ht="20.100000000000001" customHeight="1" x14ac:dyDescent="0.2">
      <c r="A176" s="65"/>
      <c r="B176" s="254"/>
      <c r="C176" s="255" t="s">
        <v>93</v>
      </c>
      <c r="D176" s="260">
        <f t="shared" ref="D176:AI176" si="120">+D82+D85+D88</f>
        <v>521941</v>
      </c>
      <c r="E176" s="250">
        <f t="shared" si="120"/>
        <v>494920</v>
      </c>
      <c r="F176" s="250">
        <f t="shared" si="120"/>
        <v>583483</v>
      </c>
      <c r="G176" s="250">
        <f t="shared" si="120"/>
        <v>584977</v>
      </c>
      <c r="H176" s="250">
        <f t="shared" si="120"/>
        <v>604143</v>
      </c>
      <c r="I176" s="250">
        <f t="shared" si="120"/>
        <v>639749</v>
      </c>
      <c r="J176" s="250">
        <f t="shared" si="120"/>
        <v>645906</v>
      </c>
      <c r="K176" s="250">
        <f t="shared" si="120"/>
        <v>639435</v>
      </c>
      <c r="L176" s="250">
        <f t="shared" si="120"/>
        <v>677821</v>
      </c>
      <c r="M176" s="250">
        <f t="shared" si="120"/>
        <v>722711</v>
      </c>
      <c r="N176" s="250">
        <f t="shared" si="120"/>
        <v>678408</v>
      </c>
      <c r="O176" s="261">
        <f t="shared" si="120"/>
        <v>906057</v>
      </c>
      <c r="P176" s="262">
        <f t="shared" si="120"/>
        <v>7699551</v>
      </c>
      <c r="Q176" s="260">
        <f t="shared" si="120"/>
        <v>695197</v>
      </c>
      <c r="R176" s="250">
        <f t="shared" si="120"/>
        <v>695622</v>
      </c>
      <c r="S176" s="250">
        <f t="shared" si="120"/>
        <v>783490</v>
      </c>
      <c r="T176" s="250">
        <f t="shared" si="120"/>
        <v>806451</v>
      </c>
      <c r="U176" s="250">
        <f t="shared" si="120"/>
        <v>827385</v>
      </c>
      <c r="V176" s="250">
        <f t="shared" si="120"/>
        <v>872353</v>
      </c>
      <c r="W176" s="250">
        <f t="shared" si="120"/>
        <v>885318</v>
      </c>
      <c r="X176" s="250">
        <f t="shared" si="120"/>
        <v>906259</v>
      </c>
      <c r="Y176" s="250">
        <f t="shared" si="120"/>
        <v>935257</v>
      </c>
      <c r="Z176" s="250">
        <f t="shared" si="120"/>
        <v>946331</v>
      </c>
      <c r="AA176" s="250">
        <f t="shared" si="120"/>
        <v>954578</v>
      </c>
      <c r="AB176" s="261">
        <f t="shared" si="120"/>
        <v>1200042</v>
      </c>
      <c r="AC176" s="262">
        <f t="shared" si="120"/>
        <v>10508283</v>
      </c>
      <c r="AD176" s="260">
        <f t="shared" si="120"/>
        <v>963855</v>
      </c>
      <c r="AE176" s="250">
        <f t="shared" si="120"/>
        <v>965596</v>
      </c>
      <c r="AF176" s="250">
        <f t="shared" si="120"/>
        <v>1133299</v>
      </c>
      <c r="AG176" s="250">
        <f t="shared" si="120"/>
        <v>1113745</v>
      </c>
      <c r="AH176" s="250">
        <f t="shared" si="120"/>
        <v>1253356</v>
      </c>
      <c r="AI176" s="250">
        <f t="shared" si="120"/>
        <v>1289281</v>
      </c>
      <c r="AJ176" s="250">
        <f t="shared" ref="AJ176:BB176" si="121">+AJ82+AJ85+AJ88</f>
        <v>1333900</v>
      </c>
      <c r="AK176" s="250">
        <f t="shared" si="121"/>
        <v>1544043</v>
      </c>
      <c r="AL176" s="250">
        <f t="shared" si="121"/>
        <v>1363581</v>
      </c>
      <c r="AM176" s="250">
        <f t="shared" si="121"/>
        <v>1432074</v>
      </c>
      <c r="AN176" s="250">
        <f t="shared" si="121"/>
        <v>1454684</v>
      </c>
      <c r="AO176" s="261">
        <f t="shared" si="121"/>
        <v>1706797</v>
      </c>
      <c r="AP176" s="262">
        <f t="shared" si="121"/>
        <v>15554211</v>
      </c>
      <c r="AQ176" s="260">
        <f t="shared" si="121"/>
        <v>1451889</v>
      </c>
      <c r="AR176" s="250">
        <f t="shared" si="121"/>
        <v>1393241</v>
      </c>
      <c r="AS176" s="250">
        <f t="shared" si="121"/>
        <v>1766690</v>
      </c>
      <c r="AT176" s="250">
        <f t="shared" si="121"/>
        <v>1640032</v>
      </c>
      <c r="AU176" s="250">
        <f t="shared" si="121"/>
        <v>1746784</v>
      </c>
      <c r="AV176" s="250">
        <f t="shared" si="121"/>
        <v>1750724</v>
      </c>
      <c r="AW176" s="250">
        <f t="shared" si="121"/>
        <v>1795669</v>
      </c>
      <c r="AX176" s="250">
        <f t="shared" si="121"/>
        <v>1874968</v>
      </c>
      <c r="AY176" s="250">
        <f t="shared" si="121"/>
        <v>1839777</v>
      </c>
      <c r="AZ176" s="250">
        <f t="shared" si="121"/>
        <v>2053287</v>
      </c>
      <c r="BA176" s="250">
        <f t="shared" si="121"/>
        <v>2063628</v>
      </c>
      <c r="BB176" s="250">
        <f t="shared" si="121"/>
        <v>2417887</v>
      </c>
      <c r="BC176" s="262">
        <f t="shared" ref="BC176:BC180" si="122">SUM(AQ176:BB176)</f>
        <v>21794576</v>
      </c>
      <c r="BD176" s="260">
        <f t="shared" ref="BD176:BI176" si="123">+BD82+BD85+BD88</f>
        <v>2087925</v>
      </c>
      <c r="BE176" s="250">
        <f t="shared" si="123"/>
        <v>2152211</v>
      </c>
      <c r="BF176" s="250">
        <f t="shared" si="123"/>
        <v>2311249</v>
      </c>
      <c r="BG176" s="250">
        <f t="shared" si="123"/>
        <v>2425390</v>
      </c>
      <c r="BH176" s="250">
        <f t="shared" si="123"/>
        <v>2647212</v>
      </c>
      <c r="BI176" s="250">
        <f t="shared" si="123"/>
        <v>2548797</v>
      </c>
      <c r="BJ176" s="250">
        <f t="shared" ref="BJ176" si="124">+BJ82+BJ85+BJ88</f>
        <v>2776425</v>
      </c>
      <c r="BK176" s="150">
        <f t="shared" si="101"/>
        <v>8053032</v>
      </c>
      <c r="BL176" s="20">
        <f t="shared" si="102"/>
        <v>11545029</v>
      </c>
      <c r="BM176" s="53">
        <f t="shared" si="103"/>
        <v>16949209</v>
      </c>
      <c r="BN176" s="132">
        <f t="shared" si="104"/>
        <v>46.80958358788012</v>
      </c>
      <c r="BO176" s="68"/>
      <c r="BP176" s="68"/>
    </row>
    <row r="177" spans="1:68" ht="20.100000000000001" customHeight="1" x14ac:dyDescent="0.2">
      <c r="A177" s="65"/>
      <c r="B177" s="254"/>
      <c r="C177" s="255" t="s">
        <v>94</v>
      </c>
      <c r="D177" s="260">
        <f t="shared" ref="D177:AI177" si="125">+D103+D106</f>
        <v>462155</v>
      </c>
      <c r="E177" s="250">
        <f t="shared" si="125"/>
        <v>425847</v>
      </c>
      <c r="F177" s="250">
        <f t="shared" si="125"/>
        <v>529646</v>
      </c>
      <c r="G177" s="250">
        <f t="shared" si="125"/>
        <v>513556</v>
      </c>
      <c r="H177" s="250">
        <f t="shared" si="125"/>
        <v>524778</v>
      </c>
      <c r="I177" s="250">
        <f t="shared" si="125"/>
        <v>503797</v>
      </c>
      <c r="J177" s="250">
        <f t="shared" si="125"/>
        <v>512856</v>
      </c>
      <c r="K177" s="250">
        <f t="shared" si="125"/>
        <v>508890</v>
      </c>
      <c r="L177" s="250">
        <f t="shared" si="125"/>
        <v>542816</v>
      </c>
      <c r="M177" s="250">
        <f t="shared" si="125"/>
        <v>582817</v>
      </c>
      <c r="N177" s="250">
        <f t="shared" si="125"/>
        <v>524870</v>
      </c>
      <c r="O177" s="261">
        <f t="shared" si="125"/>
        <v>689373</v>
      </c>
      <c r="P177" s="262">
        <f t="shared" si="125"/>
        <v>6321401</v>
      </c>
      <c r="Q177" s="260">
        <f t="shared" si="125"/>
        <v>431021</v>
      </c>
      <c r="R177" s="250">
        <f t="shared" si="125"/>
        <v>408097</v>
      </c>
      <c r="S177" s="250">
        <f t="shared" si="125"/>
        <v>500274</v>
      </c>
      <c r="T177" s="250">
        <f t="shared" si="125"/>
        <v>489919</v>
      </c>
      <c r="U177" s="250">
        <f t="shared" si="125"/>
        <v>494227</v>
      </c>
      <c r="V177" s="250">
        <f t="shared" si="125"/>
        <v>521972</v>
      </c>
      <c r="W177" s="250">
        <f t="shared" si="125"/>
        <v>517596</v>
      </c>
      <c r="X177" s="250">
        <f t="shared" si="125"/>
        <v>536101</v>
      </c>
      <c r="Y177" s="250">
        <f t="shared" si="125"/>
        <v>521888</v>
      </c>
      <c r="Z177" s="250">
        <f t="shared" si="125"/>
        <v>512746</v>
      </c>
      <c r="AA177" s="250">
        <f t="shared" si="125"/>
        <v>517789</v>
      </c>
      <c r="AB177" s="261">
        <f t="shared" si="125"/>
        <v>625475</v>
      </c>
      <c r="AC177" s="262">
        <f t="shared" si="125"/>
        <v>6077105</v>
      </c>
      <c r="AD177" s="260">
        <f t="shared" si="125"/>
        <v>425057</v>
      </c>
      <c r="AE177" s="250">
        <f t="shared" si="125"/>
        <v>394514</v>
      </c>
      <c r="AF177" s="250">
        <f t="shared" si="125"/>
        <v>511467</v>
      </c>
      <c r="AG177" s="250">
        <f t="shared" si="125"/>
        <v>447701</v>
      </c>
      <c r="AH177" s="250">
        <f t="shared" si="125"/>
        <v>509390</v>
      </c>
      <c r="AI177" s="250">
        <f t="shared" si="125"/>
        <v>491126</v>
      </c>
      <c r="AJ177" s="250">
        <f t="shared" ref="AJ177:BB177" si="126">+AJ103+AJ106</f>
        <v>494546</v>
      </c>
      <c r="AK177" s="250">
        <f t="shared" si="126"/>
        <v>511544</v>
      </c>
      <c r="AL177" s="250">
        <f t="shared" si="126"/>
        <v>487094</v>
      </c>
      <c r="AM177" s="250">
        <f t="shared" si="126"/>
        <v>514006</v>
      </c>
      <c r="AN177" s="250">
        <f t="shared" si="126"/>
        <v>500719</v>
      </c>
      <c r="AO177" s="261">
        <f t="shared" si="126"/>
        <v>573947</v>
      </c>
      <c r="AP177" s="262">
        <f t="shared" si="126"/>
        <v>5861111</v>
      </c>
      <c r="AQ177" s="260">
        <f t="shared" si="126"/>
        <v>414064</v>
      </c>
      <c r="AR177" s="250">
        <f t="shared" si="126"/>
        <v>367403</v>
      </c>
      <c r="AS177" s="250">
        <f t="shared" si="126"/>
        <v>466322</v>
      </c>
      <c r="AT177" s="250">
        <f t="shared" si="126"/>
        <v>466469</v>
      </c>
      <c r="AU177" s="250">
        <f t="shared" si="126"/>
        <v>473237</v>
      </c>
      <c r="AV177" s="250">
        <f t="shared" si="126"/>
        <v>476118</v>
      </c>
      <c r="AW177" s="250">
        <f t="shared" si="126"/>
        <v>480451</v>
      </c>
      <c r="AX177" s="250">
        <f t="shared" si="126"/>
        <v>491209</v>
      </c>
      <c r="AY177" s="250">
        <f t="shared" si="126"/>
        <v>441915</v>
      </c>
      <c r="AZ177" s="250">
        <f t="shared" si="126"/>
        <v>512809</v>
      </c>
      <c r="BA177" s="250">
        <f t="shared" si="126"/>
        <v>479648</v>
      </c>
      <c r="BB177" s="250">
        <f t="shared" si="126"/>
        <v>531720</v>
      </c>
      <c r="BC177" s="262">
        <f t="shared" si="122"/>
        <v>5601365</v>
      </c>
      <c r="BD177" s="260">
        <f t="shared" ref="BD177:BI177" si="127">+BD103+BD106</f>
        <v>417009</v>
      </c>
      <c r="BE177" s="250">
        <f t="shared" si="127"/>
        <v>399925</v>
      </c>
      <c r="BF177" s="250">
        <f t="shared" si="127"/>
        <v>414305</v>
      </c>
      <c r="BG177" s="250">
        <f t="shared" si="127"/>
        <v>445358</v>
      </c>
      <c r="BH177" s="250">
        <f t="shared" si="127"/>
        <v>464200</v>
      </c>
      <c r="BI177" s="250">
        <f t="shared" si="127"/>
        <v>422116</v>
      </c>
      <c r="BJ177" s="250">
        <f t="shared" ref="BJ177" si="128">+BJ103+BJ106</f>
        <v>478183</v>
      </c>
      <c r="BK177" s="150">
        <f t="shared" si="101"/>
        <v>3273801</v>
      </c>
      <c r="BL177" s="20">
        <f t="shared" si="102"/>
        <v>3144064</v>
      </c>
      <c r="BM177" s="53">
        <f t="shared" si="103"/>
        <v>3041096</v>
      </c>
      <c r="BN177" s="132">
        <f t="shared" si="104"/>
        <v>-3.2749969466270401</v>
      </c>
      <c r="BO177" s="68"/>
      <c r="BP177" s="68"/>
    </row>
    <row r="178" spans="1:68" ht="20.100000000000001" customHeight="1" x14ac:dyDescent="0.2">
      <c r="A178" s="65"/>
      <c r="B178" s="254"/>
      <c r="C178" s="255" t="s">
        <v>95</v>
      </c>
      <c r="D178" s="260">
        <f t="shared" ref="D178:AI178" si="129">+D120+D123</f>
        <v>4380008</v>
      </c>
      <c r="E178" s="250">
        <f t="shared" si="129"/>
        <v>3692391</v>
      </c>
      <c r="F178" s="250">
        <f t="shared" si="129"/>
        <v>8151396</v>
      </c>
      <c r="G178" s="250">
        <f t="shared" si="129"/>
        <v>4540872</v>
      </c>
      <c r="H178" s="250">
        <f t="shared" si="129"/>
        <v>4671379</v>
      </c>
      <c r="I178" s="250">
        <f t="shared" si="129"/>
        <v>4730260</v>
      </c>
      <c r="J178" s="250">
        <f t="shared" si="129"/>
        <v>4658560</v>
      </c>
      <c r="K178" s="250">
        <f t="shared" si="129"/>
        <v>4765155</v>
      </c>
      <c r="L178" s="250">
        <f t="shared" si="129"/>
        <v>4654532</v>
      </c>
      <c r="M178" s="250">
        <f t="shared" si="129"/>
        <v>4798870</v>
      </c>
      <c r="N178" s="250">
        <f t="shared" si="129"/>
        <v>4639583</v>
      </c>
      <c r="O178" s="261">
        <f t="shared" si="129"/>
        <v>5528529</v>
      </c>
      <c r="P178" s="262">
        <f t="shared" si="129"/>
        <v>59211535</v>
      </c>
      <c r="Q178" s="260">
        <f t="shared" si="129"/>
        <v>5020440</v>
      </c>
      <c r="R178" s="250">
        <f t="shared" si="129"/>
        <v>4447051</v>
      </c>
      <c r="S178" s="250">
        <f t="shared" si="129"/>
        <v>4510742</v>
      </c>
      <c r="T178" s="250">
        <f t="shared" si="129"/>
        <v>4651557</v>
      </c>
      <c r="U178" s="250">
        <f t="shared" si="129"/>
        <v>4847723</v>
      </c>
      <c r="V178" s="250">
        <f t="shared" si="129"/>
        <v>4993213</v>
      </c>
      <c r="W178" s="250">
        <f t="shared" si="129"/>
        <v>4987221</v>
      </c>
      <c r="X178" s="250">
        <f t="shared" si="129"/>
        <v>5032991</v>
      </c>
      <c r="Y178" s="250">
        <f t="shared" si="129"/>
        <v>5030903</v>
      </c>
      <c r="Z178" s="250">
        <f t="shared" si="129"/>
        <v>5093184</v>
      </c>
      <c r="AA178" s="250">
        <f t="shared" si="129"/>
        <v>5119076</v>
      </c>
      <c r="AB178" s="261">
        <f t="shared" si="129"/>
        <v>6353448.7699999996</v>
      </c>
      <c r="AC178" s="262">
        <f t="shared" si="129"/>
        <v>60087549.769999996</v>
      </c>
      <c r="AD178" s="260">
        <f t="shared" si="129"/>
        <v>5250626</v>
      </c>
      <c r="AE178" s="250">
        <f t="shared" si="129"/>
        <v>4733139</v>
      </c>
      <c r="AF178" s="250">
        <f t="shared" si="129"/>
        <v>5468809</v>
      </c>
      <c r="AG178" s="250">
        <f t="shared" si="129"/>
        <v>5301772</v>
      </c>
      <c r="AH178" s="250">
        <f t="shared" si="129"/>
        <v>5452082</v>
      </c>
      <c r="AI178" s="250">
        <f t="shared" si="129"/>
        <v>5588836</v>
      </c>
      <c r="AJ178" s="250">
        <f t="shared" ref="AJ178:BB178" si="130">+AJ120+AJ123</f>
        <v>5557649</v>
      </c>
      <c r="AK178" s="250">
        <f t="shared" si="130"/>
        <v>5459405</v>
      </c>
      <c r="AL178" s="250">
        <f t="shared" si="130"/>
        <v>6581207</v>
      </c>
      <c r="AM178" s="250">
        <f t="shared" si="130"/>
        <v>5606743</v>
      </c>
      <c r="AN178" s="250">
        <f t="shared" si="130"/>
        <v>5860417</v>
      </c>
      <c r="AO178" s="261">
        <f t="shared" si="130"/>
        <v>6436668</v>
      </c>
      <c r="AP178" s="262">
        <f t="shared" si="130"/>
        <v>67297353</v>
      </c>
      <c r="AQ178" s="260">
        <f t="shared" si="130"/>
        <v>6285000</v>
      </c>
      <c r="AR178" s="250">
        <f t="shared" si="130"/>
        <v>5308007</v>
      </c>
      <c r="AS178" s="250">
        <f t="shared" si="130"/>
        <v>5078877</v>
      </c>
      <c r="AT178" s="250">
        <f t="shared" si="130"/>
        <v>6053653.8099999996</v>
      </c>
      <c r="AU178" s="250">
        <f t="shared" si="130"/>
        <v>6310958</v>
      </c>
      <c r="AV178" s="250">
        <f t="shared" si="130"/>
        <v>6341781</v>
      </c>
      <c r="AW178" s="250">
        <f t="shared" si="130"/>
        <v>6389645</v>
      </c>
      <c r="AX178" s="250">
        <f t="shared" si="130"/>
        <v>6635394</v>
      </c>
      <c r="AY178" s="250">
        <f t="shared" si="130"/>
        <v>6591145</v>
      </c>
      <c r="AZ178" s="250">
        <f t="shared" si="130"/>
        <v>6809176</v>
      </c>
      <c r="BA178" s="250">
        <f t="shared" si="130"/>
        <v>6865896</v>
      </c>
      <c r="BB178" s="250">
        <f t="shared" si="130"/>
        <v>7872457</v>
      </c>
      <c r="BC178" s="262">
        <f t="shared" si="122"/>
        <v>76541989.810000002</v>
      </c>
      <c r="BD178" s="260">
        <f t="shared" ref="BD178:BI178" si="131">+BD120+BD123</f>
        <v>7161657</v>
      </c>
      <c r="BE178" s="250">
        <f t="shared" si="131"/>
        <v>6816141</v>
      </c>
      <c r="BF178" s="250">
        <f t="shared" si="131"/>
        <v>7047415</v>
      </c>
      <c r="BG178" s="250">
        <f t="shared" si="131"/>
        <v>7131221</v>
      </c>
      <c r="BH178" s="250">
        <f t="shared" si="131"/>
        <v>7535465</v>
      </c>
      <c r="BI178" s="250">
        <f t="shared" si="131"/>
        <v>7515473</v>
      </c>
      <c r="BJ178" s="250">
        <f t="shared" ref="BJ178" si="132">+BJ120+BJ123</f>
        <v>7716460</v>
      </c>
      <c r="BK178" s="150">
        <f t="shared" si="101"/>
        <v>37352913</v>
      </c>
      <c r="BL178" s="20">
        <f t="shared" si="102"/>
        <v>41767921.810000002</v>
      </c>
      <c r="BM178" s="53">
        <f t="shared" si="103"/>
        <v>50923832</v>
      </c>
      <c r="BN178" s="132">
        <f t="shared" si="104"/>
        <v>21.920913929234342</v>
      </c>
      <c r="BO178" s="68"/>
      <c r="BP178" s="68"/>
    </row>
    <row r="179" spans="1:68" ht="20.100000000000001" customHeight="1" x14ac:dyDescent="0.2">
      <c r="A179" s="65"/>
      <c r="B179" s="254"/>
      <c r="C179" s="255" t="s">
        <v>96</v>
      </c>
      <c r="D179" s="260">
        <f t="shared" ref="D179:AI179" si="133">+D144</f>
        <v>258997</v>
      </c>
      <c r="E179" s="250">
        <f t="shared" si="133"/>
        <v>209406</v>
      </c>
      <c r="F179" s="250">
        <f t="shared" si="133"/>
        <v>683304</v>
      </c>
      <c r="G179" s="250">
        <f t="shared" si="133"/>
        <v>1767071</v>
      </c>
      <c r="H179" s="250">
        <f t="shared" si="133"/>
        <v>1658794</v>
      </c>
      <c r="I179" s="250">
        <f t="shared" si="133"/>
        <v>1603651</v>
      </c>
      <c r="J179" s="250">
        <f t="shared" si="133"/>
        <v>1866108</v>
      </c>
      <c r="K179" s="250">
        <f t="shared" si="133"/>
        <v>2177083</v>
      </c>
      <c r="L179" s="250">
        <f t="shared" si="133"/>
        <v>2138084</v>
      </c>
      <c r="M179" s="250">
        <f t="shared" si="133"/>
        <v>2681313</v>
      </c>
      <c r="N179" s="250">
        <f t="shared" si="133"/>
        <v>3686374</v>
      </c>
      <c r="O179" s="261">
        <f t="shared" si="133"/>
        <v>4107290</v>
      </c>
      <c r="P179" s="262">
        <f t="shared" si="133"/>
        <v>22837475</v>
      </c>
      <c r="Q179" s="260">
        <f t="shared" si="133"/>
        <v>3729057</v>
      </c>
      <c r="R179" s="250">
        <f t="shared" si="133"/>
        <v>3770510</v>
      </c>
      <c r="S179" s="250">
        <f t="shared" si="133"/>
        <v>4600379</v>
      </c>
      <c r="T179" s="250">
        <f t="shared" si="133"/>
        <v>4648491</v>
      </c>
      <c r="U179" s="250">
        <f t="shared" si="133"/>
        <v>4721078</v>
      </c>
      <c r="V179" s="250">
        <f t="shared" si="133"/>
        <v>4583906</v>
      </c>
      <c r="W179" s="250">
        <f t="shared" si="133"/>
        <v>4808822</v>
      </c>
      <c r="X179" s="250">
        <f t="shared" si="133"/>
        <v>5294213</v>
      </c>
      <c r="Y179" s="250">
        <f t="shared" si="133"/>
        <v>5182542</v>
      </c>
      <c r="Z179" s="250">
        <f t="shared" si="133"/>
        <v>5520288</v>
      </c>
      <c r="AA179" s="250">
        <f t="shared" si="133"/>
        <v>5385293</v>
      </c>
      <c r="AB179" s="261">
        <f t="shared" si="133"/>
        <v>5392699</v>
      </c>
      <c r="AC179" s="262">
        <f t="shared" si="133"/>
        <v>57637278</v>
      </c>
      <c r="AD179" s="260">
        <f t="shared" si="133"/>
        <v>5139263</v>
      </c>
      <c r="AE179" s="250">
        <f t="shared" si="133"/>
        <v>4987091</v>
      </c>
      <c r="AF179" s="250">
        <f t="shared" si="133"/>
        <v>5695814</v>
      </c>
      <c r="AG179" s="250">
        <f t="shared" si="133"/>
        <v>5372405</v>
      </c>
      <c r="AH179" s="250">
        <f t="shared" si="133"/>
        <v>5765818</v>
      </c>
      <c r="AI179" s="250">
        <f t="shared" si="133"/>
        <v>5715085</v>
      </c>
      <c r="AJ179" s="250">
        <f t="shared" ref="AJ179:BB179" si="134">+AJ144</f>
        <v>5650900</v>
      </c>
      <c r="AK179" s="250">
        <f t="shared" si="134"/>
        <v>6004642</v>
      </c>
      <c r="AL179" s="250">
        <f t="shared" si="134"/>
        <v>6136100</v>
      </c>
      <c r="AM179" s="250">
        <f t="shared" si="134"/>
        <v>6495770</v>
      </c>
      <c r="AN179" s="250">
        <f t="shared" si="134"/>
        <v>6360460</v>
      </c>
      <c r="AO179" s="261">
        <f t="shared" si="134"/>
        <v>5863759</v>
      </c>
      <c r="AP179" s="262">
        <f t="shared" si="134"/>
        <v>69187107</v>
      </c>
      <c r="AQ179" s="260">
        <f t="shared" si="134"/>
        <v>5279884</v>
      </c>
      <c r="AR179" s="250">
        <f t="shared" si="134"/>
        <v>5034539</v>
      </c>
      <c r="AS179" s="250">
        <f t="shared" si="134"/>
        <v>6275368</v>
      </c>
      <c r="AT179" s="250">
        <f t="shared" si="134"/>
        <v>5691624</v>
      </c>
      <c r="AU179" s="250">
        <f t="shared" si="134"/>
        <v>6242935</v>
      </c>
      <c r="AV179" s="250">
        <f t="shared" si="134"/>
        <v>6021612</v>
      </c>
      <c r="AW179" s="250">
        <f t="shared" si="134"/>
        <v>6218068</v>
      </c>
      <c r="AX179" s="250">
        <f t="shared" si="134"/>
        <v>6509795</v>
      </c>
      <c r="AY179" s="250">
        <f t="shared" si="134"/>
        <v>6335104</v>
      </c>
      <c r="AZ179" s="250">
        <f t="shared" si="134"/>
        <v>6515418</v>
      </c>
      <c r="BA179" s="250">
        <f t="shared" si="134"/>
        <v>5973473</v>
      </c>
      <c r="BB179" s="250">
        <f t="shared" si="134"/>
        <v>5667672</v>
      </c>
      <c r="BC179" s="262">
        <f t="shared" si="122"/>
        <v>71765492</v>
      </c>
      <c r="BD179" s="260">
        <f t="shared" ref="BD179:BI179" si="135">+BD144</f>
        <v>5340766</v>
      </c>
      <c r="BE179" s="250">
        <f t="shared" si="135"/>
        <v>4898246</v>
      </c>
      <c r="BF179" s="250">
        <f t="shared" si="135"/>
        <v>5392449</v>
      </c>
      <c r="BG179" s="250">
        <f t="shared" si="135"/>
        <v>5254972</v>
      </c>
      <c r="BH179" s="250">
        <f t="shared" si="135"/>
        <v>5218438</v>
      </c>
      <c r="BI179" s="250">
        <f t="shared" si="135"/>
        <v>4935481</v>
      </c>
      <c r="BJ179" s="250">
        <f t="shared" ref="BJ179" si="136">+BJ144</f>
        <v>4868897</v>
      </c>
      <c r="BK179" s="150">
        <f t="shared" si="101"/>
        <v>38326376</v>
      </c>
      <c r="BL179" s="20">
        <f t="shared" si="102"/>
        <v>40764030</v>
      </c>
      <c r="BM179" s="53">
        <f t="shared" si="103"/>
        <v>35909249</v>
      </c>
      <c r="BN179" s="132">
        <f t="shared" si="104"/>
        <v>-11.909472640462681</v>
      </c>
      <c r="BO179" s="68"/>
      <c r="BP179" s="68"/>
    </row>
    <row r="180" spans="1:68" ht="20.100000000000001" customHeight="1" thickBot="1" x14ac:dyDescent="0.3">
      <c r="A180" s="65"/>
      <c r="B180" s="254" t="s">
        <v>62</v>
      </c>
      <c r="C180" s="255"/>
      <c r="D180" s="263">
        <f t="shared" ref="D180:AI180" si="137">+D157</f>
        <v>284</v>
      </c>
      <c r="E180" s="251">
        <f t="shared" si="137"/>
        <v>259</v>
      </c>
      <c r="F180" s="251">
        <f t="shared" si="137"/>
        <v>330</v>
      </c>
      <c r="G180" s="251">
        <f t="shared" si="137"/>
        <v>324</v>
      </c>
      <c r="H180" s="251">
        <f t="shared" si="137"/>
        <v>287</v>
      </c>
      <c r="I180" s="251">
        <f t="shared" si="137"/>
        <v>345</v>
      </c>
      <c r="J180" s="251">
        <f t="shared" si="137"/>
        <v>334</v>
      </c>
      <c r="K180" s="251">
        <f t="shared" si="137"/>
        <v>311</v>
      </c>
      <c r="L180" s="251">
        <f t="shared" si="137"/>
        <v>334</v>
      </c>
      <c r="M180" s="251">
        <f t="shared" si="137"/>
        <v>380</v>
      </c>
      <c r="N180" s="251">
        <f t="shared" si="137"/>
        <v>326</v>
      </c>
      <c r="O180" s="264">
        <f t="shared" si="137"/>
        <v>327</v>
      </c>
      <c r="P180" s="265">
        <f t="shared" si="137"/>
        <v>3841</v>
      </c>
      <c r="Q180" s="263">
        <f t="shared" si="137"/>
        <v>313</v>
      </c>
      <c r="R180" s="251">
        <f t="shared" si="137"/>
        <v>268</v>
      </c>
      <c r="S180" s="251">
        <f t="shared" si="137"/>
        <v>369</v>
      </c>
      <c r="T180" s="251">
        <f t="shared" si="137"/>
        <v>371</v>
      </c>
      <c r="U180" s="251">
        <f t="shared" si="137"/>
        <v>354</v>
      </c>
      <c r="V180" s="251">
        <f t="shared" si="137"/>
        <v>388</v>
      </c>
      <c r="W180" s="251">
        <f t="shared" si="137"/>
        <v>341</v>
      </c>
      <c r="X180" s="251">
        <f t="shared" si="137"/>
        <v>368</v>
      </c>
      <c r="Y180" s="251">
        <f t="shared" si="137"/>
        <v>358</v>
      </c>
      <c r="Z180" s="251">
        <f t="shared" si="137"/>
        <v>322</v>
      </c>
      <c r="AA180" s="251">
        <f t="shared" si="137"/>
        <v>304</v>
      </c>
      <c r="AB180" s="264">
        <f t="shared" si="137"/>
        <v>315</v>
      </c>
      <c r="AC180" s="265">
        <f t="shared" si="137"/>
        <v>4071</v>
      </c>
      <c r="AD180" s="263">
        <f t="shared" si="137"/>
        <v>337</v>
      </c>
      <c r="AE180" s="251">
        <f t="shared" si="137"/>
        <v>283</v>
      </c>
      <c r="AF180" s="251">
        <f t="shared" si="137"/>
        <v>353</v>
      </c>
      <c r="AG180" s="251">
        <f t="shared" si="137"/>
        <v>293</v>
      </c>
      <c r="AH180" s="251">
        <f t="shared" si="137"/>
        <v>354</v>
      </c>
      <c r="AI180" s="251">
        <f t="shared" si="137"/>
        <v>295</v>
      </c>
      <c r="AJ180" s="251">
        <f t="shared" ref="AJ180:BB180" si="138">+AJ157</f>
        <v>323</v>
      </c>
      <c r="AK180" s="251">
        <f t="shared" si="138"/>
        <v>300</v>
      </c>
      <c r="AL180" s="251">
        <f t="shared" si="138"/>
        <v>292</v>
      </c>
      <c r="AM180" s="251">
        <f t="shared" si="138"/>
        <v>347</v>
      </c>
      <c r="AN180" s="251">
        <f t="shared" si="138"/>
        <v>325</v>
      </c>
      <c r="AO180" s="264">
        <f t="shared" si="138"/>
        <v>352</v>
      </c>
      <c r="AP180" s="265">
        <f t="shared" si="138"/>
        <v>3854</v>
      </c>
      <c r="AQ180" s="263">
        <f t="shared" si="138"/>
        <v>319</v>
      </c>
      <c r="AR180" s="251">
        <f t="shared" si="138"/>
        <v>274</v>
      </c>
      <c r="AS180" s="251">
        <f t="shared" si="138"/>
        <v>296</v>
      </c>
      <c r="AT180" s="251">
        <f t="shared" si="138"/>
        <v>287</v>
      </c>
      <c r="AU180" s="251">
        <f t="shared" si="138"/>
        <v>308</v>
      </c>
      <c r="AV180" s="251">
        <f t="shared" si="138"/>
        <v>285</v>
      </c>
      <c r="AW180" s="251">
        <f t="shared" si="138"/>
        <v>324</v>
      </c>
      <c r="AX180" s="251">
        <f t="shared" si="138"/>
        <v>319</v>
      </c>
      <c r="AY180" s="251">
        <f t="shared" si="138"/>
        <v>287</v>
      </c>
      <c r="AZ180" s="251">
        <f t="shared" si="138"/>
        <v>381</v>
      </c>
      <c r="BA180" s="251">
        <f t="shared" si="138"/>
        <v>328</v>
      </c>
      <c r="BB180" s="251">
        <f t="shared" si="138"/>
        <v>340</v>
      </c>
      <c r="BC180" s="265">
        <f t="shared" si="122"/>
        <v>3748</v>
      </c>
      <c r="BD180" s="263">
        <f t="shared" ref="BD180:BI180" si="139">+BD157</f>
        <v>353</v>
      </c>
      <c r="BE180" s="251">
        <f t="shared" si="139"/>
        <v>336</v>
      </c>
      <c r="BF180" s="251">
        <f t="shared" si="139"/>
        <v>330</v>
      </c>
      <c r="BG180" s="251">
        <f t="shared" si="139"/>
        <v>345</v>
      </c>
      <c r="BH180" s="251">
        <f t="shared" si="139"/>
        <v>337</v>
      </c>
      <c r="BI180" s="251">
        <f t="shared" si="139"/>
        <v>279</v>
      </c>
      <c r="BJ180" s="251">
        <f t="shared" ref="BJ180" si="140">+BJ157</f>
        <v>340</v>
      </c>
      <c r="BK180" s="240">
        <f t="shared" si="101"/>
        <v>2238</v>
      </c>
      <c r="BL180" s="151">
        <f t="shared" si="102"/>
        <v>2093</v>
      </c>
      <c r="BM180" s="144">
        <f t="shared" si="103"/>
        <v>2320</v>
      </c>
      <c r="BN180" s="132">
        <f t="shared" si="104"/>
        <v>10.845676063067366</v>
      </c>
      <c r="BO180" s="68"/>
      <c r="BP180" s="68"/>
    </row>
    <row r="181" spans="1:68" ht="20.100000000000001" customHeight="1" thickBot="1" x14ac:dyDescent="0.3">
      <c r="A181" s="65"/>
      <c r="B181" s="271" t="s">
        <v>98</v>
      </c>
      <c r="C181" s="272"/>
      <c r="D181" s="266">
        <f>+D173+D175+D180</f>
        <v>5630059</v>
      </c>
      <c r="E181" s="267">
        <f t="shared" ref="E181:AR181" si="141">+E173+E175+E180</f>
        <v>4828764</v>
      </c>
      <c r="F181" s="267">
        <f t="shared" si="141"/>
        <v>9955292</v>
      </c>
      <c r="G181" s="267">
        <f t="shared" si="141"/>
        <v>7414095</v>
      </c>
      <c r="H181" s="267">
        <f t="shared" si="141"/>
        <v>7466169</v>
      </c>
      <c r="I181" s="267">
        <f t="shared" si="141"/>
        <v>7485176</v>
      </c>
      <c r="J181" s="267">
        <f t="shared" si="141"/>
        <v>7691993</v>
      </c>
      <c r="K181" s="267">
        <f t="shared" si="141"/>
        <v>8098635</v>
      </c>
      <c r="L181" s="267">
        <f t="shared" si="141"/>
        <v>8021607</v>
      </c>
      <c r="M181" s="267">
        <f t="shared" si="141"/>
        <v>8794776</v>
      </c>
      <c r="N181" s="267">
        <f t="shared" si="141"/>
        <v>9537603</v>
      </c>
      <c r="O181" s="268">
        <f t="shared" si="141"/>
        <v>11240856</v>
      </c>
      <c r="P181" s="269">
        <f t="shared" si="141"/>
        <v>96165025</v>
      </c>
      <c r="Q181" s="266">
        <f t="shared" si="141"/>
        <v>9883917</v>
      </c>
      <c r="R181" s="267">
        <f t="shared" si="141"/>
        <v>9329307</v>
      </c>
      <c r="S181" s="267">
        <f t="shared" si="141"/>
        <v>10404591</v>
      </c>
      <c r="T181" s="267">
        <f t="shared" si="141"/>
        <v>10606000</v>
      </c>
      <c r="U181" s="267">
        <f t="shared" si="141"/>
        <v>10899759</v>
      </c>
      <c r="V181" s="267">
        <f t="shared" si="141"/>
        <v>10981611</v>
      </c>
      <c r="W181" s="267">
        <f t="shared" si="141"/>
        <v>11208686</v>
      </c>
      <c r="X181" s="267">
        <f t="shared" si="141"/>
        <v>11780522</v>
      </c>
      <c r="Y181" s="267">
        <f t="shared" si="141"/>
        <v>11681364</v>
      </c>
      <c r="Z181" s="267">
        <f t="shared" si="141"/>
        <v>12083093</v>
      </c>
      <c r="AA181" s="267">
        <f t="shared" si="141"/>
        <v>11987636</v>
      </c>
      <c r="AB181" s="268">
        <f t="shared" si="141"/>
        <v>13584082.77</v>
      </c>
      <c r="AC181" s="269">
        <f t="shared" si="141"/>
        <v>134430568.76999998</v>
      </c>
      <c r="AD181" s="266">
        <f t="shared" si="141"/>
        <v>11790138</v>
      </c>
      <c r="AE181" s="267">
        <f t="shared" si="141"/>
        <v>11090499</v>
      </c>
      <c r="AF181" s="267">
        <f t="shared" si="141"/>
        <v>12822490</v>
      </c>
      <c r="AG181" s="267">
        <f t="shared" si="141"/>
        <v>12246289</v>
      </c>
      <c r="AH181" s="267">
        <f t="shared" si="141"/>
        <v>12993400</v>
      </c>
      <c r="AI181" s="267">
        <f t="shared" si="141"/>
        <v>13096204</v>
      </c>
      <c r="AJ181" s="267">
        <f t="shared" si="141"/>
        <v>13048483</v>
      </c>
      <c r="AK181" s="267">
        <f t="shared" si="141"/>
        <v>13531380</v>
      </c>
      <c r="AL181" s="267">
        <f t="shared" si="141"/>
        <v>14578804</v>
      </c>
      <c r="AM181" s="267">
        <f t="shared" si="141"/>
        <v>14060175</v>
      </c>
      <c r="AN181" s="267">
        <f t="shared" si="141"/>
        <v>14187395</v>
      </c>
      <c r="AO181" s="268">
        <f t="shared" si="141"/>
        <v>14592268</v>
      </c>
      <c r="AP181" s="269">
        <f t="shared" si="141"/>
        <v>158037525</v>
      </c>
      <c r="AQ181" s="266">
        <f t="shared" si="141"/>
        <v>13441968</v>
      </c>
      <c r="AR181" s="267">
        <f t="shared" si="141"/>
        <v>12112692</v>
      </c>
      <c r="AS181" s="267">
        <f t="shared" ref="AS181:AT181" si="142">+AS173+AS175+AS180</f>
        <v>13598258</v>
      </c>
      <c r="AT181" s="267">
        <f t="shared" si="142"/>
        <v>13863073.809999999</v>
      </c>
      <c r="AU181" s="267">
        <f t="shared" ref="AU181:AV181" si="143">+AU173+AU175+AU180</f>
        <v>14785202</v>
      </c>
      <c r="AV181" s="267">
        <f t="shared" si="143"/>
        <v>14601468</v>
      </c>
      <c r="AW181" s="267">
        <f t="shared" ref="AW181:AX181" si="144">+AW173+AW175+AW180</f>
        <v>14895424</v>
      </c>
      <c r="AX181" s="267">
        <f t="shared" si="144"/>
        <v>15523688</v>
      </c>
      <c r="AY181" s="267">
        <f t="shared" ref="AY181:AZ181" si="145">+AY173+AY175+AY180</f>
        <v>15218975</v>
      </c>
      <c r="AZ181" s="267">
        <f t="shared" si="145"/>
        <v>15903227</v>
      </c>
      <c r="BA181" s="267">
        <f t="shared" ref="BA181:BD181" si="146">+BA173+BA175+BA180</f>
        <v>15394325</v>
      </c>
      <c r="BB181" s="267">
        <f t="shared" si="146"/>
        <v>16501575</v>
      </c>
      <c r="BC181" s="269">
        <f t="shared" si="146"/>
        <v>175839875.81</v>
      </c>
      <c r="BD181" s="266">
        <f t="shared" si="146"/>
        <v>15019144</v>
      </c>
      <c r="BE181" s="267">
        <f t="shared" ref="BE181:BF181" si="147">+BE173+BE175+BE180</f>
        <v>14277313</v>
      </c>
      <c r="BF181" s="267">
        <f t="shared" si="147"/>
        <v>15176199</v>
      </c>
      <c r="BG181" s="267">
        <f t="shared" ref="BG181:BH181" si="148">+BG173+BG175+BG180</f>
        <v>15269584</v>
      </c>
      <c r="BH181" s="267">
        <f t="shared" si="148"/>
        <v>15878735</v>
      </c>
      <c r="BI181" s="267">
        <f t="shared" ref="BI181" si="149">+BI173+BI175+BI180</f>
        <v>15433361</v>
      </c>
      <c r="BJ181" s="267">
        <f t="shared" ref="BJ181" si="150">+BJ173+BJ175+BJ180</f>
        <v>15854381</v>
      </c>
      <c r="BK181" s="183">
        <f t="shared" si="101"/>
        <v>87087503</v>
      </c>
      <c r="BL181" s="122">
        <f t="shared" si="102"/>
        <v>97298085.810000002</v>
      </c>
      <c r="BM181" s="123">
        <f t="shared" si="103"/>
        <v>106908717</v>
      </c>
      <c r="BN181" s="175">
        <f t="shared" si="104"/>
        <v>9.8775131185697482</v>
      </c>
      <c r="BO181" s="68"/>
      <c r="BP181" s="68"/>
    </row>
    <row r="182" spans="1:68" ht="20.100000000000001" customHeight="1" x14ac:dyDescent="0.25">
      <c r="A182" s="65"/>
      <c r="BO182" s="68"/>
      <c r="BP182" s="68"/>
    </row>
    <row r="183" spans="1:68" ht="20.100000000000001" customHeight="1" x14ac:dyDescent="0.25">
      <c r="A183" s="65"/>
      <c r="BO183" s="68"/>
      <c r="BP183" s="68"/>
    </row>
  </sheetData>
  <mergeCells count="40">
    <mergeCell ref="B148:C148"/>
    <mergeCell ref="B145:C145"/>
    <mergeCell ref="B137:C137"/>
    <mergeCell ref="B112:C112"/>
    <mergeCell ref="B114:C114"/>
    <mergeCell ref="B121:C121"/>
    <mergeCell ref="B135:C135"/>
    <mergeCell ref="B117:C117"/>
    <mergeCell ref="B119:C119"/>
    <mergeCell ref="B124:C124"/>
    <mergeCell ref="B95:C95"/>
    <mergeCell ref="B69:C69"/>
    <mergeCell ref="B139:C139"/>
    <mergeCell ref="B141:C141"/>
    <mergeCell ref="B143:C143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65:C65"/>
    <mergeCell ref="BK9:BM9"/>
    <mergeCell ref="BK10:BM10"/>
    <mergeCell ref="BN10:BN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J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9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2019-08-19T13:43:35Z</cp:lastPrinted>
  <dcterms:created xsi:type="dcterms:W3CDTF">2010-02-24T14:16:20Z</dcterms:created>
  <dcterms:modified xsi:type="dcterms:W3CDTF">2019-08-28T20:53:20Z</dcterms:modified>
</cp:coreProperties>
</file>