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0" yWindow="120" windowWidth="19200" windowHeight="6825" activeTab="1"/>
  </bookViews>
  <sheets>
    <sheet name="PREPARACION" sheetId="1" r:id="rId1"/>
    <sheet name="EST-FINAL" sheetId="2" r:id="rId2"/>
  </sheets>
  <definedNames>
    <definedName name="_xlnm._FilterDatabase" localSheetId="1" hidden="1">'EST-FINAL'!$B$8:$C$196</definedName>
    <definedName name="_xlnm._FilterDatabase" localSheetId="0" hidden="1">PREPARACION!$B$3:$AD$182</definedName>
    <definedName name="_xlnm.Print_Area" localSheetId="1">'EST-FINAL'!$B$3:$AV$219</definedName>
    <definedName name="_xlnm.Print_Area" localSheetId="0">PREPARACION!$B$3:$DP$182</definedName>
    <definedName name="_xlnm.Print_Titles" localSheetId="1">'EST-FINAL'!$3:$11</definedName>
    <definedName name="_xlnm.Print_Titles" localSheetId="0">PREPARACION!$3:$5</definedName>
  </definedNames>
  <calcPr calcId="152511"/>
</workbook>
</file>

<file path=xl/calcChain.xml><?xml version="1.0" encoding="utf-8"?>
<calcChain xmlns="http://schemas.openxmlformats.org/spreadsheetml/2006/main">
  <c r="DP7" i="1" l="1"/>
  <c r="DO7" i="1"/>
  <c r="DM7" i="1"/>
  <c r="DL7" i="1"/>
  <c r="DK7" i="1"/>
  <c r="DJ7" i="1"/>
  <c r="DI7" i="1"/>
  <c r="DH7" i="1"/>
  <c r="DG7" i="1"/>
  <c r="DF7" i="1"/>
  <c r="DE7" i="1"/>
  <c r="DD7" i="1"/>
  <c r="DC7" i="1"/>
  <c r="DB7" i="1"/>
  <c r="CZ7" i="1"/>
  <c r="CY7" i="1"/>
  <c r="CX7" i="1"/>
  <c r="CW7" i="1"/>
  <c r="CV7" i="1"/>
  <c r="CU7" i="1"/>
  <c r="CT7" i="1"/>
  <c r="CS7" i="1"/>
  <c r="CR7" i="1"/>
  <c r="CQ7" i="1"/>
  <c r="CP7" i="1"/>
  <c r="CO7" i="1"/>
  <c r="CM7" i="1"/>
  <c r="CL7" i="1"/>
  <c r="CK7" i="1"/>
  <c r="CJ7" i="1"/>
  <c r="CI7" i="1"/>
  <c r="CH7" i="1"/>
  <c r="CG7" i="1"/>
  <c r="CF7" i="1"/>
  <c r="CE7" i="1"/>
  <c r="CD7" i="1"/>
  <c r="CC7" i="1"/>
  <c r="CB7" i="1"/>
  <c r="DP231" i="1"/>
  <c r="DO231" i="1"/>
  <c r="DN231" i="1"/>
  <c r="DM231" i="1"/>
  <c r="DL231" i="1"/>
  <c r="DK231" i="1"/>
  <c r="DJ231" i="1"/>
  <c r="DI231" i="1"/>
  <c r="DH231" i="1"/>
  <c r="DG231" i="1"/>
  <c r="DF231" i="1"/>
  <c r="DE231" i="1"/>
  <c r="DD231" i="1"/>
  <c r="DC231" i="1"/>
  <c r="DB231" i="1"/>
  <c r="DA231" i="1"/>
  <c r="CZ231" i="1"/>
  <c r="CY231" i="1"/>
  <c r="CX231" i="1"/>
  <c r="CW231" i="1"/>
  <c r="CV231" i="1"/>
  <c r="CU231" i="1"/>
  <c r="CT231" i="1"/>
  <c r="CS231" i="1"/>
  <c r="CR231" i="1"/>
  <c r="CQ231" i="1"/>
  <c r="CP231" i="1"/>
  <c r="CO231" i="1"/>
  <c r="CN231" i="1"/>
  <c r="CM231" i="1"/>
  <c r="CL231" i="1"/>
  <c r="CK231" i="1"/>
  <c r="CJ231" i="1"/>
  <c r="CI231" i="1"/>
  <c r="CH231" i="1"/>
  <c r="CG231" i="1"/>
  <c r="CF231" i="1"/>
  <c r="CE231" i="1"/>
  <c r="CD231" i="1"/>
  <c r="CC231" i="1"/>
  <c r="CB231" i="1"/>
  <c r="DP223" i="1"/>
  <c r="DO223" i="1"/>
  <c r="DN223" i="1"/>
  <c r="DM223" i="1"/>
  <c r="DL223" i="1"/>
  <c r="DK223" i="1"/>
  <c r="DJ223" i="1"/>
  <c r="DI223" i="1"/>
  <c r="DH223" i="1"/>
  <c r="DG223" i="1"/>
  <c r="DF223" i="1"/>
  <c r="DE223" i="1"/>
  <c r="DD223" i="1"/>
  <c r="DC223" i="1"/>
  <c r="DB223" i="1"/>
  <c r="DA223" i="1"/>
  <c r="CZ223" i="1"/>
  <c r="CY223" i="1"/>
  <c r="CX223" i="1"/>
  <c r="CW223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DP212" i="1"/>
  <c r="DO212" i="1"/>
  <c r="DN212" i="1"/>
  <c r="DM212" i="1"/>
  <c r="DL212" i="1"/>
  <c r="DK212" i="1"/>
  <c r="DJ212" i="1"/>
  <c r="DI212" i="1"/>
  <c r="DH212" i="1"/>
  <c r="DG212" i="1"/>
  <c r="DF212" i="1"/>
  <c r="DE212" i="1"/>
  <c r="DD212" i="1"/>
  <c r="DC212" i="1"/>
  <c r="DB212" i="1"/>
  <c r="DA212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DP243" i="1" l="1"/>
  <c r="DO243" i="1"/>
  <c r="DN243" i="1"/>
  <c r="DM243" i="1"/>
  <c r="DL243" i="1"/>
  <c r="DK243" i="1"/>
  <c r="DJ243" i="1"/>
  <c r="DI243" i="1"/>
  <c r="DH243" i="1"/>
  <c r="DG243" i="1"/>
  <c r="DF243" i="1"/>
  <c r="DE243" i="1"/>
  <c r="DD243" i="1"/>
  <c r="DC243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DP242" i="1" l="1"/>
  <c r="DO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M242" i="1"/>
  <c r="CL242" i="1"/>
  <c r="CK242" i="1"/>
  <c r="CJ242" i="1"/>
  <c r="CI242" i="1"/>
  <c r="CH242" i="1"/>
  <c r="CG242" i="1"/>
  <c r="CF242" i="1"/>
  <c r="CE242" i="1"/>
  <c r="CD242" i="1"/>
  <c r="CC242" i="1"/>
  <c r="DP241" i="1"/>
  <c r="DO241" i="1"/>
  <c r="DM241" i="1"/>
  <c r="DL241" i="1"/>
  <c r="DK241" i="1"/>
  <c r="DJ241" i="1"/>
  <c r="DI241" i="1"/>
  <c r="DH241" i="1"/>
  <c r="DG241" i="1"/>
  <c r="DF241" i="1"/>
  <c r="DE241" i="1"/>
  <c r="DD241" i="1"/>
  <c r="DC241" i="1"/>
  <c r="DB241" i="1"/>
  <c r="CZ241" i="1"/>
  <c r="CY241" i="1"/>
  <c r="CX241" i="1"/>
  <c r="CW241" i="1"/>
  <c r="CV241" i="1"/>
  <c r="CU241" i="1"/>
  <c r="CT241" i="1"/>
  <c r="CS241" i="1"/>
  <c r="CR241" i="1"/>
  <c r="CQ241" i="1"/>
  <c r="CP241" i="1"/>
  <c r="CO241" i="1"/>
  <c r="CM241" i="1"/>
  <c r="CL241" i="1"/>
  <c r="CK241" i="1"/>
  <c r="CJ241" i="1"/>
  <c r="CI241" i="1"/>
  <c r="CH241" i="1"/>
  <c r="CG241" i="1"/>
  <c r="CF241" i="1"/>
  <c r="CE241" i="1"/>
  <c r="CD241" i="1"/>
  <c r="CC241" i="1"/>
  <c r="DP240" i="1"/>
  <c r="DO240" i="1"/>
  <c r="DM240" i="1"/>
  <c r="DL240" i="1"/>
  <c r="DK240" i="1"/>
  <c r="DJ240" i="1"/>
  <c r="DI240" i="1"/>
  <c r="DH240" i="1"/>
  <c r="DG240" i="1"/>
  <c r="DF240" i="1"/>
  <c r="DE240" i="1"/>
  <c r="DD240" i="1"/>
  <c r="DC240" i="1"/>
  <c r="DB240" i="1"/>
  <c r="CZ240" i="1"/>
  <c r="CY240" i="1"/>
  <c r="CX240" i="1"/>
  <c r="CW240" i="1"/>
  <c r="CV240" i="1"/>
  <c r="CU240" i="1"/>
  <c r="CT240" i="1"/>
  <c r="CS240" i="1"/>
  <c r="CR240" i="1"/>
  <c r="CQ240" i="1"/>
  <c r="CP240" i="1"/>
  <c r="CO240" i="1"/>
  <c r="CM240" i="1"/>
  <c r="CL240" i="1"/>
  <c r="CK240" i="1"/>
  <c r="CJ240" i="1"/>
  <c r="CI240" i="1"/>
  <c r="CH240" i="1"/>
  <c r="CG240" i="1"/>
  <c r="CF240" i="1"/>
  <c r="CE240" i="1"/>
  <c r="CD240" i="1"/>
  <c r="CC240" i="1"/>
  <c r="DP239" i="1"/>
  <c r="DO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M239" i="1"/>
  <c r="CL239" i="1"/>
  <c r="CK239" i="1"/>
  <c r="CJ239" i="1"/>
  <c r="CI239" i="1"/>
  <c r="CH239" i="1"/>
  <c r="CG239" i="1"/>
  <c r="CF239" i="1"/>
  <c r="CE239" i="1"/>
  <c r="CD239" i="1"/>
  <c r="CC239" i="1"/>
  <c r="DP238" i="1"/>
  <c r="DO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M238" i="1"/>
  <c r="CL238" i="1"/>
  <c r="CK238" i="1"/>
  <c r="CJ238" i="1"/>
  <c r="CI238" i="1"/>
  <c r="CH238" i="1"/>
  <c r="CG238" i="1"/>
  <c r="CF238" i="1"/>
  <c r="CE238" i="1"/>
  <c r="CD238" i="1"/>
  <c r="CC238" i="1"/>
  <c r="DP237" i="1"/>
  <c r="DO237" i="1"/>
  <c r="DM237" i="1"/>
  <c r="DL237" i="1"/>
  <c r="DK237" i="1"/>
  <c r="DJ237" i="1"/>
  <c r="DI237" i="1"/>
  <c r="DH237" i="1"/>
  <c r="DG237" i="1"/>
  <c r="DF237" i="1"/>
  <c r="DE237" i="1"/>
  <c r="DD237" i="1"/>
  <c r="DC237" i="1"/>
  <c r="DB237" i="1"/>
  <c r="CZ237" i="1"/>
  <c r="CY237" i="1"/>
  <c r="CX237" i="1"/>
  <c r="CW237" i="1"/>
  <c r="CV237" i="1"/>
  <c r="CU237" i="1"/>
  <c r="CT237" i="1"/>
  <c r="CS237" i="1"/>
  <c r="CR237" i="1"/>
  <c r="CQ237" i="1"/>
  <c r="CP237" i="1"/>
  <c r="CO237" i="1"/>
  <c r="CM237" i="1"/>
  <c r="CL237" i="1"/>
  <c r="CK237" i="1"/>
  <c r="CJ237" i="1"/>
  <c r="CI237" i="1"/>
  <c r="CH237" i="1"/>
  <c r="CG237" i="1"/>
  <c r="CF237" i="1"/>
  <c r="CE237" i="1"/>
  <c r="CD237" i="1"/>
  <c r="CC237" i="1"/>
  <c r="DP236" i="1"/>
  <c r="DP244" i="1" s="1"/>
  <c r="DO236" i="1"/>
  <c r="DO244" i="1" s="1"/>
  <c r="DM236" i="1"/>
  <c r="DM244" i="1" s="1"/>
  <c r="DL236" i="1"/>
  <c r="DL244" i="1" s="1"/>
  <c r="DL245" i="1" s="1"/>
  <c r="DK236" i="1"/>
  <c r="DK244" i="1" s="1"/>
  <c r="DJ236" i="1"/>
  <c r="DJ244" i="1" s="1"/>
  <c r="DJ245" i="1" s="1"/>
  <c r="DI236" i="1"/>
  <c r="DI244" i="1" s="1"/>
  <c r="DH236" i="1"/>
  <c r="DH244" i="1" s="1"/>
  <c r="DH245" i="1" s="1"/>
  <c r="DG236" i="1"/>
  <c r="DG244" i="1" s="1"/>
  <c r="DG245" i="1" s="1"/>
  <c r="DF236" i="1"/>
  <c r="DF244" i="1" s="1"/>
  <c r="DE236" i="1"/>
  <c r="DE244" i="1" s="1"/>
  <c r="DD236" i="1"/>
  <c r="DD244" i="1" s="1"/>
  <c r="DD245" i="1" s="1"/>
  <c r="DC236" i="1"/>
  <c r="DC244" i="1" s="1"/>
  <c r="DB236" i="1"/>
  <c r="DB244" i="1" s="1"/>
  <c r="CZ236" i="1"/>
  <c r="CZ244" i="1" s="1"/>
  <c r="CZ245" i="1" s="1"/>
  <c r="CY236" i="1"/>
  <c r="CY244" i="1" s="1"/>
  <c r="CY245" i="1" s="1"/>
  <c r="CX236" i="1"/>
  <c r="CX244" i="1" s="1"/>
  <c r="CW236" i="1"/>
  <c r="CW244" i="1" s="1"/>
  <c r="CV236" i="1"/>
  <c r="CV244" i="1" s="1"/>
  <c r="CU236" i="1"/>
  <c r="CU244" i="1" s="1"/>
  <c r="CT236" i="1"/>
  <c r="CT244" i="1" s="1"/>
  <c r="CS236" i="1"/>
  <c r="CS244" i="1" s="1"/>
  <c r="CR236" i="1"/>
  <c r="CR244" i="1" s="1"/>
  <c r="CQ236" i="1"/>
  <c r="CQ244" i="1" s="1"/>
  <c r="CQ245" i="1" s="1"/>
  <c r="CP236" i="1"/>
  <c r="CP244" i="1" s="1"/>
  <c r="CO236" i="1"/>
  <c r="CO244" i="1" s="1"/>
  <c r="CM236" i="1"/>
  <c r="CM244" i="1" s="1"/>
  <c r="CL236" i="1"/>
  <c r="CL244" i="1" s="1"/>
  <c r="CL245" i="1" s="1"/>
  <c r="CK236" i="1"/>
  <c r="CK244" i="1" s="1"/>
  <c r="CJ236" i="1"/>
  <c r="CJ244" i="1" s="1"/>
  <c r="CJ245" i="1" s="1"/>
  <c r="CI236" i="1"/>
  <c r="CI244" i="1" s="1"/>
  <c r="CI245" i="1" s="1"/>
  <c r="CH236" i="1"/>
  <c r="CH244" i="1" s="1"/>
  <c r="CH245" i="1" s="1"/>
  <c r="CG236" i="1"/>
  <c r="CG244" i="1" s="1"/>
  <c r="CF236" i="1"/>
  <c r="CF244" i="1" s="1"/>
  <c r="CF245" i="1" s="1"/>
  <c r="CE236" i="1"/>
  <c r="CE244" i="1" s="1"/>
  <c r="CD236" i="1"/>
  <c r="CD244" i="1" s="1"/>
  <c r="CD245" i="1" s="1"/>
  <c r="CC236" i="1"/>
  <c r="CC244" i="1" s="1"/>
  <c r="DP235" i="1"/>
  <c r="DO235" i="1"/>
  <c r="DM235" i="1"/>
  <c r="DL235" i="1"/>
  <c r="DK235" i="1"/>
  <c r="DJ235" i="1"/>
  <c r="DI235" i="1"/>
  <c r="DH235" i="1"/>
  <c r="DG235" i="1"/>
  <c r="DF235" i="1"/>
  <c r="DE235" i="1"/>
  <c r="DD235" i="1"/>
  <c r="DC235" i="1"/>
  <c r="DB235" i="1"/>
  <c r="CZ235" i="1"/>
  <c r="CY235" i="1"/>
  <c r="CX235" i="1"/>
  <c r="CW235" i="1"/>
  <c r="CV235" i="1"/>
  <c r="CU235" i="1"/>
  <c r="CT235" i="1"/>
  <c r="CS235" i="1"/>
  <c r="CR235" i="1"/>
  <c r="CQ235" i="1"/>
  <c r="CP235" i="1"/>
  <c r="CO235" i="1"/>
  <c r="CM235" i="1"/>
  <c r="CL235" i="1"/>
  <c r="CK235" i="1"/>
  <c r="CJ235" i="1"/>
  <c r="CI235" i="1"/>
  <c r="CH235" i="1"/>
  <c r="CG235" i="1"/>
  <c r="CF235" i="1"/>
  <c r="CE235" i="1"/>
  <c r="CD235" i="1"/>
  <c r="CC235" i="1"/>
  <c r="DP234" i="1"/>
  <c r="DO234" i="1"/>
  <c r="DM234" i="1"/>
  <c r="DM245" i="1" s="1"/>
  <c r="DL234" i="1"/>
  <c r="DK234" i="1"/>
  <c r="DJ234" i="1"/>
  <c r="DI234" i="1"/>
  <c r="DI245" i="1" s="1"/>
  <c r="DH234" i="1"/>
  <c r="DG234" i="1"/>
  <c r="DF234" i="1"/>
  <c r="DE234" i="1"/>
  <c r="DE245" i="1" s="1"/>
  <c r="DD234" i="1"/>
  <c r="DC234" i="1"/>
  <c r="DB234" i="1"/>
  <c r="CZ234" i="1"/>
  <c r="CY234" i="1"/>
  <c r="CX234" i="1"/>
  <c r="CW234" i="1"/>
  <c r="CV234" i="1"/>
  <c r="CV245" i="1" s="1"/>
  <c r="CU234" i="1"/>
  <c r="CT234" i="1"/>
  <c r="CS234" i="1"/>
  <c r="CS245" i="1" s="1"/>
  <c r="CR234" i="1"/>
  <c r="CQ234" i="1"/>
  <c r="CP234" i="1"/>
  <c r="CO234" i="1"/>
  <c r="CM234" i="1"/>
  <c r="CL234" i="1"/>
  <c r="CK234" i="1"/>
  <c r="CK245" i="1" s="1"/>
  <c r="CJ234" i="1"/>
  <c r="CI234" i="1"/>
  <c r="CH234" i="1"/>
  <c r="CG234" i="1"/>
  <c r="CF234" i="1"/>
  <c r="CE234" i="1"/>
  <c r="CD234" i="1"/>
  <c r="CC234" i="1"/>
  <c r="CC245" i="1" s="1"/>
  <c r="CB242" i="1"/>
  <c r="CB241" i="1"/>
  <c r="CB240" i="1"/>
  <c r="CB239" i="1"/>
  <c r="CB238" i="1"/>
  <c r="CB237" i="1"/>
  <c r="CB236" i="1"/>
  <c r="CB244" i="1" s="1"/>
  <c r="CB235" i="1"/>
  <c r="CB234" i="1"/>
  <c r="DP245" i="1"/>
  <c r="DO245" i="1"/>
  <c r="DK245" i="1"/>
  <c r="DC245" i="1"/>
  <c r="DB245" i="1"/>
  <c r="CU245" i="1"/>
  <c r="CT245" i="1"/>
  <c r="CR245" i="1"/>
  <c r="CM245" i="1"/>
  <c r="CE245" i="1"/>
  <c r="CO245" i="1" l="1"/>
  <c r="CW245" i="1"/>
  <c r="DF245" i="1"/>
  <c r="CG245" i="1"/>
  <c r="CP245" i="1"/>
  <c r="CX245" i="1"/>
  <c r="CB245" i="1"/>
  <c r="DP96" i="1" l="1"/>
  <c r="DP229" i="1" l="1"/>
  <c r="DP228" i="1"/>
  <c r="DP227" i="1"/>
  <c r="DP226" i="1"/>
  <c r="DP224" i="1"/>
  <c r="DP222" i="1"/>
  <c r="DP221" i="1"/>
  <c r="DP219" i="1"/>
  <c r="DP218" i="1"/>
  <c r="DP217" i="1"/>
  <c r="DP216" i="1"/>
  <c r="DP215" i="1"/>
  <c r="DP214" i="1"/>
  <c r="DP213" i="1"/>
  <c r="DP211" i="1"/>
  <c r="DP210" i="1"/>
  <c r="DP205" i="1"/>
  <c r="DP204" i="1"/>
  <c r="DP203" i="1"/>
  <c r="DP202" i="1"/>
  <c r="DP200" i="1"/>
  <c r="DP198" i="1"/>
  <c r="DP197" i="1"/>
  <c r="DP195" i="1"/>
  <c r="DP194" i="1"/>
  <c r="DP193" i="1"/>
  <c r="DP192" i="1"/>
  <c r="DP191" i="1"/>
  <c r="DP190" i="1"/>
  <c r="DP189" i="1"/>
  <c r="DP187" i="1"/>
  <c r="DP186" i="1"/>
  <c r="DP181" i="1"/>
  <c r="DP179" i="1"/>
  <c r="DP143" i="1"/>
  <c r="DP98" i="1"/>
  <c r="DP95" i="1"/>
  <c r="DP92" i="1"/>
  <c r="DP55" i="1"/>
  <c r="DP9" i="1"/>
  <c r="DP220" i="1" l="1"/>
  <c r="DP209" i="1"/>
  <c r="DP196" i="1"/>
  <c r="DP185" i="1"/>
  <c r="DP206" i="1" s="1"/>
  <c r="DP97" i="1"/>
  <c r="DP230" i="1" l="1"/>
  <c r="DO219" i="1" l="1"/>
  <c r="DM219" i="1"/>
  <c r="DL219" i="1"/>
  <c r="DK219" i="1"/>
  <c r="DJ219" i="1"/>
  <c r="DI219" i="1"/>
  <c r="DH219" i="1"/>
  <c r="DG219" i="1"/>
  <c r="DF219" i="1"/>
  <c r="DE219" i="1"/>
  <c r="DD219" i="1"/>
  <c r="DC219" i="1"/>
  <c r="DB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M219" i="1"/>
  <c r="CL219" i="1"/>
  <c r="CK219" i="1"/>
  <c r="CJ219" i="1"/>
  <c r="CI219" i="1"/>
  <c r="CH219" i="1"/>
  <c r="CG219" i="1"/>
  <c r="CF219" i="1"/>
  <c r="CE219" i="1"/>
  <c r="CD219" i="1"/>
  <c r="CC219" i="1"/>
  <c r="DO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M195" i="1"/>
  <c r="CL195" i="1"/>
  <c r="CK195" i="1"/>
  <c r="CJ195" i="1"/>
  <c r="CI195" i="1"/>
  <c r="CH195" i="1"/>
  <c r="CG195" i="1"/>
  <c r="CF195" i="1"/>
  <c r="CE195" i="1"/>
  <c r="CD195" i="1"/>
  <c r="CC195" i="1"/>
  <c r="CB219" i="1"/>
  <c r="CB195" i="1"/>
  <c r="DN106" i="1" l="1"/>
  <c r="DN219" i="1" s="1"/>
  <c r="DA106" i="1"/>
  <c r="DA219" i="1" s="1"/>
  <c r="CN106" i="1"/>
  <c r="CN219" i="1" s="1"/>
  <c r="DN17" i="1"/>
  <c r="DN195" i="1" s="1"/>
  <c r="DA17" i="1"/>
  <c r="DA195" i="1" s="1"/>
  <c r="CN17" i="1"/>
  <c r="CN195" i="1" s="1"/>
  <c r="DO229" i="1"/>
  <c r="DO228" i="1"/>
  <c r="DO227" i="1"/>
  <c r="DO226" i="1"/>
  <c r="DO224" i="1"/>
  <c r="DO222" i="1"/>
  <c r="DO221" i="1"/>
  <c r="DO218" i="1"/>
  <c r="DO217" i="1"/>
  <c r="DO216" i="1"/>
  <c r="DO215" i="1"/>
  <c r="DO214" i="1"/>
  <c r="DO213" i="1"/>
  <c r="DO211" i="1"/>
  <c r="DO210" i="1"/>
  <c r="DO205" i="1"/>
  <c r="DO204" i="1"/>
  <c r="DO203" i="1"/>
  <c r="DO202" i="1"/>
  <c r="DO200" i="1"/>
  <c r="DO198" i="1"/>
  <c r="DO197" i="1"/>
  <c r="DO194" i="1"/>
  <c r="DO193" i="1"/>
  <c r="DO192" i="1"/>
  <c r="DO191" i="1"/>
  <c r="DO190" i="1"/>
  <c r="DO189" i="1"/>
  <c r="DO187" i="1"/>
  <c r="DO186" i="1"/>
  <c r="DO181" i="1"/>
  <c r="DO179" i="1"/>
  <c r="DO143" i="1"/>
  <c r="DO98" i="1"/>
  <c r="DO95" i="1"/>
  <c r="DO92" i="1"/>
  <c r="DO55" i="1"/>
  <c r="DO9" i="1"/>
  <c r="DO196" i="1" l="1"/>
  <c r="DO185" i="1"/>
  <c r="DO206" i="1" s="1"/>
  <c r="DO209" i="1"/>
  <c r="DO220" i="1"/>
  <c r="DO97" i="1"/>
  <c r="DO230" i="1" l="1"/>
  <c r="AV191" i="2"/>
  <c r="AV180" i="2"/>
  <c r="AV169" i="2"/>
  <c r="AV164" i="2"/>
  <c r="AV161" i="2"/>
  <c r="AV150" i="2"/>
  <c r="AV196" i="2"/>
  <c r="AV195" i="2"/>
  <c r="AV194" i="2"/>
  <c r="AV190" i="2"/>
  <c r="AV188" i="2"/>
  <c r="AV187" i="2"/>
  <c r="AV186" i="2"/>
  <c r="AV184" i="2"/>
  <c r="AV182" i="2"/>
  <c r="AV178" i="2"/>
  <c r="AV176" i="2"/>
  <c r="AV174" i="2"/>
  <c r="AV170" i="2"/>
  <c r="AV168" i="2"/>
  <c r="AV165" i="2"/>
  <c r="AV162" i="2"/>
  <c r="AV160" i="2"/>
  <c r="AV158" i="2"/>
  <c r="AV156" i="2"/>
  <c r="AV154" i="2"/>
  <c r="AV152" i="2"/>
  <c r="AV148" i="2"/>
  <c r="AV146" i="2" l="1"/>
  <c r="AV172" i="2"/>
  <c r="AV163" i="2" l="1"/>
  <c r="AV189" i="2"/>
  <c r="AV217" i="2" l="1"/>
  <c r="AV206" i="2" l="1"/>
  <c r="AV205" i="2"/>
  <c r="AV143" i="2"/>
  <c r="AV142" i="2"/>
  <c r="AV133" i="2"/>
  <c r="AV141" i="2"/>
  <c r="AV135" i="2"/>
  <c r="AV123" i="2"/>
  <c r="AV125" i="2"/>
  <c r="AV137" i="2"/>
  <c r="AV124" i="2"/>
  <c r="AV122" i="2"/>
  <c r="AV216" i="2" l="1"/>
  <c r="DM229" i="1"/>
  <c r="DM228" i="1"/>
  <c r="DM227" i="1"/>
  <c r="DM226" i="1"/>
  <c r="DM224" i="1"/>
  <c r="DM222" i="1"/>
  <c r="DM221" i="1"/>
  <c r="DM218" i="1"/>
  <c r="DM217" i="1"/>
  <c r="DM216" i="1"/>
  <c r="DM215" i="1"/>
  <c r="DM214" i="1"/>
  <c r="DM213" i="1"/>
  <c r="DM211" i="1"/>
  <c r="DM210" i="1"/>
  <c r="DM205" i="1"/>
  <c r="DM204" i="1"/>
  <c r="DM203" i="1"/>
  <c r="DM202" i="1"/>
  <c r="DM200" i="1"/>
  <c r="DM198" i="1"/>
  <c r="DM197" i="1"/>
  <c r="DM194" i="1"/>
  <c r="DM193" i="1"/>
  <c r="DM192" i="1"/>
  <c r="DM191" i="1"/>
  <c r="DM190" i="1"/>
  <c r="DM189" i="1"/>
  <c r="DM187" i="1"/>
  <c r="DM186" i="1"/>
  <c r="DN10" i="1"/>
  <c r="DM209" i="1" l="1"/>
  <c r="DM220" i="1"/>
  <c r="DM230" i="1" s="1"/>
  <c r="DM196" i="1"/>
  <c r="AV98" i="2" l="1"/>
  <c r="AV112" i="2"/>
  <c r="AV119" i="2"/>
  <c r="AV114" i="2"/>
  <c r="AV120" i="2"/>
  <c r="AV84" i="2"/>
  <c r="AV214" i="2" l="1"/>
  <c r="AV203" i="2"/>
  <c r="AV202" i="2"/>
  <c r="AV213" i="2"/>
  <c r="AV93" i="2"/>
  <c r="AV68" i="2"/>
  <c r="AV101" i="2"/>
  <c r="AV73" i="2"/>
  <c r="AV81" i="2"/>
  <c r="AV110" i="2"/>
  <c r="AV118" i="2"/>
  <c r="AV103" i="2"/>
  <c r="AV102" i="2"/>
  <c r="AV97" i="2"/>
  <c r="AV95" i="2"/>
  <c r="AV72" i="2" l="1"/>
  <c r="AV70" i="2"/>
  <c r="DL229" i="1"/>
  <c r="DK229" i="1"/>
  <c r="DJ229" i="1"/>
  <c r="DI229" i="1"/>
  <c r="DH229" i="1"/>
  <c r="DG229" i="1"/>
  <c r="DF229" i="1"/>
  <c r="DE229" i="1"/>
  <c r="DD229" i="1"/>
  <c r="DC229" i="1"/>
  <c r="DB229" i="1"/>
  <c r="CZ229" i="1"/>
  <c r="CY229" i="1"/>
  <c r="CX229" i="1"/>
  <c r="CW229" i="1"/>
  <c r="CV229" i="1"/>
  <c r="CU229" i="1"/>
  <c r="CT229" i="1"/>
  <c r="CS229" i="1"/>
  <c r="CR229" i="1"/>
  <c r="CQ229" i="1"/>
  <c r="CP229" i="1"/>
  <c r="CO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DL205" i="1"/>
  <c r="DK205" i="1"/>
  <c r="DJ205" i="1"/>
  <c r="DI205" i="1"/>
  <c r="DH205" i="1"/>
  <c r="DG205" i="1"/>
  <c r="DF205" i="1"/>
  <c r="DE205" i="1"/>
  <c r="DD205" i="1"/>
  <c r="DC205" i="1"/>
  <c r="DB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M205" i="1"/>
  <c r="CL205" i="1"/>
  <c r="CK205" i="1"/>
  <c r="CJ205" i="1"/>
  <c r="CI205" i="1"/>
  <c r="CH205" i="1"/>
  <c r="CG205" i="1"/>
  <c r="CF205" i="1"/>
  <c r="CE205" i="1"/>
  <c r="CD205" i="1"/>
  <c r="CC205" i="1"/>
  <c r="DL218" i="1"/>
  <c r="DK218" i="1"/>
  <c r="DJ218" i="1"/>
  <c r="DI218" i="1"/>
  <c r="DH218" i="1"/>
  <c r="DG218" i="1"/>
  <c r="DF218" i="1"/>
  <c r="DE218" i="1"/>
  <c r="DD218" i="1"/>
  <c r="DC218" i="1"/>
  <c r="DB218" i="1"/>
  <c r="CZ218" i="1"/>
  <c r="CY218" i="1"/>
  <c r="CX218" i="1"/>
  <c r="CW218" i="1"/>
  <c r="CV218" i="1"/>
  <c r="CU218" i="1"/>
  <c r="CT218" i="1"/>
  <c r="CS218" i="1"/>
  <c r="CR218" i="1"/>
  <c r="CQ218" i="1"/>
  <c r="CP218" i="1"/>
  <c r="CO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B205" i="1"/>
  <c r="DL194" i="1"/>
  <c r="DK194" i="1"/>
  <c r="DJ194" i="1"/>
  <c r="DI194" i="1"/>
  <c r="DH194" i="1"/>
  <c r="DG194" i="1"/>
  <c r="DF194" i="1"/>
  <c r="DE194" i="1"/>
  <c r="DD194" i="1"/>
  <c r="DC194" i="1"/>
  <c r="DB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M194" i="1"/>
  <c r="CL194" i="1"/>
  <c r="CK194" i="1"/>
  <c r="CJ194" i="1"/>
  <c r="CI194" i="1"/>
  <c r="CG194" i="1"/>
  <c r="CF194" i="1"/>
  <c r="CE194" i="1"/>
  <c r="CD194" i="1"/>
  <c r="CC194" i="1"/>
  <c r="CB194" i="1"/>
  <c r="DL224" i="1" l="1"/>
  <c r="DK224" i="1"/>
  <c r="DJ224" i="1"/>
  <c r="DI224" i="1"/>
  <c r="DH224" i="1"/>
  <c r="DG224" i="1"/>
  <c r="DF224" i="1"/>
  <c r="DE224" i="1"/>
  <c r="DD224" i="1"/>
  <c r="DC224" i="1"/>
  <c r="DB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M224" i="1"/>
  <c r="CL224" i="1"/>
  <c r="CK224" i="1"/>
  <c r="CJ224" i="1"/>
  <c r="CI224" i="1"/>
  <c r="CH224" i="1"/>
  <c r="CG224" i="1"/>
  <c r="CF224" i="1"/>
  <c r="CE224" i="1"/>
  <c r="CD224" i="1"/>
  <c r="CC224" i="1"/>
  <c r="DL213" i="1"/>
  <c r="DK213" i="1"/>
  <c r="DJ213" i="1"/>
  <c r="DI213" i="1"/>
  <c r="DH213" i="1"/>
  <c r="DG213" i="1"/>
  <c r="DF213" i="1"/>
  <c r="DE213" i="1"/>
  <c r="DD213" i="1"/>
  <c r="DC213" i="1"/>
  <c r="DB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M213" i="1"/>
  <c r="CL213" i="1"/>
  <c r="CK213" i="1"/>
  <c r="CJ213" i="1"/>
  <c r="CI213" i="1"/>
  <c r="CH213" i="1"/>
  <c r="CG213" i="1"/>
  <c r="CF213" i="1"/>
  <c r="CE213" i="1"/>
  <c r="CD213" i="1"/>
  <c r="CC213" i="1"/>
  <c r="DL200" i="1"/>
  <c r="DK200" i="1"/>
  <c r="DJ200" i="1"/>
  <c r="DI200" i="1"/>
  <c r="DH200" i="1"/>
  <c r="DG200" i="1"/>
  <c r="DF200" i="1"/>
  <c r="DE200" i="1"/>
  <c r="DD200" i="1"/>
  <c r="DC200" i="1"/>
  <c r="DB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M200" i="1"/>
  <c r="CL200" i="1"/>
  <c r="CK200" i="1"/>
  <c r="CJ200" i="1"/>
  <c r="CI200" i="1"/>
  <c r="CH200" i="1"/>
  <c r="CG200" i="1"/>
  <c r="CF200" i="1"/>
  <c r="CE200" i="1"/>
  <c r="CD200" i="1"/>
  <c r="CC200" i="1"/>
  <c r="DL189" i="1"/>
  <c r="DK189" i="1"/>
  <c r="DJ189" i="1"/>
  <c r="DI189" i="1"/>
  <c r="DH189" i="1"/>
  <c r="DG189" i="1"/>
  <c r="DF189" i="1"/>
  <c r="DE189" i="1"/>
  <c r="DD189" i="1"/>
  <c r="DC189" i="1"/>
  <c r="DB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M189" i="1"/>
  <c r="CL189" i="1"/>
  <c r="CK189" i="1"/>
  <c r="CJ189" i="1"/>
  <c r="CI189" i="1"/>
  <c r="CH189" i="1"/>
  <c r="CG189" i="1"/>
  <c r="CF189" i="1"/>
  <c r="CE189" i="1"/>
  <c r="CD189" i="1"/>
  <c r="CC189" i="1"/>
  <c r="CB224" i="1"/>
  <c r="CB213" i="1"/>
  <c r="CB200" i="1"/>
  <c r="CB189" i="1"/>
  <c r="DL214" i="1"/>
  <c r="DK214" i="1"/>
  <c r="DJ214" i="1"/>
  <c r="DI214" i="1"/>
  <c r="DH214" i="1"/>
  <c r="DG214" i="1"/>
  <c r="DF214" i="1"/>
  <c r="DE214" i="1"/>
  <c r="DD214" i="1"/>
  <c r="DC214" i="1"/>
  <c r="DB214" i="1"/>
  <c r="CZ214" i="1"/>
  <c r="CY214" i="1"/>
  <c r="CX214" i="1"/>
  <c r="CW214" i="1"/>
  <c r="CV214" i="1"/>
  <c r="CU214" i="1"/>
  <c r="CT214" i="1"/>
  <c r="CS214" i="1"/>
  <c r="CR214" i="1"/>
  <c r="CQ214" i="1"/>
  <c r="CP214" i="1"/>
  <c r="CO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DL190" i="1"/>
  <c r="DK190" i="1"/>
  <c r="DJ190" i="1"/>
  <c r="DI190" i="1"/>
  <c r="DH190" i="1"/>
  <c r="DG190" i="1"/>
  <c r="DF190" i="1"/>
  <c r="DE190" i="1"/>
  <c r="DD190" i="1"/>
  <c r="DC190" i="1"/>
  <c r="DB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DN182" i="1"/>
  <c r="DN180" i="1"/>
  <c r="DN178" i="1"/>
  <c r="DN177" i="1"/>
  <c r="DN176" i="1"/>
  <c r="DN175" i="1"/>
  <c r="DN174" i="1"/>
  <c r="DN173" i="1"/>
  <c r="DN172" i="1"/>
  <c r="DN171" i="1"/>
  <c r="DN170" i="1"/>
  <c r="DN221" i="1" s="1"/>
  <c r="DN169" i="1"/>
  <c r="DN168" i="1"/>
  <c r="DN167" i="1"/>
  <c r="DN166" i="1"/>
  <c r="DN165" i="1"/>
  <c r="DN164" i="1"/>
  <c r="DN163" i="1"/>
  <c r="DN162" i="1"/>
  <c r="DN161" i="1"/>
  <c r="DN160" i="1"/>
  <c r="DN159" i="1"/>
  <c r="DN158" i="1"/>
  <c r="DN157" i="1"/>
  <c r="DN156" i="1"/>
  <c r="DN155" i="1"/>
  <c r="DN154" i="1"/>
  <c r="DN153" i="1"/>
  <c r="DN152" i="1"/>
  <c r="DN151" i="1"/>
  <c r="DN150" i="1"/>
  <c r="DN149" i="1"/>
  <c r="DN148" i="1"/>
  <c r="DN147" i="1"/>
  <c r="DN146" i="1"/>
  <c r="DN145" i="1"/>
  <c r="DN226" i="1" s="1"/>
  <c r="DN144" i="1"/>
  <c r="DN142" i="1"/>
  <c r="DN141" i="1"/>
  <c r="DN140" i="1"/>
  <c r="DN139" i="1"/>
  <c r="DN138" i="1"/>
  <c r="DN137" i="1"/>
  <c r="DN136" i="1"/>
  <c r="DN135" i="1"/>
  <c r="DN134" i="1"/>
  <c r="DN133" i="1"/>
  <c r="DN132" i="1"/>
  <c r="DN131" i="1"/>
  <c r="DN130" i="1"/>
  <c r="DN129" i="1"/>
  <c r="DN128" i="1"/>
  <c r="DN127" i="1"/>
  <c r="DN126" i="1"/>
  <c r="DN125" i="1"/>
  <c r="DN124" i="1"/>
  <c r="DN123" i="1"/>
  <c r="DN122" i="1"/>
  <c r="DN121" i="1"/>
  <c r="DN120" i="1"/>
  <c r="DN119" i="1"/>
  <c r="DN118" i="1"/>
  <c r="DN117" i="1"/>
  <c r="DN116" i="1"/>
  <c r="DN115" i="1"/>
  <c r="DN114" i="1"/>
  <c r="DN113" i="1"/>
  <c r="DN112" i="1"/>
  <c r="DN111" i="1"/>
  <c r="DN110" i="1"/>
  <c r="DN109" i="1"/>
  <c r="DN108" i="1"/>
  <c r="DN107" i="1"/>
  <c r="DN105" i="1"/>
  <c r="DN217" i="1" s="1"/>
  <c r="DN104" i="1"/>
  <c r="DN103" i="1"/>
  <c r="DN102" i="1"/>
  <c r="DN101" i="1"/>
  <c r="DN100" i="1"/>
  <c r="DN99" i="1"/>
  <c r="DN96" i="1"/>
  <c r="DN93" i="1"/>
  <c r="DN90" i="1"/>
  <c r="DN89" i="1"/>
  <c r="DN88" i="1"/>
  <c r="DN87" i="1"/>
  <c r="DN86" i="1"/>
  <c r="DN85" i="1"/>
  <c r="DN84" i="1"/>
  <c r="DN83" i="1"/>
  <c r="DN82" i="1"/>
  <c r="DN197" i="1" s="1"/>
  <c r="DN81" i="1"/>
  <c r="DN80" i="1"/>
  <c r="DN79" i="1"/>
  <c r="DN78" i="1"/>
  <c r="DN77" i="1"/>
  <c r="DN76" i="1"/>
  <c r="DN75" i="1"/>
  <c r="DN74" i="1"/>
  <c r="DN73" i="1"/>
  <c r="DN72" i="1"/>
  <c r="DN71" i="1"/>
  <c r="DN70" i="1"/>
  <c r="DN69" i="1"/>
  <c r="DN68" i="1"/>
  <c r="DN67" i="1"/>
  <c r="DN66" i="1"/>
  <c r="DN65" i="1"/>
  <c r="DN64" i="1"/>
  <c r="DN63" i="1"/>
  <c r="DN62" i="1"/>
  <c r="DN61" i="1"/>
  <c r="DN60" i="1"/>
  <c r="DN59" i="1"/>
  <c r="DN58" i="1"/>
  <c r="DN57" i="1"/>
  <c r="DN56" i="1"/>
  <c r="DN53" i="1"/>
  <c r="DN52" i="1"/>
  <c r="DN51" i="1"/>
  <c r="DN50" i="1"/>
  <c r="DN49" i="1"/>
  <c r="DN48" i="1"/>
  <c r="DN47" i="1"/>
  <c r="DN46" i="1"/>
  <c r="DN45" i="1"/>
  <c r="DN44" i="1"/>
  <c r="DN43" i="1"/>
  <c r="DN42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6" i="1"/>
  <c r="DN193" i="1" s="1"/>
  <c r="DN15" i="1"/>
  <c r="DN14" i="1"/>
  <c r="DN13" i="1"/>
  <c r="DN12" i="1"/>
  <c r="DN11" i="1"/>
  <c r="DM181" i="1"/>
  <c r="DM179" i="1"/>
  <c r="DM143" i="1"/>
  <c r="DM98" i="1"/>
  <c r="DM95" i="1"/>
  <c r="DM185" i="1" s="1"/>
  <c r="DM92" i="1"/>
  <c r="DM55" i="1"/>
  <c r="DM9" i="1"/>
  <c r="DL98" i="1"/>
  <c r="DK98" i="1"/>
  <c r="DJ98" i="1"/>
  <c r="DI98" i="1"/>
  <c r="DH98" i="1"/>
  <c r="DG98" i="1"/>
  <c r="DF98" i="1"/>
  <c r="DE98" i="1"/>
  <c r="DD98" i="1"/>
  <c r="DC98" i="1"/>
  <c r="DB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DL9" i="1"/>
  <c r="DK9" i="1"/>
  <c r="DJ9" i="1"/>
  <c r="DI9" i="1"/>
  <c r="DH9" i="1"/>
  <c r="DG9" i="1"/>
  <c r="DF9" i="1"/>
  <c r="DE9" i="1"/>
  <c r="DD9" i="1"/>
  <c r="DC9" i="1"/>
  <c r="DB9" i="1"/>
  <c r="CZ9" i="1"/>
  <c r="CY9" i="1"/>
  <c r="CX9" i="1"/>
  <c r="CW9" i="1"/>
  <c r="CV9" i="1"/>
  <c r="CU9" i="1"/>
  <c r="CT9" i="1"/>
  <c r="CS9" i="1"/>
  <c r="CR9" i="1"/>
  <c r="CQ9" i="1"/>
  <c r="CP9" i="1"/>
  <c r="CO9" i="1"/>
  <c r="CM9" i="1"/>
  <c r="CL9" i="1"/>
  <c r="CK9" i="1"/>
  <c r="CJ9" i="1"/>
  <c r="CI9" i="1"/>
  <c r="CG9" i="1"/>
  <c r="CF9" i="1"/>
  <c r="CE9" i="1"/>
  <c r="CD9" i="1"/>
  <c r="CC9" i="1"/>
  <c r="CB9" i="1"/>
  <c r="DN228" i="1" l="1"/>
  <c r="DN227" i="1"/>
  <c r="DN210" i="1"/>
  <c r="DN229" i="1"/>
  <c r="DN190" i="1"/>
  <c r="DN238" i="1" s="1"/>
  <c r="DN202" i="1"/>
  <c r="DN205" i="1"/>
  <c r="DN214" i="1"/>
  <c r="DN204" i="1"/>
  <c r="DN241" i="1" s="1"/>
  <c r="DN203" i="1"/>
  <c r="DN213" i="1"/>
  <c r="DN198" i="1"/>
  <c r="DN222" i="1"/>
  <c r="DM206" i="1"/>
  <c r="DN187" i="1"/>
  <c r="DN200" i="1"/>
  <c r="DN211" i="1"/>
  <c r="DN224" i="1"/>
  <c r="DN192" i="1"/>
  <c r="DN240" i="1" s="1"/>
  <c r="DN216" i="1"/>
  <c r="DN220" i="1"/>
  <c r="DN189" i="1"/>
  <c r="DN237" i="1" s="1"/>
  <c r="DN191" i="1"/>
  <c r="DN194" i="1"/>
  <c r="DN186" i="1"/>
  <c r="DN234" i="1" s="1"/>
  <c r="DN215" i="1"/>
  <c r="DN218" i="1"/>
  <c r="DM97" i="1"/>
  <c r="DN98" i="1"/>
  <c r="DN9" i="1"/>
  <c r="DN242" i="1" l="1"/>
  <c r="DN239" i="1"/>
  <c r="DN235" i="1"/>
  <c r="DN209" i="1"/>
  <c r="DN230" i="1" s="1"/>
  <c r="DN196" i="1"/>
  <c r="DL228" i="1"/>
  <c r="DK228" i="1"/>
  <c r="DJ228" i="1"/>
  <c r="DI228" i="1"/>
  <c r="DH228" i="1"/>
  <c r="DG228" i="1"/>
  <c r="DF228" i="1"/>
  <c r="DE228" i="1"/>
  <c r="DD228" i="1"/>
  <c r="DC228" i="1"/>
  <c r="DB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M228" i="1"/>
  <c r="CL228" i="1"/>
  <c r="CK228" i="1"/>
  <c r="CJ228" i="1"/>
  <c r="CI228" i="1"/>
  <c r="CH228" i="1"/>
  <c r="CG228" i="1"/>
  <c r="CF228" i="1"/>
  <c r="CE228" i="1"/>
  <c r="CD228" i="1"/>
  <c r="CC228" i="1"/>
  <c r="DL227" i="1"/>
  <c r="DK227" i="1"/>
  <c r="DJ227" i="1"/>
  <c r="DI227" i="1"/>
  <c r="DH227" i="1"/>
  <c r="DG227" i="1"/>
  <c r="DF227" i="1"/>
  <c r="DE227" i="1"/>
  <c r="DD227" i="1"/>
  <c r="DC227" i="1"/>
  <c r="DB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M227" i="1"/>
  <c r="CL227" i="1"/>
  <c r="CK227" i="1"/>
  <c r="CJ227" i="1"/>
  <c r="CI227" i="1"/>
  <c r="CH227" i="1"/>
  <c r="CG227" i="1"/>
  <c r="CF227" i="1"/>
  <c r="CE227" i="1"/>
  <c r="CD227" i="1"/>
  <c r="CC227" i="1"/>
  <c r="DL226" i="1"/>
  <c r="DK226" i="1"/>
  <c r="DJ226" i="1"/>
  <c r="DI226" i="1"/>
  <c r="DH226" i="1"/>
  <c r="DG226" i="1"/>
  <c r="DF226" i="1"/>
  <c r="DE226" i="1"/>
  <c r="DD226" i="1"/>
  <c r="DC226" i="1"/>
  <c r="DB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M226" i="1"/>
  <c r="CL226" i="1"/>
  <c r="CK226" i="1"/>
  <c r="CJ226" i="1"/>
  <c r="CI226" i="1"/>
  <c r="CH226" i="1"/>
  <c r="CG226" i="1"/>
  <c r="CF226" i="1"/>
  <c r="CE226" i="1"/>
  <c r="CD226" i="1"/>
  <c r="CC226" i="1"/>
  <c r="DL222" i="1"/>
  <c r="DK222" i="1"/>
  <c r="DJ222" i="1"/>
  <c r="DI222" i="1"/>
  <c r="DH222" i="1"/>
  <c r="DG222" i="1"/>
  <c r="DF222" i="1"/>
  <c r="DE222" i="1"/>
  <c r="DD222" i="1"/>
  <c r="DC222" i="1"/>
  <c r="DB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M222" i="1"/>
  <c r="CL222" i="1"/>
  <c r="CK222" i="1"/>
  <c r="CJ222" i="1"/>
  <c r="CI222" i="1"/>
  <c r="CH222" i="1"/>
  <c r="CG222" i="1"/>
  <c r="CF222" i="1"/>
  <c r="CE222" i="1"/>
  <c r="CD222" i="1"/>
  <c r="CC222" i="1"/>
  <c r="DL221" i="1"/>
  <c r="DK221" i="1"/>
  <c r="DJ221" i="1"/>
  <c r="DI221" i="1"/>
  <c r="DH221" i="1"/>
  <c r="DG221" i="1"/>
  <c r="DF221" i="1"/>
  <c r="DE221" i="1"/>
  <c r="DD221" i="1"/>
  <c r="DC221" i="1"/>
  <c r="DB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M221" i="1"/>
  <c r="CL221" i="1"/>
  <c r="CK221" i="1"/>
  <c r="CJ221" i="1"/>
  <c r="CI221" i="1"/>
  <c r="CH221" i="1"/>
  <c r="CG221" i="1"/>
  <c r="CF221" i="1"/>
  <c r="CE221" i="1"/>
  <c r="CD221" i="1"/>
  <c r="CC221" i="1"/>
  <c r="CB228" i="1"/>
  <c r="CB227" i="1"/>
  <c r="CB226" i="1"/>
  <c r="CB222" i="1"/>
  <c r="CB221" i="1"/>
  <c r="DL217" i="1"/>
  <c r="DK217" i="1"/>
  <c r="DJ217" i="1"/>
  <c r="DI217" i="1"/>
  <c r="DH217" i="1"/>
  <c r="DG217" i="1"/>
  <c r="DF217" i="1"/>
  <c r="DE217" i="1"/>
  <c r="DD217" i="1"/>
  <c r="DC217" i="1"/>
  <c r="DB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M217" i="1"/>
  <c r="CL217" i="1"/>
  <c r="CK217" i="1"/>
  <c r="CJ217" i="1"/>
  <c r="CI217" i="1"/>
  <c r="CH217" i="1"/>
  <c r="CG217" i="1"/>
  <c r="CF217" i="1"/>
  <c r="CE217" i="1"/>
  <c r="CD217" i="1"/>
  <c r="CC217" i="1"/>
  <c r="DL216" i="1"/>
  <c r="DK216" i="1"/>
  <c r="DJ216" i="1"/>
  <c r="DI216" i="1"/>
  <c r="DH216" i="1"/>
  <c r="DG216" i="1"/>
  <c r="DF216" i="1"/>
  <c r="DE216" i="1"/>
  <c r="DD216" i="1"/>
  <c r="DC216" i="1"/>
  <c r="DB216" i="1"/>
  <c r="CZ216" i="1"/>
  <c r="CY216" i="1"/>
  <c r="CX216" i="1"/>
  <c r="CW216" i="1"/>
  <c r="CV216" i="1"/>
  <c r="CU216" i="1"/>
  <c r="CT216" i="1"/>
  <c r="CS216" i="1"/>
  <c r="CR216" i="1"/>
  <c r="CQ216" i="1"/>
  <c r="CP216" i="1"/>
  <c r="CO216" i="1"/>
  <c r="CM216" i="1"/>
  <c r="CL216" i="1"/>
  <c r="CK216" i="1"/>
  <c r="CJ216" i="1"/>
  <c r="CI216" i="1"/>
  <c r="CH216" i="1"/>
  <c r="CG216" i="1"/>
  <c r="CF216" i="1"/>
  <c r="CE216" i="1"/>
  <c r="CD216" i="1"/>
  <c r="CC216" i="1"/>
  <c r="DL215" i="1"/>
  <c r="DK215" i="1"/>
  <c r="DJ215" i="1"/>
  <c r="DI215" i="1"/>
  <c r="DH215" i="1"/>
  <c r="DG215" i="1"/>
  <c r="DF215" i="1"/>
  <c r="DE215" i="1"/>
  <c r="DD215" i="1"/>
  <c r="DC215" i="1"/>
  <c r="DB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M215" i="1"/>
  <c r="CL215" i="1"/>
  <c r="CK215" i="1"/>
  <c r="CJ215" i="1"/>
  <c r="CI215" i="1"/>
  <c r="CH215" i="1"/>
  <c r="CG215" i="1"/>
  <c r="CF215" i="1"/>
  <c r="CE215" i="1"/>
  <c r="CD215" i="1"/>
  <c r="CC215" i="1"/>
  <c r="DL211" i="1"/>
  <c r="DK211" i="1"/>
  <c r="DJ211" i="1"/>
  <c r="DI211" i="1"/>
  <c r="DH211" i="1"/>
  <c r="DG211" i="1"/>
  <c r="DF211" i="1"/>
  <c r="DE211" i="1"/>
  <c r="DD211" i="1"/>
  <c r="DC211" i="1"/>
  <c r="DB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M211" i="1"/>
  <c r="CL211" i="1"/>
  <c r="CK211" i="1"/>
  <c r="CJ211" i="1"/>
  <c r="CI211" i="1"/>
  <c r="CH211" i="1"/>
  <c r="CG211" i="1"/>
  <c r="CF211" i="1"/>
  <c r="CE211" i="1"/>
  <c r="CD211" i="1"/>
  <c r="CC211" i="1"/>
  <c r="DL210" i="1"/>
  <c r="DK210" i="1"/>
  <c r="DJ210" i="1"/>
  <c r="DI210" i="1"/>
  <c r="DH210" i="1"/>
  <c r="DG210" i="1"/>
  <c r="DF210" i="1"/>
  <c r="DE210" i="1"/>
  <c r="DD210" i="1"/>
  <c r="DC210" i="1"/>
  <c r="DB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M210" i="1"/>
  <c r="CL210" i="1"/>
  <c r="CK210" i="1"/>
  <c r="CJ210" i="1"/>
  <c r="CI210" i="1"/>
  <c r="CH210" i="1"/>
  <c r="CG210" i="1"/>
  <c r="CF210" i="1"/>
  <c r="CE210" i="1"/>
  <c r="CD210" i="1"/>
  <c r="CC210" i="1"/>
  <c r="CB217" i="1"/>
  <c r="CB216" i="1"/>
  <c r="CB215" i="1"/>
  <c r="CB211" i="1"/>
  <c r="CB210" i="1"/>
  <c r="DL204" i="1"/>
  <c r="DK204" i="1"/>
  <c r="DJ204" i="1"/>
  <c r="DI204" i="1"/>
  <c r="DH204" i="1"/>
  <c r="DG204" i="1"/>
  <c r="DF204" i="1"/>
  <c r="DE204" i="1"/>
  <c r="DD204" i="1"/>
  <c r="DC204" i="1"/>
  <c r="DB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M204" i="1"/>
  <c r="CL204" i="1"/>
  <c r="CK204" i="1"/>
  <c r="CJ204" i="1"/>
  <c r="CI204" i="1"/>
  <c r="CH204" i="1"/>
  <c r="CG204" i="1"/>
  <c r="CF204" i="1"/>
  <c r="CE204" i="1"/>
  <c r="CD204" i="1"/>
  <c r="CC204" i="1"/>
  <c r="DL203" i="1"/>
  <c r="DK203" i="1"/>
  <c r="DJ203" i="1"/>
  <c r="DI203" i="1"/>
  <c r="DH203" i="1"/>
  <c r="DG203" i="1"/>
  <c r="DF203" i="1"/>
  <c r="DE203" i="1"/>
  <c r="DD203" i="1"/>
  <c r="DC203" i="1"/>
  <c r="DB203" i="1"/>
  <c r="CZ203" i="1"/>
  <c r="CY203" i="1"/>
  <c r="CX203" i="1"/>
  <c r="CW203" i="1"/>
  <c r="CV203" i="1"/>
  <c r="CU203" i="1"/>
  <c r="CT203" i="1"/>
  <c r="CS203" i="1"/>
  <c r="CR203" i="1"/>
  <c r="CQ203" i="1"/>
  <c r="CP203" i="1"/>
  <c r="CO203" i="1"/>
  <c r="CM203" i="1"/>
  <c r="CL203" i="1"/>
  <c r="CK203" i="1"/>
  <c r="CJ203" i="1"/>
  <c r="CI203" i="1"/>
  <c r="CH203" i="1"/>
  <c r="CG203" i="1"/>
  <c r="CF203" i="1"/>
  <c r="CE203" i="1"/>
  <c r="CD203" i="1"/>
  <c r="CC203" i="1"/>
  <c r="DL202" i="1"/>
  <c r="DK202" i="1"/>
  <c r="DJ202" i="1"/>
  <c r="DI202" i="1"/>
  <c r="DH202" i="1"/>
  <c r="DG202" i="1"/>
  <c r="DF202" i="1"/>
  <c r="DE202" i="1"/>
  <c r="DD202" i="1"/>
  <c r="DC202" i="1"/>
  <c r="DB202" i="1"/>
  <c r="CZ202" i="1"/>
  <c r="CY202" i="1"/>
  <c r="CX202" i="1"/>
  <c r="CW202" i="1"/>
  <c r="CV202" i="1"/>
  <c r="CU202" i="1"/>
  <c r="CT202" i="1"/>
  <c r="CS202" i="1"/>
  <c r="CR202" i="1"/>
  <c r="CQ202" i="1"/>
  <c r="CP202" i="1"/>
  <c r="CO202" i="1"/>
  <c r="CM202" i="1"/>
  <c r="CL202" i="1"/>
  <c r="CK202" i="1"/>
  <c r="CJ202" i="1"/>
  <c r="CI202" i="1"/>
  <c r="CH202" i="1"/>
  <c r="CG202" i="1"/>
  <c r="CF202" i="1"/>
  <c r="CE202" i="1"/>
  <c r="CD202" i="1"/>
  <c r="CC202" i="1"/>
  <c r="DL198" i="1"/>
  <c r="DK198" i="1"/>
  <c r="DJ198" i="1"/>
  <c r="DI198" i="1"/>
  <c r="DH198" i="1"/>
  <c r="DG198" i="1"/>
  <c r="DF198" i="1"/>
  <c r="DE198" i="1"/>
  <c r="DD198" i="1"/>
  <c r="DC198" i="1"/>
  <c r="DB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M198" i="1"/>
  <c r="CL198" i="1"/>
  <c r="CK198" i="1"/>
  <c r="CJ198" i="1"/>
  <c r="CI198" i="1"/>
  <c r="CH198" i="1"/>
  <c r="CG198" i="1"/>
  <c r="CF198" i="1"/>
  <c r="CE198" i="1"/>
  <c r="CD198" i="1"/>
  <c r="CC198" i="1"/>
  <c r="DL197" i="1"/>
  <c r="DK197" i="1"/>
  <c r="DJ197" i="1"/>
  <c r="DI197" i="1"/>
  <c r="DH197" i="1"/>
  <c r="DG197" i="1"/>
  <c r="DF197" i="1"/>
  <c r="DE197" i="1"/>
  <c r="DD197" i="1"/>
  <c r="DC197" i="1"/>
  <c r="DB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M197" i="1"/>
  <c r="CL197" i="1"/>
  <c r="CK197" i="1"/>
  <c r="CJ197" i="1"/>
  <c r="CI197" i="1"/>
  <c r="CH197" i="1"/>
  <c r="CG197" i="1"/>
  <c r="CF197" i="1"/>
  <c r="CE197" i="1"/>
  <c r="CD197" i="1"/>
  <c r="CC197" i="1"/>
  <c r="DL193" i="1"/>
  <c r="DK193" i="1"/>
  <c r="DJ193" i="1"/>
  <c r="DI193" i="1"/>
  <c r="DH193" i="1"/>
  <c r="DG193" i="1"/>
  <c r="DF193" i="1"/>
  <c r="DE193" i="1"/>
  <c r="DD193" i="1"/>
  <c r="DC193" i="1"/>
  <c r="DB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M193" i="1"/>
  <c r="CL193" i="1"/>
  <c r="CK193" i="1"/>
  <c r="CJ193" i="1"/>
  <c r="CI193" i="1"/>
  <c r="CH193" i="1"/>
  <c r="CG193" i="1"/>
  <c r="CF193" i="1"/>
  <c r="CE193" i="1"/>
  <c r="CD193" i="1"/>
  <c r="CC193" i="1"/>
  <c r="DL192" i="1"/>
  <c r="DK192" i="1"/>
  <c r="DJ192" i="1"/>
  <c r="DI192" i="1"/>
  <c r="DH192" i="1"/>
  <c r="DG192" i="1"/>
  <c r="DF192" i="1"/>
  <c r="DE192" i="1"/>
  <c r="DD192" i="1"/>
  <c r="DC192" i="1"/>
  <c r="DB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M192" i="1"/>
  <c r="CL192" i="1"/>
  <c r="CK192" i="1"/>
  <c r="CJ192" i="1"/>
  <c r="CI192" i="1"/>
  <c r="CH192" i="1"/>
  <c r="CG192" i="1"/>
  <c r="CF192" i="1"/>
  <c r="CE192" i="1"/>
  <c r="CD192" i="1"/>
  <c r="CC192" i="1"/>
  <c r="DL191" i="1"/>
  <c r="DK191" i="1"/>
  <c r="DJ191" i="1"/>
  <c r="DI191" i="1"/>
  <c r="DH191" i="1"/>
  <c r="DG191" i="1"/>
  <c r="DF191" i="1"/>
  <c r="DE191" i="1"/>
  <c r="DD191" i="1"/>
  <c r="DC191" i="1"/>
  <c r="DB191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M191" i="1"/>
  <c r="CL191" i="1"/>
  <c r="CK191" i="1"/>
  <c r="CJ191" i="1"/>
  <c r="CI191" i="1"/>
  <c r="CH191" i="1"/>
  <c r="CG191" i="1"/>
  <c r="CF191" i="1"/>
  <c r="CE191" i="1"/>
  <c r="CD191" i="1"/>
  <c r="CC191" i="1"/>
  <c r="DL187" i="1"/>
  <c r="DK187" i="1"/>
  <c r="DJ187" i="1"/>
  <c r="DI187" i="1"/>
  <c r="DH187" i="1"/>
  <c r="DG187" i="1"/>
  <c r="DF187" i="1"/>
  <c r="DE187" i="1"/>
  <c r="DD187" i="1"/>
  <c r="DC187" i="1"/>
  <c r="DB187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M187" i="1"/>
  <c r="CL187" i="1"/>
  <c r="CK187" i="1"/>
  <c r="CJ187" i="1"/>
  <c r="CI187" i="1"/>
  <c r="CH187" i="1"/>
  <c r="CG187" i="1"/>
  <c r="CF187" i="1"/>
  <c r="CE187" i="1"/>
  <c r="CD187" i="1"/>
  <c r="CC187" i="1"/>
  <c r="DL186" i="1"/>
  <c r="DK186" i="1"/>
  <c r="DJ186" i="1"/>
  <c r="DI186" i="1"/>
  <c r="DH186" i="1"/>
  <c r="DG186" i="1"/>
  <c r="DF186" i="1"/>
  <c r="DE186" i="1"/>
  <c r="DD186" i="1"/>
  <c r="DC186" i="1"/>
  <c r="DB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M186" i="1"/>
  <c r="CL186" i="1"/>
  <c r="CK186" i="1"/>
  <c r="CJ186" i="1"/>
  <c r="CI186" i="1"/>
  <c r="CH186" i="1"/>
  <c r="CG186" i="1"/>
  <c r="CF186" i="1"/>
  <c r="CE186" i="1"/>
  <c r="CD186" i="1"/>
  <c r="CC186" i="1"/>
  <c r="CB204" i="1"/>
  <c r="CB193" i="1"/>
  <c r="CB203" i="1"/>
  <c r="CB192" i="1"/>
  <c r="CB202" i="1"/>
  <c r="CB191" i="1"/>
  <c r="CB198" i="1"/>
  <c r="CB187" i="1"/>
  <c r="CB197" i="1"/>
  <c r="CB186" i="1"/>
  <c r="CP209" i="1" l="1"/>
  <c r="CQ209" i="1"/>
  <c r="DH209" i="1"/>
  <c r="DH230" i="1" s="1"/>
  <c r="CS209" i="1"/>
  <c r="CC209" i="1"/>
  <c r="CK209" i="1"/>
  <c r="CT209" i="1"/>
  <c r="DC209" i="1"/>
  <c r="DK209" i="1"/>
  <c r="CG209" i="1"/>
  <c r="CX209" i="1"/>
  <c r="CY209" i="1"/>
  <c r="CI209" i="1"/>
  <c r="CR209" i="1"/>
  <c r="DI209" i="1"/>
  <c r="CJ209" i="1"/>
  <c r="DB209" i="1"/>
  <c r="CB209" i="1"/>
  <c r="CL209" i="1"/>
  <c r="CU209" i="1"/>
  <c r="DL209" i="1"/>
  <c r="CE209" i="1"/>
  <c r="CM209" i="1"/>
  <c r="CV209" i="1"/>
  <c r="DE209" i="1"/>
  <c r="DG209" i="1"/>
  <c r="CH209" i="1"/>
  <c r="CZ209" i="1"/>
  <c r="DJ209" i="1"/>
  <c r="CD209" i="1"/>
  <c r="DD209" i="1"/>
  <c r="CF209" i="1"/>
  <c r="CO209" i="1"/>
  <c r="CW209" i="1"/>
  <c r="DF209" i="1"/>
  <c r="AV204" i="2"/>
  <c r="AV109" i="2"/>
  <c r="AV117" i="2"/>
  <c r="AV107" i="2"/>
  <c r="AV116" i="2"/>
  <c r="DL220" i="1"/>
  <c r="DK220" i="1"/>
  <c r="DJ220" i="1"/>
  <c r="DI220" i="1"/>
  <c r="DH220" i="1"/>
  <c r="DG220" i="1"/>
  <c r="DF220" i="1"/>
  <c r="DE220" i="1"/>
  <c r="DD220" i="1"/>
  <c r="DC220" i="1"/>
  <c r="DB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DL196" i="1"/>
  <c r="DK196" i="1"/>
  <c r="DJ196" i="1"/>
  <c r="DI196" i="1"/>
  <c r="DH196" i="1"/>
  <c r="DG196" i="1"/>
  <c r="DF196" i="1"/>
  <c r="DE196" i="1"/>
  <c r="DD196" i="1"/>
  <c r="DC196" i="1"/>
  <c r="DB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AV17" i="2" l="1"/>
  <c r="AV212" i="2"/>
  <c r="AV215" i="2"/>
  <c r="AV201" i="2"/>
  <c r="AV40" i="2"/>
  <c r="AV171" i="2"/>
  <c r="DF230" i="1"/>
  <c r="CH230" i="1"/>
  <c r="CP230" i="1"/>
  <c r="CX230" i="1"/>
  <c r="CJ230" i="1"/>
  <c r="CS230" i="1"/>
  <c r="DE230" i="1"/>
  <c r="CR230" i="1"/>
  <c r="CZ230" i="1"/>
  <c r="DI230" i="1"/>
  <c r="CO230" i="1"/>
  <c r="CW230" i="1"/>
  <c r="CG230" i="1"/>
  <c r="CC230" i="1"/>
  <c r="CK230" i="1"/>
  <c r="CI230" i="1"/>
  <c r="CQ230" i="1"/>
  <c r="CY230" i="1"/>
  <c r="DG230" i="1"/>
  <c r="CE230" i="1"/>
  <c r="CM230" i="1"/>
  <c r="CU230" i="1"/>
  <c r="DC230" i="1"/>
  <c r="DK230" i="1"/>
  <c r="CF230" i="1"/>
  <c r="CV230" i="1"/>
  <c r="DD230" i="1"/>
  <c r="DL230" i="1"/>
  <c r="AV115" i="2"/>
  <c r="AV145" i="2"/>
  <c r="AV131" i="2"/>
  <c r="AV46" i="2"/>
  <c r="AV105" i="2"/>
  <c r="AV23" i="2"/>
  <c r="AV41" i="2"/>
  <c r="AV18" i="2"/>
  <c r="AV24" i="2"/>
  <c r="AV56" i="2"/>
  <c r="AV48" i="2"/>
  <c r="AV44" i="2"/>
  <c r="AV52" i="2"/>
  <c r="AV58" i="2"/>
  <c r="AV83" i="2"/>
  <c r="AV20" i="2"/>
  <c r="AV129" i="2"/>
  <c r="AV21" i="2"/>
  <c r="AV22" i="2"/>
  <c r="AV29" i="2"/>
  <c r="AV36" i="2"/>
  <c r="AV67" i="2"/>
  <c r="AV30" i="2"/>
  <c r="AV37" i="2"/>
  <c r="AV43" i="2"/>
  <c r="AV85" i="2"/>
  <c r="AV79" i="2"/>
  <c r="AV139" i="2"/>
  <c r="AV25" i="2"/>
  <c r="AV34" i="2"/>
  <c r="AV51" i="2"/>
  <c r="AV59" i="2"/>
  <c r="AV47" i="2"/>
  <c r="AV57" i="2"/>
  <c r="AV140" i="2"/>
  <c r="AV45" i="2"/>
  <c r="AV65" i="2"/>
  <c r="AV75" i="2"/>
  <c r="AV35" i="2"/>
  <c r="CB230" i="1"/>
  <c r="CD230" i="1"/>
  <c r="CL230" i="1"/>
  <c r="CT230" i="1"/>
  <c r="DB230" i="1"/>
  <c r="DJ230" i="1"/>
  <c r="AV90" i="2" l="1"/>
  <c r="AV78" i="2"/>
  <c r="AV100" i="2"/>
  <c r="AV63" i="2"/>
  <c r="AV127" i="2"/>
  <c r="AV28" i="2"/>
  <c r="AV138" i="2"/>
  <c r="AV99" i="2"/>
  <c r="AV39" i="2"/>
  <c r="AV92" i="2"/>
  <c r="AV50" i="2"/>
  <c r="DL181" i="1"/>
  <c r="DL179" i="1"/>
  <c r="DL143" i="1"/>
  <c r="DL95" i="1"/>
  <c r="DL92" i="1"/>
  <c r="DL55" i="1"/>
  <c r="DL185" i="1" l="1"/>
  <c r="AV211" i="2"/>
  <c r="AV210" i="2"/>
  <c r="AV38" i="2"/>
  <c r="AV88" i="2"/>
  <c r="DL206" i="1"/>
  <c r="DL97" i="1"/>
  <c r="AV218" i="2" l="1"/>
  <c r="CN169" i="1"/>
  <c r="DA169" i="1"/>
  <c r="DK179" i="1"/>
  <c r="DA81" i="1"/>
  <c r="CN81" i="1"/>
  <c r="DK181" i="1" l="1"/>
  <c r="DK143" i="1"/>
  <c r="DK95" i="1"/>
  <c r="DK92" i="1"/>
  <c r="DK55" i="1"/>
  <c r="DK185" i="1" l="1"/>
  <c r="DK206" i="1"/>
  <c r="DK97" i="1"/>
  <c r="DJ181" i="1" l="1"/>
  <c r="DJ179" i="1"/>
  <c r="DJ143" i="1"/>
  <c r="DJ95" i="1"/>
  <c r="DJ92" i="1"/>
  <c r="DJ55" i="1"/>
  <c r="DJ185" i="1" l="1"/>
  <c r="DJ206" i="1"/>
  <c r="DJ97" i="1"/>
  <c r="DI181" i="1" l="1"/>
  <c r="DI179" i="1"/>
  <c r="DI143" i="1"/>
  <c r="DI95" i="1"/>
  <c r="DI92" i="1"/>
  <c r="DI55" i="1"/>
  <c r="DI185" i="1" l="1"/>
  <c r="DI206" i="1" s="1"/>
  <c r="DI97" i="1"/>
  <c r="DH181" i="1" l="1"/>
  <c r="DH179" i="1"/>
  <c r="DH143" i="1"/>
  <c r="DH95" i="1"/>
  <c r="DH92" i="1"/>
  <c r="DH55" i="1"/>
  <c r="DH185" i="1" l="1"/>
  <c r="DH206" i="1"/>
  <c r="DH97" i="1"/>
  <c r="DG181" i="1"/>
  <c r="DG179" i="1"/>
  <c r="DG143" i="1"/>
  <c r="DG55" i="1"/>
  <c r="DG95" i="1"/>
  <c r="DG92" i="1"/>
  <c r="DG185" i="1" l="1"/>
  <c r="DG206" i="1"/>
  <c r="DG97" i="1"/>
  <c r="DF181" i="1"/>
  <c r="DF179" i="1"/>
  <c r="DF143" i="1"/>
  <c r="DF95" i="1"/>
  <c r="DF92" i="1"/>
  <c r="DF55" i="1"/>
  <c r="DF185" i="1" l="1"/>
  <c r="DF206" i="1" s="1"/>
  <c r="DF97" i="1"/>
  <c r="DE181" i="1" l="1"/>
  <c r="DE179" i="1"/>
  <c r="DE143" i="1"/>
  <c r="DE95" i="1"/>
  <c r="DE92" i="1"/>
  <c r="DE55" i="1"/>
  <c r="DE185" i="1" l="1"/>
  <c r="DE206" i="1" s="1"/>
  <c r="DE97" i="1"/>
  <c r="DD55" i="1" l="1"/>
  <c r="DD92" i="1"/>
  <c r="DD95" i="1"/>
  <c r="DD143" i="1"/>
  <c r="DD179" i="1"/>
  <c r="DD181" i="1"/>
  <c r="CO55" i="1"/>
  <c r="CO92" i="1"/>
  <c r="CO95" i="1"/>
  <c r="CP55" i="1"/>
  <c r="CP92" i="1"/>
  <c r="CP95" i="1"/>
  <c r="CQ55" i="1"/>
  <c r="CQ92" i="1"/>
  <c r="CQ95" i="1"/>
  <c r="CR55" i="1"/>
  <c r="CR92" i="1"/>
  <c r="CR95" i="1"/>
  <c r="CS55" i="1"/>
  <c r="CS92" i="1"/>
  <c r="CS95" i="1"/>
  <c r="CT55" i="1"/>
  <c r="CT92" i="1"/>
  <c r="CU55" i="1"/>
  <c r="CU92" i="1"/>
  <c r="CU95" i="1"/>
  <c r="CV55" i="1"/>
  <c r="CV92" i="1"/>
  <c r="CV95" i="1"/>
  <c r="CW55" i="1"/>
  <c r="CW92" i="1"/>
  <c r="CX55" i="1"/>
  <c r="CX92" i="1"/>
  <c r="CX95" i="1"/>
  <c r="CY55" i="1"/>
  <c r="CY92" i="1"/>
  <c r="CZ55" i="1"/>
  <c r="CZ92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2" i="1"/>
  <c r="DA180" i="1"/>
  <c r="DA178" i="1"/>
  <c r="DA177" i="1"/>
  <c r="DA176" i="1"/>
  <c r="DA175" i="1"/>
  <c r="DA174" i="1"/>
  <c r="DA173" i="1"/>
  <c r="DA172" i="1"/>
  <c r="DA171" i="1"/>
  <c r="DA170" i="1"/>
  <c r="DA168" i="1"/>
  <c r="DA167" i="1"/>
  <c r="DA166" i="1"/>
  <c r="DA165" i="1"/>
  <c r="DA164" i="1"/>
  <c r="DA163" i="1"/>
  <c r="DA162" i="1"/>
  <c r="DA161" i="1"/>
  <c r="DA160" i="1"/>
  <c r="DA159" i="1"/>
  <c r="DA158" i="1"/>
  <c r="DA157" i="1"/>
  <c r="DA156" i="1"/>
  <c r="DA155" i="1"/>
  <c r="DA154" i="1"/>
  <c r="DA153" i="1"/>
  <c r="DA152" i="1"/>
  <c r="DA151" i="1"/>
  <c r="DA150" i="1"/>
  <c r="DA149" i="1"/>
  <c r="DA148" i="1"/>
  <c r="DA147" i="1"/>
  <c r="DA146" i="1"/>
  <c r="DA145" i="1"/>
  <c r="DA144" i="1"/>
  <c r="DA142" i="1"/>
  <c r="DA141" i="1"/>
  <c r="DA140" i="1"/>
  <c r="DA139" i="1"/>
  <c r="DA138" i="1"/>
  <c r="DA137" i="1"/>
  <c r="DA136" i="1"/>
  <c r="DA135" i="1"/>
  <c r="DA134" i="1"/>
  <c r="DA133" i="1"/>
  <c r="DA132" i="1"/>
  <c r="DA131" i="1"/>
  <c r="DA130" i="1"/>
  <c r="DA129" i="1"/>
  <c r="DA128" i="1"/>
  <c r="DA127" i="1"/>
  <c r="DA126" i="1"/>
  <c r="DA125" i="1"/>
  <c r="DA124" i="1"/>
  <c r="DA123" i="1"/>
  <c r="DA122" i="1"/>
  <c r="DA121" i="1"/>
  <c r="DA120" i="1"/>
  <c r="DA119" i="1"/>
  <c r="DA118" i="1"/>
  <c r="DA117" i="1"/>
  <c r="DA116" i="1"/>
  <c r="DA115" i="1"/>
  <c r="DA114" i="1"/>
  <c r="DA113" i="1"/>
  <c r="DA112" i="1"/>
  <c r="DA111" i="1"/>
  <c r="DA110" i="1"/>
  <c r="DA109" i="1"/>
  <c r="DA108" i="1"/>
  <c r="DA107" i="1"/>
  <c r="DA105" i="1"/>
  <c r="DA217" i="1" s="1"/>
  <c r="DA104" i="1"/>
  <c r="DA103" i="1"/>
  <c r="DA102" i="1"/>
  <c r="DA101" i="1"/>
  <c r="DA100" i="1"/>
  <c r="DA99" i="1"/>
  <c r="DA93" i="1"/>
  <c r="DA90" i="1"/>
  <c r="DA89" i="1"/>
  <c r="DA88" i="1"/>
  <c r="DA87" i="1"/>
  <c r="DA86" i="1"/>
  <c r="DA85" i="1"/>
  <c r="DA84" i="1"/>
  <c r="DA83" i="1"/>
  <c r="DA82" i="1"/>
  <c r="DA197" i="1" s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7" i="1"/>
  <c r="DA56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6" i="1"/>
  <c r="DA193" i="1" s="1"/>
  <c r="DA15" i="1"/>
  <c r="DA14" i="1"/>
  <c r="DA13" i="1"/>
  <c r="DA12" i="1"/>
  <c r="DA11" i="1"/>
  <c r="DA10" i="1"/>
  <c r="DC55" i="1"/>
  <c r="DC143" i="1"/>
  <c r="DB143" i="1"/>
  <c r="DB179" i="1"/>
  <c r="DB181" i="1"/>
  <c r="DB95" i="1"/>
  <c r="DC95" i="1"/>
  <c r="DB92" i="1"/>
  <c r="DC92" i="1"/>
  <c r="DB55" i="1"/>
  <c r="DC181" i="1"/>
  <c r="DC179" i="1"/>
  <c r="CB143" i="1"/>
  <c r="CC143" i="1"/>
  <c r="CB55" i="1"/>
  <c r="CC55" i="1"/>
  <c r="CN119" i="1"/>
  <c r="CN30" i="1"/>
  <c r="CN107" i="1"/>
  <c r="CN18" i="1"/>
  <c r="CN182" i="1"/>
  <c r="CN180" i="1"/>
  <c r="CN178" i="1"/>
  <c r="CN177" i="1"/>
  <c r="CN176" i="1"/>
  <c r="CN175" i="1"/>
  <c r="CN174" i="1"/>
  <c r="CN173" i="1"/>
  <c r="CN172" i="1"/>
  <c r="CN171" i="1"/>
  <c r="CN170" i="1"/>
  <c r="CN221" i="1" s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6" i="1"/>
  <c r="CN145" i="1"/>
  <c r="CN144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2" i="1"/>
  <c r="CN121" i="1"/>
  <c r="CN120" i="1"/>
  <c r="CN118" i="1"/>
  <c r="CN117" i="1"/>
  <c r="CN116" i="1"/>
  <c r="CN115" i="1"/>
  <c r="CN114" i="1"/>
  <c r="CN113" i="1"/>
  <c r="CN112" i="1"/>
  <c r="CN111" i="1"/>
  <c r="CN110" i="1"/>
  <c r="CN109" i="1"/>
  <c r="CN108" i="1"/>
  <c r="CN105" i="1"/>
  <c r="CN104" i="1"/>
  <c r="CN103" i="1"/>
  <c r="CN102" i="1"/>
  <c r="CN101" i="1"/>
  <c r="CN100" i="1"/>
  <c r="CN99" i="1"/>
  <c r="CN93" i="1"/>
  <c r="CN90" i="1"/>
  <c r="CN89" i="1"/>
  <c r="CN88" i="1"/>
  <c r="CN87" i="1"/>
  <c r="CN86" i="1"/>
  <c r="CN85" i="1"/>
  <c r="CN84" i="1"/>
  <c r="CN83" i="1"/>
  <c r="CN82" i="1"/>
  <c r="CN197" i="1" s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3" i="1"/>
  <c r="CN52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29" i="1"/>
  <c r="CN28" i="1"/>
  <c r="CN27" i="1"/>
  <c r="CN26" i="1"/>
  <c r="CN25" i="1"/>
  <c r="CN24" i="1"/>
  <c r="CN23" i="1"/>
  <c r="CN22" i="1"/>
  <c r="CN21" i="1"/>
  <c r="CN20" i="1"/>
  <c r="CN19" i="1"/>
  <c r="CN16" i="1"/>
  <c r="CN15" i="1"/>
  <c r="CN14" i="1"/>
  <c r="CN13" i="1"/>
  <c r="CN12" i="1"/>
  <c r="CN11" i="1"/>
  <c r="CN10" i="1"/>
  <c r="CZ96" i="1"/>
  <c r="CZ95" i="1" s="1"/>
  <c r="CY96" i="1"/>
  <c r="CY95" i="1" s="1"/>
  <c r="BZ194" i="1"/>
  <c r="BY194" i="1"/>
  <c r="BX194" i="1"/>
  <c r="BZ193" i="1"/>
  <c r="BY193" i="1"/>
  <c r="BX193" i="1"/>
  <c r="BZ192" i="1"/>
  <c r="BY192" i="1"/>
  <c r="BX192" i="1"/>
  <c r="BZ191" i="1"/>
  <c r="BY191" i="1"/>
  <c r="BX191" i="1"/>
  <c r="BZ190" i="1"/>
  <c r="BY190" i="1"/>
  <c r="BX190" i="1"/>
  <c r="BZ189" i="1"/>
  <c r="BY189" i="1"/>
  <c r="BX189" i="1"/>
  <c r="BZ188" i="1"/>
  <c r="BY188" i="1"/>
  <c r="BX188" i="1"/>
  <c r="BZ187" i="1"/>
  <c r="BY187" i="1"/>
  <c r="BX187" i="1"/>
  <c r="BZ186" i="1"/>
  <c r="BY186" i="1"/>
  <c r="BX186" i="1"/>
  <c r="BW192" i="1"/>
  <c r="CW96" i="1"/>
  <c r="CW95" i="1" s="1"/>
  <c r="CA27" i="1"/>
  <c r="CA116" i="1"/>
  <c r="CT96" i="1"/>
  <c r="CA113" i="1"/>
  <c r="BN113" i="1"/>
  <c r="AC113" i="1"/>
  <c r="P113" i="1"/>
  <c r="CA24" i="1"/>
  <c r="BN24" i="1"/>
  <c r="P24" i="1"/>
  <c r="BW194" i="1"/>
  <c r="BV194" i="1"/>
  <c r="BU194" i="1"/>
  <c r="BT194" i="1"/>
  <c r="BS194" i="1"/>
  <c r="BR194" i="1"/>
  <c r="BQ194" i="1"/>
  <c r="BP194" i="1"/>
  <c r="BW193" i="1"/>
  <c r="BV193" i="1"/>
  <c r="BU193" i="1"/>
  <c r="BT193" i="1"/>
  <c r="BS193" i="1"/>
  <c r="BR193" i="1"/>
  <c r="BQ193" i="1"/>
  <c r="BP193" i="1"/>
  <c r="BV192" i="1"/>
  <c r="BU192" i="1"/>
  <c r="BT192" i="1"/>
  <c r="BS192" i="1"/>
  <c r="BR192" i="1"/>
  <c r="BQ192" i="1"/>
  <c r="BP192" i="1"/>
  <c r="BW191" i="1"/>
  <c r="BV191" i="1"/>
  <c r="BU191" i="1"/>
  <c r="BT191" i="1"/>
  <c r="BS191" i="1"/>
  <c r="BR191" i="1"/>
  <c r="BQ191" i="1"/>
  <c r="BP191" i="1"/>
  <c r="BW190" i="1"/>
  <c r="BV190" i="1"/>
  <c r="BU190" i="1"/>
  <c r="BT190" i="1"/>
  <c r="BS190" i="1"/>
  <c r="BR190" i="1"/>
  <c r="BQ190" i="1"/>
  <c r="BP190" i="1"/>
  <c r="BW189" i="1"/>
  <c r="BV189" i="1"/>
  <c r="BU189" i="1"/>
  <c r="BT189" i="1"/>
  <c r="BS189" i="1"/>
  <c r="BR189" i="1"/>
  <c r="BQ189" i="1"/>
  <c r="BP189" i="1"/>
  <c r="BW188" i="1"/>
  <c r="BV188" i="1"/>
  <c r="BU188" i="1"/>
  <c r="BT188" i="1"/>
  <c r="BS188" i="1"/>
  <c r="BR188" i="1"/>
  <c r="BQ188" i="1"/>
  <c r="BP188" i="1"/>
  <c r="BW187" i="1"/>
  <c r="BV187" i="1"/>
  <c r="BU187" i="1"/>
  <c r="BT187" i="1"/>
  <c r="BS187" i="1"/>
  <c r="BR187" i="1"/>
  <c r="BQ187" i="1"/>
  <c r="BP187" i="1"/>
  <c r="BW186" i="1"/>
  <c r="BV186" i="1"/>
  <c r="BU186" i="1"/>
  <c r="BT186" i="1"/>
  <c r="BS186" i="1"/>
  <c r="BR186" i="1"/>
  <c r="BQ186" i="1"/>
  <c r="BP186" i="1"/>
  <c r="BO192" i="1"/>
  <c r="BO191" i="1"/>
  <c r="BO194" i="1"/>
  <c r="BO193" i="1"/>
  <c r="BO190" i="1"/>
  <c r="BO189" i="1"/>
  <c r="BO188" i="1"/>
  <c r="BO187" i="1"/>
  <c r="BO186" i="1"/>
  <c r="CA173" i="1"/>
  <c r="BN173" i="1"/>
  <c r="CA85" i="1"/>
  <c r="BN85" i="1"/>
  <c r="CA174" i="1"/>
  <c r="CA172" i="1"/>
  <c r="CA171" i="1"/>
  <c r="BN174" i="1"/>
  <c r="BN172" i="1"/>
  <c r="BN171" i="1"/>
  <c r="CA86" i="1"/>
  <c r="CA84" i="1"/>
  <c r="CA83" i="1"/>
  <c r="BN86" i="1"/>
  <c r="BN84" i="1"/>
  <c r="BN83" i="1"/>
  <c r="CA133" i="1"/>
  <c r="CA132" i="1"/>
  <c r="CA131" i="1"/>
  <c r="CA130" i="1"/>
  <c r="BN133" i="1"/>
  <c r="BN132" i="1"/>
  <c r="BN131" i="1"/>
  <c r="BN130" i="1"/>
  <c r="CA44" i="1"/>
  <c r="CA43" i="1"/>
  <c r="CA42" i="1"/>
  <c r="CA41" i="1"/>
  <c r="BN44" i="1"/>
  <c r="BN43" i="1"/>
  <c r="BN42" i="1"/>
  <c r="BN41" i="1"/>
  <c r="CA175" i="1"/>
  <c r="BN175" i="1"/>
  <c r="CA87" i="1"/>
  <c r="BN87" i="1"/>
  <c r="CA134" i="1"/>
  <c r="BN134" i="1"/>
  <c r="CA45" i="1"/>
  <c r="BN45" i="1"/>
  <c r="CA121" i="1"/>
  <c r="BN121" i="1"/>
  <c r="AC121" i="1"/>
  <c r="P121" i="1"/>
  <c r="CA32" i="1"/>
  <c r="BN32" i="1"/>
  <c r="AC32" i="1"/>
  <c r="P32" i="1"/>
  <c r="CA182" i="1"/>
  <c r="CA181" i="1"/>
  <c r="CA180" i="1"/>
  <c r="CA179" i="1"/>
  <c r="CA178" i="1"/>
  <c r="CA177" i="1"/>
  <c r="CA176" i="1"/>
  <c r="CA170" i="1"/>
  <c r="CA168" i="1"/>
  <c r="CA167" i="1"/>
  <c r="CA166" i="1"/>
  <c r="CA165" i="1"/>
  <c r="CA164" i="1"/>
  <c r="CA163" i="1"/>
  <c r="CA162" i="1"/>
  <c r="CA161" i="1"/>
  <c r="CA160" i="1"/>
  <c r="CA159" i="1"/>
  <c r="CA158" i="1"/>
  <c r="CA157" i="1"/>
  <c r="CA156" i="1"/>
  <c r="CA155" i="1"/>
  <c r="CA154" i="1"/>
  <c r="CA153" i="1"/>
  <c r="CA152" i="1"/>
  <c r="CA151" i="1"/>
  <c r="CA150" i="1"/>
  <c r="CA149" i="1"/>
  <c r="CA148" i="1"/>
  <c r="CA147" i="1"/>
  <c r="CA146" i="1"/>
  <c r="CA145" i="1"/>
  <c r="CA144" i="1"/>
  <c r="CA142" i="1"/>
  <c r="CA141" i="1"/>
  <c r="CA140" i="1"/>
  <c r="CA139" i="1"/>
  <c r="CA138" i="1"/>
  <c r="CA137" i="1"/>
  <c r="CA136" i="1"/>
  <c r="CA135" i="1"/>
  <c r="CA129" i="1"/>
  <c r="CA128" i="1"/>
  <c r="CA127" i="1"/>
  <c r="CA126" i="1"/>
  <c r="CA125" i="1"/>
  <c r="CA124" i="1"/>
  <c r="CA123" i="1"/>
  <c r="CA122" i="1"/>
  <c r="CA120" i="1"/>
  <c r="CA118" i="1"/>
  <c r="CA117" i="1"/>
  <c r="CA115" i="1"/>
  <c r="CA114" i="1"/>
  <c r="CA112" i="1"/>
  <c r="CA111" i="1"/>
  <c r="CA110" i="1"/>
  <c r="CA109" i="1"/>
  <c r="CA108" i="1"/>
  <c r="CA105" i="1"/>
  <c r="CA104" i="1"/>
  <c r="CA103" i="1"/>
  <c r="CA102" i="1"/>
  <c r="CA101" i="1"/>
  <c r="CA100" i="1"/>
  <c r="CA99" i="1"/>
  <c r="CA96" i="1"/>
  <c r="CA95" i="1"/>
  <c r="CA93" i="1"/>
  <c r="CA92" i="1"/>
  <c r="CA90" i="1"/>
  <c r="CA89" i="1"/>
  <c r="CA88" i="1"/>
  <c r="CA82" i="1"/>
  <c r="CA80" i="1"/>
  <c r="CA79" i="1"/>
  <c r="CA78" i="1"/>
  <c r="CA77" i="1"/>
  <c r="CA76" i="1"/>
  <c r="CA75" i="1"/>
  <c r="CA74" i="1"/>
  <c r="CA73" i="1"/>
  <c r="CA72" i="1"/>
  <c r="CA71" i="1"/>
  <c r="CA70" i="1"/>
  <c r="CA69" i="1"/>
  <c r="CA68" i="1"/>
  <c r="CA67" i="1"/>
  <c r="CA66" i="1"/>
  <c r="CA65" i="1"/>
  <c r="CA64" i="1"/>
  <c r="CA63" i="1"/>
  <c r="CA62" i="1"/>
  <c r="CA61" i="1"/>
  <c r="CA60" i="1"/>
  <c r="CA59" i="1"/>
  <c r="CA58" i="1"/>
  <c r="CA57" i="1"/>
  <c r="CA56" i="1"/>
  <c r="CA53" i="1"/>
  <c r="CA52" i="1"/>
  <c r="CA51" i="1"/>
  <c r="CA50" i="1"/>
  <c r="CA49" i="1"/>
  <c r="CA48" i="1"/>
  <c r="CA47" i="1"/>
  <c r="CA46" i="1"/>
  <c r="CA40" i="1"/>
  <c r="CA39" i="1"/>
  <c r="CA38" i="1"/>
  <c r="CA37" i="1"/>
  <c r="CA36" i="1"/>
  <c r="CA35" i="1"/>
  <c r="CA34" i="1"/>
  <c r="CA33" i="1"/>
  <c r="CA31" i="1"/>
  <c r="CA29" i="1"/>
  <c r="CA28" i="1"/>
  <c r="CA26" i="1"/>
  <c r="CA25" i="1"/>
  <c r="CA23" i="1"/>
  <c r="CA22" i="1"/>
  <c r="CA21" i="1"/>
  <c r="CA20" i="1"/>
  <c r="CA19" i="1"/>
  <c r="CA16" i="1"/>
  <c r="CA15" i="1"/>
  <c r="CA14" i="1"/>
  <c r="CA13" i="1"/>
  <c r="CA12" i="1"/>
  <c r="CA11" i="1"/>
  <c r="CA10" i="1"/>
  <c r="CM181" i="1"/>
  <c r="CM179" i="1"/>
  <c r="CM143" i="1"/>
  <c r="CM95" i="1"/>
  <c r="CM92" i="1"/>
  <c r="CM55" i="1"/>
  <c r="CL181" i="1"/>
  <c r="CL179" i="1"/>
  <c r="CL143" i="1"/>
  <c r="CL95" i="1"/>
  <c r="CL92" i="1"/>
  <c r="CL55" i="1"/>
  <c r="CJ181" i="1"/>
  <c r="CI181" i="1"/>
  <c r="CH181" i="1"/>
  <c r="CG181" i="1"/>
  <c r="CF181" i="1"/>
  <c r="CE181" i="1"/>
  <c r="CD181" i="1"/>
  <c r="CC181" i="1"/>
  <c r="CB181" i="1"/>
  <c r="CK181" i="1"/>
  <c r="CK179" i="1"/>
  <c r="CJ179" i="1"/>
  <c r="CI179" i="1"/>
  <c r="CH179" i="1"/>
  <c r="CG179" i="1"/>
  <c r="CF179" i="1"/>
  <c r="CE179" i="1"/>
  <c r="CD179" i="1"/>
  <c r="CC179" i="1"/>
  <c r="CB179" i="1"/>
  <c r="CK92" i="1"/>
  <c r="CJ92" i="1"/>
  <c r="CI92" i="1"/>
  <c r="CH92" i="1"/>
  <c r="CG92" i="1"/>
  <c r="CF92" i="1"/>
  <c r="CE92" i="1"/>
  <c r="CD92" i="1"/>
  <c r="CC92" i="1"/>
  <c r="CB92" i="1"/>
  <c r="CK95" i="1"/>
  <c r="CJ95" i="1"/>
  <c r="CI95" i="1"/>
  <c r="CH95" i="1"/>
  <c r="CG95" i="1"/>
  <c r="CF95" i="1"/>
  <c r="CD95" i="1"/>
  <c r="CC95" i="1"/>
  <c r="CB95" i="1"/>
  <c r="CK143" i="1"/>
  <c r="CK55" i="1"/>
  <c r="BN129" i="1"/>
  <c r="BN40" i="1"/>
  <c r="CJ143" i="1"/>
  <c r="CJ55" i="1"/>
  <c r="BN140" i="1"/>
  <c r="BN89" i="1"/>
  <c r="CH51" i="1"/>
  <c r="CH194" i="1" s="1"/>
  <c r="BN51" i="1"/>
  <c r="BN177" i="1"/>
  <c r="CI55" i="1"/>
  <c r="CH143" i="1"/>
  <c r="CH55" i="1"/>
  <c r="CI143" i="1"/>
  <c r="CG143" i="1"/>
  <c r="CG55" i="1"/>
  <c r="BN170" i="1"/>
  <c r="BN168" i="1"/>
  <c r="BN167" i="1"/>
  <c r="BN128" i="1"/>
  <c r="BN127" i="1"/>
  <c r="BN82" i="1"/>
  <c r="BN80" i="1"/>
  <c r="BN79" i="1"/>
  <c r="BN39" i="1"/>
  <c r="BN38" i="1"/>
  <c r="CF143" i="1"/>
  <c r="CF55" i="1"/>
  <c r="BN156" i="1"/>
  <c r="BN68" i="1"/>
  <c r="CE96" i="1"/>
  <c r="CE143" i="1"/>
  <c r="CE55" i="1"/>
  <c r="CD143" i="1"/>
  <c r="CD55" i="1"/>
  <c r="BN182" i="1"/>
  <c r="BN181" i="1"/>
  <c r="BN180" i="1"/>
  <c r="BN179" i="1"/>
  <c r="BN178" i="1"/>
  <c r="BN154" i="1"/>
  <c r="BN152" i="1"/>
  <c r="BN176" i="1"/>
  <c r="BN153" i="1"/>
  <c r="BN166" i="1"/>
  <c r="BN165" i="1"/>
  <c r="BN164" i="1"/>
  <c r="BN163" i="1"/>
  <c r="BN162" i="1"/>
  <c r="BN160" i="1"/>
  <c r="BN161" i="1"/>
  <c r="BN159" i="1"/>
  <c r="BN150" i="1"/>
  <c r="BN157" i="1"/>
  <c r="BN155" i="1"/>
  <c r="BN151" i="1"/>
  <c r="BN149" i="1"/>
  <c r="BN148" i="1"/>
  <c r="BN147" i="1"/>
  <c r="BN146" i="1"/>
  <c r="BN145" i="1"/>
  <c r="BN144" i="1"/>
  <c r="BN115" i="1"/>
  <c r="BN142" i="1"/>
  <c r="BN111" i="1"/>
  <c r="BN109" i="1"/>
  <c r="BN139" i="1"/>
  <c r="BN110" i="1"/>
  <c r="BN141" i="1"/>
  <c r="BN126" i="1"/>
  <c r="BN125" i="1"/>
  <c r="BN124" i="1"/>
  <c r="BN123" i="1"/>
  <c r="BN122" i="1"/>
  <c r="BN118" i="1"/>
  <c r="BN120" i="1"/>
  <c r="BN117" i="1"/>
  <c r="BN138" i="1"/>
  <c r="BN137" i="1"/>
  <c r="BN136" i="1"/>
  <c r="BN135" i="1"/>
  <c r="BN105" i="1"/>
  <c r="BN114" i="1"/>
  <c r="BN112" i="1"/>
  <c r="BN108" i="1"/>
  <c r="BN104" i="1"/>
  <c r="BN103" i="1"/>
  <c r="BN102" i="1"/>
  <c r="BN101" i="1"/>
  <c r="BN100" i="1"/>
  <c r="BN99" i="1"/>
  <c r="BN96" i="1"/>
  <c r="BN95" i="1"/>
  <c r="BN93" i="1"/>
  <c r="BN92" i="1"/>
  <c r="BN90" i="1"/>
  <c r="BN70" i="1"/>
  <c r="BN66" i="1"/>
  <c r="BN64" i="1"/>
  <c r="BN88" i="1"/>
  <c r="BN65" i="1"/>
  <c r="BN78" i="1"/>
  <c r="BN77" i="1"/>
  <c r="BN76" i="1"/>
  <c r="BN75" i="1"/>
  <c r="BN74" i="1"/>
  <c r="BN72" i="1"/>
  <c r="BN73" i="1"/>
  <c r="BN71" i="1"/>
  <c r="BN62" i="1"/>
  <c r="BN69" i="1"/>
  <c r="BN67" i="1"/>
  <c r="BN63" i="1"/>
  <c r="BN61" i="1"/>
  <c r="BN60" i="1"/>
  <c r="BN59" i="1"/>
  <c r="BN58" i="1"/>
  <c r="BN57" i="1"/>
  <c r="BN56" i="1"/>
  <c r="BN26" i="1"/>
  <c r="BN53" i="1"/>
  <c r="BN22" i="1"/>
  <c r="BN20" i="1"/>
  <c r="BN50" i="1"/>
  <c r="BN21" i="1"/>
  <c r="BN52" i="1"/>
  <c r="BN37" i="1"/>
  <c r="BN36" i="1"/>
  <c r="BN35" i="1"/>
  <c r="BN34" i="1"/>
  <c r="BN33" i="1"/>
  <c r="BN29" i="1"/>
  <c r="BN31" i="1"/>
  <c r="BN28" i="1"/>
  <c r="BN49" i="1"/>
  <c r="BN48" i="1"/>
  <c r="BN47" i="1"/>
  <c r="BN46" i="1"/>
  <c r="BN16" i="1"/>
  <c r="BN25" i="1"/>
  <c r="BN23" i="1"/>
  <c r="BN19" i="1"/>
  <c r="BN15" i="1"/>
  <c r="BN14" i="1"/>
  <c r="BN13" i="1"/>
  <c r="BN12" i="1"/>
  <c r="BN11" i="1"/>
  <c r="BN10" i="1"/>
  <c r="BZ9" i="1"/>
  <c r="BY9" i="1"/>
  <c r="BX9" i="1"/>
  <c r="BW9" i="1"/>
  <c r="BV9" i="1"/>
  <c r="BU9" i="1"/>
  <c r="BT9" i="1"/>
  <c r="BS9" i="1"/>
  <c r="BR9" i="1"/>
  <c r="BQ9" i="1"/>
  <c r="BP9" i="1"/>
  <c r="BO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M9" i="1"/>
  <c r="L9" i="1"/>
  <c r="K9" i="1"/>
  <c r="J9" i="1"/>
  <c r="I9" i="1"/>
  <c r="H9" i="1"/>
  <c r="G9" i="1"/>
  <c r="F9" i="1"/>
  <c r="E9" i="1"/>
  <c r="D9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B98" i="1"/>
  <c r="AA98" i="1"/>
  <c r="Z98" i="1"/>
  <c r="Y98" i="1"/>
  <c r="X98" i="1"/>
  <c r="W98" i="1"/>
  <c r="V98" i="1"/>
  <c r="U98" i="1"/>
  <c r="T98" i="1"/>
  <c r="S98" i="1"/>
  <c r="R98" i="1"/>
  <c r="Q98" i="1"/>
  <c r="O98" i="1"/>
  <c r="N98" i="1"/>
  <c r="M98" i="1"/>
  <c r="L98" i="1"/>
  <c r="K98" i="1"/>
  <c r="J98" i="1"/>
  <c r="I98" i="1"/>
  <c r="H98" i="1"/>
  <c r="G98" i="1"/>
  <c r="F98" i="1"/>
  <c r="E98" i="1"/>
  <c r="D98" i="1"/>
  <c r="BY143" i="1"/>
  <c r="BX143" i="1"/>
  <c r="BW143" i="1"/>
  <c r="BV143" i="1"/>
  <c r="BU143" i="1"/>
  <c r="BT143" i="1"/>
  <c r="BS143" i="1"/>
  <c r="BR143" i="1"/>
  <c r="BQ143" i="1"/>
  <c r="BP143" i="1"/>
  <c r="BO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Y55" i="1"/>
  <c r="BX55" i="1"/>
  <c r="BW55" i="1"/>
  <c r="BV55" i="1"/>
  <c r="BU55" i="1"/>
  <c r="BT55" i="1"/>
  <c r="BS55" i="1"/>
  <c r="BR55" i="1"/>
  <c r="BQ55" i="1"/>
  <c r="BP55" i="1"/>
  <c r="BO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Z55" i="1"/>
  <c r="BZ143" i="1"/>
  <c r="AC99" i="1"/>
  <c r="AC100" i="1"/>
  <c r="AC101" i="1"/>
  <c r="AC102" i="1"/>
  <c r="AC103" i="1"/>
  <c r="AC104" i="1"/>
  <c r="AC108" i="1"/>
  <c r="AC112" i="1"/>
  <c r="AC114" i="1"/>
  <c r="AC105" i="1"/>
  <c r="AC135" i="1"/>
  <c r="AC136" i="1"/>
  <c r="AC137" i="1"/>
  <c r="AC138" i="1"/>
  <c r="AC117" i="1"/>
  <c r="AC120" i="1"/>
  <c r="AC118" i="1"/>
  <c r="AC122" i="1"/>
  <c r="P100" i="1"/>
  <c r="P101" i="1"/>
  <c r="P102" i="1"/>
  <c r="P103" i="1"/>
  <c r="P104" i="1"/>
  <c r="P108" i="1"/>
  <c r="P112" i="1"/>
  <c r="P114" i="1"/>
  <c r="P105" i="1"/>
  <c r="P135" i="1"/>
  <c r="P136" i="1"/>
  <c r="P137" i="1"/>
  <c r="P138" i="1"/>
  <c r="P117" i="1"/>
  <c r="P120" i="1"/>
  <c r="P118" i="1"/>
  <c r="P122" i="1"/>
  <c r="P99" i="1"/>
  <c r="AC33" i="1"/>
  <c r="AC29" i="1"/>
  <c r="AC31" i="1"/>
  <c r="AC28" i="1"/>
  <c r="AC49" i="1"/>
  <c r="AC48" i="1"/>
  <c r="AC47" i="1"/>
  <c r="AC46" i="1"/>
  <c r="AC16" i="1"/>
  <c r="AC25" i="1"/>
  <c r="AC15" i="1"/>
  <c r="AC14" i="1"/>
  <c r="AC13" i="1"/>
  <c r="AC12" i="1"/>
  <c r="AC11" i="1"/>
  <c r="AC10" i="1"/>
  <c r="P11" i="1"/>
  <c r="P12" i="1"/>
  <c r="P13" i="1"/>
  <c r="P14" i="1"/>
  <c r="P15" i="1"/>
  <c r="P23" i="1"/>
  <c r="P25" i="1"/>
  <c r="P16" i="1"/>
  <c r="P46" i="1"/>
  <c r="P47" i="1"/>
  <c r="P48" i="1"/>
  <c r="P49" i="1"/>
  <c r="P28" i="1"/>
  <c r="P31" i="1"/>
  <c r="P29" i="1"/>
  <c r="P33" i="1"/>
  <c r="P10" i="1"/>
  <c r="CM185" i="1" l="1"/>
  <c r="CS185" i="1"/>
  <c r="CS206" i="1" s="1"/>
  <c r="CD185" i="1"/>
  <c r="CD206" i="1" s="1"/>
  <c r="CX185" i="1"/>
  <c r="CX206" i="1" s="1"/>
  <c r="CR185" i="1"/>
  <c r="CG185" i="1"/>
  <c r="CN189" i="1"/>
  <c r="CN200" i="1"/>
  <c r="DA200" i="1"/>
  <c r="DA215" i="1"/>
  <c r="DA228" i="1"/>
  <c r="CK185" i="1"/>
  <c r="CP185" i="1"/>
  <c r="CP206" i="1" s="1"/>
  <c r="CC185" i="1"/>
  <c r="CC206" i="1" s="1"/>
  <c r="CL185" i="1"/>
  <c r="CL206" i="1" s="1"/>
  <c r="DD185" i="1"/>
  <c r="CO185" i="1"/>
  <c r="CH185" i="1"/>
  <c r="DC185" i="1"/>
  <c r="CQ185" i="1"/>
  <c r="CJ185" i="1"/>
  <c r="CZ185" i="1"/>
  <c r="CZ206" i="1" s="1"/>
  <c r="CV185" i="1"/>
  <c r="CB185" i="1"/>
  <c r="CB206" i="1" s="1"/>
  <c r="CW185" i="1"/>
  <c r="CW206" i="1" s="1"/>
  <c r="CU185" i="1"/>
  <c r="CU206" i="1" s="1"/>
  <c r="CF185" i="1"/>
  <c r="CI185" i="1"/>
  <c r="CY185" i="1"/>
  <c r="CY206" i="1" s="1"/>
  <c r="DA226" i="1"/>
  <c r="DA198" i="1"/>
  <c r="CN229" i="1"/>
  <c r="DA218" i="1"/>
  <c r="DA194" i="1"/>
  <c r="DA214" i="1"/>
  <c r="DA229" i="1"/>
  <c r="CN205" i="1"/>
  <c r="DA205" i="1"/>
  <c r="CN218" i="1"/>
  <c r="CN213" i="1"/>
  <c r="CN224" i="1"/>
  <c r="DA224" i="1"/>
  <c r="DA213" i="1"/>
  <c r="DA189" i="1"/>
  <c r="CN202" i="1"/>
  <c r="CN210" i="1"/>
  <c r="DA202" i="1"/>
  <c r="CN204" i="1"/>
  <c r="DA186" i="1"/>
  <c r="DA234" i="1" s="1"/>
  <c r="DA227" i="1"/>
  <c r="DA191" i="1"/>
  <c r="DA239" i="1" s="1"/>
  <c r="DA204" i="1"/>
  <c r="DA241" i="1" s="1"/>
  <c r="CN193" i="1"/>
  <c r="CN241" i="1" s="1"/>
  <c r="DN55" i="1"/>
  <c r="DA221" i="1"/>
  <c r="AI97" i="1"/>
  <c r="AQ97" i="1"/>
  <c r="AY97" i="1"/>
  <c r="BG97" i="1"/>
  <c r="CN203" i="1"/>
  <c r="DA190" i="1"/>
  <c r="DA238" i="1" s="1"/>
  <c r="CN191" i="1"/>
  <c r="CN190" i="1"/>
  <c r="CN238" i="1" s="1"/>
  <c r="CN211" i="1"/>
  <c r="CN222" i="1"/>
  <c r="DN179" i="1"/>
  <c r="F7" i="1"/>
  <c r="N7" i="1"/>
  <c r="CN186" i="1"/>
  <c r="CN234" i="1" s="1"/>
  <c r="DN95" i="1"/>
  <c r="DN236" i="1" s="1"/>
  <c r="DA187" i="1"/>
  <c r="CN198" i="1"/>
  <c r="DN181" i="1"/>
  <c r="DA9" i="1"/>
  <c r="DA192" i="1"/>
  <c r="DA222" i="1"/>
  <c r="CN192" i="1"/>
  <c r="DN143" i="1"/>
  <c r="CH9" i="1"/>
  <c r="CN98" i="1"/>
  <c r="CN216" i="1"/>
  <c r="CN187" i="1"/>
  <c r="CN217" i="1"/>
  <c r="CN228" i="1"/>
  <c r="CN215" i="1"/>
  <c r="CN214" i="1"/>
  <c r="CN227" i="1"/>
  <c r="DN92" i="1"/>
  <c r="DA211" i="1"/>
  <c r="DA210" i="1"/>
  <c r="DA203" i="1"/>
  <c r="CN226" i="1"/>
  <c r="DA98" i="1"/>
  <c r="DA216" i="1"/>
  <c r="CM206" i="1"/>
  <c r="CV206" i="1"/>
  <c r="CF206" i="1"/>
  <c r="CO206" i="1"/>
  <c r="CQ206" i="1"/>
  <c r="CG206" i="1"/>
  <c r="CI206" i="1"/>
  <c r="CR206" i="1"/>
  <c r="CJ206" i="1"/>
  <c r="CK206" i="1"/>
  <c r="DC206" i="1"/>
  <c r="DD206" i="1"/>
  <c r="CA189" i="1"/>
  <c r="CA190" i="1"/>
  <c r="BS97" i="1"/>
  <c r="AG97" i="1"/>
  <c r="CA188" i="1"/>
  <c r="CN51" i="1"/>
  <c r="CN9" i="1" s="1"/>
  <c r="CA193" i="1"/>
  <c r="CA194" i="1"/>
  <c r="AC9" i="1"/>
  <c r="AC7" i="1" s="1"/>
  <c r="AE97" i="1"/>
  <c r="AM97" i="1"/>
  <c r="AU97" i="1"/>
  <c r="BC97" i="1"/>
  <c r="BK97" i="1"/>
  <c r="BT97" i="1"/>
  <c r="P98" i="1"/>
  <c r="P97" i="1" s="1"/>
  <c r="AC98" i="1"/>
  <c r="AC97" i="1" s="1"/>
  <c r="CA187" i="1"/>
  <c r="CA192" i="1"/>
  <c r="CE95" i="1"/>
  <c r="CN96" i="1"/>
  <c r="CA191" i="1"/>
  <c r="CA186" i="1"/>
  <c r="BN9" i="1"/>
  <c r="P9" i="1"/>
  <c r="P7" i="1" s="1"/>
  <c r="DA96" i="1"/>
  <c r="AD7" i="1"/>
  <c r="CT95" i="1"/>
  <c r="AL7" i="1"/>
  <c r="BB7" i="1"/>
  <c r="U97" i="1"/>
  <c r="BR7" i="1"/>
  <c r="AV97" i="1"/>
  <c r="BD7" i="1"/>
  <c r="X7" i="1"/>
  <c r="BD97" i="1"/>
  <c r="AN97" i="1"/>
  <c r="BK7" i="1"/>
  <c r="BU7" i="1"/>
  <c r="E97" i="1"/>
  <c r="M97" i="1"/>
  <c r="M7" i="1"/>
  <c r="V97" i="1"/>
  <c r="AW97" i="1"/>
  <c r="AN7" i="1"/>
  <c r="AP7" i="1"/>
  <c r="V7" i="1"/>
  <c r="AM7" i="1"/>
  <c r="AO97" i="1"/>
  <c r="BM97" i="1"/>
  <c r="AV7" i="1"/>
  <c r="G97" i="1"/>
  <c r="BE97" i="1"/>
  <c r="BT7" i="1"/>
  <c r="BY97" i="1"/>
  <c r="J7" i="1"/>
  <c r="AZ7" i="1"/>
  <c r="BM7" i="1"/>
  <c r="BV7" i="1"/>
  <c r="AP97" i="1"/>
  <c r="G7" i="1"/>
  <c r="BI97" i="1"/>
  <c r="O97" i="1"/>
  <c r="J97" i="1"/>
  <c r="AK7" i="1"/>
  <c r="BE7" i="1"/>
  <c r="AW7" i="1"/>
  <c r="K97" i="1"/>
  <c r="BA97" i="1"/>
  <c r="BZ97" i="1"/>
  <c r="BI7" i="1"/>
  <c r="BV97" i="1"/>
  <c r="CX97" i="1"/>
  <c r="DD97" i="1"/>
  <c r="AR7" i="1"/>
  <c r="E7" i="1"/>
  <c r="AB7" i="1"/>
  <c r="AS7" i="1"/>
  <c r="AG7" i="1"/>
  <c r="AL97" i="1"/>
  <c r="BB97" i="1"/>
  <c r="O7" i="1"/>
  <c r="BH7" i="1"/>
  <c r="AF7" i="1"/>
  <c r="X97" i="1"/>
  <c r="DA179" i="1"/>
  <c r="CP97" i="1"/>
  <c r="BH97" i="1"/>
  <c r="H97" i="1"/>
  <c r="Q97" i="1"/>
  <c r="Y97" i="1"/>
  <c r="AD97" i="1"/>
  <c r="I7" i="1"/>
  <c r="R7" i="1"/>
  <c r="BP7" i="1"/>
  <c r="BX7" i="1"/>
  <c r="BO7" i="1"/>
  <c r="D97" i="1"/>
  <c r="CG97" i="1"/>
  <c r="D7" i="1"/>
  <c r="L97" i="1"/>
  <c r="S97" i="1"/>
  <c r="AX97" i="1"/>
  <c r="BF97" i="1"/>
  <c r="BO97" i="1"/>
  <c r="CN143" i="1"/>
  <c r="CJ97" i="1"/>
  <c r="BJ7" i="1"/>
  <c r="U7" i="1"/>
  <c r="AO7" i="1"/>
  <c r="BA7" i="1"/>
  <c r="AJ7" i="1"/>
  <c r="BS7" i="1"/>
  <c r="Z7" i="1"/>
  <c r="BL7" i="1"/>
  <c r="AT7" i="1"/>
  <c r="CW97" i="1"/>
  <c r="BG7" i="1"/>
  <c r="AB97" i="1"/>
  <c r="H7" i="1"/>
  <c r="AT97" i="1"/>
  <c r="CE97" i="1"/>
  <c r="DB97" i="1"/>
  <c r="CT97" i="1"/>
  <c r="CH97" i="1"/>
  <c r="T97" i="1"/>
  <c r="AI7" i="1"/>
  <c r="BZ7" i="1"/>
  <c r="I97" i="1"/>
  <c r="CN181" i="1"/>
  <c r="DA92" i="1"/>
  <c r="BN55" i="1"/>
  <c r="BW97" i="1"/>
  <c r="AJ97" i="1"/>
  <c r="CV97" i="1"/>
  <c r="AQ7" i="1"/>
  <c r="BR97" i="1"/>
  <c r="CY97" i="1"/>
  <c r="AX7" i="1"/>
  <c r="AH7" i="1"/>
  <c r="Y7" i="1"/>
  <c r="BF7" i="1"/>
  <c r="BW7" i="1"/>
  <c r="N97" i="1"/>
  <c r="W97" i="1"/>
  <c r="AF97" i="1"/>
  <c r="BL97" i="1"/>
  <c r="BU97" i="1"/>
  <c r="CD97" i="1"/>
  <c r="CF97" i="1"/>
  <c r="CU97" i="1"/>
  <c r="K7" i="1"/>
  <c r="CQ97" i="1"/>
  <c r="R97" i="1"/>
  <c r="Z97" i="1"/>
  <c r="AH97" i="1"/>
  <c r="AY7" i="1"/>
  <c r="BY7" i="1"/>
  <c r="L7" i="1"/>
  <c r="S7" i="1"/>
  <c r="AU7" i="1"/>
  <c r="CN92" i="1"/>
  <c r="CZ97" i="1"/>
  <c r="CR97" i="1"/>
  <c r="DA55" i="1"/>
  <c r="BP97" i="1"/>
  <c r="CA143" i="1"/>
  <c r="AK97" i="1"/>
  <c r="AS97" i="1"/>
  <c r="T7" i="1"/>
  <c r="CB97" i="1"/>
  <c r="DA143" i="1"/>
  <c r="Q7" i="1"/>
  <c r="AA7" i="1"/>
  <c r="CA55" i="1"/>
  <c r="BQ7" i="1"/>
  <c r="CK97" i="1"/>
  <c r="DC97" i="1"/>
  <c r="AE7" i="1"/>
  <c r="BX97" i="1"/>
  <c r="W7" i="1"/>
  <c r="CN55" i="1"/>
  <c r="CM97" i="1"/>
  <c r="CO97" i="1"/>
  <c r="AA97" i="1"/>
  <c r="AR97" i="1"/>
  <c r="AZ97" i="1"/>
  <c r="CA98" i="1"/>
  <c r="BQ97" i="1"/>
  <c r="CA9" i="1"/>
  <c r="CL97" i="1"/>
  <c r="CS97" i="1"/>
  <c r="BN143" i="1"/>
  <c r="BN98" i="1"/>
  <c r="BJ97" i="1"/>
  <c r="BC7" i="1"/>
  <c r="CN179" i="1"/>
  <c r="F97" i="1"/>
  <c r="CI97" i="1"/>
  <c r="CC97" i="1"/>
  <c r="DA181" i="1"/>
  <c r="DN244" i="1" l="1"/>
  <c r="CN240" i="1"/>
  <c r="DA235" i="1"/>
  <c r="CN235" i="1"/>
  <c r="DA237" i="1"/>
  <c r="CN237" i="1"/>
  <c r="CN239" i="1"/>
  <c r="DA242" i="1"/>
  <c r="DA240" i="1"/>
  <c r="DA209" i="1"/>
  <c r="DB185" i="1"/>
  <c r="DB206" i="1" s="1"/>
  <c r="CN209" i="1"/>
  <c r="CT185" i="1"/>
  <c r="DN185" i="1"/>
  <c r="DN206" i="1" s="1"/>
  <c r="CN194" i="1"/>
  <c r="CN242" i="1" s="1"/>
  <c r="DA196" i="1"/>
  <c r="DA220" i="1"/>
  <c r="CT206" i="1"/>
  <c r="CN196" i="1"/>
  <c r="DN7" i="1"/>
  <c r="CN220" i="1"/>
  <c r="CN7" i="1"/>
  <c r="CE185" i="1"/>
  <c r="CH206" i="1"/>
  <c r="DN97" i="1"/>
  <c r="CN95" i="1"/>
  <c r="CN236" i="1" s="1"/>
  <c r="CN244" i="1" s="1"/>
  <c r="DA95" i="1"/>
  <c r="DA236" i="1" s="1"/>
  <c r="DA244" i="1" s="1"/>
  <c r="BN97" i="1"/>
  <c r="BN7" i="1"/>
  <c r="CA97" i="1"/>
  <c r="CN97" i="1"/>
  <c r="DA97" i="1"/>
  <c r="CA7" i="1"/>
  <c r="DN245" i="1" l="1"/>
  <c r="CN245" i="1"/>
  <c r="DA185" i="1"/>
  <c r="CN185" i="1"/>
  <c r="DA206" i="1"/>
  <c r="DA230" i="1"/>
  <c r="CN206" i="1"/>
  <c r="CN230" i="1"/>
  <c r="CE206" i="1"/>
  <c r="DA7" i="1"/>
  <c r="DA245" i="1" s="1"/>
  <c r="AV16" i="2" l="1"/>
  <c r="AV14" i="2" l="1"/>
  <c r="AV199" i="2"/>
  <c r="AV207" i="2" l="1"/>
  <c r="AV200" i="2"/>
</calcChain>
</file>

<file path=xl/sharedStrings.xml><?xml version="1.0" encoding="utf-8"?>
<sst xmlns="http://schemas.openxmlformats.org/spreadsheetml/2006/main" count="778" uniqueCount="261">
  <si>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</si>
  <si>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</si>
  <si>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</si>
  <si>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</si>
  <si>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</si>
  <si>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</si>
  <si>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</si>
  <si>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</si>
  <si>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E01</t>
  </si>
  <si>
    <t>E02</t>
  </si>
  <si>
    <t>Posición deudora-EDV</t>
  </si>
  <si>
    <t>E03</t>
  </si>
  <si>
    <t>Posición acreedora-EDV</t>
  </si>
  <si>
    <t>E04</t>
  </si>
  <si>
    <t>E05</t>
  </si>
  <si>
    <t>E06</t>
  </si>
  <si>
    <t>Transferencia a cuentas propias</t>
  </si>
  <si>
    <t>E17</t>
  </si>
  <si>
    <t>Pago posición deudora-ACCL</t>
  </si>
  <si>
    <t>E08</t>
  </si>
  <si>
    <t>Pago  posición acreedora-ACCL</t>
  </si>
  <si>
    <t>F01</t>
  </si>
  <si>
    <t>Depósitos de Fondos en Custodia</t>
  </si>
  <si>
    <t>F02</t>
  </si>
  <si>
    <t>Provisión Fondos en Custodia</t>
  </si>
  <si>
    <t>F03</t>
  </si>
  <si>
    <t>E11</t>
  </si>
  <si>
    <t>Reversión de Fondos en Custodia</t>
  </si>
  <si>
    <t>E20</t>
  </si>
  <si>
    <t>Cancelación créditos liquidez</t>
  </si>
  <si>
    <t>E21</t>
  </si>
  <si>
    <t>Créditos intradiarios</t>
  </si>
  <si>
    <t>E30</t>
  </si>
  <si>
    <t>ME</t>
  </si>
  <si>
    <t>F04</t>
  </si>
  <si>
    <t>Jul</t>
  </si>
  <si>
    <t>Ago</t>
  </si>
  <si>
    <t>Sep</t>
  </si>
  <si>
    <t>Confirmación de Retiro de Fdos en Custodia</t>
  </si>
  <si>
    <t>(En millones de Bolivianos)</t>
  </si>
  <si>
    <t xml:space="preserve">Valor de las operaciones ME </t>
  </si>
  <si>
    <t xml:space="preserve">Valor de las operaciones UFV </t>
  </si>
  <si>
    <t>Valor de las operaciones MVDOL</t>
  </si>
  <si>
    <t>Confirmación de Retiro de Fdos en custodia</t>
  </si>
  <si>
    <t xml:space="preserve">Valor de las operaciones MN </t>
  </si>
  <si>
    <t>Oct</t>
  </si>
  <si>
    <t>Nov</t>
  </si>
  <si>
    <t>Dic</t>
  </si>
  <si>
    <t xml:space="preserve">                Gerencia de Entidades Financieras</t>
  </si>
  <si>
    <t>Acumulado en el año 2009</t>
  </si>
  <si>
    <t>Acumulado en el año 2010</t>
  </si>
  <si>
    <t>Número de operaciones MN</t>
  </si>
  <si>
    <t>Número de operaciones ME</t>
  </si>
  <si>
    <t>Número de operaciones MVDOL</t>
  </si>
  <si>
    <t>Número de operaciones UFV</t>
  </si>
  <si>
    <t>Cifras acumuladas</t>
  </si>
  <si>
    <t>Var %</t>
  </si>
  <si>
    <t>T01</t>
  </si>
  <si>
    <t>Transferencia de fondos a la CUT –Tes.Dire.</t>
  </si>
  <si>
    <t>E31</t>
  </si>
  <si>
    <t>Retiro de efectivo en Tesorería del BCB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</si>
  <si>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</si>
  <si>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</si>
  <si>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</si>
  <si>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</si>
  <si>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E15</t>
  </si>
  <si>
    <t>Pago de préstamo interbancario</t>
  </si>
  <si>
    <t>Transferencias por recaudaciones tributarias IDH</t>
  </si>
  <si>
    <t>E32</t>
  </si>
  <si>
    <t>E33</t>
  </si>
  <si>
    <t>E35</t>
  </si>
  <si>
    <t>Compra cartera de créditos entidades financieras</t>
  </si>
  <si>
    <t>Transferencias a beneficiarios por liquidación de valores</t>
  </si>
  <si>
    <t>Préstamos interbancarios</t>
  </si>
  <si>
    <t>Otras Transferencias c/glosa</t>
  </si>
  <si>
    <t>Transf. Tributarias</t>
  </si>
  <si>
    <t>Transf Aduaneras</t>
  </si>
  <si>
    <t>E23</t>
  </si>
  <si>
    <t>Créditos de liq Tramo I</t>
  </si>
  <si>
    <t>Transferencia de fondos c/glosa no clasificada</t>
  </si>
  <si>
    <t>EDV VALOR</t>
  </si>
  <si>
    <t>ACCL</t>
  </si>
  <si>
    <t>INTERBANC</t>
  </si>
  <si>
    <t>R. ADUAN</t>
  </si>
  <si>
    <t>F. CUSTODIA</t>
  </si>
  <si>
    <t>C. PROPÍAS</t>
  </si>
  <si>
    <t>CRED.LIQ.</t>
  </si>
  <si>
    <t>CUT</t>
  </si>
  <si>
    <t>E13</t>
  </si>
  <si>
    <t>M04T</t>
  </si>
  <si>
    <t>E12</t>
  </si>
  <si>
    <t>E14</t>
  </si>
  <si>
    <t>T02</t>
  </si>
  <si>
    <t>Pago de posición multilateral neta acreedora ATC</t>
  </si>
  <si>
    <t>Pago de posición multilateral neta deudora ATC</t>
  </si>
  <si>
    <t>Incremento límite de posisión multilateral neta deudora ATC</t>
  </si>
  <si>
    <t>Pago de posición multilateral neta deudora no cubierta ATC</t>
  </si>
  <si>
    <t>Transferencia saldos de cuentas sin movimiento Art. 1308</t>
  </si>
  <si>
    <t>ATC</t>
  </si>
  <si>
    <t>E19</t>
  </si>
  <si>
    <t>Transferencia entre otras cuentas operativas</t>
  </si>
  <si>
    <t>E18</t>
  </si>
  <si>
    <t>Transferencia del sistema financiero por cuenta de terceros a la CUT</t>
  </si>
  <si>
    <t>Total 2013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</si>
  <si>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</si>
  <si>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</si>
  <si>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</si>
  <si>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</si>
  <si>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>Liquidación títulos desmaterializados - EDV*</t>
  </si>
  <si>
    <t xml:space="preserve">Transferencias interbancarias </t>
  </si>
  <si>
    <t>Liquidación pagos con cheques y órdenes electrónicas - CCC y ACH*</t>
  </si>
  <si>
    <t>E16</t>
  </si>
  <si>
    <t>E36</t>
  </si>
  <si>
    <t>E37</t>
  </si>
  <si>
    <t>Pago de posición multilateral neta deudora LINKSER</t>
  </si>
  <si>
    <t>Pago de posición multilateral neta acreedora LINKSER</t>
  </si>
  <si>
    <t>E46</t>
  </si>
  <si>
    <t>Transferencias a cuentas de clientes del Sistema Financiero</t>
  </si>
  <si>
    <t>M05T</t>
  </si>
  <si>
    <t>Pago de PMND no cubierta por LINKSER</t>
  </si>
  <si>
    <t>E38</t>
  </si>
  <si>
    <t>Incremento límite de posisión multilateral neta deudora LINKSER</t>
  </si>
  <si>
    <t>Total 2014</t>
  </si>
  <si>
    <t>E24</t>
  </si>
  <si>
    <t>Créditos de liquidez Tramo I</t>
  </si>
  <si>
    <t>E78</t>
  </si>
  <si>
    <t>Transferencias del sistema financiero a agencias de bolsa</t>
  </si>
  <si>
    <t>Creditos de liquidez Tramo II</t>
  </si>
  <si>
    <t>Crédito de liquidez Tramo II</t>
  </si>
  <si>
    <t>E73</t>
  </si>
  <si>
    <t>E74</t>
  </si>
  <si>
    <t>E75</t>
  </si>
  <si>
    <t>E76</t>
  </si>
  <si>
    <t>Pago de posición deudora EDV - Agencia de Bolsa</t>
  </si>
  <si>
    <t>Pago de posición acreedora EDV - Agencia de Bolsa</t>
  </si>
  <si>
    <t>Transf. de Agencias de Bolsa a beneficiarios del sistema financiero</t>
  </si>
  <si>
    <t>Transferencias de Agencias de Bolsa con glosa abierta</t>
  </si>
  <si>
    <t>Recuperqación activos recibidos bancos en liquidación</t>
  </si>
  <si>
    <t>Recuperación activos recibidos bancos en liquidación</t>
  </si>
  <si>
    <t>Transferencia entre otras cuentas operativs</t>
  </si>
  <si>
    <t>Transferencias entre cuentas operativas</t>
  </si>
  <si>
    <t>Total 2015</t>
  </si>
  <si>
    <t>1. Sistema de Pagos de Alto Valor (SIPAV-MLH)(1)</t>
  </si>
  <si>
    <t>E10</t>
  </si>
  <si>
    <t>E22</t>
  </si>
  <si>
    <t>Solicitud de crédito de liquidez Tramo CEC</t>
  </si>
  <si>
    <t>Pago de penalización-crédito liquidez día de desembolso</t>
  </si>
  <si>
    <t>Total 2016</t>
  </si>
  <si>
    <t>Incremento Límite de posición multilateral neta dudora LINKSER</t>
  </si>
  <si>
    <t>VALOR MN-UFV</t>
  </si>
  <si>
    <t>VALOR ME-MVDOL</t>
  </si>
  <si>
    <t>TOTAL VALOR</t>
  </si>
  <si>
    <t>VALIDACIÓN</t>
  </si>
  <si>
    <t>VOLUMEN MN-UFV</t>
  </si>
  <si>
    <t>VOLUMEN ME-MVDOL</t>
  </si>
  <si>
    <t>TOTAL VOLUMEN</t>
  </si>
  <si>
    <t>Total 2017</t>
  </si>
  <si>
    <t>Transferencias para pago de impuestos y tasas aduaneras</t>
  </si>
  <si>
    <t>Liquidación pagos tarjetas electrónicas</t>
  </si>
  <si>
    <t>SISTEMA DE PAGOS DE ALTO VALOR</t>
  </si>
  <si>
    <t>1. Módulo de Liquidación Híbrida del LIP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</si>
  <si>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</si>
  <si>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</si>
  <si>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</si>
  <si>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</si>
  <si>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</si>
  <si>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</si>
  <si>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</si>
  <si>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</si>
  <si>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</si>
  <si>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</si>
  <si>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</si>
  <si>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</si>
  <si>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3. Tarjetas Electrónicas</t>
  </si>
  <si>
    <t>TOTAL VALOR OPERACIONES INTERBANCARIAS</t>
  </si>
  <si>
    <t>TOTAL VALOR OPERACIONES INTRABANCARIAS</t>
  </si>
  <si>
    <t>TOTAL PAGO DE SERVICIOS</t>
  </si>
  <si>
    <t>TOTAL NÚMERO OPERACIONES INTERBANCARIAS</t>
  </si>
  <si>
    <t>TOTAL NÚMERO OPERACIONES INTRABANCARIAS</t>
  </si>
  <si>
    <t>TOTAL NÚMERO PAGO DE SERVICIOS</t>
  </si>
  <si>
    <t>TOTAL VALOR PAGOS POR POS</t>
  </si>
  <si>
    <t>TOTAL NÚMERO OPERACIONES PAGOS POR POS</t>
  </si>
  <si>
    <t>Cantidad de POS</t>
  </si>
  <si>
    <t>Cantidad de ATM</t>
  </si>
  <si>
    <t>4. Billetera Móvil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</si>
  <si>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</si>
  <si>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</si>
  <si>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</si>
  <si>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</si>
  <si>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</si>
  <si>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</si>
  <si>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</si>
  <si>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</si>
  <si>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</si>
  <si>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Valor de operaciones MN (En millones de Bolivianos)</t>
  </si>
  <si>
    <t>Valor de operaciones ME (En millones de Bolivianos)</t>
  </si>
  <si>
    <t>Cupones de Bonos (CUP)</t>
  </si>
  <si>
    <t>Bonos del Tesoro (BTS)</t>
  </si>
  <si>
    <t>Bonos a Largo Plazo (BLP)</t>
  </si>
  <si>
    <t>Bonos Bancarios Bursatiles (BBB)</t>
  </si>
  <si>
    <t>Acciones (ACC)</t>
  </si>
  <si>
    <t>Depósitos a Plazo Fijo (DPF)</t>
  </si>
  <si>
    <t>Valores de Comercio Crediticio (VTD)</t>
  </si>
  <si>
    <t>Letras BCB (LBS)</t>
  </si>
  <si>
    <t>Letras BCB Prepagables (LRS)</t>
  </si>
  <si>
    <t>Pagarés Bursaátiles (PGB)</t>
  </si>
  <si>
    <t>Pagarés en Mesa de Negociación (PGS)</t>
  </si>
  <si>
    <t>Cuotas de Participación de Fondos Cerrados (CFC)</t>
  </si>
  <si>
    <t>Bonos Participativos (BPB)</t>
  </si>
  <si>
    <t>MN</t>
  </si>
  <si>
    <t>Letras del Tesoro (LTS)</t>
  </si>
  <si>
    <t>Bonos Municipales (BMS)</t>
  </si>
  <si>
    <t>Bonos BCB (BBS)</t>
  </si>
  <si>
    <t>Certificados de Depósito BCB (CDS)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</si>
  <si>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</si>
  <si>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</si>
  <si>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</si>
  <si>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</si>
  <si>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</si>
  <si>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</si>
  <si>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</si>
  <si>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</si>
  <si>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</si>
  <si>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</si>
  <si>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</si>
  <si>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Cantidad de tarjetas de débito</t>
  </si>
  <si>
    <t>TOTAL VALOR OPERACIONES CHEQUES AJENOS</t>
  </si>
  <si>
    <t>TOTAL VALOR OPERACIONES CHEQUES PROPIOS</t>
  </si>
  <si>
    <t>Valor de operaciones cheques ajenos MN</t>
  </si>
  <si>
    <t>Valor de operaciones cheques ajenos ME</t>
  </si>
  <si>
    <t>TOTAL NÚMERO OPERACIONES CHEQUES AJENOS</t>
  </si>
  <si>
    <t>TOTAL NÚMERO OPERACIONES CHEQUES PROPIOS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</si>
  <si>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</si>
  <si>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</si>
  <si>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</si>
  <si>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</si>
  <si>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</si>
  <si>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</si>
  <si>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</si>
  <si>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18/17</t>
  </si>
  <si>
    <t>E09</t>
  </si>
  <si>
    <t>Venta directa de valores</t>
  </si>
  <si>
    <t>Liquidación títulos desmaterializados - EDV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</si>
  <si>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</si>
  <si>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</si>
  <si>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</si>
  <si>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VALOR DE OPERACIONES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</si>
  <si>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</si>
  <si>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</si>
  <si>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</si>
  <si>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</si>
  <si>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</si>
  <si>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</si>
  <si>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VOLUMEN DE OPERACIONES</t>
  </si>
  <si>
    <t>TOTAL VOLUMEN DE OPERACIONES</t>
  </si>
  <si>
    <t>Valor de las operaciones MN</t>
  </si>
  <si>
    <t>Valor de las operaciones ME</t>
  </si>
  <si>
    <t>Ene-Feb</t>
  </si>
  <si>
    <t>Prueba</t>
  </si>
  <si>
    <t>Total</t>
  </si>
  <si>
    <t>CONSOLIDADO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</si>
</sst>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0"/>
      <color rgb="FF00B050"/>
      <name val="Arial"/>
      <family val="2"/>
    </font>
    <font>
      <sz val="14"/>
      <color rgb="FF00B050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sz val="10"/>
      <color rgb="FFFF0000"/>
      <name val="Arial"/>
      <family val="2"/>
    </font>
    <font>
      <i/>
      <sz val="11"/>
      <color theme="1"/>
      <name val="Niagara Solid"/>
      <family val="5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Niagara Solid"/>
      <family val="5"/>
    </font>
    <font>
      <b/>
      <sz val="11"/>
      <color theme="1"/>
      <name val="Niagara Solid"/>
      <family val="5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051">
    <xf numFmtId="0" fontId="0" fillId="0" borderId="0"/>
    <xf numFmtId="0" fontId="7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9" applyNumberFormat="0" applyAlignment="0" applyProtection="0"/>
    <xf numFmtId="0" fontId="15" fillId="7" borderId="20" applyNumberFormat="0" applyAlignment="0" applyProtection="0"/>
    <xf numFmtId="0" fontId="16" fillId="7" borderId="19" applyNumberFormat="0" applyAlignment="0" applyProtection="0"/>
    <xf numFmtId="0" fontId="17" fillId="0" borderId="21" applyNumberFormat="0" applyFill="0" applyAlignment="0" applyProtection="0"/>
    <xf numFmtId="0" fontId="18" fillId="8" borderId="2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2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23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3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23" fillId="0" borderId="0"/>
    <xf numFmtId="0" fontId="3" fillId="28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3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3" fillId="0" borderId="0"/>
    <xf numFmtId="0" fontId="23" fillId="0" borderId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2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23" borderId="0" applyNumberFormat="0" applyBorder="0" applyAlignment="0" applyProtection="0"/>
    <xf numFmtId="0" fontId="23" fillId="0" borderId="0"/>
    <xf numFmtId="0" fontId="23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3" fillId="0" borderId="0" applyFont="0" applyFill="0" applyBorder="0" applyAlignment="0" applyProtection="0"/>
  </cellStyleXfs>
  <cellXfs count="520">
    <xf numFmtId="0" fontId="0" fillId="0" borderId="0" xfId="0"/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/>
    <xf numFmtId="0" fontId="26" fillId="34" borderId="0" xfId="0" applyFont="1" applyFill="1" applyBorder="1" applyAlignment="1"/>
    <xf numFmtId="0" fontId="24" fillId="0" borderId="0" xfId="0" applyFont="1" applyBorder="1" applyAlignment="1">
      <alignment horizontal="left"/>
    </xf>
    <xf numFmtId="0" fontId="29" fillId="0" borderId="0" xfId="0" applyFont="1" applyBorder="1" applyAlignment="1"/>
    <xf numFmtId="0" fontId="30" fillId="0" borderId="0" xfId="0" applyFont="1" applyBorder="1" applyAlignment="1"/>
    <xf numFmtId="0" fontId="25" fillId="2" borderId="4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right"/>
    </xf>
    <xf numFmtId="0" fontId="32" fillId="34" borderId="0" xfId="0" applyFont="1" applyFill="1" applyBorder="1" applyAlignment="1"/>
    <xf numFmtId="0" fontId="33" fillId="2" borderId="8" xfId="0" applyFont="1" applyFill="1" applyBorder="1" applyAlignment="1"/>
    <xf numFmtId="0" fontId="28" fillId="2" borderId="2" xfId="0" applyFont="1" applyFill="1" applyBorder="1" applyAlignment="1">
      <alignment horizontal="left"/>
    </xf>
    <xf numFmtId="17" fontId="28" fillId="2" borderId="13" xfId="0" applyNumberFormat="1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5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33" fillId="2" borderId="8" xfId="0" applyFont="1" applyFill="1" applyBorder="1" applyAlignment="1">
      <alignment horizontal="left"/>
    </xf>
    <xf numFmtId="0" fontId="33" fillId="2" borderId="13" xfId="0" applyFont="1" applyFill="1" applyBorder="1" applyAlignment="1"/>
    <xf numFmtId="3" fontId="29" fillId="0" borderId="2" xfId="0" applyNumberFormat="1" applyFont="1" applyBorder="1" applyAlignment="1">
      <alignment horizontal="right"/>
    </xf>
    <xf numFmtId="3" fontId="29" fillId="0" borderId="3" xfId="0" applyNumberFormat="1" applyFont="1" applyBorder="1" applyAlignment="1">
      <alignment horizontal="right"/>
    </xf>
    <xf numFmtId="3" fontId="29" fillId="2" borderId="2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0" fontId="27" fillId="34" borderId="0" xfId="0" applyFont="1" applyFill="1" applyBorder="1" applyAlignment="1"/>
    <xf numFmtId="0" fontId="27" fillId="34" borderId="0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left"/>
    </xf>
    <xf numFmtId="3" fontId="29" fillId="0" borderId="1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33" fillId="0" borderId="10" xfId="0" applyFont="1" applyBorder="1" applyAlignment="1">
      <alignment horizontal="left"/>
    </xf>
    <xf numFmtId="0" fontId="33" fillId="0" borderId="4" xfId="0" applyFont="1" applyBorder="1" applyAlignment="1">
      <alignment horizontal="left"/>
    </xf>
    <xf numFmtId="0" fontId="33" fillId="2" borderId="14" xfId="0" applyFont="1" applyFill="1" applyBorder="1" applyAlignment="1"/>
    <xf numFmtId="3" fontId="28" fillId="2" borderId="0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29" fillId="0" borderId="11" xfId="0" applyNumberFormat="1" applyFont="1" applyBorder="1" applyAlignment="1">
      <alignment horizontal="right"/>
    </xf>
    <xf numFmtId="0" fontId="24" fillId="34" borderId="0" xfId="0" applyFont="1" applyFill="1" applyBorder="1" applyAlignment="1">
      <alignment horizontal="left"/>
    </xf>
    <xf numFmtId="0" fontId="30" fillId="34" borderId="0" xfId="0" applyFont="1" applyFill="1" applyBorder="1" applyAlignment="1"/>
    <xf numFmtId="0" fontId="26" fillId="2" borderId="0" xfId="0" applyFont="1" applyFill="1" applyBorder="1" applyAlignment="1"/>
    <xf numFmtId="3" fontId="29" fillId="2" borderId="0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/>
    </xf>
    <xf numFmtId="0" fontId="28" fillId="2" borderId="9" xfId="0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3" fontId="25" fillId="2" borderId="12" xfId="0" applyNumberFormat="1" applyFont="1" applyFill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17" fontId="28" fillId="2" borderId="5" xfId="0" applyNumberFormat="1" applyFont="1" applyFill="1" applyBorder="1" applyAlignment="1">
      <alignment horizontal="right"/>
    </xf>
    <xf numFmtId="0" fontId="28" fillId="2" borderId="5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/>
    </xf>
    <xf numFmtId="3" fontId="29" fillId="2" borderId="8" xfId="0" applyNumberFormat="1" applyFont="1" applyFill="1" applyBorder="1" applyAlignment="1">
      <alignment horizontal="right"/>
    </xf>
    <xf numFmtId="3" fontId="29" fillId="2" borderId="1" xfId="0" applyNumberFormat="1" applyFont="1" applyFill="1" applyBorder="1" applyAlignment="1">
      <alignment horizontal="right"/>
    </xf>
    <xf numFmtId="3" fontId="29" fillId="2" borderId="3" xfId="0" applyNumberFormat="1" applyFont="1" applyFill="1" applyBorder="1" applyAlignment="1">
      <alignment horizontal="right"/>
    </xf>
    <xf numFmtId="0" fontId="36" fillId="2" borderId="8" xfId="0" applyFont="1" applyFill="1" applyBorder="1" applyAlignment="1">
      <alignment horizontal="left"/>
    </xf>
    <xf numFmtId="3" fontId="28" fillId="2" borderId="3" xfId="0" applyNumberFormat="1" applyFont="1" applyFill="1" applyBorder="1" applyAlignment="1">
      <alignment horizontal="right"/>
    </xf>
    <xf numFmtId="0" fontId="34" fillId="2" borderId="9" xfId="0" applyFont="1" applyFill="1" applyBorder="1" applyAlignment="1"/>
    <xf numFmtId="0" fontId="34" fillId="2" borderId="11" xfId="0" applyFont="1" applyFill="1" applyBorder="1" applyAlignment="1"/>
    <xf numFmtId="3" fontId="29" fillId="2" borderId="10" xfId="0" applyNumberFormat="1" applyFont="1" applyFill="1" applyBorder="1" applyAlignment="1">
      <alignment horizontal="right"/>
    </xf>
    <xf numFmtId="3" fontId="28" fillId="2" borderId="1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center"/>
    </xf>
    <xf numFmtId="3" fontId="27" fillId="2" borderId="0" xfId="0" applyNumberFormat="1" applyFont="1" applyFill="1" applyBorder="1" applyAlignment="1">
      <alignment horizontal="right"/>
    </xf>
    <xf numFmtId="164" fontId="29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/>
    <xf numFmtId="0" fontId="28" fillId="2" borderId="3" xfId="0" applyFont="1" applyFill="1" applyBorder="1" applyAlignment="1"/>
    <xf numFmtId="3" fontId="29" fillId="0" borderId="1" xfId="0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0" fontId="25" fillId="2" borderId="26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right"/>
    </xf>
    <xf numFmtId="0" fontId="37" fillId="0" borderId="11" xfId="0" applyFont="1" applyBorder="1" applyAlignment="1"/>
    <xf numFmtId="0" fontId="37" fillId="0" borderId="12" xfId="0" applyFont="1" applyBorder="1" applyAlignment="1"/>
    <xf numFmtId="0" fontId="42" fillId="2" borderId="0" xfId="0" applyFont="1" applyFill="1" applyBorder="1" applyAlignment="1"/>
    <xf numFmtId="3" fontId="44" fillId="2" borderId="3" xfId="0" applyNumberFormat="1" applyFont="1" applyFill="1" applyBorder="1" applyAlignment="1">
      <alignment horizontal="right"/>
    </xf>
    <xf numFmtId="3" fontId="44" fillId="2" borderId="14" xfId="0" applyNumberFormat="1" applyFont="1" applyFill="1" applyBorder="1" applyAlignment="1">
      <alignment horizontal="right"/>
    </xf>
    <xf numFmtId="3" fontId="44" fillId="2" borderId="7" xfId="0" applyNumberFormat="1" applyFont="1" applyFill="1" applyBorder="1" applyAlignment="1">
      <alignment horizontal="right"/>
    </xf>
    <xf numFmtId="0" fontId="45" fillId="2" borderId="10" xfId="0" applyFont="1" applyFill="1" applyBorder="1" applyAlignment="1">
      <alignment horizontal="left"/>
    </xf>
    <xf numFmtId="0" fontId="46" fillId="2" borderId="11" xfId="0" applyFont="1" applyFill="1" applyBorder="1" applyAlignment="1"/>
    <xf numFmtId="3" fontId="47" fillId="2" borderId="8" xfId="0" applyNumberFormat="1" applyFont="1" applyFill="1" applyBorder="1" applyAlignment="1"/>
    <xf numFmtId="3" fontId="47" fillId="2" borderId="2" xfId="0" applyNumberFormat="1" applyFont="1" applyFill="1" applyBorder="1" applyAlignment="1"/>
    <xf numFmtId="3" fontId="44" fillId="2" borderId="13" xfId="0" applyNumberFormat="1" applyFont="1" applyFill="1" applyBorder="1" applyAlignment="1">
      <alignment horizontal="right"/>
    </xf>
    <xf numFmtId="3" fontId="47" fillId="2" borderId="10" xfId="0" applyNumberFormat="1" applyFont="1" applyFill="1" applyBorder="1" applyAlignment="1"/>
    <xf numFmtId="3" fontId="47" fillId="2" borderId="0" xfId="0" applyNumberFormat="1" applyFont="1" applyFill="1" applyBorder="1" applyAlignment="1"/>
    <xf numFmtId="3" fontId="47" fillId="2" borderId="0" xfId="0" applyNumberFormat="1" applyFont="1" applyFill="1" applyBorder="1" applyAlignment="1">
      <alignment horizontal="right"/>
    </xf>
    <xf numFmtId="3" fontId="47" fillId="2" borderId="0" xfId="43" applyNumberFormat="1" applyFont="1" applyFill="1" applyBorder="1"/>
    <xf numFmtId="3" fontId="47" fillId="2" borderId="0" xfId="46" applyNumberFormat="1" applyFont="1" applyFill="1" applyBorder="1"/>
    <xf numFmtId="3" fontId="47" fillId="2" borderId="4" xfId="0" applyNumberFormat="1" applyFont="1" applyFill="1" applyBorder="1" applyAlignment="1"/>
    <xf numFmtId="3" fontId="47" fillId="2" borderId="5" xfId="0" applyNumberFormat="1" applyFont="1" applyFill="1" applyBorder="1" applyAlignment="1"/>
    <xf numFmtId="3" fontId="44" fillId="2" borderId="15" xfId="0" applyNumberFormat="1" applyFont="1" applyFill="1" applyBorder="1" applyAlignment="1">
      <alignment horizontal="right"/>
    </xf>
    <xf numFmtId="3" fontId="44" fillId="2" borderId="1" xfId="0" applyNumberFormat="1" applyFont="1" applyFill="1" applyBorder="1" applyAlignment="1">
      <alignment horizontal="right"/>
    </xf>
    <xf numFmtId="0" fontId="47" fillId="2" borderId="10" xfId="0" applyFont="1" applyFill="1" applyBorder="1" applyAlignment="1"/>
    <xf numFmtId="0" fontId="47" fillId="2" borderId="0" xfId="0" applyFont="1" applyFill="1" applyBorder="1" applyAlignment="1"/>
    <xf numFmtId="3" fontId="47" fillId="2" borderId="2" xfId="0" applyNumberFormat="1" applyFont="1" applyFill="1" applyBorder="1" applyAlignment="1">
      <alignment horizontal="right"/>
    </xf>
    <xf numFmtId="1" fontId="47" fillId="2" borderId="2" xfId="44" applyNumberFormat="1" applyFont="1" applyFill="1" applyBorder="1"/>
    <xf numFmtId="1" fontId="47" fillId="2" borderId="0" xfId="44" applyNumberFormat="1" applyFont="1" applyFill="1" applyBorder="1"/>
    <xf numFmtId="0" fontId="47" fillId="2" borderId="0" xfId="186" applyFont="1" applyFill="1"/>
    <xf numFmtId="0" fontId="44" fillId="2" borderId="1" xfId="0" applyFont="1" applyFill="1" applyBorder="1" applyAlignment="1"/>
    <xf numFmtId="1" fontId="44" fillId="2" borderId="3" xfId="44" applyNumberFormat="1" applyFont="1" applyFill="1" applyBorder="1"/>
    <xf numFmtId="1" fontId="44" fillId="2" borderId="1" xfId="44" applyNumberFormat="1" applyFont="1" applyFill="1" applyBorder="1"/>
    <xf numFmtId="0" fontId="45" fillId="2" borderId="10" xfId="481" applyFont="1" applyFill="1" applyBorder="1" applyAlignment="1">
      <alignment horizontal="left"/>
    </xf>
    <xf numFmtId="0" fontId="47" fillId="2" borderId="1" xfId="0" applyFont="1" applyFill="1" applyBorder="1" applyAlignment="1"/>
    <xf numFmtId="0" fontId="47" fillId="2" borderId="3" xfId="0" applyFont="1" applyFill="1" applyBorder="1" applyAlignment="1"/>
    <xf numFmtId="3" fontId="47" fillId="2" borderId="3" xfId="0" applyNumberFormat="1" applyFont="1" applyFill="1" applyBorder="1" applyAlignment="1">
      <alignment horizontal="right"/>
    </xf>
    <xf numFmtId="0" fontId="44" fillId="2" borderId="3" xfId="0" applyFont="1" applyFill="1" applyBorder="1" applyAlignment="1"/>
    <xf numFmtId="3" fontId="47" fillId="2" borderId="3" xfId="43" applyNumberFormat="1" applyFont="1" applyFill="1" applyBorder="1"/>
    <xf numFmtId="0" fontId="26" fillId="35" borderId="0" xfId="0" applyFont="1" applyFill="1" applyBorder="1" applyAlignment="1"/>
    <xf numFmtId="0" fontId="26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right"/>
    </xf>
    <xf numFmtId="0" fontId="27" fillId="35" borderId="0" xfId="0" applyFont="1" applyFill="1" applyBorder="1" applyAlignment="1">
      <alignment horizontal="center"/>
    </xf>
    <xf numFmtId="0" fontId="48" fillId="35" borderId="0" xfId="0" applyFont="1" applyFill="1" applyBorder="1" applyAlignment="1"/>
    <xf numFmtId="0" fontId="48" fillId="35" borderId="0" xfId="0" applyFont="1" applyFill="1" applyBorder="1" applyAlignment="1">
      <alignment horizontal="right"/>
    </xf>
    <xf numFmtId="0" fontId="49" fillId="35" borderId="0" xfId="0" applyFont="1" applyFill="1" applyBorder="1" applyAlignment="1"/>
    <xf numFmtId="0" fontId="24" fillId="35" borderId="0" xfId="0" applyFont="1" applyFill="1" applyBorder="1" applyAlignment="1">
      <alignment horizontal="left"/>
    </xf>
    <xf numFmtId="0" fontId="30" fillId="35" borderId="0" xfId="0" applyFont="1" applyFill="1" applyBorder="1" applyAlignment="1"/>
    <xf numFmtId="3" fontId="26" fillId="35" borderId="0" xfId="0" applyNumberFormat="1" applyFont="1" applyFill="1" applyBorder="1" applyAlignment="1">
      <alignment horizontal="right"/>
    </xf>
    <xf numFmtId="3" fontId="27" fillId="35" borderId="0" xfId="0" applyNumberFormat="1" applyFont="1" applyFill="1" applyBorder="1" applyAlignment="1">
      <alignment horizontal="right"/>
    </xf>
    <xf numFmtId="0" fontId="50" fillId="35" borderId="0" xfId="0" applyFont="1" applyFill="1" applyBorder="1" applyAlignment="1"/>
    <xf numFmtId="0" fontId="50" fillId="35" borderId="0" xfId="0" applyFont="1" applyFill="1" applyBorder="1" applyAlignment="1">
      <alignment horizontal="right"/>
    </xf>
    <xf numFmtId="0" fontId="51" fillId="35" borderId="0" xfId="0" applyFont="1" applyFill="1" applyBorder="1" applyAlignment="1"/>
    <xf numFmtId="4" fontId="26" fillId="2" borderId="0" xfId="0" applyNumberFormat="1" applyFont="1" applyFill="1" applyBorder="1" applyAlignment="1"/>
    <xf numFmtId="3" fontId="26" fillId="35" borderId="0" xfId="0" applyNumberFormat="1" applyFont="1" applyFill="1" applyBorder="1" applyAlignment="1"/>
    <xf numFmtId="0" fontId="38" fillId="35" borderId="0" xfId="0" applyFont="1" applyFill="1" applyBorder="1" applyAlignment="1"/>
    <xf numFmtId="0" fontId="38" fillId="35" borderId="0" xfId="0" applyFont="1" applyFill="1" applyBorder="1" applyAlignment="1">
      <alignment horizontal="right"/>
    </xf>
    <xf numFmtId="0" fontId="52" fillId="35" borderId="0" xfId="0" applyFont="1" applyFill="1" applyBorder="1" applyAlignment="1"/>
    <xf numFmtId="0" fontId="40" fillId="35" borderId="0" xfId="0" applyFont="1" applyFill="1" applyBorder="1" applyAlignment="1"/>
    <xf numFmtId="3" fontId="41" fillId="0" borderId="0" xfId="0" applyNumberFormat="1" applyFont="1"/>
    <xf numFmtId="3" fontId="41" fillId="0" borderId="0" xfId="0" applyNumberFormat="1" applyFont="1" applyBorder="1"/>
    <xf numFmtId="3" fontId="41" fillId="0" borderId="0" xfId="0" applyNumberFormat="1" applyFont="1" applyFill="1" applyBorder="1"/>
    <xf numFmtId="3" fontId="29" fillId="2" borderId="4" xfId="0" applyNumberFormat="1" applyFont="1" applyFill="1" applyBorder="1" applyAlignment="1">
      <alignment horizontal="right"/>
    </xf>
    <xf numFmtId="3" fontId="29" fillId="2" borderId="5" xfId="0" applyNumberFormat="1" applyFont="1" applyFill="1" applyBorder="1" applyAlignment="1">
      <alignment horizontal="right"/>
    </xf>
    <xf numFmtId="3" fontId="29" fillId="2" borderId="12" xfId="0" applyNumberFormat="1" applyFont="1" applyFill="1" applyBorder="1" applyAlignment="1">
      <alignment horizontal="right"/>
    </xf>
    <xf numFmtId="3" fontId="41" fillId="0" borderId="2" xfId="0" applyNumberFormat="1" applyFont="1" applyBorder="1"/>
    <xf numFmtId="3" fontId="47" fillId="2" borderId="10" xfId="43" applyNumberFormat="1" applyFont="1" applyFill="1" applyBorder="1"/>
    <xf numFmtId="3" fontId="47" fillId="0" borderId="0" xfId="0" applyNumberFormat="1" applyFont="1" applyBorder="1"/>
    <xf numFmtId="0" fontId="31" fillId="0" borderId="5" xfId="0" applyFont="1" applyFill="1" applyBorder="1" applyAlignment="1"/>
    <xf numFmtId="3" fontId="38" fillId="35" borderId="0" xfId="0" applyNumberFormat="1" applyFont="1" applyFill="1" applyBorder="1" applyAlignment="1"/>
    <xf numFmtId="1" fontId="38" fillId="35" borderId="0" xfId="0" applyNumberFormat="1" applyFont="1" applyFill="1" applyBorder="1" applyAlignment="1"/>
    <xf numFmtId="3" fontId="40" fillId="35" borderId="0" xfId="0" applyNumberFormat="1" applyFont="1" applyFill="1" applyBorder="1" applyAlignment="1"/>
    <xf numFmtId="0" fontId="26" fillId="35" borderId="2" xfId="0" applyFont="1" applyFill="1" applyBorder="1" applyAlignment="1"/>
    <xf numFmtId="0" fontId="43" fillId="2" borderId="15" xfId="0" applyFont="1" applyFill="1" applyBorder="1" applyAlignment="1"/>
    <xf numFmtId="0" fontId="46" fillId="2" borderId="12" xfId="0" applyFont="1" applyFill="1" applyBorder="1" applyAlignment="1"/>
    <xf numFmtId="0" fontId="43" fillId="2" borderId="7" xfId="481" applyFont="1" applyFill="1" applyBorder="1" applyAlignment="1"/>
    <xf numFmtId="0" fontId="46" fillId="2" borderId="11" xfId="481" applyFont="1" applyFill="1" applyBorder="1" applyAlignment="1"/>
    <xf numFmtId="0" fontId="26" fillId="2" borderId="8" xfId="0" applyNumberFormat="1" applyFont="1" applyFill="1" applyBorder="1"/>
    <xf numFmtId="0" fontId="26" fillId="2" borderId="2" xfId="0" applyNumberFormat="1" applyFont="1" applyFill="1" applyBorder="1"/>
    <xf numFmtId="9" fontId="53" fillId="2" borderId="0" xfId="11050" applyFont="1" applyFill="1" applyBorder="1" applyAlignment="1">
      <alignment horizontal="right"/>
    </xf>
    <xf numFmtId="0" fontId="55" fillId="0" borderId="0" xfId="0" applyFont="1" applyAlignment="1"/>
    <xf numFmtId="0" fontId="28" fillId="2" borderId="2" xfId="0" applyFont="1" applyFill="1" applyBorder="1" applyAlignment="1"/>
    <xf numFmtId="0" fontId="28" fillId="2" borderId="0" xfId="0" applyFont="1" applyFill="1" applyBorder="1" applyAlignment="1"/>
    <xf numFmtId="14" fontId="54" fillId="2" borderId="0" xfId="0" applyNumberFormat="1" applyFont="1" applyFill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0" fontId="28" fillId="36" borderId="1" xfId="0" applyFont="1" applyFill="1" applyBorder="1" applyAlignment="1"/>
    <xf numFmtId="0" fontId="56" fillId="36" borderId="3" xfId="0" applyFont="1" applyFill="1" applyBorder="1" applyAlignment="1"/>
    <xf numFmtId="3" fontId="56" fillId="36" borderId="1" xfId="0" applyNumberFormat="1" applyFont="1" applyFill="1" applyBorder="1" applyAlignment="1">
      <alignment horizontal="right"/>
    </xf>
    <xf numFmtId="3" fontId="56" fillId="36" borderId="3" xfId="0" applyNumberFormat="1" applyFont="1" applyFill="1" applyBorder="1" applyAlignment="1">
      <alignment horizontal="right"/>
    </xf>
    <xf numFmtId="3" fontId="56" fillId="36" borderId="6" xfId="0" applyNumberFormat="1" applyFont="1" applyFill="1" applyBorder="1" applyAlignment="1">
      <alignment horizontal="right"/>
    </xf>
    <xf numFmtId="0" fontId="56" fillId="36" borderId="6" xfId="0" applyFont="1" applyFill="1" applyBorder="1" applyAlignment="1"/>
    <xf numFmtId="0" fontId="57" fillId="36" borderId="1" xfId="0" applyFont="1" applyFill="1" applyBorder="1" applyAlignment="1"/>
    <xf numFmtId="0" fontId="56" fillId="36" borderId="1" xfId="0" applyFont="1" applyFill="1" applyBorder="1" applyAlignment="1">
      <alignment horizontal="left"/>
    </xf>
    <xf numFmtId="0" fontId="56" fillId="36" borderId="1" xfId="0" applyFont="1" applyFill="1" applyBorder="1" applyAlignment="1"/>
    <xf numFmtId="3" fontId="58" fillId="36" borderId="3" xfId="0" applyNumberFormat="1" applyFont="1" applyFill="1" applyBorder="1" applyAlignment="1">
      <alignment horizontal="right"/>
    </xf>
    <xf numFmtId="3" fontId="58" fillId="36" borderId="1" xfId="0" applyNumberFormat="1" applyFont="1" applyFill="1" applyBorder="1" applyAlignment="1">
      <alignment horizontal="right"/>
    </xf>
    <xf numFmtId="3" fontId="58" fillId="36" borderId="1" xfId="11050" applyNumberFormat="1" applyFont="1" applyFill="1" applyBorder="1" applyAlignment="1">
      <alignment horizontal="right"/>
    </xf>
    <xf numFmtId="3" fontId="58" fillId="36" borderId="3" xfId="11050" applyNumberFormat="1" applyFont="1" applyFill="1" applyBorder="1" applyAlignment="1">
      <alignment horizontal="right"/>
    </xf>
    <xf numFmtId="0" fontId="28" fillId="2" borderId="5" xfId="0" applyFont="1" applyFill="1" applyBorder="1" applyAlignment="1"/>
    <xf numFmtId="0" fontId="28" fillId="2" borderId="5" xfId="0" applyFont="1" applyFill="1" applyBorder="1" applyAlignment="1">
      <alignment horizontal="center"/>
    </xf>
    <xf numFmtId="17" fontId="28" fillId="2" borderId="5" xfId="0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left"/>
    </xf>
    <xf numFmtId="0" fontId="60" fillId="2" borderId="7" xfId="0" applyFont="1" applyFill="1" applyBorder="1" applyAlignment="1"/>
    <xf numFmtId="0" fontId="36" fillId="2" borderId="4" xfId="0" applyFont="1" applyFill="1" applyBorder="1" applyAlignment="1">
      <alignment horizontal="left"/>
    </xf>
    <xf numFmtId="0" fontId="36" fillId="2" borderId="1" xfId="0" applyFont="1" applyFill="1" applyBorder="1" applyAlignment="1">
      <alignment horizontal="left"/>
    </xf>
    <xf numFmtId="0" fontId="36" fillId="2" borderId="1" xfId="481" applyFont="1" applyFill="1" applyBorder="1" applyAlignment="1">
      <alignment horizontal="left"/>
    </xf>
    <xf numFmtId="0" fontId="36" fillId="2" borderId="7" xfId="0" applyFont="1" applyFill="1" applyBorder="1" applyAlignment="1"/>
    <xf numFmtId="9" fontId="53" fillId="2" borderId="3" xfId="11050" applyFont="1" applyFill="1" applyBorder="1" applyAlignment="1">
      <alignment horizontal="right"/>
    </xf>
    <xf numFmtId="0" fontId="27" fillId="2" borderId="13" xfId="0" applyNumberFormat="1" applyFont="1" applyFill="1" applyBorder="1"/>
    <xf numFmtId="3" fontId="28" fillId="2" borderId="13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horizontal="center" vertical="center" wrapText="1"/>
    </xf>
    <xf numFmtId="3" fontId="27" fillId="2" borderId="5" xfId="0" applyNumberFormat="1" applyFont="1" applyFill="1" applyBorder="1" applyAlignment="1">
      <alignment horizontal="right"/>
    </xf>
    <xf numFmtId="0" fontId="28" fillId="2" borderId="13" xfId="0" applyFont="1" applyFill="1" applyBorder="1" applyAlignment="1">
      <alignment horizontal="right"/>
    </xf>
    <xf numFmtId="1" fontId="44" fillId="2" borderId="14" xfId="44" applyNumberFormat="1" applyFont="1" applyFill="1" applyBorder="1"/>
    <xf numFmtId="0" fontId="27" fillId="2" borderId="14" xfId="0" applyNumberFormat="1" applyFont="1" applyFill="1" applyBorder="1"/>
    <xf numFmtId="1" fontId="44" fillId="2" borderId="15" xfId="44" applyNumberFormat="1" applyFont="1" applyFill="1" applyBorder="1"/>
    <xf numFmtId="3" fontId="29" fillId="2" borderId="7" xfId="0" applyNumberFormat="1" applyFont="1" applyFill="1" applyBorder="1" applyAlignment="1">
      <alignment horizontal="right"/>
    </xf>
    <xf numFmtId="3" fontId="44" fillId="2" borderId="13" xfId="0" applyNumberFormat="1" applyFont="1" applyFill="1" applyBorder="1" applyAlignment="1"/>
    <xf numFmtId="3" fontId="44" fillId="2" borderId="14" xfId="0" applyNumberFormat="1" applyFont="1" applyFill="1" applyBorder="1" applyAlignment="1"/>
    <xf numFmtId="3" fontId="44" fillId="2" borderId="15" xfId="0" applyNumberFormat="1" applyFont="1" applyFill="1" applyBorder="1" applyAlignment="1"/>
    <xf numFmtId="1" fontId="44" fillId="2" borderId="7" xfId="44" applyNumberFormat="1" applyFont="1" applyFill="1" applyBorder="1"/>
    <xf numFmtId="0" fontId="29" fillId="35" borderId="0" xfId="0" applyFont="1" applyFill="1" applyBorder="1" applyAlignment="1"/>
    <xf numFmtId="4" fontId="26" fillId="35" borderId="0" xfId="0" applyNumberFormat="1" applyFont="1" applyFill="1" applyBorder="1" applyAlignment="1"/>
    <xf numFmtId="3" fontId="41" fillId="2" borderId="5" xfId="0" applyNumberFormat="1" applyFont="1" applyFill="1" applyBorder="1" applyAlignment="1">
      <alignment horizontal="right"/>
    </xf>
    <xf numFmtId="3" fontId="39" fillId="2" borderId="2" xfId="0" applyNumberFormat="1" applyFont="1" applyFill="1" applyBorder="1" applyAlignment="1">
      <alignment horizontal="right"/>
    </xf>
    <xf numFmtId="164" fontId="29" fillId="2" borderId="2" xfId="0" applyNumberFormat="1" applyFont="1" applyFill="1" applyBorder="1" applyAlignment="1">
      <alignment horizontal="right"/>
    </xf>
    <xf numFmtId="0" fontId="28" fillId="2" borderId="3" xfId="0" applyFont="1" applyFill="1" applyBorder="1" applyAlignment="1">
      <alignment horizontal="right"/>
    </xf>
    <xf numFmtId="17" fontId="28" fillId="2" borderId="2" xfId="0" applyNumberFormat="1" applyFont="1" applyFill="1" applyBorder="1" applyAlignment="1">
      <alignment horizontal="right"/>
    </xf>
    <xf numFmtId="3" fontId="25" fillId="36" borderId="3" xfId="0" applyNumberFormat="1" applyFont="1" applyFill="1" applyBorder="1" applyAlignment="1">
      <alignment horizontal="right"/>
    </xf>
    <xf numFmtId="3" fontId="25" fillId="36" borderId="6" xfId="0" applyNumberFormat="1" applyFont="1" applyFill="1" applyBorder="1" applyAlignment="1">
      <alignment horizontal="right"/>
    </xf>
    <xf numFmtId="3" fontId="47" fillId="2" borderId="11" xfId="0" applyNumberFormat="1" applyFont="1" applyFill="1" applyBorder="1" applyAlignment="1"/>
    <xf numFmtId="3" fontId="47" fillId="2" borderId="12" xfId="0" applyNumberFormat="1" applyFont="1" applyFill="1" applyBorder="1" applyAlignment="1"/>
    <xf numFmtId="3" fontId="47" fillId="2" borderId="14" xfId="0" applyNumberFormat="1" applyFont="1" applyFill="1" applyBorder="1" applyAlignment="1"/>
    <xf numFmtId="3" fontId="47" fillId="2" borderId="15" xfId="0" applyNumberFormat="1" applyFont="1" applyFill="1" applyBorder="1" applyAlignment="1"/>
    <xf numFmtId="3" fontId="28" fillId="2" borderId="5" xfId="0" applyNumberFormat="1" applyFont="1" applyFill="1" applyBorder="1" applyAlignment="1">
      <alignment horizontal="right"/>
    </xf>
    <xf numFmtId="3" fontId="29" fillId="2" borderId="15" xfId="0" applyNumberFormat="1" applyFont="1" applyFill="1" applyBorder="1" applyAlignment="1">
      <alignment horizontal="right"/>
    </xf>
    <xf numFmtId="3" fontId="44" fillId="2" borderId="6" xfId="0" applyNumberFormat="1" applyFont="1" applyFill="1" applyBorder="1" applyAlignment="1">
      <alignment horizontal="right"/>
    </xf>
    <xf numFmtId="14" fontId="54" fillId="2" borderId="10" xfId="0" applyNumberFormat="1" applyFont="1" applyFill="1" applyBorder="1" applyAlignment="1">
      <alignment horizontal="right"/>
    </xf>
    <xf numFmtId="3" fontId="39" fillId="2" borderId="8" xfId="0" applyNumberFormat="1" applyFont="1" applyFill="1" applyBorder="1" applyAlignment="1">
      <alignment horizontal="right"/>
    </xf>
    <xf numFmtId="3" fontId="41" fillId="2" borderId="4" xfId="0" applyNumberFormat="1" applyFont="1" applyFill="1" applyBorder="1" applyAlignment="1">
      <alignment horizontal="right"/>
    </xf>
    <xf numFmtId="3" fontId="47" fillId="2" borderId="11" xfId="43" applyNumberFormat="1" applyFont="1" applyFill="1" applyBorder="1"/>
    <xf numFmtId="3" fontId="39" fillId="2" borderId="9" xfId="0" applyNumberFormat="1" applyFont="1" applyFill="1" applyBorder="1" applyAlignment="1">
      <alignment horizontal="right"/>
    </xf>
    <xf numFmtId="3" fontId="56" fillId="36" borderId="7" xfId="0" applyNumberFormat="1" applyFont="1" applyFill="1" applyBorder="1" applyAlignment="1">
      <alignment horizontal="right"/>
    </xf>
    <xf numFmtId="3" fontId="29" fillId="2" borderId="14" xfId="0" applyNumberFormat="1" applyFont="1" applyFill="1" applyBorder="1" applyAlignment="1">
      <alignment horizontal="right"/>
    </xf>
    <xf numFmtId="3" fontId="58" fillId="36" borderId="7" xfId="11050" applyNumberFormat="1" applyFont="1" applyFill="1" applyBorder="1" applyAlignment="1">
      <alignment horizontal="right"/>
    </xf>
    <xf numFmtId="0" fontId="59" fillId="36" borderId="1" xfId="0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right"/>
    </xf>
    <xf numFmtId="4" fontId="38" fillId="2" borderId="0" xfId="0" applyNumberFormat="1" applyFont="1" applyFill="1" applyBorder="1"/>
    <xf numFmtId="3" fontId="39" fillId="2" borderId="0" xfId="0" applyNumberFormat="1" applyFont="1" applyFill="1" applyBorder="1" applyAlignment="1">
      <alignment horizontal="right"/>
    </xf>
    <xf numFmtId="4" fontId="39" fillId="2" borderId="0" xfId="0" applyNumberFormat="1" applyFont="1" applyFill="1" applyBorder="1" applyAlignment="1">
      <alignment horizontal="right"/>
    </xf>
    <xf numFmtId="3" fontId="41" fillId="2" borderId="0" xfId="0" applyNumberFormat="1" applyFont="1" applyFill="1" applyBorder="1" applyAlignment="1">
      <alignment horizontal="right"/>
    </xf>
    <xf numFmtId="0" fontId="27" fillId="0" borderId="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0" fontId="34" fillId="0" borderId="11" xfId="0" applyFont="1" applyFill="1" applyBorder="1" applyAlignment="1"/>
    <xf numFmtId="3" fontId="47" fillId="0" borderId="10" xfId="0" applyNumberFormat="1" applyFont="1" applyFill="1" applyBorder="1" applyAlignment="1"/>
    <xf numFmtId="3" fontId="47" fillId="0" borderId="0" xfId="0" applyNumberFormat="1" applyFont="1" applyFill="1" applyBorder="1" applyAlignment="1"/>
    <xf numFmtId="3" fontId="47" fillId="0" borderId="0" xfId="46" applyNumberFormat="1" applyFont="1" applyFill="1" applyBorder="1"/>
    <xf numFmtId="3" fontId="44" fillId="0" borderId="14" xfId="0" applyNumberFormat="1" applyFont="1" applyFill="1" applyBorder="1" applyAlignment="1">
      <alignment horizontal="right"/>
    </xf>
    <xf numFmtId="3" fontId="47" fillId="0" borderId="0" xfId="0" applyNumberFormat="1" applyFont="1" applyFill="1" applyBorder="1" applyAlignment="1">
      <alignment horizontal="right"/>
    </xf>
    <xf numFmtId="3" fontId="47" fillId="0" borderId="0" xfId="43" applyNumberFormat="1" applyFont="1" applyFill="1" applyBorder="1"/>
    <xf numFmtId="3" fontId="47" fillId="0" borderId="10" xfId="43" applyNumberFormat="1" applyFont="1" applyFill="1" applyBorder="1"/>
    <xf numFmtId="3" fontId="29" fillId="0" borderId="14" xfId="0" applyNumberFormat="1" applyFont="1" applyFill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0" fontId="65" fillId="34" borderId="0" xfId="0" applyFont="1" applyFill="1" applyBorder="1" applyAlignment="1"/>
    <xf numFmtId="0" fontId="24" fillId="0" borderId="8" xfId="0" applyFont="1" applyFill="1" applyBorder="1" applyAlignment="1">
      <alignment horizontal="left"/>
    </xf>
    <xf numFmtId="0" fontId="34" fillId="0" borderId="9" xfId="0" applyFont="1" applyFill="1" applyBorder="1" applyAlignment="1"/>
    <xf numFmtId="3" fontId="29" fillId="0" borderId="0" xfId="0" applyNumberFormat="1" applyFont="1" applyFill="1" applyBorder="1" applyAlignment="1"/>
    <xf numFmtId="3" fontId="29" fillId="0" borderId="0" xfId="41" applyNumberFormat="1" applyFont="1" applyFill="1" applyBorder="1"/>
    <xf numFmtId="3" fontId="25" fillId="0" borderId="14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>
      <alignment horizontal="right"/>
    </xf>
    <xf numFmtId="3" fontId="29" fillId="0" borderId="8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35" fillId="0" borderId="11" xfId="0" applyFont="1" applyFill="1" applyBorder="1" applyAlignment="1"/>
    <xf numFmtId="0" fontId="34" fillId="0" borderId="11" xfId="0" applyFont="1" applyFill="1" applyBorder="1" applyAlignment="1">
      <alignment wrapText="1"/>
    </xf>
    <xf numFmtId="3" fontId="29" fillId="0" borderId="5" xfId="0" applyNumberFormat="1" applyFont="1" applyFill="1" applyBorder="1" applyAlignment="1">
      <alignment horizontal="right"/>
    </xf>
    <xf numFmtId="0" fontId="36" fillId="0" borderId="8" xfId="0" applyFont="1" applyFill="1" applyBorder="1" applyAlignment="1">
      <alignment horizontal="left"/>
    </xf>
    <xf numFmtId="0" fontId="33" fillId="0" borderId="13" xfId="0" applyFont="1" applyFill="1" applyBorder="1" applyAlignment="1"/>
    <xf numFmtId="3" fontId="25" fillId="0" borderId="8" xfId="0" applyNumberFormat="1" applyFont="1" applyFill="1" applyBorder="1" applyAlignment="1"/>
    <xf numFmtId="3" fontId="25" fillId="0" borderId="2" xfId="0" applyNumberFormat="1" applyFont="1" applyFill="1" applyBorder="1" applyAlignment="1"/>
    <xf numFmtId="0" fontId="1" fillId="0" borderId="2" xfId="186" applyFont="1" applyFill="1" applyBorder="1"/>
    <xf numFmtId="3" fontId="25" fillId="0" borderId="13" xfId="0" applyNumberFormat="1" applyFont="1" applyFill="1" applyBorder="1" applyAlignment="1">
      <alignment horizontal="right"/>
    </xf>
    <xf numFmtId="3" fontId="25" fillId="0" borderId="2" xfId="0" applyNumberFormat="1" applyFont="1" applyFill="1" applyBorder="1" applyAlignment="1">
      <alignment horizontal="right"/>
    </xf>
    <xf numFmtId="3" fontId="25" fillId="0" borderId="8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3" fontId="25" fillId="0" borderId="5" xfId="0" applyNumberFormat="1" applyFont="1" applyFill="1" applyBorder="1" applyAlignment="1">
      <alignment horizontal="right"/>
    </xf>
    <xf numFmtId="3" fontId="25" fillId="0" borderId="15" xfId="0" applyNumberFormat="1" applyFont="1" applyFill="1" applyBorder="1" applyAlignment="1">
      <alignment horizontal="right"/>
    </xf>
    <xf numFmtId="3" fontId="25" fillId="0" borderId="4" xfId="0" applyNumberFormat="1" applyFont="1" applyFill="1" applyBorder="1" applyAlignment="1">
      <alignment horizontal="right"/>
    </xf>
    <xf numFmtId="3" fontId="25" fillId="0" borderId="12" xfId="0" applyNumberFormat="1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3" fontId="29" fillId="0" borderId="0" xfId="42" applyNumberFormat="1" applyFont="1" applyFill="1" applyBorder="1"/>
    <xf numFmtId="3" fontId="41" fillId="0" borderId="2" xfId="0" applyNumberFormat="1" applyFont="1" applyFill="1" applyBorder="1"/>
    <xf numFmtId="3" fontId="41" fillId="0" borderId="1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36" fillId="0" borderId="8" xfId="478" applyFont="1" applyFill="1" applyBorder="1" applyAlignment="1">
      <alignment horizontal="left"/>
    </xf>
    <xf numFmtId="0" fontId="36" fillId="0" borderId="13" xfId="478" applyFont="1" applyFill="1" applyBorder="1" applyAlignment="1"/>
    <xf numFmtId="3" fontId="29" fillId="0" borderId="8" xfId="0" applyNumberFormat="1" applyFont="1" applyFill="1" applyBorder="1" applyAlignment="1"/>
    <xf numFmtId="3" fontId="29" fillId="0" borderId="13" xfId="0" applyNumberFormat="1" applyFont="1" applyFill="1" applyBorder="1" applyAlignment="1">
      <alignment horizontal="right"/>
    </xf>
    <xf numFmtId="164" fontId="25" fillId="0" borderId="5" xfId="0" applyNumberFormat="1" applyFont="1" applyFill="1" applyBorder="1" applyAlignment="1">
      <alignment horizontal="right"/>
    </xf>
    <xf numFmtId="164" fontId="25" fillId="0" borderId="14" xfId="0" applyNumberFormat="1" applyFont="1" applyFill="1" applyBorder="1" applyAlignment="1">
      <alignment horizontal="right"/>
    </xf>
    <xf numFmtId="0" fontId="24" fillId="0" borderId="4" xfId="478" applyFont="1" applyFill="1" applyBorder="1" applyAlignment="1">
      <alignment horizontal="left"/>
    </xf>
    <xf numFmtId="0" fontId="34" fillId="0" borderId="12" xfId="478" applyFont="1" applyFill="1" applyBorder="1" applyAlignment="1"/>
    <xf numFmtId="3" fontId="29" fillId="0" borderId="1" xfId="0" applyNumberFormat="1" applyFont="1" applyFill="1" applyBorder="1" applyAlignment="1">
      <alignment horizontal="right"/>
    </xf>
    <xf numFmtId="3" fontId="29" fillId="0" borderId="3" xfId="0" applyNumberFormat="1" applyFont="1" applyFill="1" applyBorder="1" applyAlignment="1">
      <alignment horizontal="right"/>
    </xf>
    <xf numFmtId="164" fontId="29" fillId="0" borderId="3" xfId="0" applyNumberFormat="1" applyFont="1" applyFill="1" applyBorder="1" applyAlignment="1">
      <alignment horizontal="right"/>
    </xf>
    <xf numFmtId="164" fontId="25" fillId="0" borderId="7" xfId="0" applyNumberFormat="1" applyFont="1" applyFill="1" applyBorder="1" applyAlignment="1">
      <alignment horizontal="right"/>
    </xf>
    <xf numFmtId="0" fontId="36" fillId="0" borderId="13" xfId="0" applyFont="1" applyFill="1" applyBorder="1" applyAlignment="1"/>
    <xf numFmtId="0" fontId="1" fillId="0" borderId="9" xfId="186" applyFont="1" applyFill="1" applyBorder="1"/>
    <xf numFmtId="0" fontId="24" fillId="0" borderId="1" xfId="0" applyFont="1" applyFill="1" applyBorder="1" applyAlignment="1">
      <alignment horizontal="left"/>
    </xf>
    <xf numFmtId="0" fontId="34" fillId="0" borderId="6" xfId="0" applyFont="1" applyFill="1" applyBorder="1" applyAlignment="1"/>
    <xf numFmtId="3" fontId="29" fillId="0" borderId="6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3" fontId="25" fillId="0" borderId="7" xfId="0" applyNumberFormat="1" applyFont="1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0" fontId="33" fillId="2" borderId="2" xfId="0" applyFont="1" applyFill="1" applyBorder="1" applyAlignment="1">
      <alignment horizontal="left"/>
    </xf>
    <xf numFmtId="1" fontId="44" fillId="2" borderId="2" xfId="44" applyNumberFormat="1" applyFont="1" applyFill="1" applyBorder="1"/>
    <xf numFmtId="0" fontId="23" fillId="35" borderId="0" xfId="0" applyFont="1" applyFill="1" applyBorder="1" applyAlignment="1">
      <alignment horizontal="center"/>
    </xf>
    <xf numFmtId="0" fontId="64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/>
    </xf>
    <xf numFmtId="0" fontId="61" fillId="35" borderId="0" xfId="0" applyFont="1" applyFill="1" applyBorder="1" applyAlignment="1">
      <alignment horizontal="center"/>
    </xf>
    <xf numFmtId="0" fontId="62" fillId="35" borderId="0" xfId="0" applyFont="1" applyFill="1" applyBorder="1" applyAlignment="1">
      <alignment horizontal="center"/>
    </xf>
    <xf numFmtId="3" fontId="41" fillId="0" borderId="3" xfId="0" applyNumberFormat="1" applyFont="1" applyFill="1" applyBorder="1" applyAlignment="1">
      <alignment horizontal="right"/>
    </xf>
    <xf numFmtId="3" fontId="41" fillId="0" borderId="2" xfId="0" applyNumberFormat="1" applyFont="1" applyFill="1" applyBorder="1" applyAlignment="1">
      <alignment horizontal="right"/>
    </xf>
    <xf numFmtId="3" fontId="25" fillId="36" borderId="7" xfId="0" applyNumberFormat="1" applyFont="1" applyFill="1" applyBorder="1" applyAlignment="1">
      <alignment horizontal="right"/>
    </xf>
    <xf numFmtId="3" fontId="44" fillId="36" borderId="7" xfId="0" applyNumberFormat="1" applyFont="1" applyFill="1" applyBorder="1" applyAlignment="1">
      <alignment horizontal="right"/>
    </xf>
    <xf numFmtId="1" fontId="44" fillId="36" borderId="7" xfId="44" applyNumberFormat="1" applyFont="1" applyFill="1" applyBorder="1"/>
    <xf numFmtId="3" fontId="63" fillId="0" borderId="5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37" fillId="0" borderId="2" xfId="0" applyFont="1" applyBorder="1" applyAlignment="1"/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right"/>
    </xf>
    <xf numFmtId="3" fontId="56" fillId="2" borderId="15" xfId="0" applyNumberFormat="1" applyFont="1" applyFill="1" applyBorder="1" applyAlignment="1">
      <alignment horizontal="right"/>
    </xf>
    <xf numFmtId="3" fontId="39" fillId="2" borderId="13" xfId="0" applyNumberFormat="1" applyFont="1" applyFill="1" applyBorder="1" applyAlignment="1">
      <alignment horizontal="right"/>
    </xf>
    <xf numFmtId="14" fontId="54" fillId="2" borderId="14" xfId="0" applyNumberFormat="1" applyFont="1" applyFill="1" applyBorder="1" applyAlignment="1">
      <alignment horizontal="right"/>
    </xf>
    <xf numFmtId="3" fontId="29" fillId="2" borderId="1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36" borderId="1" xfId="0" applyNumberFormat="1" applyFont="1" applyFill="1" applyBorder="1" applyAlignment="1">
      <alignment horizontal="right"/>
    </xf>
    <xf numFmtId="3" fontId="41" fillId="0" borderId="11" xfId="0" applyNumberFormat="1" applyFont="1" applyFill="1" applyBorder="1"/>
    <xf numFmtId="0" fontId="47" fillId="2" borderId="11" xfId="0" applyFont="1" applyFill="1" applyBorder="1" applyAlignment="1"/>
    <xf numFmtId="164" fontId="29" fillId="0" borderId="10" xfId="0" applyNumberFormat="1" applyFont="1" applyFill="1" applyBorder="1" applyAlignment="1">
      <alignment horizontal="right"/>
    </xf>
    <xf numFmtId="3" fontId="63" fillId="0" borderId="15" xfId="0" applyNumberFormat="1" applyFont="1" applyFill="1" applyBorder="1" applyAlignment="1">
      <alignment horizontal="right"/>
    </xf>
    <xf numFmtId="3" fontId="41" fillId="0" borderId="13" xfId="0" applyNumberFormat="1" applyFont="1" applyFill="1" applyBorder="1" applyAlignment="1">
      <alignment horizontal="right"/>
    </xf>
    <xf numFmtId="4" fontId="38" fillId="2" borderId="14" xfId="0" applyNumberFormat="1" applyFont="1" applyFill="1" applyBorder="1"/>
    <xf numFmtId="3" fontId="39" fillId="2" borderId="14" xfId="0" applyNumberFormat="1" applyFont="1" applyFill="1" applyBorder="1" applyAlignment="1">
      <alignment horizontal="right"/>
    </xf>
    <xf numFmtId="4" fontId="39" fillId="2" borderId="14" xfId="0" applyNumberFormat="1" applyFont="1" applyFill="1" applyBorder="1" applyAlignment="1">
      <alignment horizontal="right"/>
    </xf>
    <xf numFmtId="3" fontId="25" fillId="0" borderId="1" xfId="0" applyNumberFormat="1" applyFont="1" applyFill="1" applyBorder="1" applyAlignment="1">
      <alignment horizontal="right"/>
    </xf>
    <xf numFmtId="4" fontId="38" fillId="2" borderId="10" xfId="0" applyNumberFormat="1" applyFont="1" applyFill="1" applyBorder="1"/>
    <xf numFmtId="3" fontId="39" fillId="2" borderId="10" xfId="0" applyNumberFormat="1" applyFont="1" applyFill="1" applyBorder="1" applyAlignment="1">
      <alignment horizontal="right"/>
    </xf>
    <xf numFmtId="4" fontId="39" fillId="2" borderId="10" xfId="0" applyNumberFormat="1" applyFont="1" applyFill="1" applyBorder="1" applyAlignment="1">
      <alignment horizontal="right"/>
    </xf>
    <xf numFmtId="3" fontId="41" fillId="2" borderId="1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2" borderId="10" xfId="0" applyFont="1" applyFill="1" applyBorder="1" applyAlignment="1">
      <alignment horizontal="right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/>
    </xf>
    <xf numFmtId="3" fontId="41" fillId="2" borderId="15" xfId="0" applyNumberFormat="1" applyFont="1" applyFill="1" applyBorder="1" applyAlignment="1">
      <alignment horizontal="right"/>
    </xf>
    <xf numFmtId="3" fontId="41" fillId="2" borderId="14" xfId="0" applyNumberFormat="1" applyFont="1" applyFill="1" applyBorder="1" applyAlignment="1">
      <alignment horizontal="right"/>
    </xf>
    <xf numFmtId="3" fontId="63" fillId="0" borderId="0" xfId="0" applyNumberFormat="1" applyFont="1" applyFill="1" applyBorder="1" applyAlignment="1">
      <alignment horizontal="right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59" fillId="34" borderId="35" xfId="0" applyFont="1" applyFill="1" applyBorder="1" applyAlignment="1">
      <alignment horizontal="left"/>
    </xf>
    <xf numFmtId="0" fontId="66" fillId="34" borderId="36" xfId="0" applyFont="1" applyFill="1" applyBorder="1" applyAlignment="1"/>
    <xf numFmtId="0" fontId="67" fillId="34" borderId="36" xfId="0" applyFont="1" applyFill="1" applyBorder="1" applyAlignment="1"/>
    <xf numFmtId="0" fontId="68" fillId="34" borderId="36" xfId="0" applyFont="1" applyFill="1" applyBorder="1" applyAlignment="1">
      <alignment horizontal="center"/>
    </xf>
    <xf numFmtId="0" fontId="67" fillId="34" borderId="36" xfId="0" applyFont="1" applyFill="1" applyBorder="1" applyAlignment="1">
      <alignment horizontal="right"/>
    </xf>
    <xf numFmtId="0" fontId="68" fillId="34" borderId="36" xfId="0" applyFont="1" applyFill="1" applyBorder="1" applyAlignment="1">
      <alignment horizontal="right"/>
    </xf>
    <xf numFmtId="0" fontId="59" fillId="35" borderId="35" xfId="0" applyFont="1" applyFill="1" applyBorder="1" applyAlignment="1">
      <alignment horizontal="left"/>
    </xf>
    <xf numFmtId="0" fontId="66" fillId="35" borderId="36" xfId="0" applyFont="1" applyFill="1" applyBorder="1" applyAlignment="1"/>
    <xf numFmtId="0" fontId="67" fillId="35" borderId="36" xfId="0" applyFont="1" applyFill="1" applyBorder="1" applyAlignment="1"/>
    <xf numFmtId="0" fontId="68" fillId="35" borderId="36" xfId="0" applyFont="1" applyFill="1" applyBorder="1" applyAlignment="1">
      <alignment horizontal="center"/>
    </xf>
    <xf numFmtId="0" fontId="67" fillId="35" borderId="36" xfId="0" applyFont="1" applyFill="1" applyBorder="1" applyAlignment="1">
      <alignment horizontal="right"/>
    </xf>
    <xf numFmtId="0" fontId="68" fillId="35" borderId="36" xfId="0" applyFont="1" applyFill="1" applyBorder="1" applyAlignment="1">
      <alignment horizontal="right"/>
    </xf>
    <xf numFmtId="3" fontId="67" fillId="35" borderId="36" xfId="0" applyNumberFormat="1" applyFont="1" applyFill="1" applyBorder="1" applyAlignment="1">
      <alignment horizontal="right"/>
    </xf>
    <xf numFmtId="3" fontId="68" fillId="35" borderId="36" xfId="0" applyNumberFormat="1" applyFont="1" applyFill="1" applyBorder="1" applyAlignment="1">
      <alignment horizontal="right"/>
    </xf>
    <xf numFmtId="0" fontId="69" fillId="34" borderId="36" xfId="0" applyFont="1" applyFill="1" applyBorder="1" applyAlignment="1"/>
    <xf numFmtId="0" fontId="68" fillId="34" borderId="36" xfId="0" applyFont="1" applyFill="1" applyBorder="1" applyAlignment="1"/>
    <xf numFmtId="3" fontId="68" fillId="34" borderId="36" xfId="0" applyNumberFormat="1" applyFont="1" applyFill="1" applyBorder="1" applyAlignment="1"/>
    <xf numFmtId="0" fontId="56" fillId="35" borderId="36" xfId="0" applyFont="1" applyFill="1" applyBorder="1" applyAlignment="1"/>
    <xf numFmtId="0" fontId="25" fillId="35" borderId="34" xfId="0" applyFont="1" applyFill="1" applyBorder="1" applyAlignment="1"/>
    <xf numFmtId="0" fontId="70" fillId="34" borderId="34" xfId="0" applyFont="1" applyFill="1" applyBorder="1" applyAlignment="1"/>
    <xf numFmtId="0" fontId="27" fillId="34" borderId="34" xfId="0" applyFont="1" applyFill="1" applyBorder="1" applyAlignment="1"/>
    <xf numFmtId="0" fontId="27" fillId="34" borderId="34" xfId="0" applyFont="1" applyFill="1" applyBorder="1" applyAlignment="1">
      <alignment horizontal="center"/>
    </xf>
    <xf numFmtId="0" fontId="27" fillId="34" borderId="34" xfId="0" applyFont="1" applyFill="1" applyBorder="1" applyAlignment="1">
      <alignment horizontal="right"/>
    </xf>
    <xf numFmtId="3" fontId="27" fillId="34" borderId="34" xfId="0" applyNumberFormat="1" applyFont="1" applyFill="1" applyBorder="1" applyAlignment="1"/>
    <xf numFmtId="3" fontId="56" fillId="2" borderId="36" xfId="0" applyNumberFormat="1" applyFont="1" applyFill="1" applyBorder="1" applyAlignment="1">
      <alignment horizontal="right"/>
    </xf>
    <xf numFmtId="3" fontId="56" fillId="2" borderId="37" xfId="0" applyNumberFormat="1" applyFont="1" applyFill="1" applyBorder="1" applyAlignment="1">
      <alignment horizontal="right"/>
    </xf>
    <xf numFmtId="3" fontId="29" fillId="0" borderId="38" xfId="0" applyNumberFormat="1" applyFont="1" applyFill="1" applyBorder="1" applyAlignment="1">
      <alignment horizontal="right"/>
    </xf>
    <xf numFmtId="3" fontId="56" fillId="0" borderId="2" xfId="0" applyNumberFormat="1" applyFont="1" applyFill="1" applyBorder="1" applyAlignment="1">
      <alignment horizontal="right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/>
    </xf>
    <xf numFmtId="0" fontId="26" fillId="2" borderId="13" xfId="0" applyNumberFormat="1" applyFont="1" applyFill="1" applyBorder="1"/>
    <xf numFmtId="14" fontId="54" fillId="2" borderId="2" xfId="0" applyNumberFormat="1" applyFont="1" applyFill="1" applyBorder="1" applyAlignment="1">
      <alignment horizontal="right"/>
    </xf>
    <xf numFmtId="14" fontId="54" fillId="2" borderId="8" xfId="0" applyNumberFormat="1" applyFont="1" applyFill="1" applyBorder="1" applyAlignment="1">
      <alignment horizontal="right"/>
    </xf>
    <xf numFmtId="14" fontId="54" fillId="2" borderId="13" xfId="0" applyNumberFormat="1" applyFont="1" applyFill="1" applyBorder="1" applyAlignment="1">
      <alignment horizontal="right"/>
    </xf>
    <xf numFmtId="0" fontId="34" fillId="2" borderId="1" xfId="0" applyFont="1" applyFill="1" applyBorder="1" applyAlignment="1">
      <alignment horizontal="left"/>
    </xf>
    <xf numFmtId="3" fontId="28" fillId="2" borderId="8" xfId="0" applyNumberFormat="1" applyFont="1" applyFill="1" applyBorder="1" applyAlignment="1">
      <alignment horizontal="right"/>
    </xf>
    <xf numFmtId="3" fontId="28" fillId="2" borderId="9" xfId="0" applyNumberFormat="1" applyFont="1" applyFill="1" applyBorder="1" applyAlignment="1">
      <alignment horizontal="right"/>
    </xf>
    <xf numFmtId="0" fontId="45" fillId="2" borderId="8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34" fillId="0" borderId="12" xfId="0" applyFont="1" applyFill="1" applyBorder="1" applyAlignment="1"/>
    <xf numFmtId="0" fontId="34" fillId="2" borderId="10" xfId="0" applyFont="1" applyFill="1" applyBorder="1" applyAlignment="1">
      <alignment horizontal="left"/>
    </xf>
    <xf numFmtId="0" fontId="38" fillId="0" borderId="0" xfId="0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right"/>
    </xf>
    <xf numFmtId="0" fontId="32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30" fillId="0" borderId="0" xfId="0" applyFont="1" applyFill="1" applyBorder="1" applyAlignment="1"/>
    <xf numFmtId="0" fontId="71" fillId="0" borderId="10" xfId="0" applyFont="1" applyFill="1" applyBorder="1" applyAlignment="1">
      <alignment horizontal="left"/>
    </xf>
    <xf numFmtId="0" fontId="71" fillId="0" borderId="8" xfId="0" applyFont="1" applyFill="1" applyBorder="1" applyAlignment="1"/>
    <xf numFmtId="0" fontId="34" fillId="2" borderId="4" xfId="0" applyFont="1" applyFill="1" applyBorder="1" applyAlignment="1">
      <alignment horizontal="left"/>
    </xf>
    <xf numFmtId="3" fontId="32" fillId="2" borderId="10" xfId="0" applyNumberFormat="1" applyFont="1" applyFill="1" applyBorder="1" applyAlignment="1">
      <alignment horizontal="right"/>
    </xf>
    <xf numFmtId="3" fontId="29" fillId="0" borderId="12" xfId="0" applyNumberFormat="1" applyFont="1" applyFill="1" applyBorder="1" applyAlignment="1">
      <alignment horizontal="right"/>
    </xf>
    <xf numFmtId="3" fontId="29" fillId="0" borderId="4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right"/>
    </xf>
    <xf numFmtId="3" fontId="29" fillId="0" borderId="9" xfId="0" applyNumberFormat="1" applyFont="1" applyFill="1" applyBorder="1" applyAlignment="1">
      <alignment horizontal="right"/>
    </xf>
    <xf numFmtId="3" fontId="32" fillId="2" borderId="8" xfId="0" applyNumberFormat="1" applyFont="1" applyFill="1" applyBorder="1" applyAlignment="1">
      <alignment horizontal="right"/>
    </xf>
    <xf numFmtId="0" fontId="26" fillId="2" borderId="10" xfId="0" applyFont="1" applyFill="1" applyBorder="1" applyAlignment="1">
      <alignment horizontal="right"/>
    </xf>
    <xf numFmtId="0" fontId="26" fillId="2" borderId="10" xfId="0" applyNumberFormat="1" applyFont="1" applyFill="1" applyBorder="1"/>
    <xf numFmtId="3" fontId="58" fillId="36" borderId="7" xfId="0" applyNumberFormat="1" applyFont="1" applyFill="1" applyBorder="1" applyAlignment="1">
      <alignment horizontal="right"/>
    </xf>
    <xf numFmtId="0" fontId="26" fillId="2" borderId="8" xfId="0" applyFont="1" applyFill="1" applyBorder="1" applyAlignment="1">
      <alignment horizontal="right"/>
    </xf>
    <xf numFmtId="3" fontId="25" fillId="2" borderId="8" xfId="0" applyNumberFormat="1" applyFont="1" applyFill="1" applyBorder="1" applyAlignment="1">
      <alignment horizontal="right"/>
    </xf>
    <xf numFmtId="3" fontId="25" fillId="2" borderId="11" xfId="0" applyNumberFormat="1" applyFont="1" applyFill="1" applyBorder="1" applyAlignment="1">
      <alignment horizontal="right"/>
    </xf>
    <xf numFmtId="3" fontId="25" fillId="2" borderId="13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3" fontId="41" fillId="2" borderId="13" xfId="0" applyNumberFormat="1" applyFont="1" applyFill="1" applyBorder="1" applyAlignment="1">
      <alignment horizontal="right"/>
    </xf>
    <xf numFmtId="1" fontId="44" fillId="2" borderId="13" xfId="44" applyNumberFormat="1" applyFont="1" applyFill="1" applyBorder="1"/>
    <xf numFmtId="1" fontId="47" fillId="0" borderId="14" xfId="44" applyNumberFormat="1" applyFont="1" applyFill="1" applyBorder="1"/>
    <xf numFmtId="3" fontId="25" fillId="0" borderId="10" xfId="0" applyNumberFormat="1" applyFont="1" applyFill="1" applyBorder="1" applyAlignment="1">
      <alignment horizontal="right"/>
    </xf>
    <xf numFmtId="3" fontId="63" fillId="2" borderId="8" xfId="0" applyNumberFormat="1" applyFont="1" applyFill="1" applyBorder="1" applyAlignment="1">
      <alignment horizontal="right"/>
    </xf>
    <xf numFmtId="3" fontId="63" fillId="2" borderId="2" xfId="0" applyNumberFormat="1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right"/>
    </xf>
    <xf numFmtId="3" fontId="63" fillId="2" borderId="13" xfId="0" applyNumberFormat="1" applyFont="1" applyFill="1" applyBorder="1" applyAlignment="1">
      <alignment horizontal="right"/>
    </xf>
    <xf numFmtId="0" fontId="27" fillId="35" borderId="39" xfId="0" applyFont="1" applyFill="1" applyBorder="1" applyAlignment="1"/>
    <xf numFmtId="0" fontId="33" fillId="0" borderId="0" xfId="0" applyFont="1" applyFill="1" applyBorder="1" applyAlignment="1">
      <alignment horizontal="left"/>
    </xf>
    <xf numFmtId="0" fontId="72" fillId="0" borderId="0" xfId="0" applyFont="1" applyFill="1" applyBorder="1" applyAlignment="1"/>
    <xf numFmtId="0" fontId="34" fillId="0" borderId="0" xfId="0" applyFont="1" applyFill="1" applyBorder="1" applyAlignment="1"/>
    <xf numFmtId="3" fontId="26" fillId="0" borderId="0" xfId="0" applyNumberFormat="1" applyFont="1" applyFill="1" applyBorder="1" applyAlignment="1"/>
    <xf numFmtId="3" fontId="27" fillId="0" borderId="0" xfId="0" applyNumberFormat="1" applyFont="1" applyFill="1" applyBorder="1" applyAlignment="1"/>
    <xf numFmtId="2" fontId="33" fillId="0" borderId="8" xfId="0" applyNumberFormat="1" applyFont="1" applyFill="1" applyBorder="1" applyAlignment="1">
      <alignment horizontal="left"/>
    </xf>
    <xf numFmtId="2" fontId="72" fillId="0" borderId="9" xfId="0" applyNumberFormat="1" applyFont="1" applyFill="1" applyBorder="1" applyAlignment="1"/>
    <xf numFmtId="2" fontId="33" fillId="0" borderId="10" xfId="0" applyNumberFormat="1" applyFont="1" applyFill="1" applyBorder="1" applyAlignment="1">
      <alignment horizontal="left"/>
    </xf>
    <xf numFmtId="2" fontId="34" fillId="0" borderId="11" xfId="0" applyNumberFormat="1" applyFont="1" applyFill="1" applyBorder="1" applyAlignment="1"/>
    <xf numFmtId="3" fontId="27" fillId="0" borderId="8" xfId="0" applyNumberFormat="1" applyFont="1" applyFill="1" applyBorder="1" applyAlignment="1"/>
    <xf numFmtId="3" fontId="27" fillId="0" borderId="2" xfId="0" applyNumberFormat="1" applyFont="1" applyFill="1" applyBorder="1" applyAlignment="1"/>
    <xf numFmtId="3" fontId="27" fillId="0" borderId="9" xfId="0" applyNumberFormat="1" applyFont="1" applyFill="1" applyBorder="1" applyAlignment="1"/>
    <xf numFmtId="3" fontId="27" fillId="0" borderId="13" xfId="0" applyNumberFormat="1" applyFont="1" applyFill="1" applyBorder="1" applyAlignment="1"/>
    <xf numFmtId="3" fontId="26" fillId="0" borderId="10" xfId="0" applyNumberFormat="1" applyFont="1" applyFill="1" applyBorder="1" applyAlignment="1"/>
    <xf numFmtId="3" fontId="26" fillId="0" borderId="11" xfId="0" applyNumberFormat="1" applyFont="1" applyFill="1" applyBorder="1" applyAlignment="1"/>
    <xf numFmtId="3" fontId="26" fillId="0" borderId="14" xfId="0" applyNumberFormat="1" applyFont="1" applyFill="1" applyBorder="1" applyAlignment="1"/>
    <xf numFmtId="3" fontId="27" fillId="0" borderId="10" xfId="0" applyNumberFormat="1" applyFont="1" applyFill="1" applyBorder="1" applyAlignment="1"/>
    <xf numFmtId="3" fontId="27" fillId="0" borderId="11" xfId="0" applyNumberFormat="1" applyFont="1" applyFill="1" applyBorder="1" applyAlignment="1"/>
    <xf numFmtId="3" fontId="27" fillId="0" borderId="14" xfId="0" applyNumberFormat="1" applyFont="1" applyFill="1" applyBorder="1" applyAlignment="1"/>
    <xf numFmtId="3" fontId="27" fillId="36" borderId="1" xfId="0" applyNumberFormat="1" applyFont="1" applyFill="1" applyBorder="1" applyAlignment="1"/>
    <xf numFmtId="3" fontId="27" fillId="36" borderId="3" xfId="0" applyNumberFormat="1" applyFont="1" applyFill="1" applyBorder="1" applyAlignment="1"/>
    <xf numFmtId="3" fontId="27" fillId="36" borderId="6" xfId="0" applyNumberFormat="1" applyFont="1" applyFill="1" applyBorder="1" applyAlignment="1"/>
    <xf numFmtId="3" fontId="27" fillId="36" borderId="7" xfId="0" applyNumberFormat="1" applyFont="1" applyFill="1" applyBorder="1" applyAlignment="1"/>
    <xf numFmtId="0" fontId="28" fillId="0" borderId="0" xfId="0" applyFont="1" applyFill="1" applyBorder="1" applyAlignment="1">
      <alignment horizontal="left"/>
    </xf>
    <xf numFmtId="2" fontId="25" fillId="36" borderId="1" xfId="0" applyNumberFormat="1" applyFont="1" applyFill="1" applyBorder="1" applyAlignment="1">
      <alignment horizontal="left"/>
    </xf>
    <xf numFmtId="2" fontId="29" fillId="36" borderId="6" xfId="0" applyNumberFormat="1" applyFont="1" applyFill="1" applyBorder="1" applyAlignment="1"/>
    <xf numFmtId="3" fontId="56" fillId="36" borderId="1" xfId="0" applyNumberFormat="1" applyFont="1" applyFill="1" applyBorder="1" applyAlignment="1">
      <alignment horizontal="right" vertical="center"/>
    </xf>
    <xf numFmtId="3" fontId="56" fillId="36" borderId="3" xfId="0" applyNumberFormat="1" applyFont="1" applyFill="1" applyBorder="1" applyAlignment="1">
      <alignment horizontal="right" vertical="center"/>
    </xf>
    <xf numFmtId="3" fontId="56" fillId="36" borderId="6" xfId="0" applyNumberFormat="1" applyFont="1" applyFill="1" applyBorder="1" applyAlignment="1">
      <alignment horizontal="right" vertical="center"/>
    </xf>
    <xf numFmtId="3" fontId="58" fillId="36" borderId="7" xfId="11050" applyNumberFormat="1" applyFont="1" applyFill="1" applyBorder="1" applyAlignment="1">
      <alignment horizontal="right" vertical="center"/>
    </xf>
    <xf numFmtId="3" fontId="56" fillId="36" borderId="7" xfId="0" applyNumberFormat="1" applyFont="1" applyFill="1" applyBorder="1" applyAlignment="1">
      <alignment horizontal="right" vertical="center"/>
    </xf>
    <xf numFmtId="1" fontId="44" fillId="36" borderId="7" xfId="44" applyNumberFormat="1" applyFont="1" applyFill="1" applyBorder="1" applyAlignment="1">
      <alignment vertical="center"/>
    </xf>
    <xf numFmtId="3" fontId="29" fillId="0" borderId="8" xfId="0" applyNumberFormat="1" applyFont="1" applyBorder="1" applyAlignment="1">
      <alignment horizontal="right"/>
    </xf>
    <xf numFmtId="0" fontId="27" fillId="35" borderId="35" xfId="0" applyFont="1" applyFill="1" applyBorder="1" applyAlignment="1">
      <alignment horizontal="center"/>
    </xf>
    <xf numFmtId="0" fontId="27" fillId="35" borderId="36" xfId="0" applyFont="1" applyFill="1" applyBorder="1" applyAlignment="1">
      <alignment horizontal="center"/>
    </xf>
    <xf numFmtId="3" fontId="26" fillId="34" borderId="0" xfId="0" applyNumberFormat="1" applyFont="1" applyFill="1" applyBorder="1" applyAlignment="1"/>
    <xf numFmtId="0" fontId="29" fillId="35" borderId="35" xfId="0" applyFont="1" applyFill="1" applyBorder="1" applyAlignment="1"/>
    <xf numFmtId="0" fontId="30" fillId="34" borderId="37" xfId="0" applyFont="1" applyFill="1" applyBorder="1" applyAlignment="1"/>
    <xf numFmtId="0" fontId="25" fillId="35" borderId="35" xfId="0" applyFont="1" applyFill="1" applyBorder="1" applyAlignment="1"/>
    <xf numFmtId="0" fontId="70" fillId="34" borderId="37" xfId="0" applyFont="1" applyFill="1" applyBorder="1" applyAlignment="1"/>
    <xf numFmtId="3" fontId="27" fillId="34" borderId="0" xfId="0" applyNumberFormat="1" applyFont="1" applyFill="1" applyBorder="1" applyAlignment="1"/>
    <xf numFmtId="0" fontId="25" fillId="35" borderId="0" xfId="0" applyFont="1" applyFill="1" applyBorder="1" applyAlignment="1"/>
    <xf numFmtId="0" fontId="70" fillId="34" borderId="0" xfId="0" applyFont="1" applyFill="1" applyBorder="1" applyAlignment="1"/>
    <xf numFmtId="165" fontId="26" fillId="34" borderId="34" xfId="0" applyNumberFormat="1" applyFont="1" applyFill="1" applyBorder="1" applyAlignment="1"/>
    <xf numFmtId="0" fontId="33" fillId="2" borderId="9" xfId="0" applyFont="1" applyFill="1" applyBorder="1" applyAlignment="1"/>
    <xf numFmtId="0" fontId="33" fillId="2" borderId="11" xfId="0" applyFont="1" applyFill="1" applyBorder="1" applyAlignment="1"/>
    <xf numFmtId="0" fontId="33" fillId="2" borderId="4" xfId="0" applyFont="1" applyFill="1" applyBorder="1" applyAlignment="1">
      <alignment horizontal="left"/>
    </xf>
    <xf numFmtId="0" fontId="33" fillId="2" borderId="12" xfId="0" applyFont="1" applyFill="1" applyBorder="1" applyAlignment="1"/>
    <xf numFmtId="0" fontId="37" fillId="0" borderId="6" xfId="0" applyFont="1" applyBorder="1" applyAlignment="1"/>
    <xf numFmtId="0" fontId="56" fillId="36" borderId="6" xfId="0" applyFont="1" applyFill="1" applyBorder="1" applyAlignment="1">
      <alignment vertical="center" wrapText="1"/>
    </xf>
    <xf numFmtId="0" fontId="33" fillId="0" borderId="6" xfId="0" applyFont="1" applyBorder="1" applyAlignment="1"/>
    <xf numFmtId="0" fontId="33" fillId="0" borderId="7" xfId="0" applyFont="1" applyBorder="1" applyAlignment="1"/>
    <xf numFmtId="0" fontId="34" fillId="2" borderId="12" xfId="0" applyFont="1" applyFill="1" applyBorder="1" applyAlignment="1"/>
    <xf numFmtId="0" fontId="56" fillId="0" borderId="11" xfId="0" applyFont="1" applyFill="1" applyBorder="1" applyAlignment="1"/>
    <xf numFmtId="0" fontId="56" fillId="0" borderId="9" xfId="0" applyFont="1" applyFill="1" applyBorder="1" applyAlignment="1"/>
    <xf numFmtId="0" fontId="28" fillId="2" borderId="8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/>
    </xf>
    <xf numFmtId="0" fontId="27" fillId="35" borderId="36" xfId="0" applyFont="1" applyFill="1" applyBorder="1" applyAlignment="1">
      <alignment horizontal="center"/>
    </xf>
    <xf numFmtId="0" fontId="27" fillId="35" borderId="37" xfId="0" applyFont="1" applyFill="1" applyBorder="1" applyAlignment="1">
      <alignment horizontal="center"/>
    </xf>
    <xf numFmtId="17" fontId="27" fillId="2" borderId="2" xfId="0" applyNumberFormat="1" applyFont="1" applyFill="1" applyBorder="1" applyAlignment="1">
      <alignment horizontal="center" vertical="center" wrapText="1"/>
    </xf>
    <xf numFmtId="17" fontId="27" fillId="2" borderId="0" xfId="0" applyNumberFormat="1" applyFont="1" applyFill="1" applyBorder="1" applyAlignment="1">
      <alignment horizontal="center" vertical="center" wrapText="1"/>
    </xf>
    <xf numFmtId="17" fontId="27" fillId="2" borderId="5" xfId="0" applyNumberFormat="1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left" wrapText="1"/>
    </xf>
    <xf numFmtId="0" fontId="36" fillId="0" borderId="12" xfId="0" applyFont="1" applyFill="1" applyBorder="1" applyAlignment="1">
      <alignment horizontal="left" wrapText="1"/>
    </xf>
    <xf numFmtId="0" fontId="33" fillId="0" borderId="4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left" wrapText="1"/>
    </xf>
    <xf numFmtId="0" fontId="33" fillId="2" borderId="12" xfId="0" applyFont="1" applyFill="1" applyBorder="1" applyAlignment="1">
      <alignment horizontal="left" wrapText="1"/>
    </xf>
    <xf numFmtId="17" fontId="27" fillId="2" borderId="8" xfId="0" applyNumberFormat="1" applyFont="1" applyFill="1" applyBorder="1" applyAlignment="1">
      <alignment horizontal="center" vertical="center" wrapText="1"/>
    </xf>
    <xf numFmtId="17" fontId="27" fillId="2" borderId="10" xfId="0" applyNumberFormat="1" applyFont="1" applyFill="1" applyBorder="1" applyAlignment="1">
      <alignment horizontal="center" vertical="center" wrapText="1"/>
    </xf>
    <xf numFmtId="17" fontId="27" fillId="2" borderId="4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6" fillId="0" borderId="4" xfId="478" applyFont="1" applyFill="1" applyBorder="1" applyAlignment="1">
      <alignment horizontal="left" vertical="center" wrapText="1"/>
    </xf>
    <xf numFmtId="0" fontId="36" fillId="0" borderId="12" xfId="478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left"/>
    </xf>
    <xf numFmtId="0" fontId="25" fillId="2" borderId="32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17" fontId="27" fillId="0" borderId="33" xfId="0" quotePrefix="1" applyNumberFormat="1" applyFont="1" applyFill="1" applyBorder="1" applyAlignment="1">
      <alignment horizontal="center" vertical="center" wrapText="1"/>
    </xf>
    <xf numFmtId="17" fontId="27" fillId="0" borderId="28" xfId="0" quotePrefix="1" applyNumberFormat="1" applyFont="1" applyFill="1" applyBorder="1" applyAlignment="1">
      <alignment horizontal="center" vertical="center" wrapText="1"/>
    </xf>
    <xf numFmtId="17" fontId="27" fillId="0" borderId="29" xfId="0" quotePrefix="1" applyNumberFormat="1" applyFont="1" applyFill="1" applyBorder="1" applyAlignment="1">
      <alignment horizontal="center" vertical="center" wrapText="1"/>
    </xf>
    <xf numFmtId="16" fontId="27" fillId="0" borderId="27" xfId="0" quotePrefix="1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34" fillId="2" borderId="10" xfId="0" applyFont="1" applyFill="1" applyBorder="1" applyAlignment="1">
      <alignment horizontal="left" wrapText="1"/>
    </xf>
    <xf numFmtId="0" fontId="34" fillId="2" borderId="11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wrapText="1"/>
    </xf>
    <xf numFmtId="0" fontId="34" fillId="2" borderId="12" xfId="0" applyFont="1" applyFill="1" applyBorder="1" applyAlignment="1">
      <alignment horizontal="left" wrapText="1"/>
    </xf>
    <xf numFmtId="0" fontId="34" fillId="2" borderId="10" xfId="0" applyFont="1" applyFill="1" applyBorder="1" applyAlignment="1">
      <alignment horizontal="left" vertical="center" wrapText="1"/>
    </xf>
    <xf numFmtId="0" fontId="34" fillId="2" borderId="11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wrapText="1"/>
    </xf>
    <xf numFmtId="0" fontId="33" fillId="2" borderId="11" xfId="0" applyFont="1" applyFill="1" applyBorder="1" applyAlignment="1">
      <alignment horizontal="left" wrapText="1"/>
    </xf>
    <xf numFmtId="0" fontId="34" fillId="2" borderId="4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N269"/>
  <sheetViews>
    <sheetView showGridLines="0" view="pageBreakPreview" zoomScale="60" zoomScaleNormal="80" zoomScalePageLayoutView="50" workbookViewId="0"/>
  </sheetViews>
  <sheetFormatPr baseColWidth="10" defaultColWidth="11.42578125" defaultRowHeight="20.100000000000001" customHeight="1" x14ac:dyDescent="0.25"/>
  <cols>
    <col min="1" max="1" width="11.42578125" style="106"/>
    <col min="2" max="2" width="6.140625" style="36" customWidth="1"/>
    <col min="3" max="3" width="52.5703125" style="37" customWidth="1"/>
    <col min="4" max="15" width="8.42578125" style="3" hidden="1" customWidth="1"/>
    <col min="16" max="16" width="9.85546875" style="26" hidden="1" customWidth="1"/>
    <col min="17" max="28" width="8.42578125" style="10" hidden="1" customWidth="1"/>
    <col min="29" max="29" width="9.85546875" style="24" hidden="1" customWidth="1"/>
    <col min="30" max="30" width="8.42578125" style="24" hidden="1" customWidth="1"/>
    <col min="31" max="41" width="8.42578125" style="3" hidden="1" customWidth="1"/>
    <col min="42" max="42" width="11.5703125" style="3" hidden="1" customWidth="1"/>
    <col min="43" max="43" width="8.7109375" style="3" hidden="1" customWidth="1"/>
    <col min="44" max="44" width="9.85546875" style="3" hidden="1" customWidth="1"/>
    <col min="45" max="55" width="8.7109375" style="3" hidden="1" customWidth="1"/>
    <col min="56" max="58" width="12.28515625" style="3" hidden="1" customWidth="1"/>
    <col min="59" max="65" width="10.5703125" style="3" hidden="1" customWidth="1"/>
    <col min="66" max="66" width="13.28515625" style="3" hidden="1" customWidth="1"/>
    <col min="67" max="78" width="11.140625" style="3" hidden="1" customWidth="1"/>
    <col min="79" max="79" width="13.5703125" style="3" hidden="1" customWidth="1"/>
    <col min="80" max="82" width="11.140625" style="3" customWidth="1"/>
    <col min="83" max="88" width="11.7109375" style="3" customWidth="1"/>
    <col min="89" max="91" width="11" style="3" customWidth="1"/>
    <col min="92" max="92" width="12.28515625" style="3" customWidth="1"/>
    <col min="93" max="104" width="11" style="3" customWidth="1"/>
    <col min="105" max="105" width="13" style="3" customWidth="1"/>
    <col min="106" max="116" width="11" style="3" customWidth="1"/>
    <col min="117" max="117" width="11.42578125" style="119"/>
    <col min="118" max="120" width="13" style="119" customWidth="1"/>
    <col min="121" max="121" width="11.5703125" style="119" bestFit="1" customWidth="1"/>
    <col min="122" max="122" width="12.5703125" style="119" bestFit="1" customWidth="1"/>
    <col min="123" max="123" width="11.42578125" style="119"/>
    <col min="124" max="124" width="11.42578125" style="107"/>
    <col min="125" max="126" width="11.42578125" style="114"/>
    <col min="127" max="141" width="11.42578125" style="107"/>
    <col min="142" max="16384" width="11.42578125" style="3"/>
  </cols>
  <sheetData>
    <row r="1" spans="1:141 3420:3420" ht="20.100000000000001" customHeight="1" x14ac:dyDescent="0.25">
      <c r="A1" s="282"/>
      <c r="B1" s="283"/>
      <c r="C1" s="111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28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</row>
    <row r="2" spans="1:141 3420:3420" ht="20.100000000000001" customHeight="1" thickBot="1" x14ac:dyDescent="0.3">
      <c r="A2" s="282"/>
      <c r="B2" s="283"/>
      <c r="C2" s="111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28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>
        <v>23</v>
      </c>
      <c r="AQ2" s="103">
        <v>24</v>
      </c>
      <c r="AR2" s="103">
        <v>25</v>
      </c>
      <c r="AS2" s="103">
        <v>26</v>
      </c>
      <c r="AT2" s="103">
        <v>27</v>
      </c>
      <c r="AU2" s="103">
        <v>28</v>
      </c>
      <c r="AV2" s="103">
        <v>29</v>
      </c>
      <c r="AW2" s="103">
        <v>30</v>
      </c>
      <c r="AX2" s="103">
        <v>31</v>
      </c>
      <c r="AY2" s="103">
        <v>32</v>
      </c>
      <c r="AZ2" s="103">
        <v>33</v>
      </c>
      <c r="BA2" s="103">
        <v>34</v>
      </c>
      <c r="BB2" s="103">
        <v>36</v>
      </c>
      <c r="BC2" s="103">
        <v>37</v>
      </c>
      <c r="BD2" s="103">
        <v>38</v>
      </c>
      <c r="BE2" s="103">
        <v>39</v>
      </c>
      <c r="BF2" s="103">
        <v>40</v>
      </c>
      <c r="BG2" s="103">
        <v>41</v>
      </c>
      <c r="BH2" s="103">
        <v>42</v>
      </c>
      <c r="BI2" s="103">
        <v>43</v>
      </c>
      <c r="BJ2" s="103">
        <v>44</v>
      </c>
      <c r="BK2" s="103">
        <v>45</v>
      </c>
      <c r="BL2" s="103">
        <v>46</v>
      </c>
      <c r="BM2" s="103">
        <v>47</v>
      </c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</row>
    <row r="3" spans="1:141 3420:3420" ht="29.25" customHeight="1" x14ac:dyDescent="0.2">
      <c r="A3" s="285"/>
      <c r="B3" s="482" t="s">
        <v>1</v>
      </c>
      <c r="C3" s="483"/>
      <c r="D3" s="482">
        <v>2009</v>
      </c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83"/>
      <c r="P3" s="490" t="s">
        <v>49</v>
      </c>
      <c r="Q3" s="464">
        <v>2010</v>
      </c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6"/>
      <c r="AC3" s="475" t="s">
        <v>50</v>
      </c>
      <c r="AD3" s="464">
        <v>2011</v>
      </c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6"/>
      <c r="AP3" s="464">
        <v>2012</v>
      </c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6"/>
      <c r="BB3" s="464">
        <v>2013</v>
      </c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497" t="s">
        <v>103</v>
      </c>
      <c r="BO3" s="464">
        <v>2014</v>
      </c>
      <c r="BP3" s="465"/>
      <c r="BQ3" s="465"/>
      <c r="BR3" s="465"/>
      <c r="BS3" s="465"/>
      <c r="BT3" s="465"/>
      <c r="BU3" s="465"/>
      <c r="BV3" s="465"/>
      <c r="BW3" s="465"/>
      <c r="BX3" s="465"/>
      <c r="BY3" s="465"/>
      <c r="BZ3" s="466"/>
      <c r="CA3" s="295"/>
      <c r="CB3" s="464">
        <v>2015</v>
      </c>
      <c r="CC3" s="465"/>
      <c r="CD3" s="465"/>
      <c r="CE3" s="465"/>
      <c r="CF3" s="465"/>
      <c r="CG3" s="465"/>
      <c r="CH3" s="465"/>
      <c r="CI3" s="465"/>
      <c r="CJ3" s="465"/>
      <c r="CK3" s="465"/>
      <c r="CL3" s="465"/>
      <c r="CM3" s="466"/>
      <c r="CN3" s="470"/>
      <c r="CO3" s="464">
        <v>2016</v>
      </c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320"/>
      <c r="DB3" s="464">
        <v>2017</v>
      </c>
      <c r="DC3" s="465"/>
      <c r="DD3" s="465"/>
      <c r="DE3" s="465"/>
      <c r="DF3" s="465"/>
      <c r="DG3" s="465"/>
      <c r="DH3" s="465"/>
      <c r="DI3" s="465"/>
      <c r="DJ3" s="465"/>
      <c r="DK3" s="465"/>
      <c r="DL3" s="465"/>
      <c r="DM3" s="466"/>
      <c r="DN3" s="356"/>
      <c r="DO3" s="467">
        <v>2018</v>
      </c>
      <c r="DP3" s="468"/>
    </row>
    <row r="4" spans="1:141 3420:3420" ht="18.75" customHeight="1" x14ac:dyDescent="0.2">
      <c r="A4" s="285"/>
      <c r="B4" s="484"/>
      <c r="C4" s="485"/>
      <c r="D4" s="48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85"/>
      <c r="P4" s="491"/>
      <c r="Q4" s="467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9"/>
      <c r="AC4" s="476"/>
      <c r="AD4" s="467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9"/>
      <c r="AP4" s="467"/>
      <c r="AQ4" s="468"/>
      <c r="AR4" s="468"/>
      <c r="AS4" s="468"/>
      <c r="AT4" s="468"/>
      <c r="AU4" s="468"/>
      <c r="AV4" s="468"/>
      <c r="AW4" s="468"/>
      <c r="AX4" s="468"/>
      <c r="AY4" s="468"/>
      <c r="AZ4" s="468"/>
      <c r="BA4" s="469"/>
      <c r="BB4" s="467"/>
      <c r="BC4" s="468"/>
      <c r="BD4" s="468"/>
      <c r="BE4" s="468"/>
      <c r="BF4" s="468"/>
      <c r="BG4" s="468"/>
      <c r="BH4" s="468"/>
      <c r="BI4" s="468"/>
      <c r="BJ4" s="468"/>
      <c r="BK4" s="468"/>
      <c r="BL4" s="468"/>
      <c r="BM4" s="468"/>
      <c r="BN4" s="498"/>
      <c r="BO4" s="467"/>
      <c r="BP4" s="468"/>
      <c r="BQ4" s="468"/>
      <c r="BR4" s="468"/>
      <c r="BS4" s="468"/>
      <c r="BT4" s="468"/>
      <c r="BU4" s="468"/>
      <c r="BV4" s="468"/>
      <c r="BW4" s="468"/>
      <c r="BX4" s="468"/>
      <c r="BY4" s="468"/>
      <c r="BZ4" s="469"/>
      <c r="CA4" s="296"/>
      <c r="CB4" s="467"/>
      <c r="CC4" s="468"/>
      <c r="CD4" s="468"/>
      <c r="CE4" s="468"/>
      <c r="CF4" s="468"/>
      <c r="CG4" s="468"/>
      <c r="CH4" s="468"/>
      <c r="CI4" s="468"/>
      <c r="CJ4" s="468"/>
      <c r="CK4" s="468"/>
      <c r="CL4" s="468"/>
      <c r="CM4" s="469"/>
      <c r="CN4" s="471"/>
      <c r="CO4" s="467"/>
      <c r="CP4" s="468"/>
      <c r="CQ4" s="468"/>
      <c r="CR4" s="468"/>
      <c r="CS4" s="468"/>
      <c r="CT4" s="468"/>
      <c r="CU4" s="468"/>
      <c r="CV4" s="468"/>
      <c r="CW4" s="468"/>
      <c r="CX4" s="468"/>
      <c r="CY4" s="468"/>
      <c r="CZ4" s="468"/>
      <c r="DA4" s="321"/>
      <c r="DB4" s="467"/>
      <c r="DC4" s="468"/>
      <c r="DD4" s="468"/>
      <c r="DE4" s="468"/>
      <c r="DF4" s="468"/>
      <c r="DG4" s="468"/>
      <c r="DH4" s="468"/>
      <c r="DI4" s="468"/>
      <c r="DJ4" s="468"/>
      <c r="DK4" s="468"/>
      <c r="DL4" s="468"/>
      <c r="DM4" s="469"/>
      <c r="DN4" s="357"/>
      <c r="DO4" s="467"/>
      <c r="DP4" s="468"/>
    </row>
    <row r="5" spans="1:141 3420:3420" s="10" customFormat="1" ht="21" customHeight="1" thickBot="1" x14ac:dyDescent="0.3">
      <c r="A5" s="285"/>
      <c r="B5" s="486"/>
      <c r="C5" s="487"/>
      <c r="D5" s="7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35</v>
      </c>
      <c r="K5" s="8" t="s">
        <v>36</v>
      </c>
      <c r="L5" s="8" t="s">
        <v>37</v>
      </c>
      <c r="M5" s="8" t="s">
        <v>45</v>
      </c>
      <c r="N5" s="8" t="s">
        <v>46</v>
      </c>
      <c r="O5" s="8" t="s">
        <v>47</v>
      </c>
      <c r="P5" s="492"/>
      <c r="Q5" s="7" t="s">
        <v>2</v>
      </c>
      <c r="R5" s="8" t="s">
        <v>3</v>
      </c>
      <c r="S5" s="8" t="s">
        <v>4</v>
      </c>
      <c r="T5" s="8" t="s">
        <v>5</v>
      </c>
      <c r="U5" s="8" t="s">
        <v>6</v>
      </c>
      <c r="V5" s="8" t="s">
        <v>7</v>
      </c>
      <c r="W5" s="8" t="s">
        <v>35</v>
      </c>
      <c r="X5" s="8" t="s">
        <v>36</v>
      </c>
      <c r="Y5" s="8" t="s">
        <v>37</v>
      </c>
      <c r="Z5" s="8" t="s">
        <v>45</v>
      </c>
      <c r="AA5" s="8" t="s">
        <v>46</v>
      </c>
      <c r="AB5" s="9" t="s">
        <v>47</v>
      </c>
      <c r="AC5" s="477"/>
      <c r="AD5" s="7" t="s">
        <v>2</v>
      </c>
      <c r="AE5" s="8" t="s">
        <v>3</v>
      </c>
      <c r="AF5" s="8" t="s">
        <v>4</v>
      </c>
      <c r="AG5" s="8" t="s">
        <v>5</v>
      </c>
      <c r="AH5" s="8" t="s">
        <v>6</v>
      </c>
      <c r="AI5" s="8" t="s">
        <v>7</v>
      </c>
      <c r="AJ5" s="8" t="s">
        <v>35</v>
      </c>
      <c r="AK5" s="8" t="s">
        <v>36</v>
      </c>
      <c r="AL5" s="8" t="s">
        <v>37</v>
      </c>
      <c r="AM5" s="8" t="s">
        <v>45</v>
      </c>
      <c r="AN5" s="8" t="s">
        <v>46</v>
      </c>
      <c r="AO5" s="8" t="s">
        <v>47</v>
      </c>
      <c r="AP5" s="7" t="s">
        <v>2</v>
      </c>
      <c r="AQ5" s="8" t="s">
        <v>3</v>
      </c>
      <c r="AR5" s="8" t="s">
        <v>4</v>
      </c>
      <c r="AS5" s="8" t="s">
        <v>5</v>
      </c>
      <c r="AT5" s="8" t="s">
        <v>6</v>
      </c>
      <c r="AU5" s="8" t="s">
        <v>7</v>
      </c>
      <c r="AV5" s="8" t="s">
        <v>35</v>
      </c>
      <c r="AW5" s="8" t="s">
        <v>36</v>
      </c>
      <c r="AX5" s="8" t="s">
        <v>37</v>
      </c>
      <c r="AY5" s="8" t="s">
        <v>45</v>
      </c>
      <c r="AZ5" s="8" t="s">
        <v>46</v>
      </c>
      <c r="BA5" s="9" t="s">
        <v>47</v>
      </c>
      <c r="BB5" s="8" t="s">
        <v>2</v>
      </c>
      <c r="BC5" s="8" t="s">
        <v>3</v>
      </c>
      <c r="BD5" s="8" t="s">
        <v>4</v>
      </c>
      <c r="BE5" s="8" t="s">
        <v>5</v>
      </c>
      <c r="BF5" s="8" t="s">
        <v>6</v>
      </c>
      <c r="BG5" s="8" t="s">
        <v>7</v>
      </c>
      <c r="BH5" s="8" t="s">
        <v>35</v>
      </c>
      <c r="BI5" s="8" t="s">
        <v>36</v>
      </c>
      <c r="BJ5" s="8" t="s">
        <v>37</v>
      </c>
      <c r="BK5" s="8" t="s">
        <v>45</v>
      </c>
      <c r="BL5" s="8" t="s">
        <v>46</v>
      </c>
      <c r="BM5" s="8" t="s">
        <v>47</v>
      </c>
      <c r="BN5" s="499"/>
      <c r="BO5" s="7" t="s">
        <v>2</v>
      </c>
      <c r="BP5" s="8" t="s">
        <v>3</v>
      </c>
      <c r="BQ5" s="8" t="s">
        <v>4</v>
      </c>
      <c r="BR5" s="8" t="s">
        <v>5</v>
      </c>
      <c r="BS5" s="8" t="s">
        <v>6</v>
      </c>
      <c r="BT5" s="8" t="s">
        <v>7</v>
      </c>
      <c r="BU5" s="8" t="s">
        <v>35</v>
      </c>
      <c r="BV5" s="8" t="s">
        <v>36</v>
      </c>
      <c r="BW5" s="8" t="s">
        <v>37</v>
      </c>
      <c r="BX5" s="8" t="s">
        <v>45</v>
      </c>
      <c r="BY5" s="8" t="s">
        <v>46</v>
      </c>
      <c r="BZ5" s="9" t="s">
        <v>47</v>
      </c>
      <c r="CA5" s="8" t="s">
        <v>122</v>
      </c>
      <c r="CB5" s="7" t="s">
        <v>2</v>
      </c>
      <c r="CC5" s="8" t="s">
        <v>3</v>
      </c>
      <c r="CD5" s="8" t="s">
        <v>4</v>
      </c>
      <c r="CE5" s="8" t="s">
        <v>5</v>
      </c>
      <c r="CF5" s="8" t="s">
        <v>6</v>
      </c>
      <c r="CG5" s="8" t="s">
        <v>7</v>
      </c>
      <c r="CH5" s="8" t="s">
        <v>35</v>
      </c>
      <c r="CI5" s="8" t="s">
        <v>36</v>
      </c>
      <c r="CJ5" s="8" t="s">
        <v>37</v>
      </c>
      <c r="CK5" s="8" t="s">
        <v>45</v>
      </c>
      <c r="CL5" s="8" t="s">
        <v>46</v>
      </c>
      <c r="CM5" s="9" t="s">
        <v>47</v>
      </c>
      <c r="CN5" s="8" t="s">
        <v>141</v>
      </c>
      <c r="CO5" s="7" t="s">
        <v>2</v>
      </c>
      <c r="CP5" s="8" t="s">
        <v>3</v>
      </c>
      <c r="CQ5" s="8" t="s">
        <v>4</v>
      </c>
      <c r="CR5" s="8" t="s">
        <v>5</v>
      </c>
      <c r="CS5" s="8" t="s">
        <v>6</v>
      </c>
      <c r="CT5" s="8" t="s">
        <v>7</v>
      </c>
      <c r="CU5" s="8" t="s">
        <v>35</v>
      </c>
      <c r="CV5" s="8" t="s">
        <v>36</v>
      </c>
      <c r="CW5" s="8" t="s">
        <v>37</v>
      </c>
      <c r="CX5" s="8" t="s">
        <v>45</v>
      </c>
      <c r="CY5" s="8" t="s">
        <v>46</v>
      </c>
      <c r="CZ5" s="8" t="s">
        <v>47</v>
      </c>
      <c r="DA5" s="322" t="s">
        <v>147</v>
      </c>
      <c r="DB5" s="7" t="s">
        <v>2</v>
      </c>
      <c r="DC5" s="8" t="s">
        <v>3</v>
      </c>
      <c r="DD5" s="8" t="s">
        <v>4</v>
      </c>
      <c r="DE5" s="8" t="s">
        <v>5</v>
      </c>
      <c r="DF5" s="8" t="s">
        <v>6</v>
      </c>
      <c r="DG5" s="8" t="s">
        <v>7</v>
      </c>
      <c r="DH5" s="8" t="s">
        <v>35</v>
      </c>
      <c r="DI5" s="8" t="s">
        <v>36</v>
      </c>
      <c r="DJ5" s="8" t="s">
        <v>37</v>
      </c>
      <c r="DK5" s="8" t="s">
        <v>45</v>
      </c>
      <c r="DL5" s="8" t="s">
        <v>46</v>
      </c>
      <c r="DM5" s="9" t="s">
        <v>47</v>
      </c>
      <c r="DN5" s="322" t="s">
        <v>156</v>
      </c>
      <c r="DO5" s="7" t="s">
        <v>2</v>
      </c>
      <c r="DP5" s="8" t="s">
        <v>3</v>
      </c>
      <c r="DQ5" s="120"/>
      <c r="DR5" s="120"/>
      <c r="DS5" s="120"/>
      <c r="DT5" s="108"/>
      <c r="DU5" s="115"/>
      <c r="DV5" s="115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</row>
    <row r="6" spans="1:141 3420:3420" s="11" customFormat="1" ht="20.100000000000001" customHeight="1" thickBot="1" x14ac:dyDescent="0.3">
      <c r="A6" s="286"/>
      <c r="B6" s="162" t="s">
        <v>142</v>
      </c>
      <c r="C6" s="162"/>
      <c r="D6" s="162"/>
      <c r="E6" s="162"/>
      <c r="F6" s="162"/>
      <c r="G6" s="163"/>
      <c r="H6" s="163"/>
      <c r="I6" s="163"/>
      <c r="J6" s="163"/>
      <c r="K6" s="163"/>
      <c r="L6" s="163"/>
      <c r="M6" s="163"/>
      <c r="N6" s="163"/>
      <c r="O6" s="163"/>
      <c r="P6" s="164"/>
      <c r="Q6" s="45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191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191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58"/>
      <c r="DO6" s="58"/>
      <c r="DP6" s="58"/>
      <c r="DQ6" s="121"/>
      <c r="DR6" s="121"/>
      <c r="DS6" s="121"/>
      <c r="DT6" s="109"/>
      <c r="DU6" s="116"/>
      <c r="DV6" s="116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</row>
    <row r="7" spans="1:141 3420:3420" s="11" customFormat="1" ht="20.100000000000001" customHeight="1" thickBot="1" x14ac:dyDescent="0.3">
      <c r="A7" s="286"/>
      <c r="B7" s="149"/>
      <c r="C7" s="150" t="s">
        <v>63</v>
      </c>
      <c r="D7" s="151">
        <f t="shared" ref="D7:AI7" si="0">+D9+D55+D92+D95</f>
        <v>15864.74581247875</v>
      </c>
      <c r="E7" s="152">
        <f t="shared" si="0"/>
        <v>14740.9462237226</v>
      </c>
      <c r="F7" s="152">
        <f t="shared" si="0"/>
        <v>14671.853613287392</v>
      </c>
      <c r="G7" s="152">
        <f t="shared" si="0"/>
        <v>15163.046998066322</v>
      </c>
      <c r="H7" s="152">
        <f t="shared" si="0"/>
        <v>16005.245932739139</v>
      </c>
      <c r="I7" s="152">
        <f t="shared" si="0"/>
        <v>14368.646591289304</v>
      </c>
      <c r="J7" s="152">
        <f t="shared" si="0"/>
        <v>14840.306017214401</v>
      </c>
      <c r="K7" s="152">
        <f t="shared" si="0"/>
        <v>13295.259415153674</v>
      </c>
      <c r="L7" s="152">
        <f t="shared" si="0"/>
        <v>15220.509494555294</v>
      </c>
      <c r="M7" s="152">
        <f t="shared" si="0"/>
        <v>17083.344943305699</v>
      </c>
      <c r="N7" s="152">
        <f t="shared" si="0"/>
        <v>17023.068159368395</v>
      </c>
      <c r="O7" s="153">
        <f t="shared" si="0"/>
        <v>19079.835996027501</v>
      </c>
      <c r="P7" s="152">
        <f t="shared" si="0"/>
        <v>187356.80918720842</v>
      </c>
      <c r="Q7" s="151">
        <f t="shared" si="0"/>
        <v>14707.962302311997</v>
      </c>
      <c r="R7" s="152">
        <f t="shared" si="0"/>
        <v>14142.311570270427</v>
      </c>
      <c r="S7" s="152">
        <f t="shared" si="0"/>
        <v>16193.460904172993</v>
      </c>
      <c r="T7" s="152">
        <f t="shared" si="0"/>
        <v>20088.618442206316</v>
      </c>
      <c r="U7" s="152">
        <f t="shared" si="0"/>
        <v>17138.278299739384</v>
      </c>
      <c r="V7" s="152">
        <f t="shared" si="0"/>
        <v>17906.742261258332</v>
      </c>
      <c r="W7" s="152">
        <f t="shared" si="0"/>
        <v>17816.578630998629</v>
      </c>
      <c r="X7" s="152">
        <f t="shared" si="0"/>
        <v>17424.151441783702</v>
      </c>
      <c r="Y7" s="152">
        <f t="shared" si="0"/>
        <v>16881.937903184698</v>
      </c>
      <c r="Z7" s="152">
        <f t="shared" si="0"/>
        <v>18263.103666037299</v>
      </c>
      <c r="AA7" s="152">
        <f t="shared" si="0"/>
        <v>17016.311198288826</v>
      </c>
      <c r="AB7" s="153">
        <f t="shared" si="0"/>
        <v>23096.912846880234</v>
      </c>
      <c r="AC7" s="152">
        <f t="shared" si="0"/>
        <v>210676.36945713282</v>
      </c>
      <c r="AD7" s="151">
        <f t="shared" si="0"/>
        <v>16481.669306069482</v>
      </c>
      <c r="AE7" s="152">
        <f t="shared" si="0"/>
        <v>16311.276628068785</v>
      </c>
      <c r="AF7" s="152">
        <f t="shared" si="0"/>
        <v>18140.94589547428</v>
      </c>
      <c r="AG7" s="152">
        <f t="shared" si="0"/>
        <v>23926.030260206506</v>
      </c>
      <c r="AH7" s="152">
        <f t="shared" si="0"/>
        <v>27669.094505295816</v>
      </c>
      <c r="AI7" s="152">
        <f t="shared" si="0"/>
        <v>21735.0005713012</v>
      </c>
      <c r="AJ7" s="152">
        <f t="shared" ref="AJ7:BM7" si="1">+AJ9+AJ55+AJ92+AJ95</f>
        <v>27301.821160100291</v>
      </c>
      <c r="AK7" s="152">
        <f t="shared" si="1"/>
        <v>23114.322819855308</v>
      </c>
      <c r="AL7" s="152">
        <f t="shared" si="1"/>
        <v>25196.624163185603</v>
      </c>
      <c r="AM7" s="152">
        <f t="shared" si="1"/>
        <v>22756.122049327198</v>
      </c>
      <c r="AN7" s="152">
        <f t="shared" si="1"/>
        <v>24540.173137069101</v>
      </c>
      <c r="AO7" s="153">
        <f t="shared" si="1"/>
        <v>29291.853973067002</v>
      </c>
      <c r="AP7" s="152">
        <f t="shared" si="1"/>
        <v>24131.414139582601</v>
      </c>
      <c r="AQ7" s="152">
        <f t="shared" si="1"/>
        <v>21919.170035338801</v>
      </c>
      <c r="AR7" s="152">
        <f t="shared" si="1"/>
        <v>26860.534272804805</v>
      </c>
      <c r="AS7" s="152">
        <f t="shared" si="1"/>
        <v>24440.679022060802</v>
      </c>
      <c r="AT7" s="152">
        <f t="shared" si="1"/>
        <v>33304.949784652403</v>
      </c>
      <c r="AU7" s="152">
        <f t="shared" si="1"/>
        <v>25942.282149408795</v>
      </c>
      <c r="AV7" s="152">
        <f t="shared" si="1"/>
        <v>31211.9406365592</v>
      </c>
      <c r="AW7" s="152">
        <f t="shared" si="1"/>
        <v>28449.051395734201</v>
      </c>
      <c r="AX7" s="152">
        <f t="shared" si="1"/>
        <v>24420.689261416544</v>
      </c>
      <c r="AY7" s="152">
        <f t="shared" si="1"/>
        <v>34172.736796450998</v>
      </c>
      <c r="AZ7" s="152">
        <f t="shared" si="1"/>
        <v>26407.678183424596</v>
      </c>
      <c r="BA7" s="152">
        <f t="shared" si="1"/>
        <v>27644.346034338803</v>
      </c>
      <c r="BB7" s="151">
        <f t="shared" si="1"/>
        <v>29873.431083504602</v>
      </c>
      <c r="BC7" s="152">
        <f t="shared" si="1"/>
        <v>23437.932691301205</v>
      </c>
      <c r="BD7" s="152">
        <f t="shared" si="1"/>
        <v>26864.394642345196</v>
      </c>
      <c r="BE7" s="152">
        <f t="shared" si="1"/>
        <v>33828.627824592251</v>
      </c>
      <c r="BF7" s="152">
        <f t="shared" si="1"/>
        <v>33689.855701764791</v>
      </c>
      <c r="BG7" s="152">
        <f t="shared" si="1"/>
        <v>33138.307871235993</v>
      </c>
      <c r="BH7" s="152">
        <f t="shared" si="1"/>
        <v>37192.178983102567</v>
      </c>
      <c r="BI7" s="152">
        <f t="shared" si="1"/>
        <v>33876.868986737798</v>
      </c>
      <c r="BJ7" s="152">
        <f t="shared" si="1"/>
        <v>30351.9239415952</v>
      </c>
      <c r="BK7" s="152">
        <f t="shared" si="1"/>
        <v>33964.238761865599</v>
      </c>
      <c r="BL7" s="152">
        <f t="shared" si="1"/>
        <v>33329.385849707993</v>
      </c>
      <c r="BM7" s="152">
        <f t="shared" si="1"/>
        <v>39360.418959994706</v>
      </c>
      <c r="BN7" s="207">
        <f>SUM(BB7:BM7)</f>
        <v>388907.56529774785</v>
      </c>
      <c r="BO7" s="152">
        <f t="shared" ref="BO7:BZ7" si="2">+BO9+BO55+BO92+BO95</f>
        <v>38449.323481954794</v>
      </c>
      <c r="BP7" s="152">
        <f t="shared" si="2"/>
        <v>30850.744574973203</v>
      </c>
      <c r="BQ7" s="152">
        <f t="shared" si="2"/>
        <v>34307.482558024793</v>
      </c>
      <c r="BR7" s="152">
        <f t="shared" si="2"/>
        <v>39453.26258927639</v>
      </c>
      <c r="BS7" s="152">
        <f t="shared" si="2"/>
        <v>39711.23500824879</v>
      </c>
      <c r="BT7" s="152">
        <f t="shared" si="2"/>
        <v>34724.050935342602</v>
      </c>
      <c r="BU7" s="152">
        <f t="shared" si="2"/>
        <v>44447.977237269602</v>
      </c>
      <c r="BV7" s="152">
        <f t="shared" si="2"/>
        <v>34744.720174825794</v>
      </c>
      <c r="BW7" s="152">
        <f t="shared" si="2"/>
        <v>34969.441655805596</v>
      </c>
      <c r="BX7" s="152">
        <f t="shared" si="2"/>
        <v>39922.164396643006</v>
      </c>
      <c r="BY7" s="152">
        <f t="shared" si="2"/>
        <v>31544.272569643603</v>
      </c>
      <c r="BZ7" s="152">
        <f t="shared" si="2"/>
        <v>45996.881500293406</v>
      </c>
      <c r="CA7" s="207">
        <f>SUM(BO7:BZ7)</f>
        <v>449121.55668230157</v>
      </c>
      <c r="CB7" s="151">
        <f>+CB9+CB55</f>
        <v>36189.038018074803</v>
      </c>
      <c r="CC7" s="152">
        <f t="shared" ref="CC7:DP7" si="3">+CC9+CC55</f>
        <v>31308.832963621797</v>
      </c>
      <c r="CD7" s="152">
        <f t="shared" si="3"/>
        <v>35093.276307559208</v>
      </c>
      <c r="CE7" s="152">
        <f t="shared" si="3"/>
        <v>43525.140188923397</v>
      </c>
      <c r="CF7" s="152">
        <f t="shared" si="3"/>
        <v>36292.676447491191</v>
      </c>
      <c r="CG7" s="152">
        <f t="shared" si="3"/>
        <v>37984.14928837258</v>
      </c>
      <c r="CH7" s="152">
        <f t="shared" si="3"/>
        <v>45444.703443585422</v>
      </c>
      <c r="CI7" s="152">
        <f t="shared" si="3"/>
        <v>34264.406158216603</v>
      </c>
      <c r="CJ7" s="152">
        <f t="shared" si="3"/>
        <v>33214.439597804594</v>
      </c>
      <c r="CK7" s="152">
        <f t="shared" si="3"/>
        <v>40435.274017608215</v>
      </c>
      <c r="CL7" s="152">
        <f t="shared" si="3"/>
        <v>35014.371481748989</v>
      </c>
      <c r="CM7" s="152">
        <f t="shared" si="3"/>
        <v>47942.131000655987</v>
      </c>
      <c r="CN7" s="207">
        <f>SUM(CB7:CM7)</f>
        <v>456708.4389136628</v>
      </c>
      <c r="CO7" s="152">
        <f t="shared" si="3"/>
        <v>38233.920439683796</v>
      </c>
      <c r="CP7" s="152">
        <f t="shared" si="3"/>
        <v>36399.417257901216</v>
      </c>
      <c r="CQ7" s="152">
        <f t="shared" si="3"/>
        <v>43273.653410963198</v>
      </c>
      <c r="CR7" s="152">
        <f t="shared" si="3"/>
        <v>46224.449205248602</v>
      </c>
      <c r="CS7" s="152">
        <f t="shared" si="3"/>
        <v>47008.720544612406</v>
      </c>
      <c r="CT7" s="152">
        <f t="shared" si="3"/>
        <v>46621.008159351797</v>
      </c>
      <c r="CU7" s="152">
        <f t="shared" si="3"/>
        <v>40009.055095369389</v>
      </c>
      <c r="CV7" s="152">
        <f t="shared" si="3"/>
        <v>51039.468868088392</v>
      </c>
      <c r="CW7" s="152">
        <f t="shared" si="3"/>
        <v>50289.003485662208</v>
      </c>
      <c r="CX7" s="152">
        <f t="shared" si="3"/>
        <v>52899.210558305393</v>
      </c>
      <c r="CY7" s="152">
        <f t="shared" si="3"/>
        <v>48204.908690060409</v>
      </c>
      <c r="CZ7" s="152">
        <f t="shared" si="3"/>
        <v>57424.495639538029</v>
      </c>
      <c r="DA7" s="207">
        <f>SUM(CO7:CZ7)</f>
        <v>557627.31135478488</v>
      </c>
      <c r="DB7" s="152">
        <f t="shared" si="3"/>
        <v>44089.4906550304</v>
      </c>
      <c r="DC7" s="152">
        <f t="shared" si="3"/>
        <v>37606.220131665992</v>
      </c>
      <c r="DD7" s="152">
        <f t="shared" si="3"/>
        <v>48205.360680905411</v>
      </c>
      <c r="DE7" s="152">
        <f t="shared" si="3"/>
        <v>52180.448335575027</v>
      </c>
      <c r="DF7" s="152">
        <f t="shared" si="3"/>
        <v>56390.295669898791</v>
      </c>
      <c r="DG7" s="152">
        <f t="shared" si="3"/>
        <v>45726.814884708801</v>
      </c>
      <c r="DH7" s="152">
        <f t="shared" si="3"/>
        <v>47652.794064765396</v>
      </c>
      <c r="DI7" s="152">
        <f t="shared" si="3"/>
        <v>44217.753119297609</v>
      </c>
      <c r="DJ7" s="152">
        <f t="shared" si="3"/>
        <v>45529.021237413195</v>
      </c>
      <c r="DK7" s="152">
        <f t="shared" si="3"/>
        <v>49037.057047930786</v>
      </c>
      <c r="DL7" s="152">
        <f t="shared" si="3"/>
        <v>47916.694351204016</v>
      </c>
      <c r="DM7" s="152">
        <f t="shared" si="3"/>
        <v>54664.162353628002</v>
      </c>
      <c r="DN7" s="207">
        <f>SUM(DB7:DM7)</f>
        <v>573216.11253202346</v>
      </c>
      <c r="DO7" s="152">
        <f t="shared" si="3"/>
        <v>50423.429560936187</v>
      </c>
      <c r="DP7" s="152">
        <f t="shared" si="3"/>
        <v>39738.16041142639</v>
      </c>
      <c r="DQ7" s="121"/>
      <c r="DR7" s="121"/>
      <c r="DS7" s="121"/>
      <c r="DT7" s="109"/>
      <c r="DU7" s="116"/>
      <c r="DV7" s="116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</row>
    <row r="8" spans="1:141 3420:3420" s="11" customFormat="1" ht="20.100000000000001" customHeight="1" x14ac:dyDescent="0.3">
      <c r="A8" s="286"/>
      <c r="B8" s="52" t="s">
        <v>44</v>
      </c>
      <c r="C8" s="20"/>
      <c r="D8" s="12"/>
      <c r="E8" s="13"/>
      <c r="F8" s="13"/>
      <c r="G8" s="47"/>
      <c r="H8" s="47"/>
      <c r="I8" s="47"/>
      <c r="J8" s="47"/>
      <c r="K8" s="47"/>
      <c r="L8" s="47"/>
      <c r="M8" s="47"/>
      <c r="N8" s="47"/>
      <c r="O8" s="47"/>
      <c r="P8" s="14"/>
      <c r="Q8" s="192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4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40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41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77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77"/>
      <c r="CB8" s="40"/>
      <c r="CC8" s="58"/>
      <c r="CD8" s="58"/>
      <c r="CE8" s="58"/>
      <c r="CF8" s="58"/>
      <c r="CG8" s="15"/>
      <c r="CH8" s="15"/>
      <c r="CI8" s="15"/>
      <c r="CJ8" s="15"/>
      <c r="CK8" s="15"/>
      <c r="CL8" s="15"/>
      <c r="CM8" s="15"/>
      <c r="CN8" s="177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77"/>
      <c r="DB8" s="15"/>
      <c r="DC8" s="15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177"/>
      <c r="DO8" s="40"/>
      <c r="DP8" s="15"/>
      <c r="DQ8" s="121"/>
      <c r="DR8" s="121"/>
      <c r="DS8" s="121"/>
      <c r="DT8" s="109"/>
      <c r="DU8" s="116"/>
      <c r="DV8" s="116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</row>
    <row r="9" spans="1:141 3420:3420" ht="20.100000000000001" customHeight="1" thickBot="1" x14ac:dyDescent="0.3">
      <c r="A9" s="285"/>
      <c r="B9" s="488" t="s">
        <v>39</v>
      </c>
      <c r="C9" s="489"/>
      <c r="D9" s="17">
        <f t="shared" ref="D9:AI9" si="4">SUM(D10:D53)</f>
        <v>10537.58750037</v>
      </c>
      <c r="E9" s="17">
        <f t="shared" si="4"/>
        <v>10256.697276130004</v>
      </c>
      <c r="F9" s="17">
        <f t="shared" si="4"/>
        <v>9417.4097011500016</v>
      </c>
      <c r="G9" s="17">
        <f t="shared" si="4"/>
        <v>10640.481769879998</v>
      </c>
      <c r="H9" s="17">
        <f t="shared" si="4"/>
        <v>11128.434762000006</v>
      </c>
      <c r="I9" s="17">
        <f t="shared" si="4"/>
        <v>9618.956129619999</v>
      </c>
      <c r="J9" s="17">
        <f t="shared" si="4"/>
        <v>10522.13518497</v>
      </c>
      <c r="K9" s="17">
        <f t="shared" si="4"/>
        <v>8591.8337778700006</v>
      </c>
      <c r="L9" s="17">
        <f t="shared" si="4"/>
        <v>10513.5065608</v>
      </c>
      <c r="M9" s="17">
        <f t="shared" si="4"/>
        <v>11950.769073199999</v>
      </c>
      <c r="N9" s="17">
        <f t="shared" si="4"/>
        <v>11522.740315580002</v>
      </c>
      <c r="O9" s="17">
        <f t="shared" si="4"/>
        <v>13719.422938149997</v>
      </c>
      <c r="P9" s="16">
        <f t="shared" si="4"/>
        <v>128419.97497971996</v>
      </c>
      <c r="Q9" s="17">
        <f t="shared" si="4"/>
        <v>10721.630982730001</v>
      </c>
      <c r="R9" s="17">
        <f t="shared" si="4"/>
        <v>10214.484355260001</v>
      </c>
      <c r="S9" s="17">
        <f t="shared" si="4"/>
        <v>11562.90316552</v>
      </c>
      <c r="T9" s="17">
        <f t="shared" si="4"/>
        <v>14321.4275244</v>
      </c>
      <c r="U9" s="17">
        <f t="shared" si="4"/>
        <v>11230.714507130002</v>
      </c>
      <c r="V9" s="17">
        <f t="shared" si="4"/>
        <v>12331.049738069998</v>
      </c>
      <c r="W9" s="17">
        <f t="shared" si="4"/>
        <v>12707.30990493</v>
      </c>
      <c r="X9" s="17">
        <f t="shared" si="4"/>
        <v>12929.124021630003</v>
      </c>
      <c r="Y9" s="17">
        <f t="shared" si="4"/>
        <v>12420.606242770002</v>
      </c>
      <c r="Z9" s="17">
        <f t="shared" si="4"/>
        <v>12978.84814034</v>
      </c>
      <c r="AA9" s="17">
        <f t="shared" si="4"/>
        <v>12235.649977460002</v>
      </c>
      <c r="AB9" s="17">
        <f t="shared" si="4"/>
        <v>14437.42507542</v>
      </c>
      <c r="AC9" s="16">
        <f t="shared" si="4"/>
        <v>148091.17362566001</v>
      </c>
      <c r="AD9" s="17">
        <f t="shared" si="4"/>
        <v>12464.02314182</v>
      </c>
      <c r="AE9" s="17">
        <f t="shared" si="4"/>
        <v>12545.745553269999</v>
      </c>
      <c r="AF9" s="17">
        <f t="shared" si="4"/>
        <v>13519.089911270001</v>
      </c>
      <c r="AG9" s="17">
        <f t="shared" si="4"/>
        <v>18838.026078480005</v>
      </c>
      <c r="AH9" s="17">
        <f t="shared" si="4"/>
        <v>20679.88169618999</v>
      </c>
      <c r="AI9" s="17">
        <f t="shared" si="4"/>
        <v>16418.511232060002</v>
      </c>
      <c r="AJ9" s="17">
        <f t="shared" ref="AJ9:BO9" si="5">SUM(AJ10:AJ53)</f>
        <v>20964.981831190002</v>
      </c>
      <c r="AK9" s="17">
        <f t="shared" si="5"/>
        <v>17557.482640440001</v>
      </c>
      <c r="AL9" s="17">
        <f t="shared" si="5"/>
        <v>19411.65096929</v>
      </c>
      <c r="AM9" s="17">
        <f t="shared" si="5"/>
        <v>17592.756845069998</v>
      </c>
      <c r="AN9" s="17">
        <f t="shared" si="5"/>
        <v>19679.343208549999</v>
      </c>
      <c r="AO9" s="17">
        <f t="shared" si="5"/>
        <v>22684.093523670002</v>
      </c>
      <c r="AP9" s="42">
        <f t="shared" si="5"/>
        <v>19513.141826089999</v>
      </c>
      <c r="AQ9" s="17">
        <f t="shared" si="5"/>
        <v>17283.193144560002</v>
      </c>
      <c r="AR9" s="17">
        <f t="shared" si="5"/>
        <v>21405.775042980007</v>
      </c>
      <c r="AS9" s="17">
        <f t="shared" si="5"/>
        <v>19383.006051820001</v>
      </c>
      <c r="AT9" s="17">
        <f t="shared" si="5"/>
        <v>24751.593504210003</v>
      </c>
      <c r="AU9" s="17">
        <f t="shared" si="5"/>
        <v>19970.450603089997</v>
      </c>
      <c r="AV9" s="17">
        <f t="shared" si="5"/>
        <v>26028.218060160001</v>
      </c>
      <c r="AW9" s="17">
        <f t="shared" si="5"/>
        <v>22862.707646729999</v>
      </c>
      <c r="AX9" s="17">
        <f t="shared" si="5"/>
        <v>20647.489311839996</v>
      </c>
      <c r="AY9" s="17">
        <f t="shared" si="5"/>
        <v>26934.585144390003</v>
      </c>
      <c r="AZ9" s="17">
        <f t="shared" si="5"/>
        <v>21147.502286019997</v>
      </c>
      <c r="BA9" s="43">
        <f t="shared" si="5"/>
        <v>22208.713517630003</v>
      </c>
      <c r="BB9" s="17">
        <f t="shared" si="5"/>
        <v>23498.26455313</v>
      </c>
      <c r="BC9" s="17">
        <f t="shared" si="5"/>
        <v>17422.453564990003</v>
      </c>
      <c r="BD9" s="17">
        <f t="shared" si="5"/>
        <v>20144.842177869996</v>
      </c>
      <c r="BE9" s="17">
        <f t="shared" si="5"/>
        <v>27090.989100920004</v>
      </c>
      <c r="BF9" s="17">
        <f t="shared" si="5"/>
        <v>26562.85318152999</v>
      </c>
      <c r="BG9" s="17">
        <f t="shared" si="5"/>
        <v>23848.600444389995</v>
      </c>
      <c r="BH9" s="17">
        <f t="shared" si="5"/>
        <v>29863.777107459999</v>
      </c>
      <c r="BI9" s="17">
        <f t="shared" si="5"/>
        <v>24571.552874089997</v>
      </c>
      <c r="BJ9" s="17">
        <f t="shared" si="5"/>
        <v>22183.41869653</v>
      </c>
      <c r="BK9" s="17">
        <f t="shared" si="5"/>
        <v>26037.626990809997</v>
      </c>
      <c r="BL9" s="17">
        <f t="shared" si="5"/>
        <v>26213.934488199993</v>
      </c>
      <c r="BM9" s="17">
        <f t="shared" si="5"/>
        <v>31599.81306194999</v>
      </c>
      <c r="BN9" s="16">
        <f t="shared" si="5"/>
        <v>299038.12624186999</v>
      </c>
      <c r="BO9" s="17">
        <f t="shared" si="5"/>
        <v>30863.906469519992</v>
      </c>
      <c r="BP9" s="17">
        <f t="shared" ref="BP9:BZ9" si="6">SUM(BP10:BP53)</f>
        <v>23478.590910240004</v>
      </c>
      <c r="BQ9" s="17">
        <f t="shared" si="6"/>
        <v>26250.854759249989</v>
      </c>
      <c r="BR9" s="17">
        <f t="shared" si="6"/>
        <v>30683.42203677999</v>
      </c>
      <c r="BS9" s="17">
        <f t="shared" si="6"/>
        <v>29439.360260979993</v>
      </c>
      <c r="BT9" s="17">
        <f t="shared" si="6"/>
        <v>26491.569079270004</v>
      </c>
      <c r="BU9" s="17">
        <f t="shared" si="6"/>
        <v>36803.355120510001</v>
      </c>
      <c r="BV9" s="17">
        <f t="shared" si="6"/>
        <v>26305.069984979993</v>
      </c>
      <c r="BW9" s="17">
        <f t="shared" si="6"/>
        <v>28106.988204519999</v>
      </c>
      <c r="BX9" s="17">
        <f t="shared" si="6"/>
        <v>32846.334530930006</v>
      </c>
      <c r="BY9" s="17">
        <f t="shared" si="6"/>
        <v>26714.908814740003</v>
      </c>
      <c r="BZ9" s="17">
        <f t="shared" si="6"/>
        <v>39489.533714500009</v>
      </c>
      <c r="CA9" s="298">
        <f>SUM(BO9:BZ9)</f>
        <v>357473.89388622</v>
      </c>
      <c r="CB9" s="42">
        <f>SUM(CB10:CB53)-CB48</f>
        <v>30617.404330270005</v>
      </c>
      <c r="CC9" s="17">
        <f t="shared" ref="CC9:DN9" si="7">SUM(CC10:CC53)-CC48</f>
        <v>26830.027244069996</v>
      </c>
      <c r="CD9" s="17">
        <f t="shared" si="7"/>
        <v>30356.93454254001</v>
      </c>
      <c r="CE9" s="17">
        <f t="shared" si="7"/>
        <v>37616.534921559993</v>
      </c>
      <c r="CF9" s="17">
        <f t="shared" si="7"/>
        <v>31796.376631779989</v>
      </c>
      <c r="CG9" s="17">
        <f t="shared" si="7"/>
        <v>32930.025945349982</v>
      </c>
      <c r="CH9" s="17">
        <f t="shared" si="7"/>
        <v>41491.098574510019</v>
      </c>
      <c r="CI9" s="17">
        <f t="shared" si="7"/>
        <v>29914.696311260002</v>
      </c>
      <c r="CJ9" s="17">
        <f t="shared" si="7"/>
        <v>29100.714963009996</v>
      </c>
      <c r="CK9" s="17">
        <f t="shared" si="7"/>
        <v>34997.755057220013</v>
      </c>
      <c r="CL9" s="17">
        <f t="shared" si="7"/>
        <v>31221.210259709987</v>
      </c>
      <c r="CM9" s="17">
        <f t="shared" si="7"/>
        <v>39133.671692629985</v>
      </c>
      <c r="CN9" s="16">
        <f t="shared" si="7"/>
        <v>396006.45047390996</v>
      </c>
      <c r="CO9" s="17">
        <f t="shared" si="7"/>
        <v>33382.008274489999</v>
      </c>
      <c r="CP9" s="17">
        <f t="shared" si="7"/>
        <v>31612.028763470014</v>
      </c>
      <c r="CQ9" s="17">
        <f t="shared" si="7"/>
        <v>35257.595498249997</v>
      </c>
      <c r="CR9" s="17">
        <f t="shared" si="7"/>
        <v>37336.408437279999</v>
      </c>
      <c r="CS9" s="17">
        <f t="shared" si="7"/>
        <v>39490.362884840004</v>
      </c>
      <c r="CT9" s="17">
        <f t="shared" si="7"/>
        <v>40166.270108419994</v>
      </c>
      <c r="CU9" s="17">
        <f t="shared" si="7"/>
        <v>35053.55418644999</v>
      </c>
      <c r="CV9" s="17">
        <f t="shared" si="7"/>
        <v>45461.497210779991</v>
      </c>
      <c r="CW9" s="17">
        <f t="shared" si="7"/>
        <v>44665.568884230008</v>
      </c>
      <c r="CX9" s="17">
        <f t="shared" si="7"/>
        <v>47710.957792579989</v>
      </c>
      <c r="CY9" s="17">
        <f t="shared" si="7"/>
        <v>41350.39382848001</v>
      </c>
      <c r="CZ9" s="17">
        <f t="shared" si="7"/>
        <v>52110.045844520027</v>
      </c>
      <c r="DA9" s="16">
        <f t="shared" si="7"/>
        <v>483596.69171378994</v>
      </c>
      <c r="DB9" s="17">
        <f t="shared" si="7"/>
        <v>39769.232339599999</v>
      </c>
      <c r="DC9" s="17">
        <f t="shared" si="7"/>
        <v>33183.443311399991</v>
      </c>
      <c r="DD9" s="17">
        <f t="shared" si="7"/>
        <v>41830.432626220012</v>
      </c>
      <c r="DE9" s="17">
        <f t="shared" si="7"/>
        <v>46057.940197010023</v>
      </c>
      <c r="DF9" s="17">
        <f t="shared" si="7"/>
        <v>45107.934898479987</v>
      </c>
      <c r="DG9" s="17">
        <f t="shared" si="7"/>
        <v>37088.375350030001</v>
      </c>
      <c r="DH9" s="17">
        <f t="shared" si="7"/>
        <v>39969.438209749991</v>
      </c>
      <c r="DI9" s="17">
        <f t="shared" si="7"/>
        <v>36133.185573090006</v>
      </c>
      <c r="DJ9" s="17">
        <f t="shared" si="7"/>
        <v>38044.248530479992</v>
      </c>
      <c r="DK9" s="17">
        <f t="shared" si="7"/>
        <v>42854.761817389983</v>
      </c>
      <c r="DL9" s="17">
        <f t="shared" si="7"/>
        <v>42706.258067270013</v>
      </c>
      <c r="DM9" s="17">
        <f t="shared" si="7"/>
        <v>47509.915469480002</v>
      </c>
      <c r="DN9" s="16">
        <f t="shared" si="7"/>
        <v>490255.16639020003</v>
      </c>
      <c r="DO9" s="42">
        <f t="shared" ref="DO9:DP9" si="8">SUM(DO10:DO53)-DO48</f>
        <v>43574.967404059993</v>
      </c>
      <c r="DP9" s="17">
        <f t="shared" si="8"/>
        <v>34609.745149209994</v>
      </c>
      <c r="DQ9" s="135"/>
    </row>
    <row r="10" spans="1:141 3420:3420" ht="20.100000000000001" customHeight="1" x14ac:dyDescent="0.25">
      <c r="A10" s="285"/>
      <c r="B10" s="229" t="s">
        <v>8</v>
      </c>
      <c r="C10" s="230" t="s">
        <v>73</v>
      </c>
      <c r="D10" s="231">
        <v>2380.1684893800007</v>
      </c>
      <c r="E10" s="231">
        <v>3181.8660317399999</v>
      </c>
      <c r="F10" s="231">
        <v>2100.96343914</v>
      </c>
      <c r="G10" s="231">
        <v>2621.2492120799998</v>
      </c>
      <c r="H10" s="231">
        <v>3462.3281415300007</v>
      </c>
      <c r="I10" s="231">
        <v>1910.8375127000002</v>
      </c>
      <c r="J10" s="231">
        <v>2126.5855789000002</v>
      </c>
      <c r="K10" s="231">
        <v>1850.5776609700004</v>
      </c>
      <c r="L10" s="231">
        <v>2214.1206525000007</v>
      </c>
      <c r="M10" s="232">
        <v>2468.6271339000004</v>
      </c>
      <c r="N10" s="232">
        <v>2610.3516561600004</v>
      </c>
      <c r="O10" s="232">
        <v>3418.28158773</v>
      </c>
      <c r="P10" s="233">
        <f t="shared" ref="P10:P16" si="9">SUM(D10:O10)</f>
        <v>30345.957096730002</v>
      </c>
      <c r="Q10" s="29">
        <v>2193.71287411</v>
      </c>
      <c r="R10" s="29">
        <v>2325.68796664</v>
      </c>
      <c r="S10" s="29">
        <v>2150.1200799500002</v>
      </c>
      <c r="T10" s="29">
        <v>2900.0601048700005</v>
      </c>
      <c r="U10" s="29">
        <v>2371.7152247800004</v>
      </c>
      <c r="V10" s="29">
        <v>2410.4523434499993</v>
      </c>
      <c r="W10" s="29">
        <v>2532.3939104600004</v>
      </c>
      <c r="X10" s="29">
        <v>3087.3435480300009</v>
      </c>
      <c r="Y10" s="29">
        <v>3121.5601421400002</v>
      </c>
      <c r="Z10" s="29">
        <v>2782.9435088099999</v>
      </c>
      <c r="AA10" s="29">
        <v>2715.9189682300007</v>
      </c>
      <c r="AB10" s="29">
        <v>2844.7305496000004</v>
      </c>
      <c r="AC10" s="233">
        <f t="shared" ref="AC10:AC16" si="10">SUM(Q10:AB10)</f>
        <v>31436.639221070003</v>
      </c>
      <c r="AD10" s="234">
        <v>2400.0458035799998</v>
      </c>
      <c r="AE10" s="234">
        <v>2647.5886310600004</v>
      </c>
      <c r="AF10" s="234">
        <v>3012.8826035000002</v>
      </c>
      <c r="AG10" s="234">
        <v>4338.4898194800007</v>
      </c>
      <c r="AH10" s="234">
        <v>6004.1112577700005</v>
      </c>
      <c r="AI10" s="234">
        <v>3648.2941165500001</v>
      </c>
      <c r="AJ10" s="234">
        <v>4229.8702913099996</v>
      </c>
      <c r="AK10" s="234">
        <v>3266.8028879000003</v>
      </c>
      <c r="AL10" s="234">
        <v>4044.0782769900002</v>
      </c>
      <c r="AM10" s="234">
        <v>3268.7642204899998</v>
      </c>
      <c r="AN10" s="234">
        <v>3835.5995664899997</v>
      </c>
      <c r="AO10" s="234">
        <v>5015.3134582199991</v>
      </c>
      <c r="AP10" s="235">
        <v>3817.2870306000009</v>
      </c>
      <c r="AQ10" s="234">
        <v>2776.9569599400024</v>
      </c>
      <c r="AR10" s="234">
        <v>3074.8021771900012</v>
      </c>
      <c r="AS10" s="234">
        <v>2362.7769751700012</v>
      </c>
      <c r="AT10" s="234">
        <v>3173.1624195899985</v>
      </c>
      <c r="AU10" s="234">
        <v>2879.9595021299992</v>
      </c>
      <c r="AV10" s="234">
        <v>3584.4026658499988</v>
      </c>
      <c r="AW10" s="234">
        <v>3521.8837025999969</v>
      </c>
      <c r="AX10" s="234">
        <v>2968.653838440001</v>
      </c>
      <c r="AY10" s="234">
        <v>3402.1552321300014</v>
      </c>
      <c r="AZ10" s="234">
        <v>2353.1175139099978</v>
      </c>
      <c r="BA10" s="234">
        <v>2027.984797849999</v>
      </c>
      <c r="BB10" s="236">
        <v>2390.0933685799992</v>
      </c>
      <c r="BC10" s="29">
        <v>1574.72235806</v>
      </c>
      <c r="BD10" s="29">
        <v>1564.9986953899993</v>
      </c>
      <c r="BE10" s="29">
        <v>2960.8170429200018</v>
      </c>
      <c r="BF10" s="29">
        <v>3805.8351472499985</v>
      </c>
      <c r="BG10" s="29">
        <v>2649.9181303099986</v>
      </c>
      <c r="BH10" s="29">
        <v>3416.4257248100021</v>
      </c>
      <c r="BI10" s="29">
        <v>3072.6886423299975</v>
      </c>
      <c r="BJ10" s="29">
        <v>2576.4155046700012</v>
      </c>
      <c r="BK10" s="29">
        <v>1820.4440218999994</v>
      </c>
      <c r="BL10" s="29">
        <v>2425.0594349999992</v>
      </c>
      <c r="BM10" s="29">
        <v>2583.4345341599974</v>
      </c>
      <c r="BN10" s="226">
        <f t="shared" ref="BN10:BN53" si="11">SUM(BB10:BM10)</f>
        <v>30840.852605379994</v>
      </c>
      <c r="BO10" s="234">
        <v>2558.8496042100001</v>
      </c>
      <c r="BP10" s="234">
        <v>2120.6817589300003</v>
      </c>
      <c r="BQ10" s="234">
        <v>3317.7348213299974</v>
      </c>
      <c r="BR10" s="234">
        <v>4245.3230028400021</v>
      </c>
      <c r="BS10" s="234">
        <v>5244.4901577899973</v>
      </c>
      <c r="BT10" s="234">
        <v>4010.0552055500025</v>
      </c>
      <c r="BU10" s="234">
        <v>7329.5021927900007</v>
      </c>
      <c r="BV10" s="234">
        <v>3608.4409972899975</v>
      </c>
      <c r="BW10" s="234">
        <v>794.64016796999999</v>
      </c>
      <c r="BX10" s="29">
        <v>848.5</v>
      </c>
      <c r="BY10" s="29">
        <v>292</v>
      </c>
      <c r="BZ10" s="29">
        <v>542</v>
      </c>
      <c r="CA10" s="226">
        <f>SUM(BO10:BZ10)</f>
        <v>34912.217908699997</v>
      </c>
      <c r="CB10" s="236">
        <v>680</v>
      </c>
      <c r="CC10" s="29">
        <v>820</v>
      </c>
      <c r="CD10" s="29">
        <v>832</v>
      </c>
      <c r="CE10" s="29">
        <v>945</v>
      </c>
      <c r="CF10" s="29">
        <v>790</v>
      </c>
      <c r="CG10" s="29">
        <v>505</v>
      </c>
      <c r="CH10" s="29">
        <v>505</v>
      </c>
      <c r="CI10" s="29">
        <v>185</v>
      </c>
      <c r="CJ10" s="29">
        <v>80</v>
      </c>
      <c r="CK10" s="29">
        <v>204</v>
      </c>
      <c r="CL10" s="29">
        <v>497</v>
      </c>
      <c r="CM10" s="29">
        <v>889</v>
      </c>
      <c r="CN10" s="226">
        <f>SUM(CB10:CM10)</f>
        <v>6932</v>
      </c>
      <c r="CO10" s="29">
        <v>876</v>
      </c>
      <c r="CP10" s="29">
        <v>691</v>
      </c>
      <c r="CQ10" s="29">
        <v>1331.8</v>
      </c>
      <c r="CR10" s="29">
        <v>890.8</v>
      </c>
      <c r="CS10" s="29">
        <v>1313.9</v>
      </c>
      <c r="CT10" s="29">
        <v>818</v>
      </c>
      <c r="CU10" s="29">
        <v>1255</v>
      </c>
      <c r="CV10" s="29">
        <v>1098</v>
      </c>
      <c r="CW10" s="29">
        <v>1691.01041667</v>
      </c>
      <c r="CX10" s="29">
        <v>1711</v>
      </c>
      <c r="CY10" s="29">
        <v>1354</v>
      </c>
      <c r="CZ10" s="29">
        <v>1195</v>
      </c>
      <c r="DA10" s="226">
        <f>SUM(CO10:CZ10)</f>
        <v>14225.51041667</v>
      </c>
      <c r="DB10" s="29">
        <v>540</v>
      </c>
      <c r="DC10" s="29">
        <v>1511.0216666700001</v>
      </c>
      <c r="DD10" s="29">
        <v>1192</v>
      </c>
      <c r="DE10" s="29">
        <v>1307.0050000000001</v>
      </c>
      <c r="DF10" s="29">
        <v>858</v>
      </c>
      <c r="DG10" s="29">
        <v>730.5</v>
      </c>
      <c r="DH10" s="29">
        <v>565.5</v>
      </c>
      <c r="DI10" s="29">
        <v>384.9</v>
      </c>
      <c r="DJ10" s="29">
        <v>936.6</v>
      </c>
      <c r="DK10" s="29">
        <v>1181.4000000000001</v>
      </c>
      <c r="DL10" s="29">
        <v>1077.8</v>
      </c>
      <c r="DM10" s="29">
        <v>871.5</v>
      </c>
      <c r="DN10" s="226">
        <f>SUM(DB10:DM10)</f>
        <v>11156.22666667</v>
      </c>
      <c r="DO10" s="29">
        <v>431</v>
      </c>
      <c r="DP10" s="29">
        <v>618</v>
      </c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AN10" s="228"/>
    </row>
    <row r="11" spans="1:141 3420:3420" ht="20.100000000000001" customHeight="1" x14ac:dyDescent="0.25">
      <c r="A11" s="285"/>
      <c r="B11" s="217" t="s">
        <v>9</v>
      </c>
      <c r="C11" s="218" t="s">
        <v>10</v>
      </c>
      <c r="D11" s="231">
        <v>582.23511585000017</v>
      </c>
      <c r="E11" s="231">
        <v>431.03656459000001</v>
      </c>
      <c r="F11" s="231">
        <v>560.36980138000013</v>
      </c>
      <c r="G11" s="231">
        <v>495.39022864999998</v>
      </c>
      <c r="H11" s="231">
        <v>336.39102544000002</v>
      </c>
      <c r="I11" s="231">
        <v>351.49585784999994</v>
      </c>
      <c r="J11" s="231">
        <v>360.4114813999999</v>
      </c>
      <c r="K11" s="231">
        <v>90.015596740000007</v>
      </c>
      <c r="L11" s="231">
        <v>157.56513885999999</v>
      </c>
      <c r="M11" s="232">
        <v>251.12258782000001</v>
      </c>
      <c r="N11" s="232">
        <v>616.91772832000004</v>
      </c>
      <c r="O11" s="232">
        <v>307.92833987</v>
      </c>
      <c r="P11" s="233">
        <f t="shared" si="9"/>
        <v>4540.8794667700004</v>
      </c>
      <c r="Q11" s="29">
        <v>417.99153801000011</v>
      </c>
      <c r="R11" s="29">
        <v>473.52899494000002</v>
      </c>
      <c r="S11" s="29">
        <v>307.02804146000005</v>
      </c>
      <c r="T11" s="29">
        <v>675.78129194000019</v>
      </c>
      <c r="U11" s="29">
        <v>427.70193931</v>
      </c>
      <c r="V11" s="29">
        <v>710.90345190000005</v>
      </c>
      <c r="W11" s="29">
        <v>357.56539774999987</v>
      </c>
      <c r="X11" s="29">
        <v>541.23901823000006</v>
      </c>
      <c r="Y11" s="29">
        <v>582.91405834000011</v>
      </c>
      <c r="Z11" s="29">
        <v>455.96555737000006</v>
      </c>
      <c r="AA11" s="29">
        <v>485.83626446999989</v>
      </c>
      <c r="AB11" s="29">
        <v>512.65375650999999</v>
      </c>
      <c r="AC11" s="233">
        <f t="shared" si="10"/>
        <v>5949.1093102300001</v>
      </c>
      <c r="AD11" s="29">
        <v>409.87457633999981</v>
      </c>
      <c r="AE11" s="29">
        <v>434.06031881000007</v>
      </c>
      <c r="AF11" s="29">
        <v>657.54730010999992</v>
      </c>
      <c r="AG11" s="29">
        <v>1000.7535816599999</v>
      </c>
      <c r="AH11" s="29">
        <v>1259.2341257499995</v>
      </c>
      <c r="AI11" s="29">
        <v>811.69372141999986</v>
      </c>
      <c r="AJ11" s="29">
        <v>1032.19895447</v>
      </c>
      <c r="AK11" s="29">
        <v>889.13319217000037</v>
      </c>
      <c r="AL11" s="29">
        <v>1208.1077623899996</v>
      </c>
      <c r="AM11" s="125">
        <v>921.10603039000011</v>
      </c>
      <c r="AN11" s="125">
        <v>1226.68796178</v>
      </c>
      <c r="AO11" s="125">
        <v>893.03676619000009</v>
      </c>
      <c r="AP11" s="236">
        <v>771.54163466999989</v>
      </c>
      <c r="AQ11" s="29">
        <v>1227.0943580599999</v>
      </c>
      <c r="AR11" s="29">
        <v>1535.2203630499996</v>
      </c>
      <c r="AS11" s="29">
        <v>847.94627121000019</v>
      </c>
      <c r="AT11" s="29">
        <v>2132.1039597500003</v>
      </c>
      <c r="AU11" s="29">
        <v>1140.9090417799998</v>
      </c>
      <c r="AV11" s="29">
        <v>1288.2126450100002</v>
      </c>
      <c r="AW11" s="29">
        <v>1468.4782991099999</v>
      </c>
      <c r="AX11" s="29">
        <v>1185.7675061600003</v>
      </c>
      <c r="AY11" s="29">
        <v>2152.5228289699999</v>
      </c>
      <c r="AZ11" s="29">
        <v>1321.5611038899999</v>
      </c>
      <c r="BA11" s="29">
        <v>834.06441169999994</v>
      </c>
      <c r="BB11" s="236">
        <v>1153.4433750699995</v>
      </c>
      <c r="BC11" s="29">
        <v>767.69580646999964</v>
      </c>
      <c r="BD11" s="29">
        <v>1144.0122175199995</v>
      </c>
      <c r="BE11" s="29">
        <v>1253.3366524200001</v>
      </c>
      <c r="BF11" s="29">
        <v>1618.0706025500003</v>
      </c>
      <c r="BG11" s="29">
        <v>2131.9263372600003</v>
      </c>
      <c r="BH11" s="29">
        <v>1630.2650734300003</v>
      </c>
      <c r="BI11" s="29">
        <v>1619.7664336900002</v>
      </c>
      <c r="BJ11" s="29">
        <v>1610.6775149999999</v>
      </c>
      <c r="BK11" s="29">
        <v>1752.6647751900002</v>
      </c>
      <c r="BL11" s="29">
        <v>1833.7046353000001</v>
      </c>
      <c r="BM11" s="29">
        <v>2091.8475851600001</v>
      </c>
      <c r="BN11" s="226">
        <f t="shared" si="11"/>
        <v>18607.411009060001</v>
      </c>
      <c r="BO11" s="29">
        <v>3183.5735988499987</v>
      </c>
      <c r="BP11" s="29">
        <v>2165.9196214900003</v>
      </c>
      <c r="BQ11" s="29">
        <v>2240.6762545799993</v>
      </c>
      <c r="BR11" s="29">
        <v>1813.0186478500009</v>
      </c>
      <c r="BS11" s="29">
        <v>1513.0468404099993</v>
      </c>
      <c r="BT11" s="29">
        <v>1150.96577181</v>
      </c>
      <c r="BU11" s="29">
        <v>1149.8848885700002</v>
      </c>
      <c r="BV11" s="29">
        <v>1183.5218524500006</v>
      </c>
      <c r="BW11" s="29">
        <v>2011.6568247800005</v>
      </c>
      <c r="BX11" s="29">
        <v>2228.0656999399989</v>
      </c>
      <c r="BY11" s="29">
        <v>1566.3877258700006</v>
      </c>
      <c r="BZ11" s="29">
        <v>2419.1042052800003</v>
      </c>
      <c r="CA11" s="226">
        <f t="shared" ref="CA11:CA90" si="12">SUM(BO11:BZ11)</f>
        <v>22625.821931880004</v>
      </c>
      <c r="CB11" s="236">
        <v>2136.7287783199995</v>
      </c>
      <c r="CC11" s="29">
        <v>2018.8224122500001</v>
      </c>
      <c r="CD11" s="29">
        <v>2821.5855182199994</v>
      </c>
      <c r="CE11" s="29">
        <v>2314.9672946500004</v>
      </c>
      <c r="CF11" s="29">
        <v>2507.18365021</v>
      </c>
      <c r="CG11" s="29">
        <v>2935.2248570700003</v>
      </c>
      <c r="CH11" s="29">
        <v>2968.0405583299985</v>
      </c>
      <c r="CI11" s="29">
        <v>2749.1415688099996</v>
      </c>
      <c r="CJ11" s="29">
        <v>2188.5424887599997</v>
      </c>
      <c r="CK11" s="29">
        <v>2993.6428781800005</v>
      </c>
      <c r="CL11" s="29">
        <v>2186.9311858799997</v>
      </c>
      <c r="CM11" s="29">
        <v>1594.7465110499993</v>
      </c>
      <c r="CN11" s="226">
        <f t="shared" ref="CN11:CN53" si="13">SUM(CB11:CM11)</f>
        <v>29415.557701729995</v>
      </c>
      <c r="CO11" s="29">
        <v>1876.2671937199993</v>
      </c>
      <c r="CP11" s="29">
        <v>2276.5535749400005</v>
      </c>
      <c r="CQ11" s="29">
        <v>2289.3280209299987</v>
      </c>
      <c r="CR11" s="29">
        <v>2137.1306275799998</v>
      </c>
      <c r="CS11" s="29">
        <v>3166.8870100200006</v>
      </c>
      <c r="CT11" s="29">
        <v>2750.3317520300011</v>
      </c>
      <c r="CU11" s="29">
        <v>1655.4109830999998</v>
      </c>
      <c r="CV11" s="29">
        <v>3352.1685374399995</v>
      </c>
      <c r="CW11" s="29">
        <v>3017.4081334699986</v>
      </c>
      <c r="CX11" s="29">
        <v>3532.1361794200011</v>
      </c>
      <c r="CY11" s="29">
        <v>2592.1026287099994</v>
      </c>
      <c r="CZ11" s="29">
        <v>2897.0615566300007</v>
      </c>
      <c r="DA11" s="226">
        <f>SUM(CO11:CZ11)</f>
        <v>31542.786197990001</v>
      </c>
      <c r="DB11" s="29">
        <v>2594.2678844599996</v>
      </c>
      <c r="DC11" s="29">
        <v>2079.4348828599996</v>
      </c>
      <c r="DD11" s="29">
        <v>2662.1057590800015</v>
      </c>
      <c r="DE11" s="29">
        <v>1901.9528410299999</v>
      </c>
      <c r="DF11" s="29">
        <v>2509.7698784199997</v>
      </c>
      <c r="DG11" s="29">
        <v>2157.4362281199997</v>
      </c>
      <c r="DH11" s="29">
        <v>2671.021257930001</v>
      </c>
      <c r="DI11" s="29">
        <v>1771.8919428900006</v>
      </c>
      <c r="DJ11" s="29">
        <v>2403.7435170700014</v>
      </c>
      <c r="DK11" s="29">
        <v>2441.1861788399992</v>
      </c>
      <c r="DL11" s="29">
        <v>2662.5917657299997</v>
      </c>
      <c r="DM11" s="29">
        <v>2875.7126936600002</v>
      </c>
      <c r="DN11" s="226">
        <f>SUM(DB11:DM11)</f>
        <v>28731.114830089999</v>
      </c>
      <c r="DO11" s="29">
        <v>1861.9945558199993</v>
      </c>
      <c r="DP11" s="29">
        <v>2043.7007313900001</v>
      </c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</row>
    <row r="12" spans="1:141 3420:3420" ht="20.100000000000001" customHeight="1" x14ac:dyDescent="0.25">
      <c r="A12" s="285"/>
      <c r="B12" s="217" t="s">
        <v>11</v>
      </c>
      <c r="C12" s="218" t="s">
        <v>12</v>
      </c>
      <c r="D12" s="231">
        <v>582.23511585000006</v>
      </c>
      <c r="E12" s="231">
        <v>431.46375647999997</v>
      </c>
      <c r="F12" s="231">
        <v>560.36980138000001</v>
      </c>
      <c r="G12" s="231">
        <v>495.39022865000004</v>
      </c>
      <c r="H12" s="231">
        <v>337.00830438999998</v>
      </c>
      <c r="I12" s="231">
        <v>351.49585785000005</v>
      </c>
      <c r="J12" s="231">
        <v>360.4114813999999</v>
      </c>
      <c r="K12" s="231">
        <v>90.015596740000007</v>
      </c>
      <c r="L12" s="231">
        <v>157.56513886000002</v>
      </c>
      <c r="M12" s="232">
        <v>248.77423379999999</v>
      </c>
      <c r="N12" s="232">
        <v>616.91772831999992</v>
      </c>
      <c r="O12" s="232">
        <v>307.92833986999995</v>
      </c>
      <c r="P12" s="233">
        <f t="shared" si="9"/>
        <v>4539.57558359</v>
      </c>
      <c r="Q12" s="29">
        <v>417.99153800999994</v>
      </c>
      <c r="R12" s="29">
        <v>473.52899494000002</v>
      </c>
      <c r="S12" s="29">
        <v>302.17382581999993</v>
      </c>
      <c r="T12" s="29">
        <v>675.78129193999996</v>
      </c>
      <c r="U12" s="29">
        <v>427.70193931</v>
      </c>
      <c r="V12" s="29">
        <v>710.90345190000005</v>
      </c>
      <c r="W12" s="29">
        <v>357.56539774999999</v>
      </c>
      <c r="X12" s="29">
        <v>541.23901823000006</v>
      </c>
      <c r="Y12" s="29">
        <v>582.91405834</v>
      </c>
      <c r="Z12" s="29">
        <v>455.96555737000006</v>
      </c>
      <c r="AA12" s="29">
        <v>493.54979125000006</v>
      </c>
      <c r="AB12" s="29">
        <v>512.65375650999999</v>
      </c>
      <c r="AC12" s="233">
        <f t="shared" si="10"/>
        <v>5951.9686213700006</v>
      </c>
      <c r="AD12" s="29">
        <v>413.06774462999988</v>
      </c>
      <c r="AE12" s="29">
        <v>434.06031881000018</v>
      </c>
      <c r="AF12" s="29">
        <v>657.54730010999992</v>
      </c>
      <c r="AG12" s="29">
        <v>961.01065613000003</v>
      </c>
      <c r="AH12" s="29">
        <v>1259.2341257499997</v>
      </c>
      <c r="AI12" s="29">
        <v>811.69372141999997</v>
      </c>
      <c r="AJ12" s="29">
        <v>1032.19895447</v>
      </c>
      <c r="AK12" s="29">
        <v>889.13319217000003</v>
      </c>
      <c r="AL12" s="29">
        <v>1208.1077623899998</v>
      </c>
      <c r="AM12" s="125">
        <v>921.10603039000034</v>
      </c>
      <c r="AN12" s="125">
        <v>1226.6879617800003</v>
      </c>
      <c r="AO12" s="125">
        <v>893.03676618999998</v>
      </c>
      <c r="AP12" s="236">
        <v>746.58212403999983</v>
      </c>
      <c r="AQ12" s="29">
        <v>1227.0943580599999</v>
      </c>
      <c r="AR12" s="29">
        <v>1535.2203630500001</v>
      </c>
      <c r="AS12" s="29">
        <v>847.94627121000019</v>
      </c>
      <c r="AT12" s="29">
        <v>2132.1039597500007</v>
      </c>
      <c r="AU12" s="29">
        <v>1140.9090417799998</v>
      </c>
      <c r="AV12" s="29">
        <v>1288.21264501</v>
      </c>
      <c r="AW12" s="29">
        <v>1468.4782991099999</v>
      </c>
      <c r="AX12" s="29">
        <v>1185.76750616</v>
      </c>
      <c r="AY12" s="29">
        <v>2152.5228289699999</v>
      </c>
      <c r="AZ12" s="29">
        <v>1321.5611038900004</v>
      </c>
      <c r="BA12" s="29">
        <v>834.06441170000005</v>
      </c>
      <c r="BB12" s="236">
        <v>1139.35492086</v>
      </c>
      <c r="BC12" s="29">
        <v>767.69580647000009</v>
      </c>
      <c r="BD12" s="29">
        <v>1144.0122175200004</v>
      </c>
      <c r="BE12" s="29">
        <v>1253.3366524200003</v>
      </c>
      <c r="BF12" s="29">
        <v>1618.0706025499999</v>
      </c>
      <c r="BG12" s="29">
        <v>1944.0632011299992</v>
      </c>
      <c r="BH12" s="29">
        <v>1630.2650734299998</v>
      </c>
      <c r="BI12" s="29">
        <v>1619.7664336899998</v>
      </c>
      <c r="BJ12" s="29">
        <v>1610.6775149999989</v>
      </c>
      <c r="BK12" s="29">
        <v>1752.6647751900002</v>
      </c>
      <c r="BL12" s="29">
        <v>1833.7046353000001</v>
      </c>
      <c r="BM12" s="29">
        <v>2091.8475851599997</v>
      </c>
      <c r="BN12" s="226">
        <f t="shared" si="11"/>
        <v>18405.459418719998</v>
      </c>
      <c r="BO12" s="29">
        <v>3183.5735988500014</v>
      </c>
      <c r="BP12" s="29">
        <v>2157.4959053000002</v>
      </c>
      <c r="BQ12" s="29">
        <v>2284.87069952</v>
      </c>
      <c r="BR12" s="29">
        <v>1813.01864785</v>
      </c>
      <c r="BS12" s="29">
        <v>1513.04684041</v>
      </c>
      <c r="BT12" s="29">
        <v>1150.9657718100004</v>
      </c>
      <c r="BU12" s="29">
        <v>1140.0372516800001</v>
      </c>
      <c r="BV12" s="29">
        <v>1183.5218524499999</v>
      </c>
      <c r="BW12" s="29">
        <v>2011.6568247800003</v>
      </c>
      <c r="BX12" s="29">
        <v>2228.0656999400007</v>
      </c>
      <c r="BY12" s="29">
        <v>1566.3877258699997</v>
      </c>
      <c r="BZ12" s="29">
        <v>2419.1042052800008</v>
      </c>
      <c r="CA12" s="226">
        <f t="shared" si="12"/>
        <v>22651.745023740004</v>
      </c>
      <c r="CB12" s="236">
        <v>2136.728778319999</v>
      </c>
      <c r="CC12" s="29">
        <v>2018.8224122499996</v>
      </c>
      <c r="CD12" s="29">
        <v>2821.5855182199998</v>
      </c>
      <c r="CE12" s="29">
        <v>2314.96729465</v>
      </c>
      <c r="CF12" s="29">
        <v>2507.1836502099991</v>
      </c>
      <c r="CG12" s="29">
        <v>2935.2248570699999</v>
      </c>
      <c r="CH12" s="29">
        <v>2968.0405583300021</v>
      </c>
      <c r="CI12" s="29">
        <v>2749.1415688099996</v>
      </c>
      <c r="CJ12" s="29">
        <v>2188.5424887599997</v>
      </c>
      <c r="CK12" s="29">
        <v>2993.6428781800009</v>
      </c>
      <c r="CL12" s="29">
        <v>2186.9311858799992</v>
      </c>
      <c r="CM12" s="29">
        <v>1594.7465110500002</v>
      </c>
      <c r="CN12" s="226">
        <f t="shared" si="13"/>
        <v>29415.557701729998</v>
      </c>
      <c r="CO12" s="29">
        <v>1876.26719372</v>
      </c>
      <c r="CP12" s="29">
        <v>2158.9962421300002</v>
      </c>
      <c r="CQ12" s="29">
        <v>1955.4666021699998</v>
      </c>
      <c r="CR12" s="29">
        <v>1882.5138505699997</v>
      </c>
      <c r="CS12" s="29">
        <v>3299.5984094700002</v>
      </c>
      <c r="CT12" s="29">
        <v>1575.7239930299995</v>
      </c>
      <c r="CU12" s="29">
        <v>386.54782379</v>
      </c>
      <c r="CV12" s="29">
        <v>3241.6246161199997</v>
      </c>
      <c r="CW12" s="29">
        <v>3017.4081334699999</v>
      </c>
      <c r="CX12" s="29">
        <v>3532.1361794200006</v>
      </c>
      <c r="CY12" s="29">
        <v>2592.1026287099999</v>
      </c>
      <c r="CZ12" s="29">
        <v>2897.0615566299975</v>
      </c>
      <c r="DA12" s="226">
        <f t="shared" ref="DA12:DA76" si="14">SUM(CO12:CZ12)</f>
        <v>28415.447229229998</v>
      </c>
      <c r="DB12" s="29">
        <v>2594.26788446</v>
      </c>
      <c r="DC12" s="29">
        <v>2079.4348828599996</v>
      </c>
      <c r="DD12" s="29">
        <v>2662.1057590799992</v>
      </c>
      <c r="DE12" s="29">
        <v>1901.9528410300002</v>
      </c>
      <c r="DF12" s="29">
        <v>2509.7698784200011</v>
      </c>
      <c r="DG12" s="29">
        <v>2157.4362281200006</v>
      </c>
      <c r="DH12" s="29">
        <v>2671.0212579300019</v>
      </c>
      <c r="DI12" s="29">
        <v>1771.8919428900001</v>
      </c>
      <c r="DJ12" s="29">
        <v>2403.7435170699991</v>
      </c>
      <c r="DK12" s="29">
        <v>2441.1861788400015</v>
      </c>
      <c r="DL12" s="29">
        <v>2662.5917657299979</v>
      </c>
      <c r="DM12" s="29">
        <v>2875.7126936600007</v>
      </c>
      <c r="DN12" s="226">
        <f t="shared" ref="DN12:DN76" si="15">SUM(DB12:DM12)</f>
        <v>28731.114830090006</v>
      </c>
      <c r="DO12" s="29">
        <v>1861.9945558199993</v>
      </c>
      <c r="DP12" s="29">
        <v>2043.7007313900001</v>
      </c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</row>
    <row r="13" spans="1:141 3420:3420" ht="20.100000000000001" customHeight="1" x14ac:dyDescent="0.25">
      <c r="A13" s="285"/>
      <c r="B13" s="217" t="s">
        <v>13</v>
      </c>
      <c r="C13" s="218" t="s">
        <v>75</v>
      </c>
      <c r="D13" s="231">
        <v>802.74495742000011</v>
      </c>
      <c r="E13" s="231">
        <v>667.90325021000001</v>
      </c>
      <c r="F13" s="231">
        <v>772.6538473600001</v>
      </c>
      <c r="G13" s="231">
        <v>1135.2097827999999</v>
      </c>
      <c r="H13" s="231">
        <v>1333.7049396399998</v>
      </c>
      <c r="I13" s="231">
        <v>796.99444394000022</v>
      </c>
      <c r="J13" s="231">
        <v>1638.6487064100002</v>
      </c>
      <c r="K13" s="231">
        <v>712.21533691000013</v>
      </c>
      <c r="L13" s="231">
        <v>672.95749144999979</v>
      </c>
      <c r="M13" s="232">
        <v>1804.3283247300001</v>
      </c>
      <c r="N13" s="232">
        <v>780.8768667999999</v>
      </c>
      <c r="O13" s="232">
        <v>736.7662220599999</v>
      </c>
      <c r="P13" s="233">
        <f t="shared" si="9"/>
        <v>11855.004169729998</v>
      </c>
      <c r="Q13" s="29">
        <v>960.33972672999994</v>
      </c>
      <c r="R13" s="29">
        <v>794.00381931999982</v>
      </c>
      <c r="S13" s="29">
        <v>810.69617605999963</v>
      </c>
      <c r="T13" s="29">
        <v>2540.0419090800001</v>
      </c>
      <c r="U13" s="29">
        <v>1082.78812831</v>
      </c>
      <c r="V13" s="29">
        <v>912.52014850999979</v>
      </c>
      <c r="W13" s="29">
        <v>1643.5684246099997</v>
      </c>
      <c r="X13" s="29">
        <v>983.81673342000033</v>
      </c>
      <c r="Y13" s="29">
        <v>849.68952586000012</v>
      </c>
      <c r="Z13" s="29">
        <v>1013.4485442099997</v>
      </c>
      <c r="AA13" s="29">
        <v>927.07092798000019</v>
      </c>
      <c r="AB13" s="29">
        <v>1473.3359670999998</v>
      </c>
      <c r="AC13" s="233">
        <f t="shared" si="10"/>
        <v>13991.320031189998</v>
      </c>
      <c r="AD13" s="29">
        <v>1356.1688515499993</v>
      </c>
      <c r="AE13" s="29">
        <v>1238.6649000899999</v>
      </c>
      <c r="AF13" s="29">
        <v>1102.93297755</v>
      </c>
      <c r="AG13" s="29">
        <v>1800.6721978300004</v>
      </c>
      <c r="AH13" s="29">
        <v>2150.6563967999996</v>
      </c>
      <c r="AI13" s="29">
        <v>1101.0964449600001</v>
      </c>
      <c r="AJ13" s="29">
        <v>2100.2220438099998</v>
      </c>
      <c r="AK13" s="29">
        <v>2052.3506117500001</v>
      </c>
      <c r="AL13" s="29">
        <v>1305.7470259999998</v>
      </c>
      <c r="AM13" s="125">
        <v>1346.0190714499997</v>
      </c>
      <c r="AN13" s="125">
        <v>1162.1962290699998</v>
      </c>
      <c r="AO13" s="125">
        <v>1898.6344526199996</v>
      </c>
      <c r="AP13" s="236">
        <v>1983.7377522000004</v>
      </c>
      <c r="AQ13" s="29">
        <v>1279.5349200199998</v>
      </c>
      <c r="AR13" s="29">
        <v>1305.4332972200002</v>
      </c>
      <c r="AS13" s="29">
        <v>1964.39071096</v>
      </c>
      <c r="AT13" s="29">
        <v>2694.9338994200016</v>
      </c>
      <c r="AU13" s="29">
        <v>1477.5224784300001</v>
      </c>
      <c r="AV13" s="29">
        <v>3574.7563731999994</v>
      </c>
      <c r="AW13" s="29">
        <v>1331.84643779</v>
      </c>
      <c r="AX13" s="29">
        <v>1330.6733888200001</v>
      </c>
      <c r="AY13" s="29">
        <v>1334.3788860000002</v>
      </c>
      <c r="AZ13" s="29">
        <v>1298.1750284699999</v>
      </c>
      <c r="BA13" s="29">
        <v>1352.9116947300004</v>
      </c>
      <c r="BB13" s="236">
        <v>2118.8467529699997</v>
      </c>
      <c r="BC13" s="29">
        <v>1524.3370813499998</v>
      </c>
      <c r="BD13" s="29">
        <v>1496.17094331</v>
      </c>
      <c r="BE13" s="29">
        <v>3481.6143321000004</v>
      </c>
      <c r="BF13" s="29">
        <v>2672.8798147100001</v>
      </c>
      <c r="BG13" s="29">
        <v>1502.0280260200002</v>
      </c>
      <c r="BH13" s="29">
        <v>3469.9652398099993</v>
      </c>
      <c r="BI13" s="29">
        <v>1923.9485788499999</v>
      </c>
      <c r="BJ13" s="29">
        <v>1421.6989893499997</v>
      </c>
      <c r="BK13" s="29">
        <v>1822.8460509200002</v>
      </c>
      <c r="BL13" s="29">
        <v>1618.1721234000001</v>
      </c>
      <c r="BM13" s="29">
        <v>1787.7210574299995</v>
      </c>
      <c r="BN13" s="226">
        <f t="shared" si="11"/>
        <v>24840.228990219999</v>
      </c>
      <c r="BO13" s="29">
        <v>2047.3838223700002</v>
      </c>
      <c r="BP13" s="29">
        <v>1658.9920655400001</v>
      </c>
      <c r="BQ13" s="29">
        <v>1857.9600558099999</v>
      </c>
      <c r="BR13" s="29">
        <v>4002.8611083200003</v>
      </c>
      <c r="BS13" s="29">
        <v>2503.3640928899995</v>
      </c>
      <c r="BT13" s="29">
        <v>1937.0408088700001</v>
      </c>
      <c r="BU13" s="29">
        <v>5011.9449384899999</v>
      </c>
      <c r="BV13" s="29">
        <v>1938.35312772</v>
      </c>
      <c r="BW13" s="29">
        <v>1846.9684792600001</v>
      </c>
      <c r="BX13" s="29">
        <v>2213.7584241300001</v>
      </c>
      <c r="BY13" s="29">
        <v>1695.3808072300001</v>
      </c>
      <c r="BZ13" s="29">
        <v>2037.3528936900002</v>
      </c>
      <c r="CA13" s="226">
        <f t="shared" si="12"/>
        <v>28751.360624320008</v>
      </c>
      <c r="CB13" s="236">
        <v>2464.2855941500006</v>
      </c>
      <c r="CC13" s="29">
        <v>1872.9894978</v>
      </c>
      <c r="CD13" s="29">
        <v>2119.3694668500002</v>
      </c>
      <c r="CE13" s="29">
        <v>5697.63090422</v>
      </c>
      <c r="CF13" s="29">
        <v>2727.829946840001</v>
      </c>
      <c r="CG13" s="29">
        <v>2038.8189527900001</v>
      </c>
      <c r="CH13" s="29">
        <v>5197.9674052500013</v>
      </c>
      <c r="CI13" s="29">
        <v>1987.1016257700001</v>
      </c>
      <c r="CJ13" s="29">
        <v>1997.3706903000002</v>
      </c>
      <c r="CK13" s="29">
        <v>2155.2741651599999</v>
      </c>
      <c r="CL13" s="29">
        <v>2062.3663396299999</v>
      </c>
      <c r="CM13" s="29">
        <v>2071.0806519600001</v>
      </c>
      <c r="CN13" s="226">
        <f t="shared" si="13"/>
        <v>32392.085240720004</v>
      </c>
      <c r="CO13" s="29">
        <v>2581.0066849600007</v>
      </c>
      <c r="CP13" s="29">
        <v>1839.0655872600005</v>
      </c>
      <c r="CQ13" s="29">
        <v>1943.43240943</v>
      </c>
      <c r="CR13" s="29">
        <v>4518.9377831899992</v>
      </c>
      <c r="CS13" s="29">
        <v>2912.7993613999997</v>
      </c>
      <c r="CT13" s="29">
        <v>1980.7650899499997</v>
      </c>
      <c r="CU13" s="29">
        <v>3753.8950712400006</v>
      </c>
      <c r="CV13" s="29">
        <v>2824.2513792699992</v>
      </c>
      <c r="CW13" s="29">
        <v>2032.2056779300005</v>
      </c>
      <c r="CX13" s="29">
        <v>2177.4119872600004</v>
      </c>
      <c r="CY13" s="29">
        <v>2136.0502869699999</v>
      </c>
      <c r="CZ13" s="29">
        <v>2846.6733398499996</v>
      </c>
      <c r="DA13" s="226">
        <f t="shared" si="14"/>
        <v>31546.494658709998</v>
      </c>
      <c r="DB13" s="29">
        <v>2854.0208714299997</v>
      </c>
      <c r="DC13" s="29">
        <v>1948.4729028000004</v>
      </c>
      <c r="DD13" s="29">
        <v>2152.6204560599995</v>
      </c>
      <c r="DE13" s="29">
        <v>5495.9852156299976</v>
      </c>
      <c r="DF13" s="29">
        <v>2700.08055096</v>
      </c>
      <c r="DG13" s="29">
        <v>1984.5524224199996</v>
      </c>
      <c r="DH13" s="29">
        <v>3149.8782863900001</v>
      </c>
      <c r="DI13" s="29">
        <v>2247.4227248699999</v>
      </c>
      <c r="DJ13" s="29">
        <v>2051.58253921</v>
      </c>
      <c r="DK13" s="29">
        <v>2272.35437443</v>
      </c>
      <c r="DL13" s="29">
        <v>2108.80815325</v>
      </c>
      <c r="DM13" s="29">
        <v>2344.1645382699999</v>
      </c>
      <c r="DN13" s="226">
        <f t="shared" si="15"/>
        <v>31309.94303572</v>
      </c>
      <c r="DO13" s="29">
        <v>3454.3355927499997</v>
      </c>
      <c r="DP13" s="29">
        <v>2032.0101333</v>
      </c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</row>
    <row r="14" spans="1:141 3420:3420" ht="20.100000000000001" customHeight="1" x14ac:dyDescent="0.25">
      <c r="A14" s="285"/>
      <c r="B14" s="217" t="s">
        <v>14</v>
      </c>
      <c r="C14" s="218" t="s">
        <v>76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32.811906999999998</v>
      </c>
      <c r="J14" s="231">
        <v>291.87654300000003</v>
      </c>
      <c r="K14" s="231">
        <v>382.334182</v>
      </c>
      <c r="L14" s="231">
        <v>475.529651</v>
      </c>
      <c r="M14" s="232">
        <v>556.84697800000004</v>
      </c>
      <c r="N14" s="232">
        <v>569.57104300000003</v>
      </c>
      <c r="O14" s="232">
        <v>585.75235199999997</v>
      </c>
      <c r="P14" s="233">
        <f t="shared" si="9"/>
        <v>2894.7226559999999</v>
      </c>
      <c r="Q14" s="29">
        <v>471.64956799999999</v>
      </c>
      <c r="R14" s="29">
        <v>401.31358373</v>
      </c>
      <c r="S14" s="29">
        <v>554.83961399999998</v>
      </c>
      <c r="T14" s="29">
        <v>515.38243799999998</v>
      </c>
      <c r="U14" s="29">
        <v>571.67654800000003</v>
      </c>
      <c r="V14" s="29">
        <v>561.54433600000004</v>
      </c>
      <c r="W14" s="29">
        <v>636.93452501000002</v>
      </c>
      <c r="X14" s="29">
        <v>620.25118399999997</v>
      </c>
      <c r="Y14" s="29">
        <v>661.01100599999995</v>
      </c>
      <c r="Z14" s="29">
        <v>656.15703618000009</v>
      </c>
      <c r="AA14" s="29">
        <v>713.68381499999998</v>
      </c>
      <c r="AB14" s="29">
        <v>746.16264799999999</v>
      </c>
      <c r="AC14" s="233">
        <f t="shared" si="10"/>
        <v>7110.606301920001</v>
      </c>
      <c r="AD14" s="29">
        <v>672.00133400000004</v>
      </c>
      <c r="AE14" s="29">
        <v>604.22243200000003</v>
      </c>
      <c r="AF14" s="29">
        <v>721.06624199999999</v>
      </c>
      <c r="AG14" s="29">
        <v>687.28441599999996</v>
      </c>
      <c r="AH14" s="29">
        <v>696.04997700000001</v>
      </c>
      <c r="AI14" s="29">
        <v>660.57286799999997</v>
      </c>
      <c r="AJ14" s="29">
        <v>817.53250598</v>
      </c>
      <c r="AK14" s="29">
        <v>1111.126129</v>
      </c>
      <c r="AL14" s="29">
        <v>1195.807511</v>
      </c>
      <c r="AM14" s="125">
        <v>1170.198836</v>
      </c>
      <c r="AN14" s="125">
        <v>1108.228965</v>
      </c>
      <c r="AO14" s="125">
        <v>925.18373399999996</v>
      </c>
      <c r="AP14" s="236">
        <v>827.92391099999998</v>
      </c>
      <c r="AQ14" s="29">
        <v>769.297192</v>
      </c>
      <c r="AR14" s="29">
        <v>887.28707899999995</v>
      </c>
      <c r="AS14" s="29">
        <v>716.36247100000003</v>
      </c>
      <c r="AT14" s="29">
        <v>906.78120100000001</v>
      </c>
      <c r="AU14" s="29">
        <v>806.59512900000004</v>
      </c>
      <c r="AV14" s="29">
        <v>880.582987</v>
      </c>
      <c r="AW14" s="29">
        <v>993.78529200000003</v>
      </c>
      <c r="AX14" s="29">
        <v>854.36770899999999</v>
      </c>
      <c r="AY14" s="29">
        <v>1067.88588</v>
      </c>
      <c r="AZ14" s="29">
        <v>1025.8348800000001</v>
      </c>
      <c r="BA14" s="29">
        <v>1077.312664</v>
      </c>
      <c r="BB14" s="236">
        <v>1072.55286</v>
      </c>
      <c r="BC14" s="29">
        <v>863.52601200000004</v>
      </c>
      <c r="BD14" s="29">
        <v>926.76466300000004</v>
      </c>
      <c r="BE14" s="29">
        <v>1016.078905</v>
      </c>
      <c r="BF14" s="29">
        <v>987.69473000000005</v>
      </c>
      <c r="BG14" s="29">
        <v>867.42438900000002</v>
      </c>
      <c r="BH14" s="29">
        <v>1034.3805870000001</v>
      </c>
      <c r="BI14" s="29">
        <v>1000.378659</v>
      </c>
      <c r="BJ14" s="29">
        <v>1029.7119419999999</v>
      </c>
      <c r="BK14" s="29">
        <v>1154.7352550000001</v>
      </c>
      <c r="BL14" s="29">
        <v>1065.221542</v>
      </c>
      <c r="BM14" s="29">
        <v>1270.6043360000001</v>
      </c>
      <c r="BN14" s="226">
        <f t="shared" si="11"/>
        <v>12289.073879999998</v>
      </c>
      <c r="BO14" s="29">
        <v>1052.994322</v>
      </c>
      <c r="BP14" s="29">
        <v>1052.8099070000001</v>
      </c>
      <c r="BQ14" s="29">
        <v>979.01097300000004</v>
      </c>
      <c r="BR14" s="29">
        <v>1027.0750869999999</v>
      </c>
      <c r="BS14" s="29">
        <v>1074.820293</v>
      </c>
      <c r="BT14" s="29">
        <v>1049.9542980000001</v>
      </c>
      <c r="BU14" s="29">
        <v>1195.027184</v>
      </c>
      <c r="BV14" s="29">
        <v>1033.5204659999999</v>
      </c>
      <c r="BW14" s="29">
        <v>1174.2384609999999</v>
      </c>
      <c r="BX14" s="29">
        <v>1262.657913</v>
      </c>
      <c r="BY14" s="29">
        <v>1194.6190590000001</v>
      </c>
      <c r="BZ14" s="29">
        <v>1374.775969</v>
      </c>
      <c r="CA14" s="226">
        <f t="shared" si="12"/>
        <v>13471.503932000001</v>
      </c>
      <c r="CB14" s="236">
        <v>1108.948093</v>
      </c>
      <c r="CC14" s="29">
        <v>1044.9414079999999</v>
      </c>
      <c r="CD14" s="29">
        <v>1193.495273</v>
      </c>
      <c r="CE14" s="29">
        <v>1054.235197</v>
      </c>
      <c r="CF14" s="29">
        <v>1039.483502</v>
      </c>
      <c r="CG14" s="29">
        <v>1062.1962940000001</v>
      </c>
      <c r="CH14" s="29">
        <v>1141.535952</v>
      </c>
      <c r="CI14" s="29">
        <v>1281.5901779999999</v>
      </c>
      <c r="CJ14" s="29">
        <v>1201.8328710000001</v>
      </c>
      <c r="CK14" s="29">
        <v>1256.04114</v>
      </c>
      <c r="CL14" s="29">
        <v>1185.881449</v>
      </c>
      <c r="CM14" s="29">
        <v>1564.7624499999999</v>
      </c>
      <c r="CN14" s="226">
        <f t="shared" si="13"/>
        <v>14134.943807000001</v>
      </c>
      <c r="CO14" s="29">
        <v>968.43935500999999</v>
      </c>
      <c r="CP14" s="29">
        <v>919.74703</v>
      </c>
      <c r="CQ14" s="29">
        <v>1014.058729</v>
      </c>
      <c r="CR14" s="29">
        <v>996.04722700000002</v>
      </c>
      <c r="CS14" s="29">
        <v>964.39730199999997</v>
      </c>
      <c r="CT14" s="29">
        <v>988.72804499999995</v>
      </c>
      <c r="CU14" s="29">
        <v>962.11794799999996</v>
      </c>
      <c r="CV14" s="29">
        <v>1114.774234</v>
      </c>
      <c r="CW14" s="29">
        <v>1034.985862</v>
      </c>
      <c r="CX14" s="29">
        <v>986.33783800000003</v>
      </c>
      <c r="CY14" s="29">
        <v>1109.479212</v>
      </c>
      <c r="CZ14" s="29">
        <v>1302.1126690000001</v>
      </c>
      <c r="DA14" s="226">
        <f t="shared" si="14"/>
        <v>12361.225451009999</v>
      </c>
      <c r="DB14" s="29">
        <v>1155.2892509999999</v>
      </c>
      <c r="DC14" s="29">
        <v>1055.0994049999999</v>
      </c>
      <c r="DD14" s="29">
        <v>1267.294834</v>
      </c>
      <c r="DE14" s="29">
        <v>930.16406700000005</v>
      </c>
      <c r="DF14" s="29">
        <v>1106.1162159999999</v>
      </c>
      <c r="DG14" s="29">
        <v>1043.15445</v>
      </c>
      <c r="DH14" s="29">
        <v>1026.143677</v>
      </c>
      <c r="DI14" s="29">
        <v>1155.81895001</v>
      </c>
      <c r="DJ14" s="29">
        <v>1087.2005449999999</v>
      </c>
      <c r="DK14" s="29">
        <v>1139.430746</v>
      </c>
      <c r="DL14" s="29">
        <v>1132.6151689999999</v>
      </c>
      <c r="DM14" s="29">
        <v>1233.9488249999999</v>
      </c>
      <c r="DN14" s="226">
        <f t="shared" si="15"/>
        <v>13332.276135009999</v>
      </c>
      <c r="DO14" s="29">
        <v>1089.497754</v>
      </c>
      <c r="DP14" s="29">
        <v>940.66378499999996</v>
      </c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</row>
    <row r="15" spans="1:141 3420:3420" ht="20.100000000000001" customHeight="1" x14ac:dyDescent="0.25">
      <c r="A15" s="285"/>
      <c r="B15" s="217" t="s">
        <v>15</v>
      </c>
      <c r="C15" s="218" t="s">
        <v>16</v>
      </c>
      <c r="D15" s="231">
        <v>326.13526100000001</v>
      </c>
      <c r="E15" s="231">
        <v>264.51441999999997</v>
      </c>
      <c r="F15" s="231">
        <v>210.84567500999998</v>
      </c>
      <c r="G15" s="231">
        <v>173.034469</v>
      </c>
      <c r="H15" s="231">
        <v>286.785394</v>
      </c>
      <c r="I15" s="231">
        <v>136.48206200000001</v>
      </c>
      <c r="J15" s="231">
        <v>36.808487190000001</v>
      </c>
      <c r="K15" s="231">
        <v>65.713093999999998</v>
      </c>
      <c r="L15" s="231">
        <v>58.828859999999999</v>
      </c>
      <c r="M15" s="232">
        <v>1.53589</v>
      </c>
      <c r="N15" s="232">
        <v>12.3</v>
      </c>
      <c r="O15" s="232">
        <v>171.3655</v>
      </c>
      <c r="P15" s="233">
        <f t="shared" si="9"/>
        <v>1744.3491122</v>
      </c>
      <c r="Q15" s="29">
        <v>18.530355</v>
      </c>
      <c r="R15" s="29">
        <v>7.5</v>
      </c>
      <c r="S15" s="29">
        <v>184.12155000000001</v>
      </c>
      <c r="T15" s="29">
        <v>358.61667499999999</v>
      </c>
      <c r="U15" s="29">
        <v>244.13698500000001</v>
      </c>
      <c r="V15" s="29">
        <v>4.5</v>
      </c>
      <c r="W15" s="29">
        <v>1.1543209999999999</v>
      </c>
      <c r="X15" s="29">
        <v>0</v>
      </c>
      <c r="Y15" s="29">
        <v>2.0000000000000001E-4</v>
      </c>
      <c r="Z15" s="29">
        <v>8.7135090000000002</v>
      </c>
      <c r="AA15" s="29">
        <v>24.308821999999999</v>
      </c>
      <c r="AB15" s="29">
        <v>38.059510000000003</v>
      </c>
      <c r="AC15" s="233">
        <f t="shared" si="10"/>
        <v>889.6419269999999</v>
      </c>
      <c r="AD15" s="29">
        <v>24</v>
      </c>
      <c r="AE15" s="29">
        <v>16.146129999999999</v>
      </c>
      <c r="AF15" s="29">
        <v>20</v>
      </c>
      <c r="AG15" s="29">
        <v>3.31684</v>
      </c>
      <c r="AH15" s="29">
        <v>23.700576999999999</v>
      </c>
      <c r="AI15" s="29">
        <v>0.31</v>
      </c>
      <c r="AJ15" s="29">
        <v>0</v>
      </c>
      <c r="AK15" s="29">
        <v>3.1</v>
      </c>
      <c r="AL15" s="29">
        <v>0.2</v>
      </c>
      <c r="AM15" s="29">
        <v>0</v>
      </c>
      <c r="AN15" s="29">
        <v>0</v>
      </c>
      <c r="AO15" s="125">
        <v>2.8</v>
      </c>
      <c r="AP15" s="236">
        <v>3.5</v>
      </c>
      <c r="AQ15" s="29">
        <v>1.4</v>
      </c>
      <c r="AR15" s="29">
        <v>0.65</v>
      </c>
      <c r="AS15" s="29">
        <v>0</v>
      </c>
      <c r="AT15" s="29">
        <v>0</v>
      </c>
      <c r="AU15" s="29">
        <v>0</v>
      </c>
      <c r="AV15" s="29">
        <v>5.3042700000000007E-3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36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46</v>
      </c>
      <c r="BI15" s="29">
        <v>0</v>
      </c>
      <c r="BJ15" s="29">
        <v>0</v>
      </c>
      <c r="BK15" s="29">
        <v>0</v>
      </c>
      <c r="BL15" s="29">
        <v>0</v>
      </c>
      <c r="BM15" s="29">
        <v>0.3</v>
      </c>
      <c r="BN15" s="226">
        <f t="shared" si="11"/>
        <v>46.3</v>
      </c>
      <c r="BO15" s="29">
        <v>0</v>
      </c>
      <c r="BP15" s="29">
        <v>0</v>
      </c>
      <c r="BQ15" s="29">
        <v>0</v>
      </c>
      <c r="BR15" s="29">
        <v>0</v>
      </c>
      <c r="BS15" s="29">
        <v>0.19461100000000001</v>
      </c>
      <c r="BT15" s="29">
        <v>0</v>
      </c>
      <c r="BU15" s="29">
        <v>5.92</v>
      </c>
      <c r="BV15" s="29">
        <v>0</v>
      </c>
      <c r="BW15" s="29">
        <v>0</v>
      </c>
      <c r="BX15" s="238">
        <v>0.29988199999999998</v>
      </c>
      <c r="BY15" s="238">
        <v>0</v>
      </c>
      <c r="BZ15" s="238">
        <v>0</v>
      </c>
      <c r="CA15" s="226">
        <f t="shared" si="12"/>
        <v>6.4144930000000002</v>
      </c>
      <c r="CB15" s="306">
        <v>1.5</v>
      </c>
      <c r="CC15" s="238">
        <v>2.0000010000000001</v>
      </c>
      <c r="CD15" s="238">
        <v>2E-8</v>
      </c>
      <c r="CE15" s="238">
        <v>0</v>
      </c>
      <c r="CF15" s="238">
        <v>8</v>
      </c>
      <c r="CG15" s="238">
        <v>0</v>
      </c>
      <c r="CH15" s="238">
        <v>0</v>
      </c>
      <c r="CI15" s="238">
        <v>0.84662099999999996</v>
      </c>
      <c r="CJ15" s="238">
        <v>0.62308200000000002</v>
      </c>
      <c r="CK15" s="238">
        <v>0</v>
      </c>
      <c r="CL15" s="238">
        <v>0</v>
      </c>
      <c r="CM15" s="238">
        <v>18.5</v>
      </c>
      <c r="CN15" s="226">
        <f t="shared" si="13"/>
        <v>31.469704020000002</v>
      </c>
      <c r="CO15" s="238">
        <v>0</v>
      </c>
      <c r="CP15" s="238">
        <v>0</v>
      </c>
      <c r="CQ15" s="238">
        <v>14</v>
      </c>
      <c r="CR15" s="238">
        <v>0.1058085</v>
      </c>
      <c r="CS15" s="238">
        <v>0.212255</v>
      </c>
      <c r="CT15" s="238">
        <v>0.95660999999999996</v>
      </c>
      <c r="CU15" s="238">
        <v>0.13906945000000001</v>
      </c>
      <c r="CV15" s="238">
        <v>7.4988199999999991E-2</v>
      </c>
      <c r="CW15" s="238">
        <v>0.44102954999999999</v>
      </c>
      <c r="CX15" s="238">
        <v>0.45237569999999999</v>
      </c>
      <c r="CY15" s="238">
        <v>0</v>
      </c>
      <c r="CZ15" s="238">
        <v>0</v>
      </c>
      <c r="DA15" s="226">
        <f t="shared" si="14"/>
        <v>16.3821364</v>
      </c>
      <c r="DB15" s="238">
        <v>0</v>
      </c>
      <c r="DC15" s="238">
        <v>0</v>
      </c>
      <c r="DD15" s="238">
        <v>0</v>
      </c>
      <c r="DE15" s="238">
        <v>1.3606703</v>
      </c>
      <c r="DF15" s="238">
        <v>0.26390759999999996</v>
      </c>
      <c r="DG15" s="238">
        <v>0.22065699999999999</v>
      </c>
      <c r="DH15" s="238">
        <v>0.22090499999999999</v>
      </c>
      <c r="DI15" s="238">
        <v>0</v>
      </c>
      <c r="DJ15" s="238">
        <v>0.28808590000000001</v>
      </c>
      <c r="DK15" s="238">
        <v>0.42765409999999998</v>
      </c>
      <c r="DL15" s="238">
        <v>0.5130844</v>
      </c>
      <c r="DM15" s="238">
        <v>0.22361400000000001</v>
      </c>
      <c r="DN15" s="226">
        <f t="shared" si="15"/>
        <v>3.5185782999999997</v>
      </c>
      <c r="DO15" s="238">
        <v>1.0745376000000002</v>
      </c>
      <c r="DP15" s="238">
        <v>0.695268</v>
      </c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</row>
    <row r="16" spans="1:141 3420:3420" ht="20.100000000000001" customHeight="1" x14ac:dyDescent="0.3">
      <c r="A16" s="285"/>
      <c r="B16" s="217" t="s">
        <v>19</v>
      </c>
      <c r="C16" s="239" t="s">
        <v>20</v>
      </c>
      <c r="D16" s="231">
        <v>1231.4849570199999</v>
      </c>
      <c r="E16" s="231">
        <v>1230.4584316</v>
      </c>
      <c r="F16" s="231">
        <v>1202.8202104199997</v>
      </c>
      <c r="G16" s="231">
        <v>1409.8243697299997</v>
      </c>
      <c r="H16" s="231">
        <v>1289.8348906600002</v>
      </c>
      <c r="I16" s="231">
        <v>1278.2510536300001</v>
      </c>
      <c r="J16" s="231">
        <v>1247.4494340800002</v>
      </c>
      <c r="K16" s="231">
        <v>1188.9607932399999</v>
      </c>
      <c r="L16" s="231">
        <v>1900.82250638</v>
      </c>
      <c r="M16" s="232">
        <v>1597.8461013599997</v>
      </c>
      <c r="N16" s="232">
        <v>1637.7947975999998</v>
      </c>
      <c r="O16" s="232">
        <v>1800.6830234399997</v>
      </c>
      <c r="P16" s="233">
        <f t="shared" si="9"/>
        <v>17016.230569159998</v>
      </c>
      <c r="Q16" s="29">
        <v>1503.3238858600007</v>
      </c>
      <c r="R16" s="29">
        <v>1310.9754017000005</v>
      </c>
      <c r="S16" s="29">
        <v>1769.6379513399991</v>
      </c>
      <c r="T16" s="29">
        <v>1654.36973816</v>
      </c>
      <c r="U16" s="29">
        <v>1372.9846721599993</v>
      </c>
      <c r="V16" s="29">
        <v>1536.9316236800003</v>
      </c>
      <c r="W16" s="29">
        <v>2030.3052296699998</v>
      </c>
      <c r="X16" s="29">
        <v>1923.1034060600009</v>
      </c>
      <c r="Y16" s="29">
        <v>1630.6783413800003</v>
      </c>
      <c r="Z16" s="29">
        <v>1979.6142110899996</v>
      </c>
      <c r="AA16" s="29">
        <v>1507.0153716299992</v>
      </c>
      <c r="AB16" s="29">
        <v>2267.8367764299992</v>
      </c>
      <c r="AC16" s="233">
        <f t="shared" si="10"/>
        <v>20486.776609159999</v>
      </c>
      <c r="AD16" s="29">
        <v>1864.5383078899999</v>
      </c>
      <c r="AE16" s="29">
        <v>1906.14180758</v>
      </c>
      <c r="AF16" s="29">
        <v>2038.5357366500004</v>
      </c>
      <c r="AG16" s="29">
        <v>2490.4004643499998</v>
      </c>
      <c r="AH16" s="29">
        <v>2186.5258463799996</v>
      </c>
      <c r="AI16" s="29">
        <v>1913.99830548</v>
      </c>
      <c r="AJ16" s="29">
        <v>3841.8795136799999</v>
      </c>
      <c r="AK16" s="29">
        <v>2626.2812531899999</v>
      </c>
      <c r="AL16" s="29">
        <v>2946.8457749000004</v>
      </c>
      <c r="AM16" s="29">
        <v>2417.5922332399996</v>
      </c>
      <c r="AN16" s="29">
        <v>2914.4574741400002</v>
      </c>
      <c r="AO16" s="125">
        <v>3431.4095762100001</v>
      </c>
      <c r="AP16" s="236">
        <v>3361.7578300600003</v>
      </c>
      <c r="AQ16" s="29">
        <v>2578.6429351500005</v>
      </c>
      <c r="AR16" s="29">
        <v>3541.8719981300019</v>
      </c>
      <c r="AS16" s="29">
        <v>3817.5243458999985</v>
      </c>
      <c r="AT16" s="29">
        <v>3797.6401833399991</v>
      </c>
      <c r="AU16" s="29">
        <v>3385.9714855099996</v>
      </c>
      <c r="AV16" s="29">
        <v>4466.2829463099997</v>
      </c>
      <c r="AW16" s="29">
        <v>3900.1309804599987</v>
      </c>
      <c r="AX16" s="29">
        <v>3477.2445801200015</v>
      </c>
      <c r="AY16" s="29">
        <v>4492.9940806799996</v>
      </c>
      <c r="AZ16" s="29">
        <v>3873.6865597999981</v>
      </c>
      <c r="BA16" s="29">
        <v>4188.4036458100009</v>
      </c>
      <c r="BB16" s="236">
        <v>4048.8497033700019</v>
      </c>
      <c r="BC16" s="29">
        <v>3504.868512489998</v>
      </c>
      <c r="BD16" s="29">
        <v>3857.2679464099983</v>
      </c>
      <c r="BE16" s="29">
        <v>4738.1063243299977</v>
      </c>
      <c r="BF16" s="29">
        <v>3798.6797634699974</v>
      </c>
      <c r="BG16" s="29">
        <v>3530.3563699099964</v>
      </c>
      <c r="BH16" s="29">
        <v>4460.5443178799969</v>
      </c>
      <c r="BI16" s="29">
        <v>3682.1907935000027</v>
      </c>
      <c r="BJ16" s="29">
        <v>3378.3387119399981</v>
      </c>
      <c r="BK16" s="29">
        <v>3910.9261246700007</v>
      </c>
      <c r="BL16" s="29">
        <v>3896.0880922699989</v>
      </c>
      <c r="BM16" s="29">
        <v>5268.4617938299971</v>
      </c>
      <c r="BN16" s="226">
        <f t="shared" si="11"/>
        <v>48074.678454069995</v>
      </c>
      <c r="BO16" s="29">
        <v>4860.7289863599999</v>
      </c>
      <c r="BP16" s="29">
        <v>3454.1516570600006</v>
      </c>
      <c r="BQ16" s="29">
        <v>3603.1724618100011</v>
      </c>
      <c r="BR16" s="29">
        <v>4657.752073579999</v>
      </c>
      <c r="BS16" s="29">
        <v>4500.6863724400027</v>
      </c>
      <c r="BT16" s="29">
        <v>4146.8684777499975</v>
      </c>
      <c r="BU16" s="29">
        <v>5499.8109292499939</v>
      </c>
      <c r="BV16" s="29">
        <v>4146.1482493699987</v>
      </c>
      <c r="BW16" s="29">
        <v>5247.5277248500006</v>
      </c>
      <c r="BX16" s="29">
        <v>5311.1837202099996</v>
      </c>
      <c r="BY16" s="29">
        <v>4583.1567093800004</v>
      </c>
      <c r="BZ16" s="29">
        <v>6949.5571945400061</v>
      </c>
      <c r="CA16" s="226">
        <f t="shared" si="12"/>
        <v>56960.744556600002</v>
      </c>
      <c r="CB16" s="236">
        <v>5397.0801635300013</v>
      </c>
      <c r="CC16" s="29">
        <v>4592.3734093799985</v>
      </c>
      <c r="CD16" s="29">
        <v>4536.5455836800002</v>
      </c>
      <c r="CE16" s="29">
        <v>4950.5843767799979</v>
      </c>
      <c r="CF16" s="29">
        <v>4523.0410860600023</v>
      </c>
      <c r="CG16" s="29">
        <v>5133.2909627699955</v>
      </c>
      <c r="CH16" s="29">
        <v>5916.0958883500025</v>
      </c>
      <c r="CI16" s="29">
        <v>4496.0329404500008</v>
      </c>
      <c r="CJ16" s="29">
        <v>5215.1411700100043</v>
      </c>
      <c r="CK16" s="29">
        <v>6331.4910190300016</v>
      </c>
      <c r="CL16" s="29">
        <v>5598.8022906299966</v>
      </c>
      <c r="CM16" s="29">
        <v>7307.8039673799876</v>
      </c>
      <c r="CN16" s="226">
        <f t="shared" si="13"/>
        <v>63998.282858049984</v>
      </c>
      <c r="CO16" s="29">
        <v>4970.9441199100002</v>
      </c>
      <c r="CP16" s="29">
        <v>4381.3513831800001</v>
      </c>
      <c r="CQ16" s="29">
        <v>5941.544802880001</v>
      </c>
      <c r="CR16" s="29">
        <v>5941.9001665399946</v>
      </c>
      <c r="CS16" s="29">
        <v>5603.1588844499947</v>
      </c>
      <c r="CT16" s="29">
        <v>6200.8448141900008</v>
      </c>
      <c r="CU16" s="29">
        <v>4898.4653427300036</v>
      </c>
      <c r="CV16" s="29">
        <v>5553.9000318000008</v>
      </c>
      <c r="CW16" s="29">
        <v>5541.935828450004</v>
      </c>
      <c r="CX16" s="29">
        <v>5703.7809572700025</v>
      </c>
      <c r="CY16" s="29">
        <v>5592.8427845500037</v>
      </c>
      <c r="CZ16" s="29">
        <v>7646.4155867799946</v>
      </c>
      <c r="DA16" s="226">
        <f t="shared" si="14"/>
        <v>67977.084702730004</v>
      </c>
      <c r="DB16" s="29">
        <v>4877.4105821599978</v>
      </c>
      <c r="DC16" s="29">
        <v>3840.5780231299996</v>
      </c>
      <c r="DD16" s="29">
        <v>5368.8879194400006</v>
      </c>
      <c r="DE16" s="29">
        <v>6179.6642259000055</v>
      </c>
      <c r="DF16" s="29">
        <v>5283.3339499099948</v>
      </c>
      <c r="DG16" s="29">
        <v>5128.8812980100001</v>
      </c>
      <c r="DH16" s="29">
        <v>5416.0675720000072</v>
      </c>
      <c r="DI16" s="29">
        <v>5677.9355579699968</v>
      </c>
      <c r="DJ16" s="29">
        <v>5248.5314389899995</v>
      </c>
      <c r="DK16" s="29">
        <v>6188.910641329996</v>
      </c>
      <c r="DL16" s="29">
        <v>5688.0322205700022</v>
      </c>
      <c r="DM16" s="29">
        <v>6640.6461241499992</v>
      </c>
      <c r="DN16" s="226">
        <f t="shared" si="15"/>
        <v>65538.879553560007</v>
      </c>
      <c r="DO16" s="29">
        <v>6273.2710791899981</v>
      </c>
      <c r="DP16" s="29">
        <v>4626.5983453199951</v>
      </c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</row>
    <row r="17" spans="1:141" ht="20.100000000000001" customHeight="1" x14ac:dyDescent="0.3">
      <c r="A17" s="285"/>
      <c r="B17" s="217" t="s">
        <v>240</v>
      </c>
      <c r="C17" s="239" t="s">
        <v>241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2"/>
      <c r="N17" s="232"/>
      <c r="O17" s="232"/>
      <c r="P17" s="233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33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125"/>
      <c r="AP17" s="236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36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26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26"/>
      <c r="CB17" s="236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26">
        <f t="shared" si="13"/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29">
        <v>0</v>
      </c>
      <c r="CX17" s="29">
        <v>0</v>
      </c>
      <c r="CY17" s="29">
        <v>0</v>
      </c>
      <c r="CZ17" s="29">
        <v>0</v>
      </c>
      <c r="DA17" s="226">
        <f t="shared" si="14"/>
        <v>0</v>
      </c>
      <c r="DB17" s="29">
        <v>0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29">
        <v>0</v>
      </c>
      <c r="DM17" s="29">
        <v>0</v>
      </c>
      <c r="DN17" s="226">
        <f t="shared" si="15"/>
        <v>0</v>
      </c>
      <c r="DO17" s="29">
        <v>0.05</v>
      </c>
      <c r="DP17" s="29">
        <v>0</v>
      </c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</row>
    <row r="18" spans="1:141" ht="20.100000000000001" customHeight="1" x14ac:dyDescent="0.3">
      <c r="A18" s="285"/>
      <c r="B18" s="217" t="s">
        <v>143</v>
      </c>
      <c r="C18" s="239" t="s">
        <v>146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2"/>
      <c r="N18" s="232"/>
      <c r="O18" s="232"/>
      <c r="P18" s="233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33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125"/>
      <c r="AP18" s="236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36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26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26"/>
      <c r="CB18" s="236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26">
        <f t="shared" si="13"/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29">
        <v>0</v>
      </c>
      <c r="CV18" s="29">
        <v>0</v>
      </c>
      <c r="CW18" s="29">
        <v>0</v>
      </c>
      <c r="CX18" s="29">
        <v>0</v>
      </c>
      <c r="CY18" s="29">
        <v>0</v>
      </c>
      <c r="CZ18" s="29">
        <v>0</v>
      </c>
      <c r="DA18" s="226">
        <f t="shared" si="14"/>
        <v>0</v>
      </c>
      <c r="DB18" s="29">
        <v>0</v>
      </c>
      <c r="DC18" s="29">
        <v>8.0047000000000007E-4</v>
      </c>
      <c r="DD18" s="29">
        <v>0</v>
      </c>
      <c r="DE18" s="29">
        <v>0</v>
      </c>
      <c r="DF18" s="29">
        <v>0</v>
      </c>
      <c r="DG18" s="29">
        <v>0</v>
      </c>
      <c r="DH18" s="29">
        <v>0</v>
      </c>
      <c r="DI18" s="29">
        <v>0</v>
      </c>
      <c r="DJ18" s="29">
        <v>0</v>
      </c>
      <c r="DK18" s="29">
        <v>0</v>
      </c>
      <c r="DL18" s="29">
        <v>0</v>
      </c>
      <c r="DM18" s="29">
        <v>0</v>
      </c>
      <c r="DN18" s="226">
        <f t="shared" si="15"/>
        <v>8.0047000000000007E-4</v>
      </c>
      <c r="DO18" s="29">
        <v>0</v>
      </c>
      <c r="DP18" s="29">
        <v>0</v>
      </c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</row>
    <row r="19" spans="1:141" ht="20.100000000000001" customHeight="1" x14ac:dyDescent="0.25">
      <c r="A19" s="285"/>
      <c r="B19" s="217" t="s">
        <v>26</v>
      </c>
      <c r="C19" s="218" t="s">
        <v>66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2">
        <v>0</v>
      </c>
      <c r="N19" s="232">
        <v>0</v>
      </c>
      <c r="O19" s="232">
        <v>0</v>
      </c>
      <c r="P19" s="233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33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125">
        <v>0</v>
      </c>
      <c r="AP19" s="236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36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26">
        <f t="shared" si="11"/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322.27743684000001</v>
      </c>
      <c r="BX19" s="29">
        <v>1076.3339770300001</v>
      </c>
      <c r="BY19" s="29">
        <v>168.86349332</v>
      </c>
      <c r="BZ19" s="29">
        <v>817.43433638999988</v>
      </c>
      <c r="CA19" s="226">
        <f t="shared" si="12"/>
        <v>2384.9092435800003</v>
      </c>
      <c r="CB19" s="236">
        <v>386.27161888000001</v>
      </c>
      <c r="CC19" s="29">
        <v>800.36320276999993</v>
      </c>
      <c r="CD19" s="29">
        <v>655.27238887999988</v>
      </c>
      <c r="CE19" s="29">
        <v>1031.4179583099999</v>
      </c>
      <c r="CF19" s="29">
        <v>1016.5210194599998</v>
      </c>
      <c r="CG19" s="29">
        <v>461.41017224000007</v>
      </c>
      <c r="CH19" s="29">
        <v>466.40640556</v>
      </c>
      <c r="CI19" s="29">
        <v>420.27711111999997</v>
      </c>
      <c r="CJ19" s="29">
        <v>70.058319439999991</v>
      </c>
      <c r="CK19" s="29">
        <v>80.051916660000003</v>
      </c>
      <c r="CL19" s="29">
        <v>319.09461109</v>
      </c>
      <c r="CM19" s="29">
        <v>682.15128889999983</v>
      </c>
      <c r="CN19" s="226">
        <f t="shared" si="13"/>
        <v>6389.2960133099987</v>
      </c>
      <c r="CO19" s="29">
        <v>913.24987577000013</v>
      </c>
      <c r="CP19" s="29">
        <v>582.18655831000001</v>
      </c>
      <c r="CQ19" s="29">
        <v>1307.2692985200001</v>
      </c>
      <c r="CR19" s="29">
        <v>961.97675388000039</v>
      </c>
      <c r="CS19" s="29">
        <v>1075.3806894100003</v>
      </c>
      <c r="CT19" s="29">
        <v>818.48158332999992</v>
      </c>
      <c r="CU19" s="29">
        <v>1047.5185694599998</v>
      </c>
      <c r="CV19" s="29">
        <v>1473.7280583199995</v>
      </c>
      <c r="CW19" s="29">
        <v>1148.8675729700003</v>
      </c>
      <c r="CX19" s="29">
        <v>1756.5481555700001</v>
      </c>
      <c r="CY19" s="29">
        <v>1426.43085432</v>
      </c>
      <c r="CZ19" s="29">
        <v>1581.4167610999987</v>
      </c>
      <c r="DA19" s="226">
        <f t="shared" si="14"/>
        <v>14093.054730960002</v>
      </c>
      <c r="DB19" s="29">
        <v>510.22983334000008</v>
      </c>
      <c r="DC19" s="29">
        <v>895.21950001000016</v>
      </c>
      <c r="DD19" s="29">
        <v>1404.9986916400001</v>
      </c>
      <c r="DE19" s="29">
        <v>1369.0121083199995</v>
      </c>
      <c r="DF19" s="29">
        <v>873.52501940999991</v>
      </c>
      <c r="DG19" s="29">
        <v>593.48126001000003</v>
      </c>
      <c r="DH19" s="29">
        <v>696.21722220999982</v>
      </c>
      <c r="DI19" s="29">
        <v>433.23353309000009</v>
      </c>
      <c r="DJ19" s="29">
        <v>615.90755166999998</v>
      </c>
      <c r="DK19" s="29">
        <v>1336.2786391499999</v>
      </c>
      <c r="DL19" s="29">
        <v>1180.2568116500001</v>
      </c>
      <c r="DM19" s="29">
        <v>675.89481601</v>
      </c>
      <c r="DN19" s="226">
        <f t="shared" si="15"/>
        <v>10584.254986510001</v>
      </c>
      <c r="DO19" s="29">
        <v>548.97930278000001</v>
      </c>
      <c r="DP19" s="29">
        <v>653.52438999999993</v>
      </c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</row>
    <row r="20" spans="1:141" ht="20.100000000000001" customHeight="1" x14ac:dyDescent="0.25">
      <c r="A20" s="285"/>
      <c r="B20" s="217" t="s">
        <v>90</v>
      </c>
      <c r="C20" s="218" t="s">
        <v>94</v>
      </c>
      <c r="D20" s="231">
        <v>0</v>
      </c>
      <c r="E20" s="231">
        <v>0</v>
      </c>
      <c r="F20" s="231">
        <v>0</v>
      </c>
      <c r="G20" s="231">
        <v>0</v>
      </c>
      <c r="H20" s="231">
        <v>9.9999999999999995E-7</v>
      </c>
      <c r="I20" s="231">
        <v>0</v>
      </c>
      <c r="J20" s="231">
        <v>0</v>
      </c>
      <c r="K20" s="231">
        <v>0</v>
      </c>
      <c r="L20" s="231">
        <v>0</v>
      </c>
      <c r="M20" s="232">
        <v>0</v>
      </c>
      <c r="N20" s="232">
        <v>0</v>
      </c>
      <c r="O20" s="232">
        <v>0</v>
      </c>
      <c r="P20" s="233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9.9999999999999995E-7</v>
      </c>
      <c r="V20" s="231">
        <v>0</v>
      </c>
      <c r="W20" s="231">
        <v>0</v>
      </c>
      <c r="X20" s="231">
        <v>0</v>
      </c>
      <c r="Y20" s="231">
        <v>0</v>
      </c>
      <c r="Z20" s="232">
        <v>0</v>
      </c>
      <c r="AA20" s="232">
        <v>0</v>
      </c>
      <c r="AB20" s="232">
        <v>0</v>
      </c>
      <c r="AC20" s="233">
        <v>0</v>
      </c>
      <c r="AD20" s="29">
        <v>0</v>
      </c>
      <c r="AE20" s="29">
        <v>0</v>
      </c>
      <c r="AF20" s="29">
        <v>0</v>
      </c>
      <c r="AG20" s="29">
        <v>10.40560022</v>
      </c>
      <c r="AH20" s="29">
        <v>15.458109589999999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36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36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26">
        <f t="shared" si="11"/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29">
        <v>0</v>
      </c>
      <c r="BV20" s="29">
        <v>0</v>
      </c>
      <c r="BW20" s="29">
        <v>0</v>
      </c>
      <c r="BX20" s="29">
        <v>0</v>
      </c>
      <c r="BY20" s="29">
        <v>0</v>
      </c>
      <c r="BZ20" s="29">
        <v>123.67349494000005</v>
      </c>
      <c r="CA20" s="226">
        <f t="shared" si="12"/>
        <v>123.67349494000005</v>
      </c>
      <c r="CB20" s="236">
        <v>80.329044650000057</v>
      </c>
      <c r="CC20" s="29">
        <v>74.255325869999993</v>
      </c>
      <c r="CD20" s="29">
        <v>90.620432520000037</v>
      </c>
      <c r="CE20" s="29">
        <v>79.042026520000022</v>
      </c>
      <c r="CF20" s="29">
        <v>94.546076290000045</v>
      </c>
      <c r="CG20" s="29">
        <v>102.21190429000001</v>
      </c>
      <c r="CH20" s="29">
        <v>99.823686609999953</v>
      </c>
      <c r="CI20" s="29">
        <v>102.51467805000003</v>
      </c>
      <c r="CJ20" s="29">
        <v>97.250455930000001</v>
      </c>
      <c r="CK20" s="29">
        <v>97.987945699999969</v>
      </c>
      <c r="CL20" s="29">
        <v>101.32940895</v>
      </c>
      <c r="CM20" s="29">
        <v>135.92233206999998</v>
      </c>
      <c r="CN20" s="226">
        <f t="shared" si="13"/>
        <v>1155.8333174500001</v>
      </c>
      <c r="CO20" s="29">
        <v>98.933809180000011</v>
      </c>
      <c r="CP20" s="29">
        <v>88.34305835999993</v>
      </c>
      <c r="CQ20" s="29">
        <v>88.84914265999997</v>
      </c>
      <c r="CR20" s="29">
        <v>86.439642770000006</v>
      </c>
      <c r="CS20" s="29">
        <v>101.44344685999998</v>
      </c>
      <c r="CT20" s="29">
        <v>96.214872289999988</v>
      </c>
      <c r="CU20" s="29">
        <v>94.802662190000007</v>
      </c>
      <c r="CV20" s="29">
        <v>105.74261917</v>
      </c>
      <c r="CW20" s="29">
        <v>102.17202684999997</v>
      </c>
      <c r="CX20" s="29">
        <v>98.658623349999942</v>
      </c>
      <c r="CY20" s="29">
        <v>115.33332610999997</v>
      </c>
      <c r="CZ20" s="29">
        <v>144.54809831999995</v>
      </c>
      <c r="DA20" s="226">
        <f t="shared" si="14"/>
        <v>1221.4813281099998</v>
      </c>
      <c r="DB20" s="29">
        <v>115.95658291000001</v>
      </c>
      <c r="DC20" s="29">
        <v>92.826781540000013</v>
      </c>
      <c r="DD20" s="29">
        <v>121.67327039000004</v>
      </c>
      <c r="DE20" s="29">
        <v>108.15397438000011</v>
      </c>
      <c r="DF20" s="29">
        <v>121.13307155</v>
      </c>
      <c r="DG20" s="29">
        <v>117.01327928000003</v>
      </c>
      <c r="DH20" s="29">
        <v>111.15932328999995</v>
      </c>
      <c r="DI20" s="29">
        <v>129.53231248000003</v>
      </c>
      <c r="DJ20" s="29">
        <v>112.86630602000004</v>
      </c>
      <c r="DK20" s="29">
        <v>121.71047035000001</v>
      </c>
      <c r="DL20" s="29">
        <v>119.97178045999996</v>
      </c>
      <c r="DM20" s="29">
        <v>156.70631028000008</v>
      </c>
      <c r="DN20" s="226">
        <f t="shared" si="15"/>
        <v>1428.7034629300001</v>
      </c>
      <c r="DO20" s="29">
        <v>131.73000263999998</v>
      </c>
      <c r="DP20" s="29">
        <v>107.51384707000004</v>
      </c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</row>
    <row r="21" spans="1:141" ht="20.100000000000001" customHeight="1" x14ac:dyDescent="0.25">
      <c r="A21" s="285"/>
      <c r="B21" s="217" t="s">
        <v>88</v>
      </c>
      <c r="C21" s="218" t="s">
        <v>93</v>
      </c>
      <c r="D21" s="231">
        <v>0</v>
      </c>
      <c r="E21" s="231">
        <v>0</v>
      </c>
      <c r="F21" s="231">
        <v>0</v>
      </c>
      <c r="G21" s="231">
        <v>0</v>
      </c>
      <c r="H21" s="231">
        <v>9.9999999999999995E-7</v>
      </c>
      <c r="I21" s="231">
        <v>0</v>
      </c>
      <c r="J21" s="231">
        <v>0</v>
      </c>
      <c r="K21" s="231">
        <v>0</v>
      </c>
      <c r="L21" s="231">
        <v>0</v>
      </c>
      <c r="M21" s="232">
        <v>0</v>
      </c>
      <c r="N21" s="232">
        <v>0</v>
      </c>
      <c r="O21" s="232">
        <v>0</v>
      </c>
      <c r="P21" s="233">
        <v>0</v>
      </c>
      <c r="Q21" s="231">
        <v>0</v>
      </c>
      <c r="R21" s="231">
        <v>0</v>
      </c>
      <c r="S21" s="231">
        <v>0</v>
      </c>
      <c r="T21" s="231">
        <v>0</v>
      </c>
      <c r="U21" s="231">
        <v>9.9999999999999995E-7</v>
      </c>
      <c r="V21" s="231">
        <v>0</v>
      </c>
      <c r="W21" s="231">
        <v>0</v>
      </c>
      <c r="X21" s="231">
        <v>0</v>
      </c>
      <c r="Y21" s="231">
        <v>0</v>
      </c>
      <c r="Z21" s="232">
        <v>0</v>
      </c>
      <c r="AA21" s="232">
        <v>0</v>
      </c>
      <c r="AB21" s="232">
        <v>0</v>
      </c>
      <c r="AC21" s="233">
        <v>0</v>
      </c>
      <c r="AD21" s="29">
        <v>0</v>
      </c>
      <c r="AE21" s="29">
        <v>0</v>
      </c>
      <c r="AF21" s="29">
        <v>0</v>
      </c>
      <c r="AG21" s="29">
        <v>10.40560022</v>
      </c>
      <c r="AH21" s="29">
        <v>15.458109589999999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36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36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26">
        <f t="shared" si="11"/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161.56728072999996</v>
      </c>
      <c r="CA21" s="226">
        <f t="shared" si="12"/>
        <v>161.56728072999996</v>
      </c>
      <c r="CB21" s="236">
        <v>110.46298013000003</v>
      </c>
      <c r="CC21" s="29">
        <v>98.342594120000058</v>
      </c>
      <c r="CD21" s="29">
        <v>106.64993328</v>
      </c>
      <c r="CE21" s="29">
        <v>97.47366990999997</v>
      </c>
      <c r="CF21" s="29">
        <v>101.29262514000003</v>
      </c>
      <c r="CG21" s="29">
        <v>112.39388563000006</v>
      </c>
      <c r="CH21" s="29">
        <v>107.45251570999996</v>
      </c>
      <c r="CI21" s="29">
        <v>110.25124371999995</v>
      </c>
      <c r="CJ21" s="29">
        <v>101.2571751</v>
      </c>
      <c r="CK21" s="29">
        <v>100.57385559000001</v>
      </c>
      <c r="CL21" s="29">
        <v>114.01080272999999</v>
      </c>
      <c r="CM21" s="29">
        <v>166.0012394200001</v>
      </c>
      <c r="CN21" s="226">
        <f t="shared" si="13"/>
        <v>1326.1625204800002</v>
      </c>
      <c r="CO21" s="29">
        <v>121.97728908999999</v>
      </c>
      <c r="CP21" s="29">
        <v>117.15249139999992</v>
      </c>
      <c r="CQ21" s="29">
        <v>118.96786801999997</v>
      </c>
      <c r="CR21" s="29">
        <v>114.45085657</v>
      </c>
      <c r="CS21" s="29">
        <v>132.78573385999999</v>
      </c>
      <c r="CT21" s="29">
        <v>120.70558717000003</v>
      </c>
      <c r="CU21" s="29">
        <v>119.00216448</v>
      </c>
      <c r="CV21" s="29">
        <v>134.86242881999999</v>
      </c>
      <c r="CW21" s="29">
        <v>117.58112048999993</v>
      </c>
      <c r="CX21" s="29">
        <v>124.28608872</v>
      </c>
      <c r="CY21" s="29">
        <v>134.22017376000005</v>
      </c>
      <c r="CZ21" s="29">
        <v>180.61237617999993</v>
      </c>
      <c r="DA21" s="226">
        <f t="shared" si="14"/>
        <v>1536.6041785599998</v>
      </c>
      <c r="DB21" s="29">
        <v>146.2409111100001</v>
      </c>
      <c r="DC21" s="29">
        <v>104.10835278</v>
      </c>
      <c r="DD21" s="29">
        <v>150.21558802999999</v>
      </c>
      <c r="DE21" s="29">
        <v>126.83579610000002</v>
      </c>
      <c r="DF21" s="29">
        <v>150.47404560000007</v>
      </c>
      <c r="DG21" s="29">
        <v>135.88881686999997</v>
      </c>
      <c r="DH21" s="29">
        <v>142.49726546000014</v>
      </c>
      <c r="DI21" s="29">
        <v>148.19923743000001</v>
      </c>
      <c r="DJ21" s="29">
        <v>133.11596925999999</v>
      </c>
      <c r="DK21" s="29">
        <v>146.10080009999996</v>
      </c>
      <c r="DL21" s="29">
        <v>150.28227617000005</v>
      </c>
      <c r="DM21" s="29">
        <v>203.53909368000001</v>
      </c>
      <c r="DN21" s="226">
        <f t="shared" si="15"/>
        <v>1737.4981525900002</v>
      </c>
      <c r="DO21" s="29">
        <v>171.37480341000006</v>
      </c>
      <c r="DP21" s="29">
        <v>136.48579780999998</v>
      </c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</row>
    <row r="22" spans="1:141" ht="20.100000000000001" customHeight="1" x14ac:dyDescent="0.25">
      <c r="A22" s="285"/>
      <c r="B22" s="217" t="s">
        <v>91</v>
      </c>
      <c r="C22" s="218" t="s">
        <v>95</v>
      </c>
      <c r="D22" s="231">
        <v>0</v>
      </c>
      <c r="E22" s="231">
        <v>0</v>
      </c>
      <c r="F22" s="231">
        <v>0</v>
      </c>
      <c r="G22" s="231">
        <v>0</v>
      </c>
      <c r="H22" s="231">
        <v>9.9999999999999995E-7</v>
      </c>
      <c r="I22" s="231">
        <v>0</v>
      </c>
      <c r="J22" s="231">
        <v>0</v>
      </c>
      <c r="K22" s="231">
        <v>0</v>
      </c>
      <c r="L22" s="231">
        <v>0</v>
      </c>
      <c r="M22" s="232">
        <v>0</v>
      </c>
      <c r="N22" s="232">
        <v>0</v>
      </c>
      <c r="O22" s="232">
        <v>0</v>
      </c>
      <c r="P22" s="233">
        <v>0</v>
      </c>
      <c r="Q22" s="231">
        <v>0</v>
      </c>
      <c r="R22" s="231">
        <v>0</v>
      </c>
      <c r="S22" s="231">
        <v>0</v>
      </c>
      <c r="T22" s="231">
        <v>0</v>
      </c>
      <c r="U22" s="231">
        <v>9.9999999999999995E-7</v>
      </c>
      <c r="V22" s="231">
        <v>0</v>
      </c>
      <c r="W22" s="231">
        <v>0</v>
      </c>
      <c r="X22" s="231">
        <v>0</v>
      </c>
      <c r="Y22" s="231">
        <v>0</v>
      </c>
      <c r="Z22" s="232">
        <v>0</v>
      </c>
      <c r="AA22" s="232">
        <v>0</v>
      </c>
      <c r="AB22" s="232">
        <v>0</v>
      </c>
      <c r="AC22" s="233">
        <v>0</v>
      </c>
      <c r="AD22" s="29">
        <v>0</v>
      </c>
      <c r="AE22" s="29">
        <v>0</v>
      </c>
      <c r="AF22" s="29">
        <v>0</v>
      </c>
      <c r="AG22" s="29">
        <v>10.40560022</v>
      </c>
      <c r="AH22" s="29">
        <v>15.458109589999999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36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36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26">
        <f t="shared" si="11"/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33.758840400000004</v>
      </c>
      <c r="CA22" s="226">
        <f t="shared" si="12"/>
        <v>33.758840400000004</v>
      </c>
      <c r="CB22" s="236">
        <v>28.001623389999995</v>
      </c>
      <c r="CC22" s="29">
        <v>24.039787980000003</v>
      </c>
      <c r="CD22" s="29">
        <v>15.10868885</v>
      </c>
      <c r="CE22" s="29">
        <v>17.579946630000002</v>
      </c>
      <c r="CF22" s="29">
        <v>6.7463488499999995</v>
      </c>
      <c r="CG22" s="29">
        <v>9.6573218900000004</v>
      </c>
      <c r="CH22" s="29">
        <v>7.0960878899999997</v>
      </c>
      <c r="CI22" s="29">
        <v>7.3340782799999999</v>
      </c>
      <c r="CJ22" s="29">
        <v>4.0012833099999998</v>
      </c>
      <c r="CK22" s="29">
        <v>2.5839643399999996</v>
      </c>
      <c r="CL22" s="29">
        <v>12.633490280000002</v>
      </c>
      <c r="CM22" s="29">
        <v>30.035867159999999</v>
      </c>
      <c r="CN22" s="226">
        <f t="shared" si="13"/>
        <v>164.81848885000002</v>
      </c>
      <c r="CO22" s="29">
        <v>23.042083759999997</v>
      </c>
      <c r="CP22" s="29">
        <v>27.40977011</v>
      </c>
      <c r="CQ22" s="29">
        <v>27.950337130000001</v>
      </c>
      <c r="CR22" s="29">
        <v>25.14044891</v>
      </c>
      <c r="CS22" s="29">
        <v>31.341747000000002</v>
      </c>
      <c r="CT22" s="29">
        <v>24.490714879999999</v>
      </c>
      <c r="CU22" s="29">
        <v>24.199502290000002</v>
      </c>
      <c r="CV22" s="29">
        <v>28.059586869999997</v>
      </c>
      <c r="CW22" s="29">
        <v>15.400335190000002</v>
      </c>
      <c r="CX22" s="29">
        <v>25.371384659999997</v>
      </c>
      <c r="CY22" s="29">
        <v>18.886847650000004</v>
      </c>
      <c r="CZ22" s="29">
        <v>36.064277859999997</v>
      </c>
      <c r="DA22" s="226">
        <f t="shared" si="14"/>
        <v>307.35703630999996</v>
      </c>
      <c r="DB22" s="29">
        <v>27.859558479999997</v>
      </c>
      <c r="DC22" s="29">
        <v>10.052324779999999</v>
      </c>
      <c r="DD22" s="29">
        <v>28.40764068</v>
      </c>
      <c r="DE22" s="29">
        <v>18.681821719999999</v>
      </c>
      <c r="DF22" s="29">
        <v>29.340974049999996</v>
      </c>
      <c r="DG22" s="29">
        <v>18.856541349999997</v>
      </c>
      <c r="DH22" s="29">
        <v>23.622873900000002</v>
      </c>
      <c r="DI22" s="29">
        <v>17.549222660000002</v>
      </c>
      <c r="DJ22" s="29">
        <v>19.062150709999997</v>
      </c>
      <c r="DK22" s="29">
        <v>24.364194090000002</v>
      </c>
      <c r="DL22" s="29">
        <v>27.190308139999999</v>
      </c>
      <c r="DM22" s="29">
        <v>46.507661169999999</v>
      </c>
      <c r="DN22" s="226">
        <f t="shared" si="15"/>
        <v>291.49527173000001</v>
      </c>
      <c r="DO22" s="29">
        <v>36.399813760000008</v>
      </c>
      <c r="DP22" s="29">
        <v>28.971950739999997</v>
      </c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</row>
    <row r="23" spans="1:141" ht="19.5" customHeight="1" x14ac:dyDescent="0.25">
      <c r="A23" s="285"/>
      <c r="B23" s="217" t="s">
        <v>65</v>
      </c>
      <c r="C23" s="218" t="s">
        <v>67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2">
        <v>0</v>
      </c>
      <c r="N23" s="232">
        <v>0</v>
      </c>
      <c r="O23" s="232">
        <v>0</v>
      </c>
      <c r="P23" s="233">
        <f>SUM(D23:O23)</f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33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36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36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26">
        <f t="shared" si="11"/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26">
        <f t="shared" si="12"/>
        <v>0</v>
      </c>
      <c r="CB23" s="236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26">
        <f t="shared" si="13"/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  <c r="CX23" s="29">
        <v>0</v>
      </c>
      <c r="CY23" s="29">
        <v>0</v>
      </c>
      <c r="CZ23" s="29">
        <v>0</v>
      </c>
      <c r="DA23" s="226">
        <f t="shared" si="14"/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29">
        <v>0</v>
      </c>
      <c r="DM23" s="29">
        <v>0</v>
      </c>
      <c r="DN23" s="226">
        <f t="shared" si="15"/>
        <v>0</v>
      </c>
      <c r="DO23" s="29">
        <v>0</v>
      </c>
      <c r="DP23" s="29">
        <v>0</v>
      </c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</row>
    <row r="24" spans="1:141" ht="19.5" customHeight="1" x14ac:dyDescent="0.25">
      <c r="A24" s="285"/>
      <c r="B24" s="217" t="s">
        <v>111</v>
      </c>
      <c r="C24" s="218" t="s">
        <v>138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2">
        <v>0</v>
      </c>
      <c r="N24" s="232">
        <v>0</v>
      </c>
      <c r="O24" s="232">
        <v>0</v>
      </c>
      <c r="P24" s="233">
        <f>SUM(D24:O24)</f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33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36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36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26">
        <f t="shared" si="11"/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26">
        <f t="shared" si="12"/>
        <v>0</v>
      </c>
      <c r="CB24" s="236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26">
        <f t="shared" si="13"/>
        <v>0</v>
      </c>
      <c r="CO24" s="29">
        <v>0</v>
      </c>
      <c r="CP24" s="29">
        <v>0</v>
      </c>
      <c r="CQ24" s="29"/>
      <c r="CR24" s="29">
        <v>4.2469218600000005</v>
      </c>
      <c r="CS24" s="29">
        <v>1.710318</v>
      </c>
      <c r="CT24" s="29">
        <v>0</v>
      </c>
      <c r="CU24" s="29">
        <v>1.9532859999999999E-2</v>
      </c>
      <c r="CV24" s="29">
        <v>5.278617E-2</v>
      </c>
      <c r="CW24" s="29">
        <v>2.5297243800000002</v>
      </c>
      <c r="CX24" s="29">
        <v>5.4110299999999998E-3</v>
      </c>
      <c r="CY24" s="29">
        <v>2.5141790000000001E-2</v>
      </c>
      <c r="CZ24" s="29">
        <v>1.3977168200000001</v>
      </c>
      <c r="DA24" s="226">
        <f t="shared" si="14"/>
        <v>9.9875529099999998</v>
      </c>
      <c r="DB24" s="29">
        <v>0.4099602</v>
      </c>
      <c r="DC24" s="29">
        <v>8.2320000000000006E-4</v>
      </c>
      <c r="DD24" s="29">
        <v>4.8333300000000003E-3</v>
      </c>
      <c r="DE24" s="29">
        <v>8.2320000000000006E-4</v>
      </c>
      <c r="DF24" s="29">
        <v>8.2320000000000006E-4</v>
      </c>
      <c r="DG24" s="29">
        <v>1.5328000000000002E-3</v>
      </c>
      <c r="DH24" s="29">
        <v>3.5029399999999995E-3</v>
      </c>
      <c r="DI24" s="29">
        <v>40.008651210000004</v>
      </c>
      <c r="DJ24" s="29">
        <v>6.1978900000000002E-3</v>
      </c>
      <c r="DK24" s="29">
        <v>4.6096999999999996E-3</v>
      </c>
      <c r="DL24" s="29">
        <v>8.2320000000000006E-4</v>
      </c>
      <c r="DM24" s="29">
        <v>2.5131999999999997E-3</v>
      </c>
      <c r="DN24" s="226">
        <f t="shared" si="15"/>
        <v>40.44509407000001</v>
      </c>
      <c r="DO24" s="29">
        <v>8.2320000000000006E-4</v>
      </c>
      <c r="DP24" s="29">
        <v>1.1639200000000001E-2</v>
      </c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</row>
    <row r="25" spans="1:141" ht="20.25" customHeight="1" x14ac:dyDescent="0.25">
      <c r="A25" s="285"/>
      <c r="B25" s="217" t="s">
        <v>17</v>
      </c>
      <c r="C25" s="218" t="s">
        <v>18</v>
      </c>
      <c r="D25" s="231">
        <v>1178.1549821899998</v>
      </c>
      <c r="E25" s="231">
        <v>1201.6945238000003</v>
      </c>
      <c r="F25" s="231">
        <v>1202.7793070900004</v>
      </c>
      <c r="G25" s="231">
        <v>1409.2478181800004</v>
      </c>
      <c r="H25" s="231">
        <v>1288.57951411</v>
      </c>
      <c r="I25" s="231">
        <v>1277.4308070299999</v>
      </c>
      <c r="J25" s="231">
        <v>1247.42845158</v>
      </c>
      <c r="K25" s="231">
        <v>1188.94500694</v>
      </c>
      <c r="L25" s="231">
        <v>1900.8150853800003</v>
      </c>
      <c r="M25" s="232">
        <v>1638.8603798199999</v>
      </c>
      <c r="N25" s="232">
        <v>1637.7947676000001</v>
      </c>
      <c r="O25" s="232">
        <v>1787.05667948</v>
      </c>
      <c r="P25" s="233">
        <f>SUM(D25:O25)</f>
        <v>16958.787323200002</v>
      </c>
      <c r="Q25" s="29">
        <v>1503.2310632600002</v>
      </c>
      <c r="R25" s="29">
        <v>1310.8879257000008</v>
      </c>
      <c r="S25" s="29">
        <v>1769.5395679299993</v>
      </c>
      <c r="T25" s="29">
        <v>1653.8965416699991</v>
      </c>
      <c r="U25" s="29">
        <v>1372.8598240900001</v>
      </c>
      <c r="V25" s="29">
        <v>1536.1198155899997</v>
      </c>
      <c r="W25" s="29">
        <v>2030.30031285</v>
      </c>
      <c r="X25" s="29">
        <v>1923.0578788700004</v>
      </c>
      <c r="Y25" s="29">
        <v>1626.2967227100016</v>
      </c>
      <c r="Z25" s="29">
        <v>1978.4897828399994</v>
      </c>
      <c r="AA25" s="29">
        <v>1506.8203076200009</v>
      </c>
      <c r="AB25" s="29">
        <v>2264.924503780001</v>
      </c>
      <c r="AC25" s="233">
        <f>SUM(Q25:AB25)</f>
        <v>20476.424246910006</v>
      </c>
      <c r="AD25" s="29">
        <v>1864.5252078900003</v>
      </c>
      <c r="AE25" s="29">
        <v>1906.1021927000004</v>
      </c>
      <c r="AF25" s="29">
        <v>2036.48687412</v>
      </c>
      <c r="AG25" s="29">
        <v>2633.75175752</v>
      </c>
      <c r="AH25" s="29">
        <v>2186.4108367199997</v>
      </c>
      <c r="AI25" s="29">
        <v>1913.3267970200004</v>
      </c>
      <c r="AJ25" s="29">
        <v>3831.2971810399999</v>
      </c>
      <c r="AK25" s="29">
        <v>2623.35279885</v>
      </c>
      <c r="AL25" s="29">
        <v>2946.8308973799999</v>
      </c>
      <c r="AM25" s="125">
        <v>2670.3486031000002</v>
      </c>
      <c r="AN25" s="125">
        <v>2913.3645275899999</v>
      </c>
      <c r="AO25" s="125">
        <v>3427.2133521400001</v>
      </c>
      <c r="AP25" s="236">
        <v>3361.7226754899993</v>
      </c>
      <c r="AQ25" s="29">
        <v>2578.6416346500009</v>
      </c>
      <c r="AR25" s="29">
        <v>3536.8576278100013</v>
      </c>
      <c r="AS25" s="29">
        <v>3816.6589990000011</v>
      </c>
      <c r="AT25" s="29">
        <v>3797.1979931800001</v>
      </c>
      <c r="AU25" s="29">
        <v>3385.9273120200014</v>
      </c>
      <c r="AV25" s="29">
        <v>4463.1262937300007</v>
      </c>
      <c r="AW25" s="29">
        <v>3899.1462932900013</v>
      </c>
      <c r="AX25" s="29">
        <v>3477.2415183099984</v>
      </c>
      <c r="AY25" s="29">
        <v>4488.9917233200013</v>
      </c>
      <c r="AZ25" s="29">
        <v>3898.19266857</v>
      </c>
      <c r="BA25" s="29">
        <v>4184.1890088400014</v>
      </c>
      <c r="BB25" s="236">
        <v>4097.2062289799997</v>
      </c>
      <c r="BC25" s="29">
        <v>3504.8660544800009</v>
      </c>
      <c r="BD25" s="29">
        <v>3857.2678254099997</v>
      </c>
      <c r="BE25" s="29">
        <v>4725.5162604400011</v>
      </c>
      <c r="BF25" s="29">
        <v>3798.6760877899969</v>
      </c>
      <c r="BG25" s="29">
        <v>3530.3465235500003</v>
      </c>
      <c r="BH25" s="29">
        <v>4460.5434927000015</v>
      </c>
      <c r="BI25" s="29">
        <v>3681.8883498500018</v>
      </c>
      <c r="BJ25" s="29">
        <v>3378.3031484300004</v>
      </c>
      <c r="BK25" s="29">
        <v>3910.9066275900009</v>
      </c>
      <c r="BL25" s="29">
        <v>3896.0754067300009</v>
      </c>
      <c r="BM25" s="29">
        <v>5262.0788991199979</v>
      </c>
      <c r="BN25" s="226">
        <f t="shared" si="11"/>
        <v>48103.674905070002</v>
      </c>
      <c r="BO25" s="29">
        <v>4860.4168086599975</v>
      </c>
      <c r="BP25" s="29">
        <v>3454.1434585600023</v>
      </c>
      <c r="BQ25" s="29">
        <v>3603.0643344799969</v>
      </c>
      <c r="BR25" s="29">
        <v>4657.4804805799959</v>
      </c>
      <c r="BS25" s="29">
        <v>4500.0753975899988</v>
      </c>
      <c r="BT25" s="29">
        <v>4146.5383131699982</v>
      </c>
      <c r="BU25" s="29">
        <v>5485.2493144600012</v>
      </c>
      <c r="BV25" s="29">
        <v>4145.8037548399989</v>
      </c>
      <c r="BW25" s="29">
        <v>5247.5255854399993</v>
      </c>
      <c r="BX25" s="29">
        <v>5311.1837202100023</v>
      </c>
      <c r="BY25" s="29">
        <v>4583.1567093800022</v>
      </c>
      <c r="BZ25" s="29">
        <v>6949.5571945399925</v>
      </c>
      <c r="CA25" s="226">
        <f t="shared" si="12"/>
        <v>56944.195071909999</v>
      </c>
      <c r="CB25" s="236">
        <v>5397.0801635300031</v>
      </c>
      <c r="CC25" s="29">
        <v>4592.3734093799994</v>
      </c>
      <c r="CD25" s="29">
        <v>4536.5455836800056</v>
      </c>
      <c r="CE25" s="29">
        <v>4950.5843767799943</v>
      </c>
      <c r="CF25" s="29">
        <v>4523.0410860599986</v>
      </c>
      <c r="CG25" s="29">
        <v>5133.290962770001</v>
      </c>
      <c r="CH25" s="29">
        <v>5916.0958883499998</v>
      </c>
      <c r="CI25" s="29">
        <v>4496.0329404499998</v>
      </c>
      <c r="CJ25" s="29">
        <v>5215.1411700100016</v>
      </c>
      <c r="CK25" s="29">
        <v>6331.4910190300006</v>
      </c>
      <c r="CL25" s="29">
        <v>5598.8022906299993</v>
      </c>
      <c r="CM25" s="29">
        <v>7314.5046253700011</v>
      </c>
      <c r="CN25" s="226">
        <f t="shared" si="13"/>
        <v>64004.983516039996</v>
      </c>
      <c r="CO25" s="29">
        <v>4970.9441199099992</v>
      </c>
      <c r="CP25" s="29">
        <v>4381.3513831799964</v>
      </c>
      <c r="CQ25" s="29">
        <v>5941.544802880001</v>
      </c>
      <c r="CR25" s="29">
        <v>5941.9001665400019</v>
      </c>
      <c r="CS25" s="29">
        <v>5603.158884450002</v>
      </c>
      <c r="CT25" s="29">
        <v>6199.611270049998</v>
      </c>
      <c r="CU25" s="29">
        <v>4898.4653427300036</v>
      </c>
      <c r="CV25" s="29">
        <v>5553.9000318000017</v>
      </c>
      <c r="CW25" s="29">
        <v>5541.9358284500004</v>
      </c>
      <c r="CX25" s="29">
        <v>5703.7809572700016</v>
      </c>
      <c r="CY25" s="29">
        <v>5592.8427845500037</v>
      </c>
      <c r="CZ25" s="29">
        <v>7646.4155867800009</v>
      </c>
      <c r="DA25" s="226">
        <f t="shared" si="14"/>
        <v>67975.851158590012</v>
      </c>
      <c r="DB25" s="29">
        <v>4877.4105821600015</v>
      </c>
      <c r="DC25" s="29">
        <v>3840.57802313</v>
      </c>
      <c r="DD25" s="29">
        <v>5368.8879194400015</v>
      </c>
      <c r="DE25" s="29">
        <v>6179.6642258999991</v>
      </c>
      <c r="DF25" s="29">
        <v>5283.3339499099993</v>
      </c>
      <c r="DG25" s="29">
        <v>5128.881298010002</v>
      </c>
      <c r="DH25" s="29">
        <v>5416.0675719999999</v>
      </c>
      <c r="DI25" s="29">
        <v>5677.9355579699995</v>
      </c>
      <c r="DJ25" s="29">
        <v>5248.5314389900022</v>
      </c>
      <c r="DK25" s="29">
        <v>6188.9106413300042</v>
      </c>
      <c r="DL25" s="29">
        <v>5688.0322205700013</v>
      </c>
      <c r="DM25" s="29">
        <v>6640.6461241500028</v>
      </c>
      <c r="DN25" s="226">
        <f t="shared" si="15"/>
        <v>65538.879553560007</v>
      </c>
      <c r="DO25" s="29">
        <v>6273.2710791899963</v>
      </c>
      <c r="DP25" s="29">
        <v>4626.5983453199997</v>
      </c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</row>
    <row r="26" spans="1:141" ht="20.100000000000001" customHeight="1" x14ac:dyDescent="0.25">
      <c r="A26" s="285"/>
      <c r="B26" s="217" t="s">
        <v>101</v>
      </c>
      <c r="C26" s="218" t="s">
        <v>102</v>
      </c>
      <c r="D26" s="231">
        <v>0</v>
      </c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2">
        <v>0</v>
      </c>
      <c r="N26" s="232">
        <v>0</v>
      </c>
      <c r="O26" s="232">
        <v>0</v>
      </c>
      <c r="P26" s="233">
        <v>0</v>
      </c>
      <c r="Q26" s="231">
        <v>0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2">
        <v>0</v>
      </c>
      <c r="AA26" s="232">
        <v>0</v>
      </c>
      <c r="AB26" s="232">
        <v>0</v>
      </c>
      <c r="AC26" s="233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36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36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26">
        <f t="shared" si="11"/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26">
        <f t="shared" si="12"/>
        <v>0</v>
      </c>
      <c r="CB26" s="236">
        <v>0</v>
      </c>
      <c r="CC26" s="29">
        <v>0.18009421000000003</v>
      </c>
      <c r="CD26" s="29">
        <v>16.92020776</v>
      </c>
      <c r="CE26" s="29">
        <v>10.62703329</v>
      </c>
      <c r="CF26" s="29">
        <v>174.9815772</v>
      </c>
      <c r="CG26" s="29">
        <v>39.732356340000003</v>
      </c>
      <c r="CH26" s="29">
        <v>55.278915220000002</v>
      </c>
      <c r="CI26" s="29">
        <v>138.29696981999999</v>
      </c>
      <c r="CJ26" s="29">
        <v>39.488047590000008</v>
      </c>
      <c r="CK26" s="29">
        <v>25.762990510000002</v>
      </c>
      <c r="CL26" s="29">
        <v>11.640632589999999</v>
      </c>
      <c r="CM26" s="29">
        <v>43.801333190000008</v>
      </c>
      <c r="CN26" s="226">
        <f t="shared" si="13"/>
        <v>556.7101577200001</v>
      </c>
      <c r="CO26" s="29">
        <v>6.1510124499999996</v>
      </c>
      <c r="CP26" s="29">
        <v>11.908708580000001</v>
      </c>
      <c r="CQ26" s="29">
        <v>25.720012019999999</v>
      </c>
      <c r="CR26" s="29">
        <v>102.38028356999999</v>
      </c>
      <c r="CS26" s="29">
        <v>7.4623225199999998</v>
      </c>
      <c r="CT26" s="29">
        <v>177.25969142000002</v>
      </c>
      <c r="CU26" s="29">
        <v>27.341214419999996</v>
      </c>
      <c r="CV26" s="29">
        <v>253.93365682999999</v>
      </c>
      <c r="CW26" s="29">
        <v>55.002557679999995</v>
      </c>
      <c r="CX26" s="29">
        <v>10.575290710000001</v>
      </c>
      <c r="CY26" s="29">
        <v>32.545496319999998</v>
      </c>
      <c r="CZ26" s="29">
        <v>340.91432724999999</v>
      </c>
      <c r="DA26" s="226">
        <f t="shared" si="14"/>
        <v>1051.1945737699998</v>
      </c>
      <c r="DB26" s="29">
        <v>1.0569643599999998</v>
      </c>
      <c r="DC26" s="29">
        <v>33.470073069999998</v>
      </c>
      <c r="DD26" s="29">
        <v>32.75620103</v>
      </c>
      <c r="DE26" s="29">
        <v>30.464894110000003</v>
      </c>
      <c r="DF26" s="29">
        <v>253.91194691999996</v>
      </c>
      <c r="DG26" s="29">
        <v>9.4627734300000022</v>
      </c>
      <c r="DH26" s="29">
        <v>23.197107779999996</v>
      </c>
      <c r="DI26" s="29">
        <v>133.0303317</v>
      </c>
      <c r="DJ26" s="29">
        <v>8.8312352499999971</v>
      </c>
      <c r="DK26" s="29">
        <v>37.753520680000008</v>
      </c>
      <c r="DL26" s="29">
        <v>18.149187940000001</v>
      </c>
      <c r="DM26" s="29">
        <v>62.760761080000002</v>
      </c>
      <c r="DN26" s="226">
        <f t="shared" si="15"/>
        <v>644.84499734999997</v>
      </c>
      <c r="DO26" s="29">
        <v>17.408334990000004</v>
      </c>
      <c r="DP26" s="29">
        <v>28.308521670000001</v>
      </c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</row>
    <row r="27" spans="1:141" ht="20.100000000000001" customHeight="1" x14ac:dyDescent="0.25">
      <c r="A27" s="285"/>
      <c r="B27" s="217" t="s">
        <v>99</v>
      </c>
      <c r="C27" s="218" t="s">
        <v>139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2"/>
      <c r="N27" s="232"/>
      <c r="O27" s="232"/>
      <c r="P27" s="233"/>
      <c r="Q27" s="231"/>
      <c r="R27" s="231"/>
      <c r="S27" s="231"/>
      <c r="T27" s="231"/>
      <c r="U27" s="231"/>
      <c r="V27" s="231"/>
      <c r="W27" s="231"/>
      <c r="X27" s="231"/>
      <c r="Y27" s="231"/>
      <c r="Z27" s="232"/>
      <c r="AA27" s="232"/>
      <c r="AB27" s="232"/>
      <c r="AC27" s="233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36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36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26"/>
      <c r="BO27" s="29"/>
      <c r="BP27" s="29"/>
      <c r="BQ27" s="29"/>
      <c r="BR27" s="29"/>
      <c r="BS27" s="29"/>
      <c r="BT27" s="29"/>
      <c r="BU27" s="29"/>
      <c r="BV27" s="29"/>
      <c r="BW27" s="29">
        <v>0</v>
      </c>
      <c r="BX27" s="29">
        <v>0</v>
      </c>
      <c r="BY27" s="29">
        <v>0</v>
      </c>
      <c r="BZ27" s="29">
        <v>0</v>
      </c>
      <c r="CA27" s="226">
        <f t="shared" si="12"/>
        <v>0</v>
      </c>
      <c r="CB27" s="236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26">
        <f t="shared" si="13"/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29">
        <v>0.05</v>
      </c>
      <c r="CX27" s="29">
        <v>0</v>
      </c>
      <c r="CY27" s="29">
        <v>0</v>
      </c>
      <c r="CZ27" s="29">
        <v>0</v>
      </c>
      <c r="DA27" s="226">
        <f t="shared" si="14"/>
        <v>0.05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29">
        <v>0</v>
      </c>
      <c r="DM27" s="29">
        <v>0</v>
      </c>
      <c r="DN27" s="226">
        <f t="shared" si="15"/>
        <v>0</v>
      </c>
      <c r="DO27" s="29">
        <v>0</v>
      </c>
      <c r="DP27" s="29">
        <v>0</v>
      </c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</row>
    <row r="28" spans="1:141" ht="20.100000000000001" customHeight="1" x14ac:dyDescent="0.25">
      <c r="A28" s="285"/>
      <c r="B28" s="217" t="s">
        <v>28</v>
      </c>
      <c r="C28" s="218" t="s">
        <v>29</v>
      </c>
      <c r="D28" s="231">
        <v>11.45584539</v>
      </c>
      <c r="E28" s="231">
        <v>5.7068109600000012</v>
      </c>
      <c r="F28" s="231">
        <v>0</v>
      </c>
      <c r="G28" s="231">
        <v>0</v>
      </c>
      <c r="H28" s="231">
        <v>1.6670430600000001</v>
      </c>
      <c r="I28" s="231">
        <v>0</v>
      </c>
      <c r="J28" s="231">
        <v>0</v>
      </c>
      <c r="K28" s="231">
        <v>0</v>
      </c>
      <c r="L28" s="231">
        <v>0</v>
      </c>
      <c r="M28" s="232">
        <v>0</v>
      </c>
      <c r="N28" s="232">
        <v>0</v>
      </c>
      <c r="O28" s="232">
        <v>0</v>
      </c>
      <c r="P28" s="233">
        <f>SUM(D28:O28)</f>
        <v>18.829699410000003</v>
      </c>
      <c r="Q28" s="29">
        <v>9.9999999999999995E-7</v>
      </c>
      <c r="R28" s="29">
        <v>9.9999999999999995E-7</v>
      </c>
      <c r="S28" s="29">
        <v>9.9999999999999995E-7</v>
      </c>
      <c r="T28" s="29">
        <v>9.9999999999999995E-7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33">
        <f>SUM(Q28:AB28)</f>
        <v>3.9999999999999998E-6</v>
      </c>
      <c r="AD28" s="29">
        <v>0</v>
      </c>
      <c r="AE28" s="29">
        <v>0</v>
      </c>
      <c r="AF28" s="29">
        <v>0</v>
      </c>
      <c r="AG28" s="29">
        <v>10.40560022</v>
      </c>
      <c r="AH28" s="29">
        <v>15.458109589999999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36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36">
        <v>0</v>
      </c>
      <c r="BC28" s="29">
        <v>0</v>
      </c>
      <c r="BD28" s="29">
        <v>0</v>
      </c>
      <c r="BE28" s="29">
        <v>31.209384880000002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26">
        <f t="shared" si="11"/>
        <v>31.209384880000002</v>
      </c>
      <c r="BO28" s="29">
        <v>0</v>
      </c>
      <c r="BP28" s="29">
        <v>0</v>
      </c>
      <c r="BQ28" s="29">
        <v>0</v>
      </c>
      <c r="BR28" s="29">
        <v>20</v>
      </c>
      <c r="BS28" s="29">
        <v>26</v>
      </c>
      <c r="BT28" s="29">
        <v>0</v>
      </c>
      <c r="BU28" s="29">
        <v>347</v>
      </c>
      <c r="BV28" s="29">
        <v>47</v>
      </c>
      <c r="BW28" s="29">
        <v>0</v>
      </c>
      <c r="BX28" s="29">
        <v>0</v>
      </c>
      <c r="BY28" s="29">
        <v>0</v>
      </c>
      <c r="BZ28" s="29">
        <v>125.04999999</v>
      </c>
      <c r="CA28" s="226">
        <f t="shared" si="12"/>
        <v>565.04999999000006</v>
      </c>
      <c r="CB28" s="236">
        <v>30.004000000000001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0.60046668000000003</v>
      </c>
      <c r="CI28" s="29">
        <v>0</v>
      </c>
      <c r="CJ28" s="29">
        <v>0.30019998999999997</v>
      </c>
      <c r="CK28" s="29">
        <v>1.1607421899999999</v>
      </c>
      <c r="CL28" s="29">
        <v>1.3310822000000002</v>
      </c>
      <c r="CM28" s="29">
        <v>0</v>
      </c>
      <c r="CN28" s="226">
        <f t="shared" si="13"/>
        <v>33.396491059999995</v>
      </c>
      <c r="CO28" s="29">
        <v>161.89570576999998</v>
      </c>
      <c r="CP28" s="29">
        <v>2.02162664</v>
      </c>
      <c r="CQ28" s="29">
        <v>111.34230321</v>
      </c>
      <c r="CR28" s="29">
        <v>112.59589437000001</v>
      </c>
      <c r="CS28" s="29">
        <v>124.80669447000001</v>
      </c>
      <c r="CT28" s="29">
        <v>1.5808288700000002</v>
      </c>
      <c r="CU28" s="29">
        <v>4.9727321600000005</v>
      </c>
      <c r="CV28" s="29">
        <v>7.75576665</v>
      </c>
      <c r="CW28" s="29">
        <v>1.9615244000000001</v>
      </c>
      <c r="CX28" s="29">
        <v>1.6010221500000001</v>
      </c>
      <c r="CY28" s="29">
        <v>138.41551110000003</v>
      </c>
      <c r="CZ28" s="29">
        <v>126.61424445</v>
      </c>
      <c r="DA28" s="226">
        <f t="shared" si="14"/>
        <v>795.56385423999996</v>
      </c>
      <c r="DB28" s="29">
        <v>112.14982222</v>
      </c>
      <c r="DC28" s="29">
        <v>4.4333955199999995</v>
      </c>
      <c r="DD28" s="29">
        <v>0</v>
      </c>
      <c r="DE28" s="29">
        <v>39.015166669999999</v>
      </c>
      <c r="DF28" s="29">
        <v>1894.8415249000002</v>
      </c>
      <c r="DG28" s="29">
        <v>10.005833320000001</v>
      </c>
      <c r="DH28" s="29">
        <v>79.726566669999997</v>
      </c>
      <c r="DI28" s="29">
        <v>6.4844088300000005</v>
      </c>
      <c r="DJ28" s="29">
        <v>89.866549930000005</v>
      </c>
      <c r="DK28" s="29">
        <v>84.028000000000006</v>
      </c>
      <c r="DL28" s="29">
        <v>89.009888889999999</v>
      </c>
      <c r="DM28" s="29">
        <v>14.05963335</v>
      </c>
      <c r="DN28" s="226">
        <f t="shared" si="15"/>
        <v>2423.6207903</v>
      </c>
      <c r="DO28" s="29">
        <v>162.68235560000002</v>
      </c>
      <c r="DP28" s="29">
        <v>80.837691110000009</v>
      </c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</row>
    <row r="29" spans="1:141" ht="20.100000000000001" customHeight="1" x14ac:dyDescent="0.25">
      <c r="A29" s="285"/>
      <c r="B29" s="217" t="s">
        <v>30</v>
      </c>
      <c r="C29" s="218" t="s">
        <v>31</v>
      </c>
      <c r="D29" s="231">
        <v>11.45584539</v>
      </c>
      <c r="E29" s="231">
        <v>5.7068109600000012</v>
      </c>
      <c r="F29" s="231">
        <v>0</v>
      </c>
      <c r="G29" s="231">
        <v>0</v>
      </c>
      <c r="H29" s="231">
        <v>1.66704206</v>
      </c>
      <c r="I29" s="231">
        <v>0</v>
      </c>
      <c r="J29" s="231">
        <v>0</v>
      </c>
      <c r="K29" s="231">
        <v>0</v>
      </c>
      <c r="L29" s="231">
        <v>0</v>
      </c>
      <c r="M29" s="232">
        <v>0</v>
      </c>
      <c r="N29" s="232">
        <v>0</v>
      </c>
      <c r="O29" s="232">
        <v>0</v>
      </c>
      <c r="P29" s="233">
        <f>SUM(D29:O29)</f>
        <v>18.829698410000002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33">
        <f>SUM(Q29:AB29)</f>
        <v>0</v>
      </c>
      <c r="AD29" s="29">
        <v>0</v>
      </c>
      <c r="AE29" s="29">
        <v>0</v>
      </c>
      <c r="AF29" s="29">
        <v>0</v>
      </c>
      <c r="AG29" s="29">
        <v>10.40560022</v>
      </c>
      <c r="AH29" s="29">
        <v>15.458109589999999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36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36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26">
        <f t="shared" si="11"/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26">
        <f t="shared" si="12"/>
        <v>0</v>
      </c>
      <c r="CB29" s="236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26">
        <f t="shared" si="13"/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0</v>
      </c>
      <c r="CW29" s="29">
        <v>0</v>
      </c>
      <c r="CX29" s="29">
        <v>0</v>
      </c>
      <c r="CY29" s="29">
        <v>0</v>
      </c>
      <c r="CZ29" s="29">
        <v>0</v>
      </c>
      <c r="DA29" s="226">
        <f t="shared" si="14"/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0</v>
      </c>
      <c r="DG29" s="29">
        <v>0</v>
      </c>
      <c r="DH29" s="29">
        <v>0</v>
      </c>
      <c r="DI29" s="29">
        <v>0</v>
      </c>
      <c r="DJ29" s="29">
        <v>0</v>
      </c>
      <c r="DK29" s="29">
        <v>0</v>
      </c>
      <c r="DL29" s="29">
        <v>0</v>
      </c>
      <c r="DM29" s="29">
        <v>0</v>
      </c>
      <c r="DN29" s="226">
        <f t="shared" si="15"/>
        <v>0</v>
      </c>
      <c r="DO29" s="29">
        <v>0</v>
      </c>
      <c r="DP29" s="29">
        <v>0</v>
      </c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</row>
    <row r="30" spans="1:141" ht="20.100000000000001" customHeight="1" x14ac:dyDescent="0.25">
      <c r="A30" s="285"/>
      <c r="B30" s="217" t="s">
        <v>144</v>
      </c>
      <c r="C30" s="218" t="s">
        <v>145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2"/>
      <c r="N30" s="232"/>
      <c r="O30" s="232"/>
      <c r="P30" s="233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33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36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36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26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26"/>
      <c r="CB30" s="236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26">
        <f t="shared" si="13"/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29">
        <v>0</v>
      </c>
      <c r="CU30" s="29">
        <v>0</v>
      </c>
      <c r="CV30" s="29">
        <v>0</v>
      </c>
      <c r="CW30" s="29">
        <v>0</v>
      </c>
      <c r="CX30" s="29">
        <v>0</v>
      </c>
      <c r="CY30" s="29">
        <v>0</v>
      </c>
      <c r="CZ30" s="29">
        <v>0</v>
      </c>
      <c r="DA30" s="226">
        <f t="shared" si="14"/>
        <v>0</v>
      </c>
      <c r="DB30" s="29">
        <v>0</v>
      </c>
      <c r="DC30" s="29">
        <v>4.4333955199999995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29">
        <v>0</v>
      </c>
      <c r="DM30" s="29">
        <v>0</v>
      </c>
      <c r="DN30" s="226">
        <f t="shared" si="15"/>
        <v>4.4333955199999995</v>
      </c>
      <c r="DO30" s="29">
        <v>0</v>
      </c>
      <c r="DP30" s="29">
        <v>0</v>
      </c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</row>
    <row r="31" spans="1:141" ht="20.100000000000001" customHeight="1" x14ac:dyDescent="0.25">
      <c r="A31" s="285"/>
      <c r="B31" s="217" t="s">
        <v>77</v>
      </c>
      <c r="C31" s="218" t="s">
        <v>124</v>
      </c>
      <c r="D31" s="231">
        <v>0</v>
      </c>
      <c r="E31" s="231">
        <v>0</v>
      </c>
      <c r="F31" s="231">
        <v>0</v>
      </c>
      <c r="G31" s="231">
        <v>0</v>
      </c>
      <c r="H31" s="231">
        <v>9.9999999999999995E-7</v>
      </c>
      <c r="I31" s="231">
        <v>0</v>
      </c>
      <c r="J31" s="231">
        <v>0</v>
      </c>
      <c r="K31" s="231">
        <v>0</v>
      </c>
      <c r="L31" s="231">
        <v>0</v>
      </c>
      <c r="M31" s="232">
        <v>0</v>
      </c>
      <c r="N31" s="232">
        <v>0</v>
      </c>
      <c r="O31" s="232">
        <v>0</v>
      </c>
      <c r="P31" s="233">
        <f>SUM(D31:O31)</f>
        <v>9.9999999999999995E-7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33">
        <f>SUM(Q31:AB31)</f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36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36">
        <v>0</v>
      </c>
      <c r="BC31" s="29">
        <v>0</v>
      </c>
      <c r="BD31" s="29">
        <v>0</v>
      </c>
      <c r="BE31" s="29">
        <v>31.209384880000002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26">
        <f t="shared" si="11"/>
        <v>31.209384880000002</v>
      </c>
      <c r="BO31" s="29">
        <v>0</v>
      </c>
      <c r="BP31" s="29">
        <v>0</v>
      </c>
      <c r="BQ31" s="29">
        <v>0</v>
      </c>
      <c r="BR31" s="29">
        <v>20</v>
      </c>
      <c r="BS31" s="29">
        <v>26</v>
      </c>
      <c r="BT31" s="29">
        <v>0</v>
      </c>
      <c r="BU31" s="29">
        <v>347</v>
      </c>
      <c r="BV31" s="29">
        <v>47</v>
      </c>
      <c r="BW31" s="29">
        <v>0</v>
      </c>
      <c r="BX31" s="29">
        <v>0</v>
      </c>
      <c r="BY31" s="29">
        <v>0</v>
      </c>
      <c r="BZ31" s="29">
        <v>155</v>
      </c>
      <c r="CA31" s="226">
        <f t="shared" si="12"/>
        <v>595</v>
      </c>
      <c r="CB31" s="236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0.6</v>
      </c>
      <c r="CI31" s="29">
        <v>0</v>
      </c>
      <c r="CJ31" s="29">
        <v>0.3</v>
      </c>
      <c r="CK31" s="29">
        <v>1.59</v>
      </c>
      <c r="CL31" s="29">
        <v>0.9</v>
      </c>
      <c r="CM31" s="29">
        <v>0</v>
      </c>
      <c r="CN31" s="226">
        <f t="shared" si="13"/>
        <v>3.39</v>
      </c>
      <c r="CO31" s="29">
        <v>108.21914305</v>
      </c>
      <c r="CP31" s="29">
        <v>111.779</v>
      </c>
      <c r="CQ31" s="29">
        <v>113.08282962999999</v>
      </c>
      <c r="CR31" s="29">
        <v>122.15</v>
      </c>
      <c r="CS31" s="29">
        <v>4.75</v>
      </c>
      <c r="CT31" s="29">
        <v>0.38</v>
      </c>
      <c r="CU31" s="29">
        <v>4.97</v>
      </c>
      <c r="CV31" s="29">
        <v>8.51</v>
      </c>
      <c r="CW31" s="29">
        <v>1.6</v>
      </c>
      <c r="CX31" s="29">
        <v>139.6</v>
      </c>
      <c r="CY31" s="29">
        <v>125</v>
      </c>
      <c r="CZ31" s="29">
        <v>113.7</v>
      </c>
      <c r="DA31" s="226">
        <f t="shared" si="14"/>
        <v>853.74097268000014</v>
      </c>
      <c r="DB31" s="29">
        <v>0</v>
      </c>
      <c r="DC31" s="29">
        <v>0</v>
      </c>
      <c r="DD31" s="29">
        <v>0</v>
      </c>
      <c r="DE31" s="29">
        <v>217.363</v>
      </c>
      <c r="DF31" s="29">
        <v>1476.3088092999999</v>
      </c>
      <c r="DG31" s="29">
        <v>79.7</v>
      </c>
      <c r="DH31" s="29">
        <v>1.3</v>
      </c>
      <c r="DI31" s="29">
        <v>86.48</v>
      </c>
      <c r="DJ31" s="29">
        <v>92.55</v>
      </c>
      <c r="DK31" s="29">
        <v>89</v>
      </c>
      <c r="DL31" s="29">
        <v>0</v>
      </c>
      <c r="DM31" s="29">
        <v>93.05</v>
      </c>
      <c r="DN31" s="226">
        <f t="shared" si="15"/>
        <v>2135.7518092999999</v>
      </c>
      <c r="DO31" s="29">
        <v>163.51</v>
      </c>
      <c r="DP31" s="29">
        <v>78.900000000000006</v>
      </c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</row>
    <row r="32" spans="1:141" ht="20.100000000000001" customHeight="1" x14ac:dyDescent="0.25">
      <c r="A32" s="285"/>
      <c r="B32" s="217" t="s">
        <v>123</v>
      </c>
      <c r="C32" s="218" t="s">
        <v>128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2">
        <v>0</v>
      </c>
      <c r="N32" s="232">
        <v>0</v>
      </c>
      <c r="O32" s="232">
        <v>0</v>
      </c>
      <c r="P32" s="233">
        <f>SUM(D32:O32)</f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33">
        <f>SUM(Q32:AB32)</f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36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36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26">
        <f t="shared" si="11"/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26">
        <f t="shared" si="12"/>
        <v>0</v>
      </c>
      <c r="CB32" s="236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26">
        <f t="shared" si="13"/>
        <v>0</v>
      </c>
      <c r="CO32" s="29">
        <v>53.77782947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29">
        <v>0</v>
      </c>
      <c r="CX32" s="29">
        <v>0</v>
      </c>
      <c r="CY32" s="29">
        <v>0</v>
      </c>
      <c r="CZ32" s="29">
        <v>0</v>
      </c>
      <c r="DA32" s="226">
        <f t="shared" si="14"/>
        <v>53.77782947</v>
      </c>
      <c r="DB32" s="29">
        <v>0</v>
      </c>
      <c r="DC32" s="29">
        <v>0</v>
      </c>
      <c r="DD32" s="29">
        <v>0</v>
      </c>
      <c r="DE32" s="29">
        <v>30.945</v>
      </c>
      <c r="DF32" s="29">
        <v>218.6</v>
      </c>
      <c r="DG32" s="29">
        <v>0</v>
      </c>
      <c r="DH32" s="29">
        <v>0</v>
      </c>
      <c r="DI32" s="29">
        <v>0</v>
      </c>
      <c r="DJ32" s="29">
        <v>0</v>
      </c>
      <c r="DK32" s="29">
        <v>0</v>
      </c>
      <c r="DL32" s="29">
        <v>0</v>
      </c>
      <c r="DM32" s="29">
        <v>0</v>
      </c>
      <c r="DN32" s="226">
        <f t="shared" si="15"/>
        <v>249.54499999999999</v>
      </c>
      <c r="DO32" s="29">
        <v>0</v>
      </c>
      <c r="DP32" s="29">
        <v>0</v>
      </c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</row>
    <row r="33" spans="1:141" ht="20.100000000000001" customHeight="1" x14ac:dyDescent="0.25">
      <c r="A33" s="285"/>
      <c r="B33" s="217" t="s">
        <v>32</v>
      </c>
      <c r="C33" s="218" t="s">
        <v>79</v>
      </c>
      <c r="D33" s="231">
        <v>378.78693087999994</v>
      </c>
      <c r="E33" s="231">
        <v>490.66667578999994</v>
      </c>
      <c r="F33" s="231">
        <v>442.80761937</v>
      </c>
      <c r="G33" s="231">
        <v>392.05566079000005</v>
      </c>
      <c r="H33" s="231">
        <v>437.29845510999996</v>
      </c>
      <c r="I33" s="231">
        <v>413.88662762000007</v>
      </c>
      <c r="J33" s="231">
        <v>593.96502100999976</v>
      </c>
      <c r="K33" s="231">
        <v>275.38651033000002</v>
      </c>
      <c r="L33" s="231">
        <v>431.58203636999997</v>
      </c>
      <c r="M33" s="232">
        <v>448.77244377000005</v>
      </c>
      <c r="N33" s="232">
        <v>618.51572778000013</v>
      </c>
      <c r="O33" s="232">
        <v>1211.0508937</v>
      </c>
      <c r="P33" s="233">
        <f>SUM(D33:O33)</f>
        <v>6134.7746025199995</v>
      </c>
      <c r="Q33" s="29">
        <v>663.53043274999993</v>
      </c>
      <c r="R33" s="29">
        <v>817.77766728999984</v>
      </c>
      <c r="S33" s="29">
        <v>1057.5813579600001</v>
      </c>
      <c r="T33" s="29">
        <v>830.13753273999998</v>
      </c>
      <c r="U33" s="29">
        <v>899.76923617</v>
      </c>
      <c r="V33" s="29">
        <v>1122.5645670399997</v>
      </c>
      <c r="W33" s="29">
        <v>714.50838583000007</v>
      </c>
      <c r="X33" s="29">
        <v>988.62323478999986</v>
      </c>
      <c r="Y33" s="29">
        <v>977.81218799999999</v>
      </c>
      <c r="Z33" s="29">
        <v>847.34043346999999</v>
      </c>
      <c r="AA33" s="29">
        <v>1027.25570928</v>
      </c>
      <c r="AB33" s="29">
        <v>1324.0576074899998</v>
      </c>
      <c r="AC33" s="233">
        <f>SUM(Q33:AB33)</f>
        <v>11270.958352809999</v>
      </c>
      <c r="AD33" s="29">
        <v>739.99131594000005</v>
      </c>
      <c r="AE33" s="29">
        <v>1091.2788222199997</v>
      </c>
      <c r="AF33" s="29">
        <v>1096.3808772300004</v>
      </c>
      <c r="AG33" s="29">
        <v>2382.5291428699998</v>
      </c>
      <c r="AH33" s="29">
        <v>2162.3212379400002</v>
      </c>
      <c r="AI33" s="29">
        <v>2308.9452572099995</v>
      </c>
      <c r="AJ33" s="29">
        <v>2113.4923864299999</v>
      </c>
      <c r="AK33" s="29">
        <v>1622.72257541</v>
      </c>
      <c r="AL33" s="29">
        <v>2350.6659582400002</v>
      </c>
      <c r="AM33" s="29">
        <v>2051.63182001</v>
      </c>
      <c r="AN33" s="29">
        <v>2533.0305227000003</v>
      </c>
      <c r="AO33" s="29">
        <v>2588.6454181000008</v>
      </c>
      <c r="AP33" s="236">
        <v>2290.23886803</v>
      </c>
      <c r="AQ33" s="29">
        <v>2999.3407866800003</v>
      </c>
      <c r="AR33" s="29">
        <v>3829.0121375300032</v>
      </c>
      <c r="AS33" s="29">
        <v>2980.2000073700019</v>
      </c>
      <c r="AT33" s="29">
        <v>3296.379888179998</v>
      </c>
      <c r="AU33" s="29">
        <v>2903.9966124399994</v>
      </c>
      <c r="AV33" s="29">
        <v>3547.3061997799996</v>
      </c>
      <c r="AW33" s="29">
        <v>3480.0803423700004</v>
      </c>
      <c r="AX33" s="29">
        <v>3577.9860248299979</v>
      </c>
      <c r="AY33" s="29">
        <v>4394.3896843200009</v>
      </c>
      <c r="AZ33" s="29">
        <v>2847.3134274899999</v>
      </c>
      <c r="BA33" s="29">
        <v>3372.9328529999998</v>
      </c>
      <c r="BB33" s="236">
        <v>3820.5193432999995</v>
      </c>
      <c r="BC33" s="29">
        <v>2644.5239336700006</v>
      </c>
      <c r="BD33" s="29">
        <v>3781.2221193099995</v>
      </c>
      <c r="BE33" s="29">
        <v>4899.7281615300035</v>
      </c>
      <c r="BF33" s="29">
        <v>5236.3633832100004</v>
      </c>
      <c r="BG33" s="29">
        <v>4124.2614672100026</v>
      </c>
      <c r="BH33" s="29">
        <v>6116.2163983999972</v>
      </c>
      <c r="BI33" s="29">
        <v>4688.3034831799987</v>
      </c>
      <c r="BJ33" s="29">
        <v>3876.8384401400017</v>
      </c>
      <c r="BK33" s="29">
        <v>5555.7683603499972</v>
      </c>
      <c r="BL33" s="29">
        <v>6063.8646182000002</v>
      </c>
      <c r="BM33" s="29">
        <v>5126.6762710899966</v>
      </c>
      <c r="BN33" s="226">
        <f t="shared" si="11"/>
        <v>55934.28597959</v>
      </c>
      <c r="BO33" s="29">
        <v>4773.9637282200001</v>
      </c>
      <c r="BP33" s="29">
        <v>4605.2610363599997</v>
      </c>
      <c r="BQ33" s="29">
        <v>5375.628708719998</v>
      </c>
      <c r="BR33" s="29">
        <v>5256.7829887599946</v>
      </c>
      <c r="BS33" s="29">
        <v>4812.4613754499997</v>
      </c>
      <c r="BT33" s="29">
        <v>5239.8954323100033</v>
      </c>
      <c r="BU33" s="29">
        <v>5549.8364212699953</v>
      </c>
      <c r="BV33" s="29">
        <v>5331.0276848599979</v>
      </c>
      <c r="BW33" s="29">
        <v>4019.074295659997</v>
      </c>
      <c r="BX33" s="29">
        <v>3986.715511059997</v>
      </c>
      <c r="BY33" s="29">
        <v>3183.2006229900003</v>
      </c>
      <c r="BZ33" s="29">
        <v>4450.9357305800022</v>
      </c>
      <c r="CA33" s="226">
        <f t="shared" si="12"/>
        <v>56584.783536239986</v>
      </c>
      <c r="CB33" s="236">
        <v>4510.1643091600072</v>
      </c>
      <c r="CC33" s="29">
        <v>3378.2198947699967</v>
      </c>
      <c r="CD33" s="29">
        <v>3901.9452844399952</v>
      </c>
      <c r="CE33" s="29">
        <v>5455.5318062800006</v>
      </c>
      <c r="CF33" s="29">
        <v>4834.83482233</v>
      </c>
      <c r="CG33" s="29">
        <v>3969.3613677699991</v>
      </c>
      <c r="CH33" s="29">
        <v>6570.2138167699986</v>
      </c>
      <c r="CI33" s="29">
        <v>3657.432607910001</v>
      </c>
      <c r="CJ33" s="29">
        <v>3832.7005313499981</v>
      </c>
      <c r="CK33" s="29">
        <v>3983.0176088100025</v>
      </c>
      <c r="CL33" s="29">
        <v>3691.5709310699986</v>
      </c>
      <c r="CM33" s="29">
        <v>5781.365839240003</v>
      </c>
      <c r="CN33" s="226">
        <f t="shared" si="13"/>
        <v>53566.358819900001</v>
      </c>
      <c r="CO33" s="29">
        <v>4396.7660394999975</v>
      </c>
      <c r="CP33" s="29">
        <v>4056.6440918900039</v>
      </c>
      <c r="CQ33" s="29">
        <v>4214.5182134900033</v>
      </c>
      <c r="CR33" s="29">
        <v>5576.679094099999</v>
      </c>
      <c r="CS33" s="29">
        <v>4993.2572873400022</v>
      </c>
      <c r="CT33" s="29">
        <v>7247.4787230900065</v>
      </c>
      <c r="CU33" s="29">
        <v>7874.1795884799867</v>
      </c>
      <c r="CV33" s="29">
        <v>12187.838293290002</v>
      </c>
      <c r="CW33" s="29">
        <v>11527.06303640001</v>
      </c>
      <c r="CX33" s="29">
        <v>10823.609485719993</v>
      </c>
      <c r="CY33" s="29">
        <v>9612.1746655400002</v>
      </c>
      <c r="CZ33" s="29">
        <v>12683.813573530024</v>
      </c>
      <c r="DA33" s="226">
        <f t="shared" si="14"/>
        <v>95194.022092370025</v>
      </c>
      <c r="DB33" s="29">
        <v>10871.368139250002</v>
      </c>
      <c r="DC33" s="29">
        <v>9091.9030033199961</v>
      </c>
      <c r="DD33" s="29">
        <v>11424.414022389985</v>
      </c>
      <c r="DE33" s="29">
        <v>11723.659052710005</v>
      </c>
      <c r="DF33" s="29">
        <v>11660.070595140007</v>
      </c>
      <c r="DG33" s="29">
        <v>9537.4514297600072</v>
      </c>
      <c r="DH33" s="29">
        <v>11085.480335259985</v>
      </c>
      <c r="DI33" s="29">
        <v>9014.20095064001</v>
      </c>
      <c r="DJ33" s="29">
        <v>9874.3734449300027</v>
      </c>
      <c r="DK33" s="29">
        <v>9529.9988735599891</v>
      </c>
      <c r="DL33" s="29">
        <v>9988.9624255500003</v>
      </c>
      <c r="DM33" s="29">
        <v>11699.581309319999</v>
      </c>
      <c r="DN33" s="226">
        <f t="shared" si="15"/>
        <v>125501.46358182999</v>
      </c>
      <c r="DO33" s="29">
        <v>12767.179491539993</v>
      </c>
      <c r="DP33" s="29">
        <v>9843.3986096900117</v>
      </c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</row>
    <row r="34" spans="1:141" ht="20.100000000000001" customHeight="1" x14ac:dyDescent="0.25">
      <c r="A34" s="285"/>
      <c r="B34" s="217" t="s">
        <v>59</v>
      </c>
      <c r="C34" s="218" t="s">
        <v>60</v>
      </c>
      <c r="D34" s="231">
        <v>0</v>
      </c>
      <c r="E34" s="231">
        <v>0</v>
      </c>
      <c r="F34" s="231">
        <v>0</v>
      </c>
      <c r="G34" s="231">
        <v>0</v>
      </c>
      <c r="H34" s="231">
        <v>9.9999999999999995E-7</v>
      </c>
      <c r="I34" s="231">
        <v>0</v>
      </c>
      <c r="J34" s="231">
        <v>0</v>
      </c>
      <c r="K34" s="231">
        <v>0</v>
      </c>
      <c r="L34" s="231">
        <v>0</v>
      </c>
      <c r="M34" s="232">
        <v>0</v>
      </c>
      <c r="N34" s="232">
        <v>0</v>
      </c>
      <c r="O34" s="232">
        <v>0</v>
      </c>
      <c r="P34" s="233">
        <v>0</v>
      </c>
      <c r="Q34" s="231">
        <v>0</v>
      </c>
      <c r="R34" s="231">
        <v>0</v>
      </c>
      <c r="S34" s="231">
        <v>0</v>
      </c>
      <c r="T34" s="231">
        <v>0</v>
      </c>
      <c r="U34" s="231">
        <v>9.9999999999999995E-7</v>
      </c>
      <c r="V34" s="231">
        <v>0</v>
      </c>
      <c r="W34" s="231">
        <v>0</v>
      </c>
      <c r="X34" s="231">
        <v>0</v>
      </c>
      <c r="Y34" s="231">
        <v>0</v>
      </c>
      <c r="Z34" s="232">
        <v>0</v>
      </c>
      <c r="AA34" s="232">
        <v>0</v>
      </c>
      <c r="AB34" s="232">
        <v>0</v>
      </c>
      <c r="AC34" s="233">
        <v>0</v>
      </c>
      <c r="AD34" s="29">
        <v>0</v>
      </c>
      <c r="AE34" s="29">
        <v>0</v>
      </c>
      <c r="AF34" s="29">
        <v>0</v>
      </c>
      <c r="AG34" s="29">
        <v>10.40560022</v>
      </c>
      <c r="AH34" s="29">
        <v>15.458109589999999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36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36">
        <v>0</v>
      </c>
      <c r="BC34" s="29">
        <v>0</v>
      </c>
      <c r="BD34" s="29">
        <v>0</v>
      </c>
      <c r="BE34" s="29">
        <v>0</v>
      </c>
      <c r="BF34" s="29">
        <v>7.476</v>
      </c>
      <c r="BG34" s="29">
        <v>0</v>
      </c>
      <c r="BH34" s="29">
        <v>13.4</v>
      </c>
      <c r="BI34" s="29">
        <v>9.2385000000000002</v>
      </c>
      <c r="BJ34" s="29">
        <v>11.9</v>
      </c>
      <c r="BK34" s="29">
        <v>0</v>
      </c>
      <c r="BL34" s="29">
        <v>14</v>
      </c>
      <c r="BM34" s="29">
        <v>8</v>
      </c>
      <c r="BN34" s="226">
        <f t="shared" si="11"/>
        <v>64.014499999999998</v>
      </c>
      <c r="BO34" s="29">
        <v>5.5</v>
      </c>
      <c r="BP34" s="29">
        <v>0</v>
      </c>
      <c r="BQ34" s="29">
        <v>19.75</v>
      </c>
      <c r="BR34" s="29">
        <v>0</v>
      </c>
      <c r="BS34" s="29">
        <v>12.855</v>
      </c>
      <c r="BT34" s="29">
        <v>5.55</v>
      </c>
      <c r="BU34" s="29">
        <v>22.35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26">
        <f t="shared" si="12"/>
        <v>66.004999999999995</v>
      </c>
      <c r="CB34" s="236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1.0349999999999999</v>
      </c>
      <c r="CJ34" s="29">
        <v>0</v>
      </c>
      <c r="CK34" s="29">
        <v>0</v>
      </c>
      <c r="CL34" s="29">
        <v>30</v>
      </c>
      <c r="CM34" s="29">
        <v>0</v>
      </c>
      <c r="CN34" s="226">
        <f t="shared" si="13"/>
        <v>31.035</v>
      </c>
      <c r="CO34" s="29">
        <v>0</v>
      </c>
      <c r="CP34" s="29">
        <v>0</v>
      </c>
      <c r="CQ34" s="29">
        <v>0</v>
      </c>
      <c r="CR34" s="29">
        <v>1.1399999999999999</v>
      </c>
      <c r="CS34" s="29">
        <v>15</v>
      </c>
      <c r="CT34" s="29">
        <v>0</v>
      </c>
      <c r="CU34" s="29">
        <v>0</v>
      </c>
      <c r="CV34" s="29">
        <v>4.3440000000000003</v>
      </c>
      <c r="CW34" s="29">
        <v>0</v>
      </c>
      <c r="CX34" s="29">
        <v>0</v>
      </c>
      <c r="CY34" s="29">
        <v>0</v>
      </c>
      <c r="CZ34" s="29">
        <v>0</v>
      </c>
      <c r="DA34" s="226">
        <f t="shared" si="14"/>
        <v>20.484000000000002</v>
      </c>
      <c r="DB34" s="29">
        <v>0</v>
      </c>
      <c r="DC34" s="29">
        <v>0</v>
      </c>
      <c r="DD34" s="29">
        <v>0.1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29">
        <v>0</v>
      </c>
      <c r="DK34" s="29">
        <v>0</v>
      </c>
      <c r="DL34" s="29">
        <v>0</v>
      </c>
      <c r="DM34" s="29">
        <v>0</v>
      </c>
      <c r="DN34" s="226">
        <f t="shared" si="15"/>
        <v>0.1</v>
      </c>
      <c r="DO34" s="29">
        <v>0</v>
      </c>
      <c r="DP34" s="29">
        <v>0</v>
      </c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9"/>
      <c r="EF34" s="119"/>
      <c r="EG34" s="119"/>
      <c r="EH34" s="119"/>
      <c r="EI34" s="119"/>
      <c r="EJ34" s="119"/>
      <c r="EK34" s="119"/>
    </row>
    <row r="35" spans="1:141" ht="20.100000000000001" customHeight="1" x14ac:dyDescent="0.25">
      <c r="A35" s="285"/>
      <c r="B35" s="217" t="s">
        <v>68</v>
      </c>
      <c r="C35" s="218" t="s">
        <v>71</v>
      </c>
      <c r="D35" s="231">
        <v>0</v>
      </c>
      <c r="E35" s="231">
        <v>0</v>
      </c>
      <c r="F35" s="231">
        <v>0</v>
      </c>
      <c r="G35" s="231">
        <v>0</v>
      </c>
      <c r="H35" s="231">
        <v>9.9999999999999995E-7</v>
      </c>
      <c r="I35" s="231">
        <v>0</v>
      </c>
      <c r="J35" s="231">
        <v>0</v>
      </c>
      <c r="K35" s="231">
        <v>0</v>
      </c>
      <c r="L35" s="231">
        <v>0</v>
      </c>
      <c r="M35" s="232">
        <v>0</v>
      </c>
      <c r="N35" s="232">
        <v>0</v>
      </c>
      <c r="O35" s="232">
        <v>0</v>
      </c>
      <c r="P35" s="233">
        <v>0</v>
      </c>
      <c r="Q35" s="231">
        <v>0</v>
      </c>
      <c r="R35" s="231">
        <v>0</v>
      </c>
      <c r="S35" s="231">
        <v>0</v>
      </c>
      <c r="T35" s="231">
        <v>0</v>
      </c>
      <c r="U35" s="231">
        <v>9.9999999999999995E-7</v>
      </c>
      <c r="V35" s="231">
        <v>0</v>
      </c>
      <c r="W35" s="231">
        <v>0</v>
      </c>
      <c r="X35" s="231">
        <v>0</v>
      </c>
      <c r="Y35" s="231">
        <v>0</v>
      </c>
      <c r="Z35" s="232">
        <v>0</v>
      </c>
      <c r="AA35" s="232">
        <v>0</v>
      </c>
      <c r="AB35" s="232">
        <v>0</v>
      </c>
      <c r="AC35" s="233">
        <v>0</v>
      </c>
      <c r="AD35" s="29">
        <v>0</v>
      </c>
      <c r="AE35" s="29">
        <v>0</v>
      </c>
      <c r="AF35" s="29">
        <v>0</v>
      </c>
      <c r="AG35" s="29">
        <v>10.40560022</v>
      </c>
      <c r="AH35" s="29">
        <v>15.458109589999999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36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36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26">
        <f t="shared" si="11"/>
        <v>0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  <c r="BV35" s="29">
        <v>0</v>
      </c>
      <c r="BW35" s="29">
        <v>5.8837847000000005</v>
      </c>
      <c r="BX35" s="29">
        <v>106.63122326999999</v>
      </c>
      <c r="BY35" s="29">
        <v>36.41396060000001</v>
      </c>
      <c r="BZ35" s="29">
        <v>135.91479802999996</v>
      </c>
      <c r="CA35" s="226">
        <f t="shared" si="12"/>
        <v>284.84376659999998</v>
      </c>
      <c r="CB35" s="236">
        <v>18.45559325</v>
      </c>
      <c r="CC35" s="29">
        <v>17.89782138</v>
      </c>
      <c r="CD35" s="29">
        <v>6.2090008499999998</v>
      </c>
      <c r="CE35" s="29">
        <v>25.30913704</v>
      </c>
      <c r="CF35" s="29">
        <v>37.448342690000004</v>
      </c>
      <c r="CG35" s="29">
        <v>23.127011570000001</v>
      </c>
      <c r="CH35" s="29">
        <v>66.66629076000001</v>
      </c>
      <c r="CI35" s="29">
        <v>68.318666579999999</v>
      </c>
      <c r="CJ35" s="29">
        <v>12.862863949999999</v>
      </c>
      <c r="CK35" s="29">
        <v>20.602491609999994</v>
      </c>
      <c r="CL35" s="29">
        <v>58.806591710000006</v>
      </c>
      <c r="CM35" s="29">
        <v>26.788896869999995</v>
      </c>
      <c r="CN35" s="226">
        <f t="shared" si="13"/>
        <v>382.49270826000003</v>
      </c>
      <c r="CO35" s="29">
        <v>77.621258660000009</v>
      </c>
      <c r="CP35" s="29">
        <v>50.834245109999998</v>
      </c>
      <c r="CQ35" s="29">
        <v>44.291537299999987</v>
      </c>
      <c r="CR35" s="29">
        <v>49.303970370000009</v>
      </c>
      <c r="CS35" s="29">
        <v>53.826629809999986</v>
      </c>
      <c r="CT35" s="29">
        <v>122.66770028999991</v>
      </c>
      <c r="CU35" s="29">
        <v>44.10462463999999</v>
      </c>
      <c r="CV35" s="29">
        <v>104.56060056999998</v>
      </c>
      <c r="CW35" s="29">
        <v>49.100615279999992</v>
      </c>
      <c r="CX35" s="29">
        <v>42.868398179999978</v>
      </c>
      <c r="CY35" s="29">
        <v>38.975351079999989</v>
      </c>
      <c r="CZ35" s="29">
        <v>67.857122099999984</v>
      </c>
      <c r="DA35" s="226">
        <f t="shared" si="14"/>
        <v>746.01205338999978</v>
      </c>
      <c r="DB35" s="29">
        <v>35.144020810000015</v>
      </c>
      <c r="DC35" s="29">
        <v>91.315068490000058</v>
      </c>
      <c r="DD35" s="29">
        <v>102.75937668999998</v>
      </c>
      <c r="DE35" s="29">
        <v>55.256080289999986</v>
      </c>
      <c r="DF35" s="29">
        <v>45.487117739999995</v>
      </c>
      <c r="DG35" s="29">
        <v>48.762060860000012</v>
      </c>
      <c r="DH35" s="29">
        <v>41.837389270000017</v>
      </c>
      <c r="DI35" s="29">
        <v>89.70107490999996</v>
      </c>
      <c r="DJ35" s="29">
        <v>73.896094790000006</v>
      </c>
      <c r="DK35" s="29">
        <v>30.114212809999991</v>
      </c>
      <c r="DL35" s="29">
        <v>48.968148919999997</v>
      </c>
      <c r="DM35" s="29">
        <v>46.871825910000005</v>
      </c>
      <c r="DN35" s="226">
        <f t="shared" si="15"/>
        <v>710.11247148999996</v>
      </c>
      <c r="DO35" s="29">
        <v>82.615428910000006</v>
      </c>
      <c r="DP35" s="29">
        <v>22.369428859999999</v>
      </c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</row>
    <row r="36" spans="1:141" ht="20.100000000000001" customHeight="1" x14ac:dyDescent="0.25">
      <c r="A36" s="285"/>
      <c r="B36" s="217" t="s">
        <v>69</v>
      </c>
      <c r="C36" s="218" t="s">
        <v>117</v>
      </c>
      <c r="D36" s="231">
        <v>0</v>
      </c>
      <c r="E36" s="231">
        <v>0</v>
      </c>
      <c r="F36" s="231">
        <v>0</v>
      </c>
      <c r="G36" s="231">
        <v>0</v>
      </c>
      <c r="H36" s="231">
        <v>9.9999999999999995E-7</v>
      </c>
      <c r="I36" s="231">
        <v>0</v>
      </c>
      <c r="J36" s="231">
        <v>0</v>
      </c>
      <c r="K36" s="231">
        <v>0</v>
      </c>
      <c r="L36" s="231">
        <v>0</v>
      </c>
      <c r="M36" s="232">
        <v>0</v>
      </c>
      <c r="N36" s="232">
        <v>0</v>
      </c>
      <c r="O36" s="232">
        <v>0</v>
      </c>
      <c r="P36" s="233">
        <v>0</v>
      </c>
      <c r="Q36" s="231">
        <v>0</v>
      </c>
      <c r="R36" s="231">
        <v>0</v>
      </c>
      <c r="S36" s="231">
        <v>0</v>
      </c>
      <c r="T36" s="231">
        <v>0</v>
      </c>
      <c r="U36" s="231">
        <v>9.9999999999999995E-7</v>
      </c>
      <c r="V36" s="231">
        <v>0</v>
      </c>
      <c r="W36" s="231">
        <v>0</v>
      </c>
      <c r="X36" s="231">
        <v>0</v>
      </c>
      <c r="Y36" s="231">
        <v>0</v>
      </c>
      <c r="Z36" s="232">
        <v>0</v>
      </c>
      <c r="AA36" s="232">
        <v>0</v>
      </c>
      <c r="AB36" s="232">
        <v>0</v>
      </c>
      <c r="AC36" s="233">
        <v>0</v>
      </c>
      <c r="AD36" s="29">
        <v>0</v>
      </c>
      <c r="AE36" s="29">
        <v>0</v>
      </c>
      <c r="AF36" s="29">
        <v>0</v>
      </c>
      <c r="AG36" s="29">
        <v>10.40560022</v>
      </c>
      <c r="AH36" s="29">
        <v>15.458109589999999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36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36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26">
        <f t="shared" si="11"/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2350.2764296399996</v>
      </c>
      <c r="BX36" s="29">
        <v>2646.0297545900053</v>
      </c>
      <c r="BY36" s="29">
        <v>3429.8925437700018</v>
      </c>
      <c r="BZ36" s="29">
        <v>3782.2943931700024</v>
      </c>
      <c r="CA36" s="226">
        <f t="shared" si="12"/>
        <v>12208.49312117001</v>
      </c>
      <c r="CB36" s="236">
        <v>2329.722951029994</v>
      </c>
      <c r="CC36" s="29">
        <v>2905.7868506099981</v>
      </c>
      <c r="CD36" s="29">
        <v>3605.145593650002</v>
      </c>
      <c r="CE36" s="29">
        <v>5282.6442273899993</v>
      </c>
      <c r="CF36" s="29">
        <v>3324.2779735099984</v>
      </c>
      <c r="CG36" s="29">
        <v>4970.0381819899931</v>
      </c>
      <c r="CH36" s="29">
        <v>6042.2543775500071</v>
      </c>
      <c r="CI36" s="29">
        <v>4232.9749584300025</v>
      </c>
      <c r="CJ36" s="29">
        <v>3939.0772019599976</v>
      </c>
      <c r="CK36" s="29">
        <v>4926.4483662900075</v>
      </c>
      <c r="CL36" s="29">
        <v>3711.0294522400013</v>
      </c>
      <c r="CM36" s="29">
        <v>4516.4904915299967</v>
      </c>
      <c r="CN36" s="226">
        <f t="shared" si="13"/>
        <v>49785.89062618</v>
      </c>
      <c r="CO36" s="29">
        <v>5921.5659081500025</v>
      </c>
      <c r="CP36" s="29">
        <v>6896.4697429900134</v>
      </c>
      <c r="CQ36" s="29">
        <v>5188.9876832599966</v>
      </c>
      <c r="CR36" s="29">
        <v>4336.4597539199958</v>
      </c>
      <c r="CS36" s="29">
        <v>6632.8397388700023</v>
      </c>
      <c r="CT36" s="29">
        <v>4765.1836219800025</v>
      </c>
      <c r="CU36" s="29">
        <v>3337.9873187200033</v>
      </c>
      <c r="CV36" s="29">
        <v>5166.5222599500039</v>
      </c>
      <c r="CW36" s="29">
        <v>5986.2471329099999</v>
      </c>
      <c r="CX36" s="29">
        <v>7899.2047293700052</v>
      </c>
      <c r="CY36" s="29">
        <v>5329.1328048000041</v>
      </c>
      <c r="CZ36" s="29">
        <v>5650.5778452799996</v>
      </c>
      <c r="DA36" s="226">
        <f t="shared" si="14"/>
        <v>67111.178540200039</v>
      </c>
      <c r="DB36" s="29">
        <v>4963.6361128400031</v>
      </c>
      <c r="DC36" s="29">
        <v>4041.5926021399951</v>
      </c>
      <c r="DD36" s="29">
        <v>4664.2561909600163</v>
      </c>
      <c r="DE36" s="29">
        <v>5528.9516061200165</v>
      </c>
      <c r="DF36" s="29">
        <v>4589.3504038299961</v>
      </c>
      <c r="DG36" s="29">
        <v>4421.6198875399969</v>
      </c>
      <c r="DH36" s="29">
        <v>3812.679024480004</v>
      </c>
      <c r="DI36" s="29">
        <v>3833.0956313499955</v>
      </c>
      <c r="DJ36" s="29">
        <v>4249.077202159996</v>
      </c>
      <c r="DK36" s="29">
        <v>5893.7275835300097</v>
      </c>
      <c r="DL36" s="29">
        <v>6253.6892358099994</v>
      </c>
      <c r="DM36" s="29">
        <v>6277.693527390009</v>
      </c>
      <c r="DN36" s="226">
        <f t="shared" si="15"/>
        <v>58529.369008150046</v>
      </c>
      <c r="DO36" s="29">
        <v>4250.0787123200034</v>
      </c>
      <c r="DP36" s="29">
        <v>3599.8068201599935</v>
      </c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19"/>
      <c r="EF36" s="119"/>
      <c r="EG36" s="119"/>
      <c r="EH36" s="119"/>
      <c r="EI36" s="119"/>
      <c r="EJ36" s="119"/>
      <c r="EK36" s="119"/>
    </row>
    <row r="37" spans="1:141" ht="20.100000000000001" customHeight="1" x14ac:dyDescent="0.25">
      <c r="A37" s="285"/>
      <c r="B37" s="217" t="s">
        <v>70</v>
      </c>
      <c r="C37" s="218" t="s">
        <v>72</v>
      </c>
      <c r="D37" s="231">
        <v>0</v>
      </c>
      <c r="E37" s="231">
        <v>0</v>
      </c>
      <c r="F37" s="231">
        <v>0</v>
      </c>
      <c r="G37" s="231">
        <v>0</v>
      </c>
      <c r="H37" s="231">
        <v>9.9999999999999995E-7</v>
      </c>
      <c r="I37" s="231">
        <v>0</v>
      </c>
      <c r="J37" s="231">
        <v>0</v>
      </c>
      <c r="K37" s="231">
        <v>0</v>
      </c>
      <c r="L37" s="231">
        <v>0</v>
      </c>
      <c r="M37" s="232">
        <v>0</v>
      </c>
      <c r="N37" s="232">
        <v>0</v>
      </c>
      <c r="O37" s="232">
        <v>0</v>
      </c>
      <c r="P37" s="233">
        <v>0</v>
      </c>
      <c r="Q37" s="231">
        <v>0</v>
      </c>
      <c r="R37" s="231">
        <v>0</v>
      </c>
      <c r="S37" s="231">
        <v>0</v>
      </c>
      <c r="T37" s="231">
        <v>0</v>
      </c>
      <c r="U37" s="231">
        <v>9.9999999999999995E-7</v>
      </c>
      <c r="V37" s="231">
        <v>0</v>
      </c>
      <c r="W37" s="231">
        <v>0</v>
      </c>
      <c r="X37" s="231">
        <v>0</v>
      </c>
      <c r="Y37" s="231">
        <v>0</v>
      </c>
      <c r="Z37" s="232">
        <v>0</v>
      </c>
      <c r="AA37" s="232">
        <v>0</v>
      </c>
      <c r="AB37" s="232">
        <v>0</v>
      </c>
      <c r="AC37" s="233">
        <v>0</v>
      </c>
      <c r="AD37" s="29">
        <v>0</v>
      </c>
      <c r="AE37" s="29">
        <v>0</v>
      </c>
      <c r="AF37" s="29">
        <v>0</v>
      </c>
      <c r="AG37" s="29">
        <v>10.40560022</v>
      </c>
      <c r="AH37" s="29">
        <v>15.458109589999999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36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36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26">
        <f t="shared" si="11"/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29">
        <v>0</v>
      </c>
      <c r="BV37" s="29">
        <v>0</v>
      </c>
      <c r="BW37" s="29">
        <v>245.72785789999998</v>
      </c>
      <c r="BX37" s="29">
        <v>1171.5150055499998</v>
      </c>
      <c r="BY37" s="29">
        <v>963.78245733000006</v>
      </c>
      <c r="BZ37" s="29">
        <v>1111.68008747</v>
      </c>
      <c r="CA37" s="226">
        <f t="shared" si="12"/>
        <v>3492.7054082499999</v>
      </c>
      <c r="CB37" s="236">
        <v>619.82646867000005</v>
      </c>
      <c r="CC37" s="29">
        <v>430.13653551999994</v>
      </c>
      <c r="CD37" s="29">
        <v>596.12013528000011</v>
      </c>
      <c r="CE37" s="29">
        <v>861.72283289999973</v>
      </c>
      <c r="CF37" s="29">
        <v>1009.4681369900001</v>
      </c>
      <c r="CG37" s="29">
        <v>751.7826562499996</v>
      </c>
      <c r="CH37" s="29">
        <v>935.34154550000017</v>
      </c>
      <c r="CI37" s="29">
        <v>718.75562068999989</v>
      </c>
      <c r="CJ37" s="29">
        <v>315.33278098</v>
      </c>
      <c r="CK37" s="29">
        <v>368.12473403000001</v>
      </c>
      <c r="CL37" s="29">
        <v>1053.6890563899999</v>
      </c>
      <c r="CM37" s="29">
        <v>592.69424621000019</v>
      </c>
      <c r="CN37" s="226">
        <f t="shared" si="13"/>
        <v>8252.9947494099997</v>
      </c>
      <c r="CO37" s="29">
        <v>231.09977163999997</v>
      </c>
      <c r="CP37" s="29">
        <v>241.16185388999997</v>
      </c>
      <c r="CQ37" s="29">
        <v>177.50913518999999</v>
      </c>
      <c r="CR37" s="29">
        <v>335.76729544000011</v>
      </c>
      <c r="CS37" s="29">
        <v>375.75161246999994</v>
      </c>
      <c r="CT37" s="29">
        <v>71.865565319999988</v>
      </c>
      <c r="CU37" s="29">
        <v>34.448430969999997</v>
      </c>
      <c r="CV37" s="29">
        <v>298.44439168999997</v>
      </c>
      <c r="CW37" s="29">
        <v>760.71250542999996</v>
      </c>
      <c r="CX37" s="29">
        <v>417.96505216999998</v>
      </c>
      <c r="CY37" s="29">
        <v>448.19843101999982</v>
      </c>
      <c r="CZ37" s="29">
        <v>246.76529436999999</v>
      </c>
      <c r="DA37" s="226">
        <f t="shared" si="14"/>
        <v>3639.6893396</v>
      </c>
      <c r="DB37" s="29">
        <v>214.70098756999997</v>
      </c>
      <c r="DC37" s="29">
        <v>78.52977451000001</v>
      </c>
      <c r="DD37" s="29">
        <v>217.48579465</v>
      </c>
      <c r="DE37" s="29">
        <v>236.82315626999997</v>
      </c>
      <c r="DF37" s="29">
        <v>527.88183083999979</v>
      </c>
      <c r="DG37" s="29">
        <v>485.41427402000005</v>
      </c>
      <c r="DH37" s="29">
        <v>264.91822252999998</v>
      </c>
      <c r="DI37" s="29">
        <v>560.91365668999981</v>
      </c>
      <c r="DJ37" s="29">
        <v>692.47848637000038</v>
      </c>
      <c r="DK37" s="29">
        <v>386.86830121999998</v>
      </c>
      <c r="DL37" s="29">
        <v>708.30966881999939</v>
      </c>
      <c r="DM37" s="29">
        <v>383.54891001999994</v>
      </c>
      <c r="DN37" s="226">
        <f t="shared" si="15"/>
        <v>4757.8730635099992</v>
      </c>
      <c r="DO37" s="29">
        <v>452.77711678000031</v>
      </c>
      <c r="DP37" s="29">
        <v>598.78457130000015</v>
      </c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</row>
    <row r="38" spans="1:141" ht="20.100000000000001" customHeight="1" x14ac:dyDescent="0.25">
      <c r="A38" s="285"/>
      <c r="B38" s="217" t="s">
        <v>112</v>
      </c>
      <c r="C38" s="218" t="s">
        <v>114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2">
        <v>0</v>
      </c>
      <c r="N38" s="232">
        <v>0</v>
      </c>
      <c r="O38" s="232">
        <v>0</v>
      </c>
      <c r="P38" s="233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1">
        <v>0</v>
      </c>
      <c r="X38" s="231">
        <v>0</v>
      </c>
      <c r="Y38" s="231">
        <v>0</v>
      </c>
      <c r="Z38" s="232">
        <v>0</v>
      </c>
      <c r="AA38" s="232">
        <v>0</v>
      </c>
      <c r="AB38" s="232">
        <v>0</v>
      </c>
      <c r="AC38" s="233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36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36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26">
        <f t="shared" si="11"/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29">
        <v>0</v>
      </c>
      <c r="BV38" s="29">
        <v>0</v>
      </c>
      <c r="BW38" s="29">
        <v>0</v>
      </c>
      <c r="BX38" s="29">
        <v>0</v>
      </c>
      <c r="BY38" s="29">
        <v>0</v>
      </c>
      <c r="BZ38" s="29">
        <v>0</v>
      </c>
      <c r="CA38" s="226">
        <f t="shared" si="12"/>
        <v>0</v>
      </c>
      <c r="CB38" s="236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7.4086896599999994</v>
      </c>
      <c r="CH38" s="29">
        <v>13.596053639999997</v>
      </c>
      <c r="CI38" s="29">
        <v>12.30974279</v>
      </c>
      <c r="CJ38" s="29">
        <v>14.634236520000002</v>
      </c>
      <c r="CK38" s="29">
        <v>11.434569870000001</v>
      </c>
      <c r="CL38" s="29">
        <v>12.244756669999999</v>
      </c>
      <c r="CM38" s="29">
        <v>17.816342979999998</v>
      </c>
      <c r="CN38" s="226">
        <f t="shared" si="13"/>
        <v>89.444392129999997</v>
      </c>
      <c r="CO38" s="29">
        <v>14.295750930000004</v>
      </c>
      <c r="CP38" s="29">
        <v>13.369767010000002</v>
      </c>
      <c r="CQ38" s="29">
        <v>17.071598430000002</v>
      </c>
      <c r="CR38" s="29">
        <v>14.157454539999993</v>
      </c>
      <c r="CS38" s="29">
        <v>16.820131760000006</v>
      </c>
      <c r="CT38" s="29">
        <v>16.671112140000002</v>
      </c>
      <c r="CU38" s="29">
        <v>16.266044190000002</v>
      </c>
      <c r="CV38" s="29">
        <v>18.553877999999997</v>
      </c>
      <c r="CW38" s="29">
        <v>17.978367359999989</v>
      </c>
      <c r="CX38" s="29">
        <v>14.117268069999996</v>
      </c>
      <c r="CY38" s="29">
        <v>18.988563629999994</v>
      </c>
      <c r="CZ38" s="29">
        <v>22.445589369999993</v>
      </c>
      <c r="DA38" s="226">
        <f t="shared" si="14"/>
        <v>200.73552542999997</v>
      </c>
      <c r="DB38" s="29">
        <v>19.923366919999999</v>
      </c>
      <c r="DC38" s="29">
        <v>16.120969339999998</v>
      </c>
      <c r="DD38" s="29">
        <v>21.802571029999992</v>
      </c>
      <c r="DE38" s="29">
        <v>16.935630870000001</v>
      </c>
      <c r="DF38" s="29">
        <v>20.855880020000001</v>
      </c>
      <c r="DG38" s="29">
        <v>21.160345170000006</v>
      </c>
      <c r="DH38" s="29">
        <v>18.624130300000001</v>
      </c>
      <c r="DI38" s="29">
        <v>21.04612164000001</v>
      </c>
      <c r="DJ38" s="29">
        <v>20.153116560000004</v>
      </c>
      <c r="DK38" s="29">
        <v>21.69216599999999</v>
      </c>
      <c r="DL38" s="29">
        <v>21.112832550000011</v>
      </c>
      <c r="DM38" s="29">
        <v>27.55478905</v>
      </c>
      <c r="DN38" s="226">
        <f t="shared" si="15"/>
        <v>246.98191945000002</v>
      </c>
      <c r="DO38" s="29">
        <v>23.541512150000003</v>
      </c>
      <c r="DP38" s="29">
        <v>20.512650680000004</v>
      </c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9"/>
      <c r="EF38" s="119"/>
      <c r="EG38" s="119"/>
      <c r="EH38" s="119"/>
      <c r="EI38" s="119"/>
      <c r="EJ38" s="119"/>
      <c r="EK38" s="119"/>
    </row>
    <row r="39" spans="1:141" ht="20.100000000000001" customHeight="1" x14ac:dyDescent="0.25">
      <c r="A39" s="285"/>
      <c r="B39" s="217" t="s">
        <v>113</v>
      </c>
      <c r="C39" s="218" t="s">
        <v>115</v>
      </c>
      <c r="D39" s="231">
        <v>0</v>
      </c>
      <c r="E39" s="231">
        <v>0</v>
      </c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2">
        <v>0</v>
      </c>
      <c r="N39" s="232">
        <v>0</v>
      </c>
      <c r="O39" s="232">
        <v>0</v>
      </c>
      <c r="P39" s="233">
        <v>0</v>
      </c>
      <c r="Q39" s="231">
        <v>0</v>
      </c>
      <c r="R39" s="231">
        <v>0</v>
      </c>
      <c r="S39" s="231">
        <v>0</v>
      </c>
      <c r="T39" s="231">
        <v>0</v>
      </c>
      <c r="U39" s="231">
        <v>0</v>
      </c>
      <c r="V39" s="231">
        <v>0</v>
      </c>
      <c r="W39" s="231">
        <v>0</v>
      </c>
      <c r="X39" s="231">
        <v>0</v>
      </c>
      <c r="Y39" s="231">
        <v>0</v>
      </c>
      <c r="Z39" s="232">
        <v>0</v>
      </c>
      <c r="AA39" s="232">
        <v>0</v>
      </c>
      <c r="AB39" s="232">
        <v>0</v>
      </c>
      <c r="AC39" s="233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36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36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26">
        <f t="shared" si="11"/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29">
        <v>0</v>
      </c>
      <c r="BV39" s="29">
        <v>0</v>
      </c>
      <c r="BW39" s="29">
        <v>0</v>
      </c>
      <c r="BX39" s="29">
        <v>0</v>
      </c>
      <c r="BY39" s="29">
        <v>0</v>
      </c>
      <c r="BZ39" s="29">
        <v>0</v>
      </c>
      <c r="CA39" s="226">
        <f t="shared" si="12"/>
        <v>0</v>
      </c>
      <c r="CB39" s="236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7.4086896600000003</v>
      </c>
      <c r="CH39" s="29">
        <v>13.812849120000001</v>
      </c>
      <c r="CI39" s="29">
        <v>12.309742789999998</v>
      </c>
      <c r="CJ39" s="29">
        <v>14.901208910000006</v>
      </c>
      <c r="CK39" s="29">
        <v>11.703287619999999</v>
      </c>
      <c r="CL39" s="29">
        <v>13.069322100000004</v>
      </c>
      <c r="CM39" s="29">
        <v>22.549048459999998</v>
      </c>
      <c r="CN39" s="226">
        <f t="shared" si="13"/>
        <v>95.754148660000013</v>
      </c>
      <c r="CO39" s="29">
        <v>15.428763700000005</v>
      </c>
      <c r="CP39" s="29">
        <v>14.58774214</v>
      </c>
      <c r="CQ39" s="29">
        <v>17.149482719999995</v>
      </c>
      <c r="CR39" s="29">
        <v>14.344947949999991</v>
      </c>
      <c r="CS39" s="29">
        <v>17.496004129999999</v>
      </c>
      <c r="CT39" s="29">
        <v>16.719840539999996</v>
      </c>
      <c r="CU39" s="29">
        <v>16.573247620000004</v>
      </c>
      <c r="CV39" s="29">
        <v>19.172432150000006</v>
      </c>
      <c r="CW39" s="29">
        <v>18.044580679999996</v>
      </c>
      <c r="CX39" s="29">
        <v>16.286912150000006</v>
      </c>
      <c r="CY39" s="29">
        <v>20.225747289999997</v>
      </c>
      <c r="CZ39" s="29">
        <v>24.883643410000001</v>
      </c>
      <c r="DA39" s="226">
        <f t="shared" si="14"/>
        <v>210.91334447999998</v>
      </c>
      <c r="DB39" s="29">
        <v>21.021840609999998</v>
      </c>
      <c r="DC39" s="29">
        <v>16.322594670000001</v>
      </c>
      <c r="DD39" s="29">
        <v>22.663209669999997</v>
      </c>
      <c r="DE39" s="29">
        <v>17.129031120000008</v>
      </c>
      <c r="DF39" s="29">
        <v>21.756283789999998</v>
      </c>
      <c r="DG39" s="29">
        <v>21.302463470000003</v>
      </c>
      <c r="DH39" s="29">
        <v>19.24153913000001</v>
      </c>
      <c r="DI39" s="29">
        <v>23.872336050000001</v>
      </c>
      <c r="DJ39" s="29">
        <v>20.79656645</v>
      </c>
      <c r="DK39" s="29">
        <v>23.252199469999997</v>
      </c>
      <c r="DL39" s="29">
        <v>24.334096060000004</v>
      </c>
      <c r="DM39" s="29">
        <v>32.222458640000006</v>
      </c>
      <c r="DN39" s="226">
        <f t="shared" si="15"/>
        <v>263.91461913000001</v>
      </c>
      <c r="DO39" s="29">
        <v>26.711702650000007</v>
      </c>
      <c r="DP39" s="29">
        <v>23.196745169999993</v>
      </c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9"/>
      <c r="EF39" s="119"/>
      <c r="EG39" s="119"/>
      <c r="EH39" s="119"/>
      <c r="EI39" s="119"/>
      <c r="EJ39" s="119"/>
      <c r="EK39" s="119"/>
    </row>
    <row r="40" spans="1:141" ht="20.100000000000001" customHeight="1" x14ac:dyDescent="0.25">
      <c r="A40" s="285"/>
      <c r="B40" s="217" t="s">
        <v>120</v>
      </c>
      <c r="C40" s="218" t="s">
        <v>121</v>
      </c>
      <c r="D40" s="231">
        <v>0</v>
      </c>
      <c r="E40" s="231">
        <v>0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2">
        <v>0</v>
      </c>
      <c r="N40" s="232">
        <v>0</v>
      </c>
      <c r="O40" s="232">
        <v>0</v>
      </c>
      <c r="P40" s="233">
        <v>0</v>
      </c>
      <c r="Q40" s="231">
        <v>0</v>
      </c>
      <c r="R40" s="231">
        <v>0</v>
      </c>
      <c r="S40" s="231">
        <v>0</v>
      </c>
      <c r="T40" s="231">
        <v>0</v>
      </c>
      <c r="U40" s="231">
        <v>0</v>
      </c>
      <c r="V40" s="231">
        <v>0</v>
      </c>
      <c r="W40" s="231">
        <v>0</v>
      </c>
      <c r="X40" s="231">
        <v>0</v>
      </c>
      <c r="Y40" s="231">
        <v>0</v>
      </c>
      <c r="Z40" s="232">
        <v>0</v>
      </c>
      <c r="AA40" s="232">
        <v>0</v>
      </c>
      <c r="AB40" s="232">
        <v>0</v>
      </c>
      <c r="AC40" s="233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36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36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26">
        <f t="shared" si="11"/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0</v>
      </c>
      <c r="BW40" s="29">
        <v>0</v>
      </c>
      <c r="BX40" s="29">
        <v>0</v>
      </c>
      <c r="BY40" s="29">
        <v>0</v>
      </c>
      <c r="BZ40" s="29">
        <v>0</v>
      </c>
      <c r="CA40" s="226">
        <f t="shared" si="12"/>
        <v>0</v>
      </c>
      <c r="CB40" s="236">
        <v>0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0</v>
      </c>
      <c r="CI40" s="29">
        <v>0</v>
      </c>
      <c r="CJ40" s="29">
        <v>5.9108999999999993E-3</v>
      </c>
      <c r="CK40" s="29">
        <v>1.0372030000000001E-2</v>
      </c>
      <c r="CL40" s="29">
        <v>0.82456543000000004</v>
      </c>
      <c r="CM40" s="29">
        <v>4.7026405000000002</v>
      </c>
      <c r="CN40" s="226">
        <f t="shared" si="13"/>
        <v>5.5434888600000001</v>
      </c>
      <c r="CO40" s="29">
        <v>1.1330127700000001</v>
      </c>
      <c r="CP40" s="29">
        <v>0.94301565999999992</v>
      </c>
      <c r="CQ40" s="29">
        <v>7.7884289999999995E-2</v>
      </c>
      <c r="CR40" s="29">
        <v>0.18749341</v>
      </c>
      <c r="CS40" s="29">
        <v>0.66496054999999998</v>
      </c>
      <c r="CT40" s="29">
        <v>4.8728399999999998E-2</v>
      </c>
      <c r="CU40" s="29">
        <v>0.30720343</v>
      </c>
      <c r="CV40" s="29">
        <v>0.21494262</v>
      </c>
      <c r="CW40" s="29">
        <v>1.8157169999999997E-2</v>
      </c>
      <c r="CX40" s="29">
        <v>2.1125729499999997</v>
      </c>
      <c r="CY40" s="29">
        <v>1.2371802299999999</v>
      </c>
      <c r="CZ40" s="29">
        <v>2.4380540399999999</v>
      </c>
      <c r="DA40" s="226">
        <f t="shared" si="14"/>
        <v>9.3832055200000006</v>
      </c>
      <c r="DB40" s="29">
        <v>1.0984736899999998</v>
      </c>
      <c r="DC40" s="29">
        <v>0.20162533000000002</v>
      </c>
      <c r="DD40" s="29">
        <v>0.86063864000000001</v>
      </c>
      <c r="DE40" s="29">
        <v>0</v>
      </c>
      <c r="DF40" s="29">
        <v>0.9</v>
      </c>
      <c r="DG40" s="29">
        <v>0.11700000000000001</v>
      </c>
      <c r="DH40" s="29">
        <v>0.61740882999999991</v>
      </c>
      <c r="DI40" s="29">
        <v>2.82621441</v>
      </c>
      <c r="DJ40" s="29">
        <v>0.64344988999999997</v>
      </c>
      <c r="DK40" s="29">
        <v>1.56003347</v>
      </c>
      <c r="DL40" s="29">
        <v>3.22126351</v>
      </c>
      <c r="DM40" s="29">
        <v>4.66766959</v>
      </c>
      <c r="DN40" s="226">
        <f t="shared" si="15"/>
        <v>16.713777359999998</v>
      </c>
      <c r="DO40" s="29">
        <v>3.1701904999999999</v>
      </c>
      <c r="DP40" s="29">
        <v>2.6840944900000001</v>
      </c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</row>
    <row r="41" spans="1:141" ht="20.100000000000001" customHeight="1" x14ac:dyDescent="0.25">
      <c r="A41" s="285"/>
      <c r="B41" s="217" t="s">
        <v>129</v>
      </c>
      <c r="C41" s="218" t="s">
        <v>133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31">
        <v>0</v>
      </c>
      <c r="O41" s="232">
        <v>0</v>
      </c>
      <c r="P41" s="233">
        <v>0</v>
      </c>
      <c r="Q41" s="231">
        <v>0</v>
      </c>
      <c r="R41" s="231">
        <v>0</v>
      </c>
      <c r="S41" s="231">
        <v>0</v>
      </c>
      <c r="T41" s="231">
        <v>0</v>
      </c>
      <c r="U41" s="231">
        <v>0</v>
      </c>
      <c r="V41" s="231">
        <v>0</v>
      </c>
      <c r="W41" s="231">
        <v>0</v>
      </c>
      <c r="X41" s="231">
        <v>0</v>
      </c>
      <c r="Y41" s="231">
        <v>0</v>
      </c>
      <c r="Z41" s="231">
        <v>0</v>
      </c>
      <c r="AA41" s="231">
        <v>0</v>
      </c>
      <c r="AB41" s="232">
        <v>0</v>
      </c>
      <c r="AC41" s="233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36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36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26">
        <f t="shared" si="11"/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29">
        <v>0</v>
      </c>
      <c r="BV41" s="29">
        <v>0</v>
      </c>
      <c r="BW41" s="29">
        <v>0</v>
      </c>
      <c r="BX41" s="29">
        <v>0</v>
      </c>
      <c r="BY41" s="29">
        <v>0</v>
      </c>
      <c r="BZ41" s="29">
        <v>0</v>
      </c>
      <c r="CA41" s="226">
        <f t="shared" si="12"/>
        <v>0</v>
      </c>
      <c r="CB41" s="236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29">
        <v>0</v>
      </c>
      <c r="CL41" s="29">
        <v>0</v>
      </c>
      <c r="CM41" s="29">
        <v>0</v>
      </c>
      <c r="CN41" s="226">
        <f t="shared" si="13"/>
        <v>0</v>
      </c>
      <c r="CO41" s="29">
        <v>0</v>
      </c>
      <c r="CP41" s="29">
        <v>3.3049999999999997E-5</v>
      </c>
      <c r="CQ41" s="29">
        <v>0</v>
      </c>
      <c r="CR41" s="29">
        <v>0</v>
      </c>
      <c r="CS41" s="29">
        <v>181.16898612000003</v>
      </c>
      <c r="CT41" s="29">
        <v>457.92602576999991</v>
      </c>
      <c r="CU41" s="29">
        <v>35.749728459999993</v>
      </c>
      <c r="CV41" s="29">
        <v>0.79250471999999994</v>
      </c>
      <c r="CW41" s="29">
        <v>0</v>
      </c>
      <c r="CX41" s="29">
        <v>0</v>
      </c>
      <c r="CY41" s="29">
        <v>0</v>
      </c>
      <c r="CZ41" s="29">
        <v>0</v>
      </c>
      <c r="DA41" s="226">
        <f t="shared" si="14"/>
        <v>675.63727812000002</v>
      </c>
      <c r="DB41" s="29">
        <v>0</v>
      </c>
      <c r="DC41" s="29">
        <v>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0</v>
      </c>
      <c r="DJ41" s="29">
        <v>11.825160910000001</v>
      </c>
      <c r="DK41" s="29">
        <v>15.48876448</v>
      </c>
      <c r="DL41" s="29">
        <v>16.142555179999999</v>
      </c>
      <c r="DM41" s="29">
        <v>20.101102419999997</v>
      </c>
      <c r="DN41" s="226">
        <f t="shared" si="15"/>
        <v>63.557582989999993</v>
      </c>
      <c r="DO41" s="29">
        <v>16.216814969999998</v>
      </c>
      <c r="DP41" s="29">
        <v>13.95983777</v>
      </c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</row>
    <row r="42" spans="1:141" ht="20.100000000000001" customHeight="1" x14ac:dyDescent="0.25">
      <c r="A42" s="285"/>
      <c r="B42" s="217" t="s">
        <v>130</v>
      </c>
      <c r="C42" s="218" t="s">
        <v>134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  <c r="O42" s="232">
        <v>0</v>
      </c>
      <c r="P42" s="233">
        <v>0</v>
      </c>
      <c r="Q42" s="231">
        <v>0</v>
      </c>
      <c r="R42" s="231">
        <v>0</v>
      </c>
      <c r="S42" s="231">
        <v>0</v>
      </c>
      <c r="T42" s="231">
        <v>0</v>
      </c>
      <c r="U42" s="231">
        <v>0</v>
      </c>
      <c r="V42" s="231">
        <v>0</v>
      </c>
      <c r="W42" s="231">
        <v>0</v>
      </c>
      <c r="X42" s="231">
        <v>0</v>
      </c>
      <c r="Y42" s="231">
        <v>0</v>
      </c>
      <c r="Z42" s="231">
        <v>0</v>
      </c>
      <c r="AA42" s="231">
        <v>0</v>
      </c>
      <c r="AB42" s="232">
        <v>0</v>
      </c>
      <c r="AC42" s="233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36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36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26">
        <f t="shared" si="11"/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29">
        <v>0</v>
      </c>
      <c r="BV42" s="29">
        <v>0</v>
      </c>
      <c r="BW42" s="29">
        <v>0</v>
      </c>
      <c r="BX42" s="29">
        <v>0</v>
      </c>
      <c r="BY42" s="29">
        <v>0</v>
      </c>
      <c r="BZ42" s="29">
        <v>0</v>
      </c>
      <c r="CA42" s="226">
        <f t="shared" si="12"/>
        <v>0</v>
      </c>
      <c r="CB42" s="236">
        <v>0</v>
      </c>
      <c r="CC42" s="29">
        <v>0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29">
        <v>0</v>
      </c>
      <c r="CL42" s="29">
        <v>0</v>
      </c>
      <c r="CM42" s="29">
        <v>0</v>
      </c>
      <c r="CN42" s="226">
        <f t="shared" si="13"/>
        <v>0</v>
      </c>
      <c r="CO42" s="29">
        <v>0</v>
      </c>
      <c r="CP42" s="29">
        <v>117.55736586</v>
      </c>
      <c r="CQ42" s="29">
        <v>333.86141876000005</v>
      </c>
      <c r="CR42" s="29">
        <v>254.61677700999999</v>
      </c>
      <c r="CS42" s="29">
        <v>48.457586670000005</v>
      </c>
      <c r="CT42" s="29">
        <v>1632.5337847699998</v>
      </c>
      <c r="CU42" s="29">
        <v>1304.61288777</v>
      </c>
      <c r="CV42" s="29">
        <v>111.33642604000001</v>
      </c>
      <c r="CW42" s="29">
        <v>0</v>
      </c>
      <c r="CX42" s="29">
        <v>0</v>
      </c>
      <c r="CY42" s="29">
        <v>0</v>
      </c>
      <c r="CZ42" s="29">
        <v>0</v>
      </c>
      <c r="DA42" s="226">
        <f t="shared" si="14"/>
        <v>3802.9762468799995</v>
      </c>
      <c r="DB42" s="29">
        <v>0</v>
      </c>
      <c r="DC42" s="29">
        <v>0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0</v>
      </c>
      <c r="DJ42" s="29">
        <v>0</v>
      </c>
      <c r="DK42" s="29">
        <v>0</v>
      </c>
      <c r="DL42" s="29">
        <v>0</v>
      </c>
      <c r="DM42" s="29">
        <v>0</v>
      </c>
      <c r="DN42" s="226">
        <f t="shared" si="15"/>
        <v>0</v>
      </c>
      <c r="DO42" s="29">
        <v>0</v>
      </c>
      <c r="DP42" s="29">
        <v>0</v>
      </c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19"/>
      <c r="EF42" s="119"/>
      <c r="EG42" s="119"/>
      <c r="EH42" s="119"/>
      <c r="EI42" s="119"/>
      <c r="EJ42" s="119"/>
      <c r="EK42" s="119"/>
    </row>
    <row r="43" spans="1:141" ht="20.100000000000001" customHeight="1" x14ac:dyDescent="0.25">
      <c r="A43" s="285"/>
      <c r="B43" s="217" t="s">
        <v>131</v>
      </c>
      <c r="C43" s="218" t="s">
        <v>135</v>
      </c>
      <c r="D43" s="231">
        <v>0</v>
      </c>
      <c r="E43" s="231">
        <v>0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2">
        <v>0</v>
      </c>
      <c r="P43" s="233">
        <v>0</v>
      </c>
      <c r="Q43" s="231">
        <v>0</v>
      </c>
      <c r="R43" s="231">
        <v>0</v>
      </c>
      <c r="S43" s="231">
        <v>0</v>
      </c>
      <c r="T43" s="231">
        <v>0</v>
      </c>
      <c r="U43" s="231">
        <v>0</v>
      </c>
      <c r="V43" s="231">
        <v>0</v>
      </c>
      <c r="W43" s="231">
        <v>0</v>
      </c>
      <c r="X43" s="231">
        <v>0</v>
      </c>
      <c r="Y43" s="231">
        <v>0</v>
      </c>
      <c r="Z43" s="231">
        <v>0</v>
      </c>
      <c r="AA43" s="231">
        <v>0</v>
      </c>
      <c r="AB43" s="232">
        <v>0</v>
      </c>
      <c r="AC43" s="233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36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36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26">
        <f t="shared" si="11"/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29">
        <v>0</v>
      </c>
      <c r="BV43" s="29">
        <v>0</v>
      </c>
      <c r="BW43" s="29">
        <v>0</v>
      </c>
      <c r="BX43" s="29">
        <v>0</v>
      </c>
      <c r="BY43" s="29">
        <v>0</v>
      </c>
      <c r="BZ43" s="29">
        <v>0</v>
      </c>
      <c r="CA43" s="226">
        <f t="shared" si="12"/>
        <v>0</v>
      </c>
      <c r="CB43" s="236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29">
        <v>0</v>
      </c>
      <c r="CL43" s="29">
        <v>0</v>
      </c>
      <c r="CM43" s="29">
        <v>0</v>
      </c>
      <c r="CN43" s="226">
        <f t="shared" si="13"/>
        <v>0</v>
      </c>
      <c r="CO43" s="29">
        <v>0</v>
      </c>
      <c r="CP43" s="29">
        <v>16.57</v>
      </c>
      <c r="CQ43" s="29">
        <v>306.99990834999994</v>
      </c>
      <c r="CR43" s="29">
        <v>22.891678859999999</v>
      </c>
      <c r="CS43" s="29">
        <v>45.896703439999996</v>
      </c>
      <c r="CT43" s="29">
        <v>504.3395281199999</v>
      </c>
      <c r="CU43" s="29">
        <v>184.11910956</v>
      </c>
      <c r="CV43" s="29">
        <v>1.8424897</v>
      </c>
      <c r="CW43" s="29">
        <v>0</v>
      </c>
      <c r="CX43" s="29">
        <v>0</v>
      </c>
      <c r="CY43" s="29">
        <v>0</v>
      </c>
      <c r="CZ43" s="29">
        <v>0</v>
      </c>
      <c r="DA43" s="226">
        <f t="shared" si="14"/>
        <v>1082.6594180299999</v>
      </c>
      <c r="DB43" s="29">
        <v>0</v>
      </c>
      <c r="DC43" s="29">
        <v>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29">
        <v>0</v>
      </c>
      <c r="DM43" s="29">
        <v>0</v>
      </c>
      <c r="DN43" s="226">
        <f t="shared" si="15"/>
        <v>0</v>
      </c>
      <c r="DO43" s="29">
        <v>0</v>
      </c>
      <c r="DP43" s="29">
        <v>0</v>
      </c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19"/>
      <c r="EF43" s="119"/>
      <c r="EG43" s="119"/>
      <c r="EH43" s="119"/>
      <c r="EI43" s="119"/>
      <c r="EJ43" s="119"/>
      <c r="EK43" s="119"/>
    </row>
    <row r="44" spans="1:141" ht="20.100000000000001" customHeight="1" x14ac:dyDescent="0.25">
      <c r="A44" s="285"/>
      <c r="B44" s="217" t="s">
        <v>132</v>
      </c>
      <c r="C44" s="218" t="s">
        <v>136</v>
      </c>
      <c r="D44" s="231">
        <v>0</v>
      </c>
      <c r="E44" s="231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0</v>
      </c>
      <c r="N44" s="231">
        <v>0</v>
      </c>
      <c r="O44" s="232">
        <v>0</v>
      </c>
      <c r="P44" s="233">
        <v>0</v>
      </c>
      <c r="Q44" s="231">
        <v>0</v>
      </c>
      <c r="R44" s="231">
        <v>0</v>
      </c>
      <c r="S44" s="231">
        <v>0</v>
      </c>
      <c r="T44" s="231">
        <v>0</v>
      </c>
      <c r="U44" s="231">
        <v>0</v>
      </c>
      <c r="V44" s="231">
        <v>0</v>
      </c>
      <c r="W44" s="231">
        <v>0</v>
      </c>
      <c r="X44" s="231">
        <v>0</v>
      </c>
      <c r="Y44" s="231">
        <v>0</v>
      </c>
      <c r="Z44" s="231">
        <v>0</v>
      </c>
      <c r="AA44" s="231">
        <v>0</v>
      </c>
      <c r="AB44" s="232">
        <v>0</v>
      </c>
      <c r="AC44" s="233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36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36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26">
        <f t="shared" si="11"/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29">
        <v>0</v>
      </c>
      <c r="BV44" s="29">
        <v>0</v>
      </c>
      <c r="BW44" s="29">
        <v>0</v>
      </c>
      <c r="BX44" s="29">
        <v>0</v>
      </c>
      <c r="BY44" s="29">
        <v>0</v>
      </c>
      <c r="BZ44" s="29">
        <v>0</v>
      </c>
      <c r="CA44" s="226">
        <f t="shared" si="12"/>
        <v>0</v>
      </c>
      <c r="CB44" s="236">
        <v>0</v>
      </c>
      <c r="CC44" s="29">
        <v>0</v>
      </c>
      <c r="CD44" s="29">
        <v>0</v>
      </c>
      <c r="CE44" s="29">
        <v>0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29">
        <v>0</v>
      </c>
      <c r="CL44" s="29">
        <v>0</v>
      </c>
      <c r="CM44" s="29">
        <v>0</v>
      </c>
      <c r="CN44" s="226">
        <f t="shared" si="13"/>
        <v>0</v>
      </c>
      <c r="CO44" s="29">
        <v>0</v>
      </c>
      <c r="CP44" s="29">
        <v>93.594049040000002</v>
      </c>
      <c r="CQ44" s="29">
        <v>43.193058469999997</v>
      </c>
      <c r="CR44" s="29">
        <v>221.35762726000002</v>
      </c>
      <c r="CS44" s="29">
        <v>40.679967950000005</v>
      </c>
      <c r="CT44" s="29">
        <v>144.94439590000002</v>
      </c>
      <c r="CU44" s="29">
        <v>19.899999999999999</v>
      </c>
      <c r="CV44" s="29">
        <v>0</v>
      </c>
      <c r="CW44" s="29">
        <v>0</v>
      </c>
      <c r="CX44" s="29">
        <v>0</v>
      </c>
      <c r="CY44" s="29">
        <v>0</v>
      </c>
      <c r="CZ44" s="29">
        <v>0</v>
      </c>
      <c r="DA44" s="226">
        <f t="shared" si="14"/>
        <v>563.66909862</v>
      </c>
      <c r="DB44" s="29">
        <v>0</v>
      </c>
      <c r="DC44" s="29">
        <v>0</v>
      </c>
      <c r="DD44" s="29">
        <v>0</v>
      </c>
      <c r="DE44" s="29">
        <v>0</v>
      </c>
      <c r="DF44" s="29">
        <v>0</v>
      </c>
      <c r="DG44" s="29">
        <v>0</v>
      </c>
      <c r="DH44" s="29">
        <v>0</v>
      </c>
      <c r="DI44" s="29">
        <v>0</v>
      </c>
      <c r="DJ44" s="29">
        <v>0</v>
      </c>
      <c r="DK44" s="29">
        <v>0</v>
      </c>
      <c r="DL44" s="29">
        <v>0</v>
      </c>
      <c r="DM44" s="29">
        <v>0</v>
      </c>
      <c r="DN44" s="226">
        <f t="shared" si="15"/>
        <v>0</v>
      </c>
      <c r="DO44" s="29">
        <v>0</v>
      </c>
      <c r="DP44" s="29">
        <v>0</v>
      </c>
      <c r="DT44" s="119"/>
      <c r="DU44" s="119"/>
      <c r="DV44" s="119"/>
      <c r="DW44" s="119"/>
      <c r="DX44" s="119"/>
      <c r="DY44" s="119"/>
      <c r="DZ44" s="119"/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</row>
    <row r="45" spans="1:141" ht="20.100000000000001" customHeight="1" x14ac:dyDescent="0.25">
      <c r="A45" s="285"/>
      <c r="B45" s="217" t="s">
        <v>125</v>
      </c>
      <c r="C45" s="218" t="s">
        <v>126</v>
      </c>
      <c r="D45" s="231">
        <v>0</v>
      </c>
      <c r="E45" s="231">
        <v>0</v>
      </c>
      <c r="F45" s="231">
        <v>0</v>
      </c>
      <c r="G45" s="231">
        <v>0</v>
      </c>
      <c r="H45" s="231">
        <v>0</v>
      </c>
      <c r="I45" s="231">
        <v>0</v>
      </c>
      <c r="J45" s="231">
        <v>0</v>
      </c>
      <c r="K45" s="231">
        <v>0</v>
      </c>
      <c r="L45" s="231">
        <v>0</v>
      </c>
      <c r="M45" s="232">
        <v>0</v>
      </c>
      <c r="N45" s="232">
        <v>0</v>
      </c>
      <c r="O45" s="232">
        <v>0</v>
      </c>
      <c r="P45" s="233">
        <v>0</v>
      </c>
      <c r="Q45" s="231">
        <v>0</v>
      </c>
      <c r="R45" s="231">
        <v>0</v>
      </c>
      <c r="S45" s="231">
        <v>0</v>
      </c>
      <c r="T45" s="231">
        <v>0</v>
      </c>
      <c r="U45" s="231">
        <v>0</v>
      </c>
      <c r="V45" s="231">
        <v>0</v>
      </c>
      <c r="W45" s="231">
        <v>0</v>
      </c>
      <c r="X45" s="231">
        <v>0</v>
      </c>
      <c r="Y45" s="231">
        <v>0</v>
      </c>
      <c r="Z45" s="232">
        <v>0</v>
      </c>
      <c r="AA45" s="232">
        <v>0</v>
      </c>
      <c r="AB45" s="232">
        <v>0</v>
      </c>
      <c r="AC45" s="233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36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36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26">
        <f t="shared" si="11"/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29">
        <v>0</v>
      </c>
      <c r="BV45" s="29">
        <v>0</v>
      </c>
      <c r="BW45" s="29">
        <v>0</v>
      </c>
      <c r="BX45" s="29">
        <v>0</v>
      </c>
      <c r="BY45" s="29">
        <v>0</v>
      </c>
      <c r="BZ45" s="29">
        <v>0</v>
      </c>
      <c r="CA45" s="226">
        <f t="shared" si="12"/>
        <v>0</v>
      </c>
      <c r="CB45" s="236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29">
        <v>0</v>
      </c>
      <c r="CL45" s="29">
        <v>0</v>
      </c>
      <c r="CM45" s="29">
        <v>0</v>
      </c>
      <c r="CN45" s="226">
        <f t="shared" si="13"/>
        <v>0</v>
      </c>
      <c r="CO45" s="29">
        <v>1E-4</v>
      </c>
      <c r="CP45" s="29">
        <v>0</v>
      </c>
      <c r="CQ45" s="29">
        <v>21</v>
      </c>
      <c r="CR45" s="29">
        <v>2</v>
      </c>
      <c r="CS45" s="29">
        <v>222.50527680999997</v>
      </c>
      <c r="CT45" s="29">
        <v>384.22622715999995</v>
      </c>
      <c r="CU45" s="29">
        <v>6.0364261900000002</v>
      </c>
      <c r="CV45" s="29">
        <v>0</v>
      </c>
      <c r="CW45" s="29">
        <v>0</v>
      </c>
      <c r="CX45" s="29">
        <v>0</v>
      </c>
      <c r="CY45" s="29">
        <v>0</v>
      </c>
      <c r="CZ45" s="29">
        <v>0</v>
      </c>
      <c r="DA45" s="226">
        <f t="shared" si="14"/>
        <v>635.76803015999997</v>
      </c>
      <c r="DB45" s="29">
        <v>0</v>
      </c>
      <c r="DC45" s="29">
        <v>0</v>
      </c>
      <c r="DD45" s="29">
        <v>0</v>
      </c>
      <c r="DE45" s="29">
        <v>0</v>
      </c>
      <c r="DF45" s="29">
        <v>0</v>
      </c>
      <c r="DG45" s="29">
        <v>0</v>
      </c>
      <c r="DH45" s="29">
        <v>0</v>
      </c>
      <c r="DI45" s="29">
        <v>0</v>
      </c>
      <c r="DJ45" s="29">
        <v>0</v>
      </c>
      <c r="DK45" s="29">
        <v>0</v>
      </c>
      <c r="DL45" s="29">
        <v>0</v>
      </c>
      <c r="DM45" s="29">
        <v>0</v>
      </c>
      <c r="DN45" s="226">
        <f t="shared" si="15"/>
        <v>0</v>
      </c>
      <c r="DO45" s="29">
        <v>0</v>
      </c>
      <c r="DP45" s="29">
        <v>0</v>
      </c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</row>
    <row r="46" spans="1:141" ht="20.100000000000001" customHeight="1" x14ac:dyDescent="0.25">
      <c r="A46" s="285"/>
      <c r="B46" s="217" t="s">
        <v>21</v>
      </c>
      <c r="C46" s="218" t="s">
        <v>22</v>
      </c>
      <c r="D46" s="231">
        <v>1677.97</v>
      </c>
      <c r="E46" s="231">
        <v>1014.61</v>
      </c>
      <c r="F46" s="231">
        <v>1054.51</v>
      </c>
      <c r="G46" s="231">
        <v>874.32</v>
      </c>
      <c r="H46" s="231">
        <v>865.67</v>
      </c>
      <c r="I46" s="231">
        <v>1119.43</v>
      </c>
      <c r="J46" s="231">
        <v>1000.75</v>
      </c>
      <c r="K46" s="231">
        <v>1090.03</v>
      </c>
      <c r="L46" s="231">
        <v>1051.8900000000001</v>
      </c>
      <c r="M46" s="232">
        <v>1036.925</v>
      </c>
      <c r="N46" s="232">
        <v>1077.0999999999999</v>
      </c>
      <c r="O46" s="232">
        <v>1266.73</v>
      </c>
      <c r="P46" s="233">
        <f>SUM(D46:O46)</f>
        <v>13129.934999999999</v>
      </c>
      <c r="Q46" s="29">
        <v>1406.03</v>
      </c>
      <c r="R46" s="29">
        <v>1027.7</v>
      </c>
      <c r="S46" s="29">
        <v>1125.7249999999999</v>
      </c>
      <c r="T46" s="29">
        <v>946.67</v>
      </c>
      <c r="U46" s="29">
        <v>901.37</v>
      </c>
      <c r="V46" s="29">
        <v>1050.4100000000001</v>
      </c>
      <c r="W46" s="29">
        <v>892.85</v>
      </c>
      <c r="X46" s="29">
        <v>928.99</v>
      </c>
      <c r="Y46" s="29">
        <v>902.17</v>
      </c>
      <c r="Z46" s="29">
        <v>1053.97</v>
      </c>
      <c r="AA46" s="29">
        <v>836.13</v>
      </c>
      <c r="AB46" s="29">
        <v>724.03</v>
      </c>
      <c r="AC46" s="233">
        <f>SUM(Q46:AB46)</f>
        <v>11796.045</v>
      </c>
      <c r="AD46" s="29">
        <v>1445.95</v>
      </c>
      <c r="AE46" s="29">
        <v>879.38</v>
      </c>
      <c r="AF46" s="29">
        <v>965.07</v>
      </c>
      <c r="AG46" s="29">
        <v>808.79</v>
      </c>
      <c r="AH46" s="29">
        <v>940.72</v>
      </c>
      <c r="AI46" s="29">
        <v>1104.48</v>
      </c>
      <c r="AJ46" s="29">
        <v>844.83</v>
      </c>
      <c r="AK46" s="29">
        <v>939.28</v>
      </c>
      <c r="AL46" s="29">
        <v>813.86</v>
      </c>
      <c r="AM46" s="125">
        <v>1109.1300000000001</v>
      </c>
      <c r="AN46" s="125">
        <v>1101.8900000000001</v>
      </c>
      <c r="AO46" s="125">
        <v>1037.92</v>
      </c>
      <c r="AP46" s="236">
        <v>1240.1099999999999</v>
      </c>
      <c r="AQ46" s="29">
        <v>876.95</v>
      </c>
      <c r="AR46" s="29">
        <v>1023.18</v>
      </c>
      <c r="AS46" s="29">
        <v>706.5</v>
      </c>
      <c r="AT46" s="29">
        <v>983.35</v>
      </c>
      <c r="AU46" s="29">
        <v>994.26</v>
      </c>
      <c r="AV46" s="29">
        <v>1134.43</v>
      </c>
      <c r="AW46" s="29">
        <v>1171.96</v>
      </c>
      <c r="AX46" s="29">
        <v>912.92</v>
      </c>
      <c r="AY46" s="29">
        <v>1209.23</v>
      </c>
      <c r="AZ46" s="29">
        <v>1218.99</v>
      </c>
      <c r="BA46" s="29">
        <v>1414.36</v>
      </c>
      <c r="BB46" s="236">
        <v>1782.76</v>
      </c>
      <c r="BC46" s="29">
        <v>1115</v>
      </c>
      <c r="BD46" s="29">
        <v>1071.26</v>
      </c>
      <c r="BE46" s="29">
        <v>1139.29</v>
      </c>
      <c r="BF46" s="29">
        <v>1128.4100000000001</v>
      </c>
      <c r="BG46" s="29">
        <v>1273.56</v>
      </c>
      <c r="BH46" s="29">
        <v>1371.22</v>
      </c>
      <c r="BI46" s="29">
        <v>1302.83</v>
      </c>
      <c r="BJ46" s="29">
        <v>1223.78</v>
      </c>
      <c r="BK46" s="29">
        <v>1518.68</v>
      </c>
      <c r="BL46" s="29">
        <v>1302.28</v>
      </c>
      <c r="BM46" s="29">
        <v>2060.9899999999998</v>
      </c>
      <c r="BN46" s="226">
        <f t="shared" si="11"/>
        <v>16290.060000000001</v>
      </c>
      <c r="BO46" s="29">
        <v>2273.6</v>
      </c>
      <c r="BP46" s="29">
        <v>1350.48</v>
      </c>
      <c r="BQ46" s="29">
        <v>1449.52</v>
      </c>
      <c r="BR46" s="29">
        <v>1225.22</v>
      </c>
      <c r="BS46" s="29">
        <v>1341.84</v>
      </c>
      <c r="BT46" s="29">
        <v>1318.42</v>
      </c>
      <c r="BU46" s="29">
        <v>1461.44</v>
      </c>
      <c r="BV46" s="29">
        <v>1404.95</v>
      </c>
      <c r="BW46" s="29">
        <v>1214.8302661</v>
      </c>
      <c r="BX46" s="29">
        <v>1634.46</v>
      </c>
      <c r="BY46" s="29">
        <v>1420.73</v>
      </c>
      <c r="BZ46" s="29">
        <v>1867.86</v>
      </c>
      <c r="CA46" s="226">
        <f t="shared" si="12"/>
        <v>17963.350266100002</v>
      </c>
      <c r="CB46" s="236">
        <v>2176.56</v>
      </c>
      <c r="CC46" s="29">
        <v>1508.34</v>
      </c>
      <c r="CD46" s="29">
        <v>1695.22</v>
      </c>
      <c r="CE46" s="29">
        <v>1437.21</v>
      </c>
      <c r="CF46" s="29">
        <v>1380.44</v>
      </c>
      <c r="CG46" s="29">
        <v>1488.5</v>
      </c>
      <c r="CH46" s="29">
        <v>1480.65</v>
      </c>
      <c r="CI46" s="29">
        <v>1563.65</v>
      </c>
      <c r="CJ46" s="29">
        <v>1431.33</v>
      </c>
      <c r="CK46" s="29">
        <v>1678.71</v>
      </c>
      <c r="CL46" s="29">
        <v>1713.46</v>
      </c>
      <c r="CM46" s="29">
        <v>2010.63</v>
      </c>
      <c r="CN46" s="226">
        <f t="shared" si="13"/>
        <v>19564.7</v>
      </c>
      <c r="CO46" s="29">
        <v>2232.0500000000002</v>
      </c>
      <c r="CP46" s="29">
        <v>1693.68</v>
      </c>
      <c r="CQ46" s="29">
        <v>1761.89</v>
      </c>
      <c r="CR46" s="29">
        <v>1504.78</v>
      </c>
      <c r="CS46" s="29">
        <v>1503.33</v>
      </c>
      <c r="CT46" s="29">
        <v>1678.81</v>
      </c>
      <c r="CU46" s="29">
        <v>1719.87</v>
      </c>
      <c r="CV46" s="29">
        <v>1608.16</v>
      </c>
      <c r="CW46" s="29">
        <v>1633.77</v>
      </c>
      <c r="CX46" s="29">
        <v>1606.04</v>
      </c>
      <c r="CY46" s="29">
        <v>1619.44</v>
      </c>
      <c r="CZ46" s="29">
        <v>2171.2600000000002</v>
      </c>
      <c r="DA46" s="226">
        <f t="shared" si="14"/>
        <v>20733.080000000002</v>
      </c>
      <c r="DB46" s="29">
        <v>2096.1999999999998</v>
      </c>
      <c r="DC46" s="29">
        <v>1467.27</v>
      </c>
      <c r="DD46" s="29">
        <v>1914.23</v>
      </c>
      <c r="DE46" s="29">
        <v>1555.03</v>
      </c>
      <c r="DF46" s="29">
        <v>1800.57</v>
      </c>
      <c r="DG46" s="29">
        <v>1688.96</v>
      </c>
      <c r="DH46" s="29">
        <v>1519.21</v>
      </c>
      <c r="DI46" s="29">
        <v>1599.45</v>
      </c>
      <c r="DJ46" s="29">
        <v>1373.18</v>
      </c>
      <c r="DK46" s="29">
        <v>1907.27</v>
      </c>
      <c r="DL46" s="29">
        <v>1628.86</v>
      </c>
      <c r="DM46" s="29">
        <v>2116.6799999999998</v>
      </c>
      <c r="DN46" s="226">
        <f t="shared" si="15"/>
        <v>20666.91</v>
      </c>
      <c r="DO46" s="29">
        <v>2308.7600000000002</v>
      </c>
      <c r="DP46" s="29">
        <v>1578.62</v>
      </c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</row>
    <row r="47" spans="1:141" ht="20.100000000000001" customHeight="1" x14ac:dyDescent="0.25">
      <c r="A47" s="285"/>
      <c r="B47" s="217" t="s">
        <v>23</v>
      </c>
      <c r="C47" s="218" t="s">
        <v>24</v>
      </c>
      <c r="D47" s="231">
        <v>689.38</v>
      </c>
      <c r="E47" s="231">
        <v>666.04</v>
      </c>
      <c r="F47" s="231">
        <v>655.37</v>
      </c>
      <c r="G47" s="231">
        <v>822.38</v>
      </c>
      <c r="H47" s="231">
        <v>752.44</v>
      </c>
      <c r="I47" s="231">
        <v>975.67</v>
      </c>
      <c r="J47" s="231">
        <v>809</v>
      </c>
      <c r="K47" s="231">
        <v>829.02</v>
      </c>
      <c r="L47" s="231">
        <v>747.98</v>
      </c>
      <c r="M47" s="232">
        <v>950.86500000000001</v>
      </c>
      <c r="N47" s="232">
        <v>674.2</v>
      </c>
      <c r="O47" s="232">
        <v>1067.54</v>
      </c>
      <c r="P47" s="233">
        <f>SUM(D47:O47)</f>
        <v>9639.8849999999984</v>
      </c>
      <c r="Q47" s="29">
        <v>583.4</v>
      </c>
      <c r="R47" s="29">
        <v>635.84</v>
      </c>
      <c r="S47" s="29">
        <v>769.77</v>
      </c>
      <c r="T47" s="29">
        <v>786.2</v>
      </c>
      <c r="U47" s="29">
        <v>778.55</v>
      </c>
      <c r="V47" s="29">
        <v>887.1</v>
      </c>
      <c r="W47" s="29">
        <v>755.08199999999999</v>
      </c>
      <c r="X47" s="29">
        <v>695.73</v>
      </c>
      <c r="Y47" s="29">
        <v>742.78</v>
      </c>
      <c r="Z47" s="29">
        <v>873.12</v>
      </c>
      <c r="AA47" s="29">
        <v>999.03</v>
      </c>
      <c r="AB47" s="29">
        <v>864.49</v>
      </c>
      <c r="AC47" s="233">
        <f>SUM(Q47:AB47)</f>
        <v>9371.0920000000006</v>
      </c>
      <c r="AD47" s="29">
        <v>636.92999999999995</v>
      </c>
      <c r="AE47" s="29">
        <v>694.05</v>
      </c>
      <c r="AF47" s="29">
        <v>605.32000000000005</v>
      </c>
      <c r="AG47" s="29">
        <v>803.08</v>
      </c>
      <c r="AH47" s="29">
        <v>812.71</v>
      </c>
      <c r="AI47" s="29">
        <v>1072.05</v>
      </c>
      <c r="AJ47" s="29">
        <v>560.73</v>
      </c>
      <c r="AK47" s="29">
        <v>767.1</v>
      </c>
      <c r="AL47" s="29">
        <v>695.7</v>
      </c>
      <c r="AM47" s="125">
        <v>858.43</v>
      </c>
      <c r="AN47" s="125">
        <v>828.6</v>
      </c>
      <c r="AO47" s="125">
        <v>1285.45</v>
      </c>
      <c r="AP47" s="236">
        <v>554.37</v>
      </c>
      <c r="AQ47" s="29">
        <v>484.12</v>
      </c>
      <c r="AR47" s="29">
        <v>568.12</v>
      </c>
      <c r="AS47" s="29">
        <v>661.35</v>
      </c>
      <c r="AT47" s="29">
        <v>918.97</v>
      </c>
      <c r="AU47" s="29">
        <v>927.2</v>
      </c>
      <c r="AV47" s="29">
        <v>900.45</v>
      </c>
      <c r="AW47" s="29">
        <v>807.18</v>
      </c>
      <c r="AX47" s="29">
        <v>833.55</v>
      </c>
      <c r="AY47" s="29">
        <v>1116.49</v>
      </c>
      <c r="AZ47" s="29">
        <v>992.18</v>
      </c>
      <c r="BA47" s="29">
        <v>1454.16</v>
      </c>
      <c r="BB47" s="236">
        <v>928.94</v>
      </c>
      <c r="BC47" s="29">
        <v>573.65</v>
      </c>
      <c r="BD47" s="29">
        <v>647.67999999999995</v>
      </c>
      <c r="BE47" s="29">
        <v>777.24</v>
      </c>
      <c r="BF47" s="29">
        <v>942.67</v>
      </c>
      <c r="BG47" s="29">
        <v>1143.5999999999999</v>
      </c>
      <c r="BH47" s="29">
        <v>1102.0600999999999</v>
      </c>
      <c r="BI47" s="29">
        <v>981.93</v>
      </c>
      <c r="BJ47" s="29">
        <v>1028.9100000000001</v>
      </c>
      <c r="BK47" s="29">
        <v>1416.66</v>
      </c>
      <c r="BL47" s="29">
        <v>1131.51</v>
      </c>
      <c r="BM47" s="29">
        <v>2022.82</v>
      </c>
      <c r="BN47" s="226">
        <f t="shared" si="11"/>
        <v>12697.670100000001</v>
      </c>
      <c r="BO47" s="29">
        <v>1030.0999999999999</v>
      </c>
      <c r="BP47" s="29">
        <v>728.03</v>
      </c>
      <c r="BQ47" s="29">
        <v>758.85</v>
      </c>
      <c r="BR47" s="29">
        <v>971.85</v>
      </c>
      <c r="BS47" s="29">
        <v>1184.94</v>
      </c>
      <c r="BT47" s="29">
        <v>1167.47</v>
      </c>
      <c r="BU47" s="29">
        <v>1128.76</v>
      </c>
      <c r="BV47" s="29">
        <v>1117.5</v>
      </c>
      <c r="BW47" s="29">
        <v>806.9605327999999</v>
      </c>
      <c r="BX47" s="29">
        <v>1373.6</v>
      </c>
      <c r="BY47" s="29">
        <v>1015.36</v>
      </c>
      <c r="BZ47" s="29">
        <v>2013.9</v>
      </c>
      <c r="CA47" s="226">
        <f t="shared" si="12"/>
        <v>13297.320532800002</v>
      </c>
      <c r="CB47" s="236">
        <v>999.41</v>
      </c>
      <c r="CC47" s="29">
        <v>629.6</v>
      </c>
      <c r="CD47" s="29">
        <v>804</v>
      </c>
      <c r="CE47" s="29">
        <v>1088.25</v>
      </c>
      <c r="CF47" s="29">
        <v>1187.5999999999999</v>
      </c>
      <c r="CG47" s="29">
        <v>1240.8499999999999</v>
      </c>
      <c r="CH47" s="29">
        <v>1006.4</v>
      </c>
      <c r="CI47" s="29">
        <v>920.55</v>
      </c>
      <c r="CJ47" s="29">
        <v>1135.3</v>
      </c>
      <c r="CK47" s="29">
        <v>1417.95</v>
      </c>
      <c r="CL47" s="29">
        <v>1055.5</v>
      </c>
      <c r="CM47" s="29">
        <v>2714</v>
      </c>
      <c r="CN47" s="226">
        <f t="shared" si="13"/>
        <v>14199.410000000002</v>
      </c>
      <c r="CO47" s="29">
        <v>884.44</v>
      </c>
      <c r="CP47" s="29">
        <v>825.25</v>
      </c>
      <c r="CQ47" s="29">
        <v>901.62</v>
      </c>
      <c r="CR47" s="29">
        <v>1159.8499999999999</v>
      </c>
      <c r="CS47" s="29">
        <v>997.7</v>
      </c>
      <c r="CT47" s="29">
        <v>1362.68</v>
      </c>
      <c r="CU47" s="29">
        <v>1324.02</v>
      </c>
      <c r="CV47" s="29">
        <v>1181.69</v>
      </c>
      <c r="CW47" s="29">
        <v>1333.4</v>
      </c>
      <c r="CX47" s="29">
        <v>1380.81</v>
      </c>
      <c r="CY47" s="29">
        <v>1296.0999999999999</v>
      </c>
      <c r="CZ47" s="29">
        <v>2277.4499999999998</v>
      </c>
      <c r="DA47" s="226">
        <f t="shared" si="14"/>
        <v>14925.009999999998</v>
      </c>
      <c r="DB47" s="29">
        <v>1136.3</v>
      </c>
      <c r="DC47" s="29">
        <v>878.85</v>
      </c>
      <c r="DD47" s="29">
        <v>1047.55</v>
      </c>
      <c r="DE47" s="29">
        <v>1083.49</v>
      </c>
      <c r="DF47" s="29">
        <v>1158.0999999999999</v>
      </c>
      <c r="DG47" s="29">
        <v>1565.99</v>
      </c>
      <c r="DH47" s="29">
        <v>1203.8399999999999</v>
      </c>
      <c r="DI47" s="29">
        <v>1298.42</v>
      </c>
      <c r="DJ47" s="29">
        <v>1268.04</v>
      </c>
      <c r="DK47" s="29">
        <v>1349.06</v>
      </c>
      <c r="DL47" s="29">
        <v>1393.82</v>
      </c>
      <c r="DM47" s="29">
        <v>2147.81</v>
      </c>
      <c r="DN47" s="226">
        <f t="shared" si="15"/>
        <v>15531.269999999997</v>
      </c>
      <c r="DO47" s="29">
        <v>1160.9000000000001</v>
      </c>
      <c r="DP47" s="29">
        <v>855.45</v>
      </c>
      <c r="DT47" s="119"/>
      <c r="DU47" s="119"/>
      <c r="DV47" s="119"/>
      <c r="DW47" s="119"/>
      <c r="DX47" s="119"/>
      <c r="DY47" s="119"/>
      <c r="DZ47" s="119"/>
      <c r="EA47" s="119"/>
      <c r="EB47" s="119"/>
      <c r="EC47" s="119"/>
      <c r="ED47" s="119"/>
      <c r="EE47" s="119"/>
      <c r="EF47" s="119"/>
      <c r="EG47" s="119"/>
      <c r="EH47" s="119"/>
      <c r="EI47" s="119"/>
      <c r="EJ47" s="119"/>
      <c r="EK47" s="119"/>
    </row>
    <row r="48" spans="1:141" ht="20.100000000000001" customHeight="1" x14ac:dyDescent="0.25">
      <c r="A48" s="285"/>
      <c r="B48" s="217" t="s">
        <v>25</v>
      </c>
      <c r="C48" s="240" t="s">
        <v>38</v>
      </c>
      <c r="D48" s="231">
        <v>685.38</v>
      </c>
      <c r="E48" s="231">
        <v>665.03</v>
      </c>
      <c r="F48" s="231">
        <v>653.91999999999996</v>
      </c>
      <c r="G48" s="231">
        <v>812.38</v>
      </c>
      <c r="H48" s="231">
        <v>735.06</v>
      </c>
      <c r="I48" s="231">
        <v>974.17</v>
      </c>
      <c r="J48" s="231">
        <v>808.8</v>
      </c>
      <c r="K48" s="231">
        <v>828.62</v>
      </c>
      <c r="L48" s="231">
        <v>743.85</v>
      </c>
      <c r="M48" s="232">
        <v>946.26499999999999</v>
      </c>
      <c r="N48" s="232">
        <v>670.4</v>
      </c>
      <c r="O48" s="232">
        <v>1058.3399999999999</v>
      </c>
      <c r="P48" s="233">
        <f>SUM(D48:O48)</f>
        <v>9582.2150000000001</v>
      </c>
      <c r="Q48" s="29">
        <v>581.9</v>
      </c>
      <c r="R48" s="29">
        <v>635.74</v>
      </c>
      <c r="S48" s="29">
        <v>761.67</v>
      </c>
      <c r="T48" s="29">
        <v>784.49</v>
      </c>
      <c r="U48" s="29">
        <v>778.55</v>
      </c>
      <c r="V48" s="29">
        <v>855.8</v>
      </c>
      <c r="W48" s="29">
        <v>753.08</v>
      </c>
      <c r="X48" s="29">
        <v>693.53</v>
      </c>
      <c r="Y48" s="29">
        <v>727.82</v>
      </c>
      <c r="Z48" s="29">
        <v>861.62</v>
      </c>
      <c r="AA48" s="29">
        <v>981.03</v>
      </c>
      <c r="AB48" s="29">
        <v>839.59</v>
      </c>
      <c r="AC48" s="233">
        <f>SUM(Q48:AB48)</f>
        <v>9254.82</v>
      </c>
      <c r="AD48" s="29">
        <v>607.03</v>
      </c>
      <c r="AE48" s="29">
        <v>691.4</v>
      </c>
      <c r="AF48" s="29">
        <v>590.04</v>
      </c>
      <c r="AG48" s="29">
        <v>791.08</v>
      </c>
      <c r="AH48" s="29">
        <v>803.51</v>
      </c>
      <c r="AI48" s="29">
        <v>1069.05</v>
      </c>
      <c r="AJ48" s="29">
        <v>560.38</v>
      </c>
      <c r="AK48" s="29">
        <v>764.6</v>
      </c>
      <c r="AL48" s="29">
        <v>694.1</v>
      </c>
      <c r="AM48" s="125">
        <v>857.73</v>
      </c>
      <c r="AN48" s="125">
        <v>823.6</v>
      </c>
      <c r="AO48" s="125">
        <v>1267.45</v>
      </c>
      <c r="AP48" s="236">
        <v>554.37</v>
      </c>
      <c r="AQ48" s="29">
        <v>482.42</v>
      </c>
      <c r="AR48" s="29">
        <v>567.72</v>
      </c>
      <c r="AS48" s="29">
        <v>657.85</v>
      </c>
      <c r="AT48" s="29">
        <v>918.97</v>
      </c>
      <c r="AU48" s="29">
        <v>925.23</v>
      </c>
      <c r="AV48" s="29">
        <v>884.75</v>
      </c>
      <c r="AW48" s="29">
        <v>807.18</v>
      </c>
      <c r="AX48" s="29">
        <v>833.55</v>
      </c>
      <c r="AY48" s="29">
        <v>1116.49</v>
      </c>
      <c r="AZ48" s="29">
        <v>976.98</v>
      </c>
      <c r="BA48" s="29">
        <v>1450.66</v>
      </c>
      <c r="BB48" s="236">
        <v>928.79</v>
      </c>
      <c r="BC48" s="29">
        <v>570.45000000000005</v>
      </c>
      <c r="BD48" s="29">
        <v>647.67999999999995</v>
      </c>
      <c r="BE48" s="29">
        <v>776.24</v>
      </c>
      <c r="BF48" s="29">
        <v>936.97</v>
      </c>
      <c r="BG48" s="29">
        <v>1140.5</v>
      </c>
      <c r="BH48" s="29">
        <v>1100.8599999999999</v>
      </c>
      <c r="BI48" s="29">
        <v>977.63</v>
      </c>
      <c r="BJ48" s="29">
        <v>1027.9100000000001</v>
      </c>
      <c r="BK48" s="29">
        <v>1416.66</v>
      </c>
      <c r="BL48" s="29">
        <v>1125.71</v>
      </c>
      <c r="BM48" s="29">
        <v>2010.02</v>
      </c>
      <c r="BN48" s="226">
        <f t="shared" si="11"/>
        <v>12659.420000000002</v>
      </c>
      <c r="BO48" s="29">
        <v>1027.7</v>
      </c>
      <c r="BP48" s="29">
        <v>724.03</v>
      </c>
      <c r="BQ48" s="29">
        <v>738.85</v>
      </c>
      <c r="BR48" s="29">
        <v>943.75</v>
      </c>
      <c r="BS48" s="29">
        <v>1169.94</v>
      </c>
      <c r="BT48" s="29">
        <v>1167.47</v>
      </c>
      <c r="BU48" s="29">
        <v>1118.26</v>
      </c>
      <c r="BV48" s="29">
        <v>1117.5</v>
      </c>
      <c r="BW48" s="29">
        <v>801.56053279999992</v>
      </c>
      <c r="BX48" s="29">
        <v>1446.55</v>
      </c>
      <c r="BY48" s="29">
        <v>1013.86</v>
      </c>
      <c r="BZ48" s="29">
        <v>1970.6</v>
      </c>
      <c r="CA48" s="226">
        <f t="shared" si="12"/>
        <v>13240.0705328</v>
      </c>
      <c r="CB48" s="236">
        <v>996.31</v>
      </c>
      <c r="CC48" s="29">
        <v>629.6</v>
      </c>
      <c r="CD48" s="29">
        <v>803.1</v>
      </c>
      <c r="CE48" s="29">
        <v>1088.25</v>
      </c>
      <c r="CF48" s="29">
        <v>1185.5999999999999</v>
      </c>
      <c r="CG48" s="29">
        <v>1239.45</v>
      </c>
      <c r="CH48" s="29">
        <v>997</v>
      </c>
      <c r="CI48" s="29">
        <v>919.75</v>
      </c>
      <c r="CJ48" s="29">
        <v>1134.3</v>
      </c>
      <c r="CK48" s="29">
        <v>1415.85</v>
      </c>
      <c r="CL48" s="29">
        <v>1053.5</v>
      </c>
      <c r="CM48" s="29">
        <v>2681.1</v>
      </c>
      <c r="CN48" s="226">
        <f t="shared" si="13"/>
        <v>14143.81</v>
      </c>
      <c r="CO48" s="29">
        <v>884.44</v>
      </c>
      <c r="CP48" s="29">
        <v>825.25</v>
      </c>
      <c r="CQ48" s="29">
        <v>900.15</v>
      </c>
      <c r="CR48" s="29">
        <v>1159.55</v>
      </c>
      <c r="CS48" s="29">
        <v>997.7</v>
      </c>
      <c r="CT48" s="29">
        <v>1357.53</v>
      </c>
      <c r="CU48" s="29">
        <v>1322.82</v>
      </c>
      <c r="CV48" s="29">
        <v>1179.49</v>
      </c>
      <c r="CW48" s="29">
        <v>1319.9</v>
      </c>
      <c r="CX48" s="29">
        <v>1378.81</v>
      </c>
      <c r="CY48" s="29">
        <v>1291.0999999999999</v>
      </c>
      <c r="CZ48" s="29">
        <v>2271.4499999999998</v>
      </c>
      <c r="DA48" s="226">
        <f t="shared" si="14"/>
        <v>14888.189999999999</v>
      </c>
      <c r="DB48" s="29">
        <v>1136.3</v>
      </c>
      <c r="DC48" s="29">
        <v>878.85</v>
      </c>
      <c r="DD48" s="29">
        <v>1047.2</v>
      </c>
      <c r="DE48" s="29">
        <v>1082.69</v>
      </c>
      <c r="DF48" s="29">
        <v>1145.06</v>
      </c>
      <c r="DG48" s="29">
        <v>1565.59</v>
      </c>
      <c r="DH48" s="29">
        <v>1203.8399999999999</v>
      </c>
      <c r="DI48" s="29">
        <v>1295.32</v>
      </c>
      <c r="DJ48" s="29">
        <v>1265.3399999999999</v>
      </c>
      <c r="DK48" s="29">
        <v>1347.96</v>
      </c>
      <c r="DL48" s="29">
        <v>1384.82</v>
      </c>
      <c r="DM48" s="29">
        <v>2131.71</v>
      </c>
      <c r="DN48" s="226">
        <f t="shared" si="15"/>
        <v>15484.68</v>
      </c>
      <c r="DO48" s="29">
        <v>1160.7</v>
      </c>
      <c r="DP48" s="29">
        <v>852.45</v>
      </c>
      <c r="DT48" s="119"/>
      <c r="DU48" s="119"/>
      <c r="DV48" s="119"/>
      <c r="DW48" s="119"/>
      <c r="DX48" s="119"/>
      <c r="DY48" s="119"/>
      <c r="DZ48" s="119"/>
      <c r="EA48" s="119"/>
      <c r="EB48" s="119"/>
      <c r="EC48" s="119"/>
      <c r="ED48" s="119"/>
      <c r="EE48" s="119"/>
      <c r="EF48" s="119"/>
      <c r="EG48" s="119"/>
      <c r="EH48" s="119"/>
      <c r="EI48" s="119"/>
      <c r="EJ48" s="119"/>
      <c r="EK48" s="119"/>
    </row>
    <row r="49" spans="1:141" ht="20.100000000000001" customHeight="1" x14ac:dyDescent="0.25">
      <c r="A49" s="285"/>
      <c r="B49" s="217" t="s">
        <v>34</v>
      </c>
      <c r="C49" s="218" t="s">
        <v>27</v>
      </c>
      <c r="D49" s="231">
        <v>0</v>
      </c>
      <c r="E49" s="231">
        <v>0</v>
      </c>
      <c r="F49" s="231">
        <v>0</v>
      </c>
      <c r="G49" s="231">
        <v>0</v>
      </c>
      <c r="H49" s="231">
        <v>9.9999999999999995E-7</v>
      </c>
      <c r="I49" s="231">
        <v>0</v>
      </c>
      <c r="J49" s="231">
        <v>0</v>
      </c>
      <c r="K49" s="231">
        <v>0</v>
      </c>
      <c r="L49" s="231">
        <v>0</v>
      </c>
      <c r="M49" s="232">
        <v>0</v>
      </c>
      <c r="N49" s="232">
        <v>0</v>
      </c>
      <c r="O49" s="232">
        <v>0</v>
      </c>
      <c r="P49" s="233">
        <f>SUM(D49:O49)</f>
        <v>9.9999999999999995E-7</v>
      </c>
      <c r="Q49" s="29">
        <v>0</v>
      </c>
      <c r="R49" s="29">
        <v>0</v>
      </c>
      <c r="S49" s="29">
        <v>0</v>
      </c>
      <c r="T49" s="29">
        <v>0</v>
      </c>
      <c r="U49" s="29">
        <v>0.91</v>
      </c>
      <c r="V49" s="29">
        <v>31.3</v>
      </c>
      <c r="W49" s="29">
        <v>2.0019999999999998</v>
      </c>
      <c r="X49" s="29">
        <v>2.2000000000000002</v>
      </c>
      <c r="Y49" s="29">
        <v>14.96</v>
      </c>
      <c r="Z49" s="29">
        <v>11.5</v>
      </c>
      <c r="AA49" s="29">
        <v>18</v>
      </c>
      <c r="AB49" s="29">
        <v>24.9</v>
      </c>
      <c r="AC49" s="233">
        <f>SUM(Q49:AB49)</f>
        <v>105.77200000000002</v>
      </c>
      <c r="AD49" s="29">
        <v>29.9</v>
      </c>
      <c r="AE49" s="29">
        <v>2.65</v>
      </c>
      <c r="AF49" s="29">
        <v>15.28</v>
      </c>
      <c r="AG49" s="29">
        <v>12</v>
      </c>
      <c r="AH49" s="29">
        <v>9.1999999999999993</v>
      </c>
      <c r="AI49" s="29">
        <v>3</v>
      </c>
      <c r="AJ49" s="29">
        <v>0.35</v>
      </c>
      <c r="AK49" s="29">
        <v>2.5</v>
      </c>
      <c r="AL49" s="29">
        <v>1.6</v>
      </c>
      <c r="AM49" s="125">
        <v>0.7</v>
      </c>
      <c r="AN49" s="125">
        <v>5</v>
      </c>
      <c r="AO49" s="125">
        <v>18</v>
      </c>
      <c r="AP49" s="236">
        <v>0</v>
      </c>
      <c r="AQ49" s="29">
        <v>1.7</v>
      </c>
      <c r="AR49" s="29">
        <v>0.4</v>
      </c>
      <c r="AS49" s="29">
        <v>3.5</v>
      </c>
      <c r="AT49" s="29">
        <v>0</v>
      </c>
      <c r="AU49" s="29">
        <v>1.97</v>
      </c>
      <c r="AV49" s="29">
        <v>15.7</v>
      </c>
      <c r="AW49" s="29">
        <v>0</v>
      </c>
      <c r="AX49" s="29">
        <v>0</v>
      </c>
      <c r="AY49" s="29">
        <v>0</v>
      </c>
      <c r="AZ49" s="29">
        <v>15.2</v>
      </c>
      <c r="BA49" s="29">
        <v>3.5</v>
      </c>
      <c r="BB49" s="236">
        <v>0.15</v>
      </c>
      <c r="BC49" s="29">
        <v>3.2</v>
      </c>
      <c r="BD49" s="29">
        <v>0</v>
      </c>
      <c r="BE49" s="29">
        <v>1</v>
      </c>
      <c r="BF49" s="29">
        <v>5.7</v>
      </c>
      <c r="BG49" s="29">
        <v>3.1</v>
      </c>
      <c r="BH49" s="29">
        <v>1.2000999999999999</v>
      </c>
      <c r="BI49" s="29">
        <v>4.3</v>
      </c>
      <c r="BJ49" s="29">
        <v>1</v>
      </c>
      <c r="BK49" s="29">
        <v>0</v>
      </c>
      <c r="BL49" s="29">
        <v>5.8</v>
      </c>
      <c r="BM49" s="29">
        <v>12.8</v>
      </c>
      <c r="BN49" s="226">
        <f t="shared" si="11"/>
        <v>38.250100000000003</v>
      </c>
      <c r="BO49" s="29">
        <v>2.4</v>
      </c>
      <c r="BP49" s="29">
        <v>4</v>
      </c>
      <c r="BQ49" s="29">
        <v>20</v>
      </c>
      <c r="BR49" s="29">
        <v>28.1</v>
      </c>
      <c r="BS49" s="29">
        <v>15</v>
      </c>
      <c r="BT49" s="29">
        <v>0</v>
      </c>
      <c r="BU49" s="29">
        <v>10.5</v>
      </c>
      <c r="BV49" s="29">
        <v>0</v>
      </c>
      <c r="BW49" s="29">
        <v>5.4</v>
      </c>
      <c r="BX49" s="29">
        <v>0</v>
      </c>
      <c r="BY49" s="29">
        <v>1.5</v>
      </c>
      <c r="BZ49" s="29">
        <v>43.3</v>
      </c>
      <c r="CA49" s="226">
        <f t="shared" si="12"/>
        <v>130.19999999999999</v>
      </c>
      <c r="CB49" s="236">
        <v>3.1</v>
      </c>
      <c r="CC49" s="29">
        <v>0</v>
      </c>
      <c r="CD49" s="29">
        <v>0.9</v>
      </c>
      <c r="CE49" s="29">
        <v>0</v>
      </c>
      <c r="CF49" s="29">
        <v>2</v>
      </c>
      <c r="CG49" s="29">
        <v>1.4</v>
      </c>
      <c r="CH49" s="29">
        <v>9.4</v>
      </c>
      <c r="CI49" s="29">
        <v>0.8</v>
      </c>
      <c r="CJ49" s="29">
        <v>1</v>
      </c>
      <c r="CK49" s="29">
        <v>2.1</v>
      </c>
      <c r="CL49" s="29">
        <v>2</v>
      </c>
      <c r="CM49" s="29">
        <v>32.9</v>
      </c>
      <c r="CN49" s="226">
        <f t="shared" si="13"/>
        <v>55.6</v>
      </c>
      <c r="CO49" s="29">
        <v>0</v>
      </c>
      <c r="CP49" s="29">
        <v>0</v>
      </c>
      <c r="CQ49" s="29">
        <v>1.47</v>
      </c>
      <c r="CR49" s="29">
        <v>0.3</v>
      </c>
      <c r="CS49" s="29">
        <v>0</v>
      </c>
      <c r="CT49" s="29">
        <v>5.15</v>
      </c>
      <c r="CU49" s="29">
        <v>1.2</v>
      </c>
      <c r="CV49" s="29">
        <v>2.2000000000000002</v>
      </c>
      <c r="CW49" s="29">
        <v>13.5</v>
      </c>
      <c r="CX49" s="29">
        <v>2</v>
      </c>
      <c r="CY49" s="29">
        <v>5</v>
      </c>
      <c r="CZ49" s="29">
        <v>6</v>
      </c>
      <c r="DA49" s="226">
        <f t="shared" si="14"/>
        <v>36.82</v>
      </c>
      <c r="DB49" s="29">
        <v>0</v>
      </c>
      <c r="DC49" s="29">
        <v>0</v>
      </c>
      <c r="DD49" s="29">
        <v>0.35</v>
      </c>
      <c r="DE49" s="29">
        <v>0.8</v>
      </c>
      <c r="DF49" s="29">
        <v>13.04</v>
      </c>
      <c r="DG49" s="29">
        <v>0.4</v>
      </c>
      <c r="DH49" s="29">
        <v>0</v>
      </c>
      <c r="DI49" s="29">
        <v>3.1</v>
      </c>
      <c r="DJ49" s="29">
        <v>2.7</v>
      </c>
      <c r="DK49" s="29">
        <v>1.1000000000000001</v>
      </c>
      <c r="DL49" s="29">
        <v>9</v>
      </c>
      <c r="DM49" s="29">
        <v>16.100000000000001</v>
      </c>
      <c r="DN49" s="226">
        <f t="shared" si="15"/>
        <v>46.59</v>
      </c>
      <c r="DO49" s="29">
        <v>0.2</v>
      </c>
      <c r="DP49" s="29">
        <v>3</v>
      </c>
      <c r="DT49" s="119"/>
      <c r="DU49" s="119"/>
      <c r="DV49" s="119"/>
      <c r="DW49" s="119"/>
      <c r="DX49" s="119"/>
      <c r="DY49" s="119"/>
      <c r="DZ49" s="119"/>
      <c r="EA49" s="119"/>
      <c r="EB49" s="119"/>
      <c r="EC49" s="119"/>
      <c r="ED49" s="119"/>
      <c r="EE49" s="119"/>
      <c r="EF49" s="119"/>
      <c r="EG49" s="119"/>
      <c r="EH49" s="119"/>
      <c r="EI49" s="119"/>
      <c r="EJ49" s="119"/>
      <c r="EK49" s="119"/>
    </row>
    <row r="50" spans="1:141" ht="20.100000000000001" customHeight="1" x14ac:dyDescent="0.25">
      <c r="A50" s="285"/>
      <c r="B50" s="217" t="s">
        <v>89</v>
      </c>
      <c r="C50" s="218" t="s">
        <v>96</v>
      </c>
      <c r="D50" s="231">
        <v>0</v>
      </c>
      <c r="E50" s="231">
        <v>0</v>
      </c>
      <c r="F50" s="231">
        <v>0</v>
      </c>
      <c r="G50" s="231">
        <v>0</v>
      </c>
      <c r="H50" s="231">
        <v>9.9999999999999995E-7</v>
      </c>
      <c r="I50" s="231">
        <v>0</v>
      </c>
      <c r="J50" s="231">
        <v>0</v>
      </c>
      <c r="K50" s="231">
        <v>0</v>
      </c>
      <c r="L50" s="231">
        <v>0</v>
      </c>
      <c r="M50" s="232">
        <v>0</v>
      </c>
      <c r="N50" s="232">
        <v>0</v>
      </c>
      <c r="O50" s="232">
        <v>0</v>
      </c>
      <c r="P50" s="233">
        <v>0</v>
      </c>
      <c r="Q50" s="231">
        <v>0</v>
      </c>
      <c r="R50" s="231">
        <v>0</v>
      </c>
      <c r="S50" s="231">
        <v>0</v>
      </c>
      <c r="T50" s="231">
        <v>0</v>
      </c>
      <c r="U50" s="231">
        <v>9.9999999999999995E-7</v>
      </c>
      <c r="V50" s="231">
        <v>0</v>
      </c>
      <c r="W50" s="231">
        <v>0</v>
      </c>
      <c r="X50" s="231">
        <v>0</v>
      </c>
      <c r="Y50" s="231">
        <v>0</v>
      </c>
      <c r="Z50" s="232">
        <v>0</v>
      </c>
      <c r="AA50" s="232">
        <v>0</v>
      </c>
      <c r="AB50" s="232">
        <v>0</v>
      </c>
      <c r="AC50" s="233">
        <v>0</v>
      </c>
      <c r="AD50" s="29">
        <v>0</v>
      </c>
      <c r="AE50" s="29">
        <v>0</v>
      </c>
      <c r="AF50" s="29">
        <v>0</v>
      </c>
      <c r="AG50" s="29">
        <v>10.40560022</v>
      </c>
      <c r="AH50" s="29">
        <v>15.458109589999999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36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36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26">
        <f t="shared" si="11"/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29">
        <v>0</v>
      </c>
      <c r="BV50" s="29">
        <v>0</v>
      </c>
      <c r="BW50" s="29">
        <v>0</v>
      </c>
      <c r="BX50" s="29">
        <v>0</v>
      </c>
      <c r="BY50" s="29">
        <v>0</v>
      </c>
      <c r="BZ50" s="29">
        <v>4.1349453899999995</v>
      </c>
      <c r="CA50" s="226">
        <f t="shared" si="12"/>
        <v>4.1349453899999995</v>
      </c>
      <c r="CB50" s="236">
        <v>2.1323120899999997</v>
      </c>
      <c r="CC50" s="29">
        <v>4.7480270000000005E-2</v>
      </c>
      <c r="CD50" s="29">
        <v>0.92081191000000007</v>
      </c>
      <c r="CE50" s="29">
        <v>0.85169676000000005</v>
      </c>
      <c r="CF50" s="29">
        <v>2.0000000000000001E-4</v>
      </c>
      <c r="CG50" s="29">
        <v>0.52465944999999992</v>
      </c>
      <c r="CH50" s="29">
        <v>0.53274120999999997</v>
      </c>
      <c r="CI50" s="29">
        <v>0.40248738999999994</v>
      </c>
      <c r="CJ50" s="29">
        <v>5.4358599999999998E-3</v>
      </c>
      <c r="CK50" s="29">
        <v>1.9455499999999999E-3</v>
      </c>
      <c r="CL50" s="29">
        <v>4.7903499999999995E-2</v>
      </c>
      <c r="CM50" s="29">
        <v>4.3040189999999999E-2</v>
      </c>
      <c r="CN50" s="226">
        <f t="shared" si="13"/>
        <v>5.5107141800000017</v>
      </c>
      <c r="CO50" s="29">
        <v>1.3961500000000001E-3</v>
      </c>
      <c r="CP50" s="29">
        <v>1.3996629299999999</v>
      </c>
      <c r="CQ50" s="29">
        <v>2.1683882300000001</v>
      </c>
      <c r="CR50" s="29">
        <v>2.8707648900000002</v>
      </c>
      <c r="CS50" s="29">
        <v>5.4000000000000001E-4</v>
      </c>
      <c r="CT50" s="29">
        <v>0</v>
      </c>
      <c r="CU50" s="29">
        <v>0</v>
      </c>
      <c r="CV50" s="29">
        <v>1.0602227799999999</v>
      </c>
      <c r="CW50" s="29">
        <v>8.758450000000001E-3</v>
      </c>
      <c r="CX50" s="29">
        <v>0.25608070999999999</v>
      </c>
      <c r="CY50" s="29">
        <v>0</v>
      </c>
      <c r="CZ50" s="29">
        <v>0</v>
      </c>
      <c r="DA50" s="226">
        <f t="shared" si="14"/>
        <v>7.7658141400000007</v>
      </c>
      <c r="DB50" s="29">
        <v>2.42476972</v>
      </c>
      <c r="DC50" s="29">
        <v>1.2292464599999999</v>
      </c>
      <c r="DD50" s="29">
        <v>0.13467695999999998</v>
      </c>
      <c r="DE50" s="29">
        <v>0</v>
      </c>
      <c r="DF50" s="29">
        <v>0</v>
      </c>
      <c r="DG50" s="29">
        <v>1.8996240000000001E-2</v>
      </c>
      <c r="DH50" s="29">
        <v>7.7150682700000006</v>
      </c>
      <c r="DI50" s="29">
        <v>1.11770229</v>
      </c>
      <c r="DJ50" s="29">
        <v>1.18751253</v>
      </c>
      <c r="DK50" s="29">
        <v>2.6135660000000002E-2</v>
      </c>
      <c r="DL50" s="29">
        <v>3.1201875700000001</v>
      </c>
      <c r="DM50" s="29">
        <v>0.32512223000000001</v>
      </c>
      <c r="DN50" s="226">
        <f t="shared" si="15"/>
        <v>17.299417930000001</v>
      </c>
      <c r="DO50" s="29">
        <v>3.2449870100000004</v>
      </c>
      <c r="DP50" s="29">
        <v>0</v>
      </c>
      <c r="DT50" s="119"/>
      <c r="DU50" s="119"/>
      <c r="DV50" s="119"/>
      <c r="DW50" s="119"/>
      <c r="DX50" s="119"/>
      <c r="DY50" s="119"/>
      <c r="DZ50" s="119"/>
      <c r="EA50" s="119"/>
      <c r="EB50" s="119"/>
      <c r="EC50" s="119"/>
      <c r="ED50" s="119"/>
      <c r="EE50" s="119"/>
      <c r="EF50" s="119"/>
      <c r="EG50" s="119"/>
      <c r="EH50" s="119"/>
      <c r="EI50" s="119"/>
      <c r="EJ50" s="119"/>
      <c r="EK50" s="119"/>
    </row>
    <row r="51" spans="1:141" ht="20.100000000000001" customHeight="1" x14ac:dyDescent="0.25">
      <c r="A51" s="285"/>
      <c r="B51" s="217" t="s">
        <v>118</v>
      </c>
      <c r="C51" s="218" t="s">
        <v>119</v>
      </c>
      <c r="D51" s="231">
        <v>0</v>
      </c>
      <c r="E51" s="231">
        <v>0</v>
      </c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v>0</v>
      </c>
      <c r="L51" s="231">
        <v>0</v>
      </c>
      <c r="M51" s="232">
        <v>0</v>
      </c>
      <c r="N51" s="232">
        <v>0</v>
      </c>
      <c r="O51" s="232">
        <v>0</v>
      </c>
      <c r="P51" s="233">
        <v>0</v>
      </c>
      <c r="Q51" s="231">
        <v>0</v>
      </c>
      <c r="R51" s="231">
        <v>0</v>
      </c>
      <c r="S51" s="231">
        <v>0</v>
      </c>
      <c r="T51" s="231">
        <v>0</v>
      </c>
      <c r="U51" s="231">
        <v>0</v>
      </c>
      <c r="V51" s="231">
        <v>0</v>
      </c>
      <c r="W51" s="231">
        <v>0</v>
      </c>
      <c r="X51" s="231">
        <v>0</v>
      </c>
      <c r="Y51" s="231">
        <v>0</v>
      </c>
      <c r="Z51" s="232">
        <v>0</v>
      </c>
      <c r="AA51" s="232">
        <v>0</v>
      </c>
      <c r="AB51" s="232">
        <v>0</v>
      </c>
      <c r="AC51" s="233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36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36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26">
        <f t="shared" si="11"/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29">
        <v>0</v>
      </c>
      <c r="BV51" s="29">
        <v>0</v>
      </c>
      <c r="BW51" s="29">
        <v>0</v>
      </c>
      <c r="BX51" s="29">
        <v>0</v>
      </c>
      <c r="BY51" s="29">
        <v>0</v>
      </c>
      <c r="BZ51" s="29">
        <v>0</v>
      </c>
      <c r="CA51" s="226">
        <f t="shared" si="12"/>
        <v>0</v>
      </c>
      <c r="CB51" s="236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0</v>
      </c>
      <c r="CH51" s="29">
        <f>216795.48/1000000</f>
        <v>0.21679548000000001</v>
      </c>
      <c r="CI51" s="29">
        <v>0</v>
      </c>
      <c r="CJ51" s="29">
        <v>0.26106149000000001</v>
      </c>
      <c r="CK51" s="29">
        <v>0.25834572</v>
      </c>
      <c r="CL51" s="29">
        <v>0</v>
      </c>
      <c r="CM51" s="29">
        <v>3.0064979999999998E-2</v>
      </c>
      <c r="CN51" s="226">
        <f t="shared" si="13"/>
        <v>0.76626767000000007</v>
      </c>
      <c r="CO51" s="29">
        <v>0</v>
      </c>
      <c r="CP51" s="29">
        <v>0.27495946999999998</v>
      </c>
      <c r="CQ51" s="29">
        <v>0</v>
      </c>
      <c r="CR51" s="29">
        <v>0</v>
      </c>
      <c r="CS51" s="29">
        <v>1.0911819999999999E-2</v>
      </c>
      <c r="CT51" s="29">
        <v>0</v>
      </c>
      <c r="CU51" s="29">
        <v>0</v>
      </c>
      <c r="CV51" s="29">
        <v>0.40361153000000005</v>
      </c>
      <c r="CW51" s="29">
        <v>4.8056149999999999E-2</v>
      </c>
      <c r="CX51" s="29">
        <v>5.7071129999999998E-2</v>
      </c>
      <c r="CY51" s="29">
        <v>3.4300000000000002E-6</v>
      </c>
      <c r="CZ51" s="29">
        <v>0</v>
      </c>
      <c r="DA51" s="226">
        <f t="shared" si="14"/>
        <v>0.79461353000000001</v>
      </c>
      <c r="DB51" s="29">
        <v>0</v>
      </c>
      <c r="DC51" s="29">
        <v>0</v>
      </c>
      <c r="DD51" s="29">
        <v>0</v>
      </c>
      <c r="DE51" s="29">
        <v>0.19340025</v>
      </c>
      <c r="DF51" s="29">
        <v>4.0376999999999996E-4</v>
      </c>
      <c r="DG51" s="29">
        <v>2.51183E-2</v>
      </c>
      <c r="DH51" s="29">
        <v>0</v>
      </c>
      <c r="DI51" s="29">
        <v>0</v>
      </c>
      <c r="DJ51" s="29">
        <v>0</v>
      </c>
      <c r="DK51" s="29">
        <v>0</v>
      </c>
      <c r="DL51" s="29">
        <v>0</v>
      </c>
      <c r="DM51" s="29">
        <v>0</v>
      </c>
      <c r="DN51" s="226">
        <f t="shared" si="15"/>
        <v>0.21892232</v>
      </c>
      <c r="DO51" s="29">
        <v>0</v>
      </c>
      <c r="DP51" s="29">
        <v>0</v>
      </c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9"/>
      <c r="EF51" s="119"/>
      <c r="EG51" s="119"/>
      <c r="EH51" s="119"/>
      <c r="EI51" s="119"/>
      <c r="EJ51" s="119"/>
      <c r="EK51" s="119"/>
    </row>
    <row r="52" spans="1:141" ht="20.100000000000001" customHeight="1" x14ac:dyDescent="0.25">
      <c r="A52" s="285"/>
      <c r="B52" s="217" t="s">
        <v>57</v>
      </c>
      <c r="C52" s="218" t="s">
        <v>58</v>
      </c>
      <c r="D52" s="231">
        <v>0</v>
      </c>
      <c r="E52" s="231">
        <v>0</v>
      </c>
      <c r="F52" s="231">
        <v>0</v>
      </c>
      <c r="G52" s="231">
        <v>0</v>
      </c>
      <c r="H52" s="231">
        <v>9.9999999999999995E-7</v>
      </c>
      <c r="I52" s="231">
        <v>0</v>
      </c>
      <c r="J52" s="231">
        <v>0</v>
      </c>
      <c r="K52" s="231">
        <v>0</v>
      </c>
      <c r="L52" s="231">
        <v>0</v>
      </c>
      <c r="M52" s="232">
        <v>0</v>
      </c>
      <c r="N52" s="232">
        <v>0</v>
      </c>
      <c r="O52" s="232">
        <v>0</v>
      </c>
      <c r="P52" s="233">
        <v>0</v>
      </c>
      <c r="Q52" s="231">
        <v>0</v>
      </c>
      <c r="R52" s="231">
        <v>0</v>
      </c>
      <c r="S52" s="231">
        <v>0</v>
      </c>
      <c r="T52" s="231">
        <v>0</v>
      </c>
      <c r="U52" s="231">
        <v>9.9999999999999995E-7</v>
      </c>
      <c r="V52" s="231">
        <v>0</v>
      </c>
      <c r="W52" s="231">
        <v>0</v>
      </c>
      <c r="X52" s="231">
        <v>0</v>
      </c>
      <c r="Y52" s="231">
        <v>0</v>
      </c>
      <c r="Z52" s="232">
        <v>0</v>
      </c>
      <c r="AA52" s="232">
        <v>0</v>
      </c>
      <c r="AB52" s="232">
        <v>0</v>
      </c>
      <c r="AC52" s="233">
        <v>0</v>
      </c>
      <c r="AD52" s="29">
        <v>0</v>
      </c>
      <c r="AE52" s="29">
        <v>0</v>
      </c>
      <c r="AF52" s="29">
        <v>0</v>
      </c>
      <c r="AG52" s="29">
        <v>10.40560022</v>
      </c>
      <c r="AH52" s="29">
        <v>15.458109589999999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36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12.558</v>
      </c>
      <c r="AX52" s="29">
        <v>9.7672399999999993</v>
      </c>
      <c r="AY52" s="29">
        <v>6.5339999999999998</v>
      </c>
      <c r="AZ52" s="29">
        <v>4.71</v>
      </c>
      <c r="BA52" s="29">
        <v>14.170030000000001</v>
      </c>
      <c r="BB52" s="236">
        <v>16.757999999999999</v>
      </c>
      <c r="BC52" s="29">
        <v>7.9180000000000001</v>
      </c>
      <c r="BD52" s="29">
        <v>6.5055500000000004</v>
      </c>
      <c r="BE52" s="29">
        <v>6.266</v>
      </c>
      <c r="BF52" s="29">
        <v>5.3570500000000001</v>
      </c>
      <c r="BG52" s="29">
        <v>7.516</v>
      </c>
      <c r="BH52" s="29">
        <v>10.430999999999999</v>
      </c>
      <c r="BI52" s="29">
        <v>6.6929999999999996</v>
      </c>
      <c r="BJ52" s="29">
        <v>7.2569299999999997</v>
      </c>
      <c r="BK52" s="29">
        <v>4.6710000000000003</v>
      </c>
      <c r="BL52" s="29">
        <v>2.7440000000000002</v>
      </c>
      <c r="BM52" s="29">
        <v>2.2109999999999999</v>
      </c>
      <c r="BN52" s="226">
        <f t="shared" si="11"/>
        <v>84.327529999999996</v>
      </c>
      <c r="BO52" s="29">
        <v>3.1219999999999999</v>
      </c>
      <c r="BP52" s="29">
        <v>2.5954999999999999</v>
      </c>
      <c r="BQ52" s="29">
        <v>1.7664500000000001</v>
      </c>
      <c r="BR52" s="29">
        <v>1.19</v>
      </c>
      <c r="BS52" s="29">
        <v>0.59928000000000003</v>
      </c>
      <c r="BT52" s="29">
        <v>0.375</v>
      </c>
      <c r="BU52" s="29">
        <v>0.83199999999999996</v>
      </c>
      <c r="BV52" s="29">
        <v>0.78200000000000003</v>
      </c>
      <c r="BW52" s="29">
        <v>0.78300000000000003</v>
      </c>
      <c r="BX52" s="29">
        <v>0.78400000000000003</v>
      </c>
      <c r="BY52" s="29">
        <v>0.217</v>
      </c>
      <c r="BZ52" s="29">
        <v>0.52500000000000002</v>
      </c>
      <c r="CA52" s="226">
        <f t="shared" si="12"/>
        <v>13.571230000000002</v>
      </c>
      <c r="CB52" s="236">
        <v>0.433</v>
      </c>
      <c r="CC52" s="29">
        <v>0.33910000000000001</v>
      </c>
      <c r="CD52" s="29">
        <v>0.55349999999999999</v>
      </c>
      <c r="CE52" s="29">
        <v>0.76</v>
      </c>
      <c r="CF52" s="29">
        <v>0.36255995999999996</v>
      </c>
      <c r="CG52" s="29">
        <v>1.0009999999999999</v>
      </c>
      <c r="CH52" s="29">
        <v>1.016</v>
      </c>
      <c r="CI52" s="29">
        <v>2.4260000000000002</v>
      </c>
      <c r="CJ52" s="29">
        <v>3.306</v>
      </c>
      <c r="CK52" s="29">
        <v>1.871</v>
      </c>
      <c r="CL52" s="29">
        <v>1.1180000000000001</v>
      </c>
      <c r="CM52" s="29">
        <v>0.159</v>
      </c>
      <c r="CN52" s="226">
        <f t="shared" si="13"/>
        <v>13.345159960000002</v>
      </c>
      <c r="CO52" s="29">
        <v>0.27400000000000002</v>
      </c>
      <c r="CP52" s="29">
        <v>0.61699999999999999</v>
      </c>
      <c r="CQ52" s="29">
        <v>1.1779999999999999</v>
      </c>
      <c r="CR52" s="29">
        <v>0.65610972999999995</v>
      </c>
      <c r="CS52" s="29">
        <v>0.99450000000000005</v>
      </c>
      <c r="CT52" s="29">
        <v>0.68200000000000005</v>
      </c>
      <c r="CU52" s="29">
        <v>1.117</v>
      </c>
      <c r="CV52" s="29">
        <v>2.5539999999999998</v>
      </c>
      <c r="CW52" s="29">
        <v>2.9049999999999998</v>
      </c>
      <c r="CX52" s="29">
        <v>1.5660000000000001</v>
      </c>
      <c r="CY52" s="29">
        <v>0.38800000000000001</v>
      </c>
      <c r="CZ52" s="29">
        <v>0.18</v>
      </c>
      <c r="DA52" s="226">
        <f t="shared" si="14"/>
        <v>13.11160973</v>
      </c>
      <c r="DB52" s="29">
        <v>0.48899999999999999</v>
      </c>
      <c r="DC52" s="29">
        <v>0.27100000000000002</v>
      </c>
      <c r="DD52" s="29">
        <v>1.387</v>
      </c>
      <c r="DE52" s="29">
        <v>1.1041000000000001</v>
      </c>
      <c r="DF52" s="29">
        <v>0.752</v>
      </c>
      <c r="DG52" s="29">
        <v>1.3049999999999999</v>
      </c>
      <c r="DH52" s="29">
        <v>1.27</v>
      </c>
      <c r="DI52" s="29">
        <v>2.7879999999999998</v>
      </c>
      <c r="DJ52" s="29">
        <v>2.3809999999999998</v>
      </c>
      <c r="DK52" s="29">
        <v>0.98399999999999999</v>
      </c>
      <c r="DL52" s="29">
        <v>0.39100000000000001</v>
      </c>
      <c r="DM52" s="29">
        <v>1.2549999999999999</v>
      </c>
      <c r="DN52" s="226">
        <f t="shared" si="15"/>
        <v>14.377099999999999</v>
      </c>
      <c r="DO52" s="29">
        <v>0.48499999999999999</v>
      </c>
      <c r="DP52" s="29">
        <v>0.76700000000000002</v>
      </c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</row>
    <row r="53" spans="1:141" ht="20.100000000000001" customHeight="1" thickBot="1" x14ac:dyDescent="0.3">
      <c r="A53" s="285"/>
      <c r="B53" s="217" t="s">
        <v>92</v>
      </c>
      <c r="C53" s="218" t="s">
        <v>97</v>
      </c>
      <c r="D53" s="231">
        <v>0</v>
      </c>
      <c r="E53" s="231">
        <v>0</v>
      </c>
      <c r="F53" s="231">
        <v>0</v>
      </c>
      <c r="G53" s="231">
        <v>0</v>
      </c>
      <c r="H53" s="231">
        <v>9.9999999999999995E-7</v>
      </c>
      <c r="I53" s="231">
        <v>0</v>
      </c>
      <c r="J53" s="231">
        <v>0</v>
      </c>
      <c r="K53" s="231">
        <v>0</v>
      </c>
      <c r="L53" s="231">
        <v>0</v>
      </c>
      <c r="M53" s="232">
        <v>0</v>
      </c>
      <c r="N53" s="232">
        <v>0</v>
      </c>
      <c r="O53" s="232">
        <v>0</v>
      </c>
      <c r="P53" s="233">
        <v>0</v>
      </c>
      <c r="Q53" s="231">
        <v>0</v>
      </c>
      <c r="R53" s="231">
        <v>0</v>
      </c>
      <c r="S53" s="231">
        <v>0</v>
      </c>
      <c r="T53" s="231">
        <v>0</v>
      </c>
      <c r="U53" s="231">
        <v>9.9999999999999995E-7</v>
      </c>
      <c r="V53" s="231">
        <v>0</v>
      </c>
      <c r="W53" s="231">
        <v>0</v>
      </c>
      <c r="X53" s="231">
        <v>0</v>
      </c>
      <c r="Y53" s="231">
        <v>0</v>
      </c>
      <c r="Z53" s="232">
        <v>0</v>
      </c>
      <c r="AA53" s="232">
        <v>0</v>
      </c>
      <c r="AB53" s="232">
        <v>0</v>
      </c>
      <c r="AC53" s="233">
        <v>0</v>
      </c>
      <c r="AD53" s="29">
        <v>0</v>
      </c>
      <c r="AE53" s="29">
        <v>0</v>
      </c>
      <c r="AF53" s="29">
        <v>0</v>
      </c>
      <c r="AG53" s="29">
        <v>10.40560022</v>
      </c>
      <c r="AH53" s="29">
        <v>15.458109589999999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36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36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26">
        <f t="shared" si="11"/>
        <v>0</v>
      </c>
      <c r="BO53" s="29">
        <v>0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29">
        <v>0</v>
      </c>
      <c r="BV53" s="29">
        <v>0</v>
      </c>
      <c r="BW53" s="29">
        <v>0</v>
      </c>
      <c r="BX53" s="29">
        <v>0</v>
      </c>
      <c r="BY53" s="29">
        <v>0</v>
      </c>
      <c r="BZ53" s="29">
        <v>0.45314508000000003</v>
      </c>
      <c r="CA53" s="226">
        <f t="shared" si="12"/>
        <v>0.45314508000000003</v>
      </c>
      <c r="CB53" s="236">
        <v>0.17885816999999998</v>
      </c>
      <c r="CC53" s="29">
        <v>0.15600651000000001</v>
      </c>
      <c r="CD53" s="29">
        <v>0.22162144999999997</v>
      </c>
      <c r="CE53" s="29">
        <v>0.14514245000000001</v>
      </c>
      <c r="CF53" s="241">
        <v>9.4027979999999997E-2</v>
      </c>
      <c r="CG53" s="29">
        <v>0.17116213999999999</v>
      </c>
      <c r="CH53" s="29">
        <v>0.96377619999999986</v>
      </c>
      <c r="CI53" s="29">
        <v>0.16996040000000001</v>
      </c>
      <c r="CJ53" s="29">
        <v>0.14828888999999995</v>
      </c>
      <c r="CK53" s="29">
        <v>0.22782111999999996</v>
      </c>
      <c r="CL53" s="29">
        <v>0.19491111000000005</v>
      </c>
      <c r="CM53" s="29">
        <v>0.44530411999999986</v>
      </c>
      <c r="CN53" s="226">
        <f t="shared" si="13"/>
        <v>3.1168805399999995</v>
      </c>
      <c r="CO53" s="29">
        <v>0.21685721999999999</v>
      </c>
      <c r="CP53" s="29">
        <v>0.20882033999999991</v>
      </c>
      <c r="CQ53" s="29">
        <v>0.25203128000000002</v>
      </c>
      <c r="CR53" s="29">
        <v>0.32903795000000002</v>
      </c>
      <c r="CS53" s="29">
        <v>0.16898819000000004</v>
      </c>
      <c r="CT53" s="29">
        <v>0.26800272999999997</v>
      </c>
      <c r="CU53" s="29">
        <v>0.19461752000000004</v>
      </c>
      <c r="CV53" s="29">
        <v>0.46843628000000009</v>
      </c>
      <c r="CW53" s="29">
        <v>0.27690245000000002</v>
      </c>
      <c r="CX53" s="29">
        <v>0.38177160000000004</v>
      </c>
      <c r="CY53" s="29">
        <v>0.25540491999999998</v>
      </c>
      <c r="CZ53" s="29">
        <v>0.36662476999999982</v>
      </c>
      <c r="DA53" s="226">
        <f t="shared" si="14"/>
        <v>3.3874952500000006</v>
      </c>
      <c r="DB53" s="29">
        <v>0.35493989999999997</v>
      </c>
      <c r="DC53" s="29">
        <v>0.67219380000000017</v>
      </c>
      <c r="DD53" s="29">
        <v>0.4802730300000001</v>
      </c>
      <c r="DE53" s="29">
        <v>0.34646809000000017</v>
      </c>
      <c r="DF53" s="29">
        <v>0.36583719999999986</v>
      </c>
      <c r="DG53" s="29">
        <v>0.37615593000000008</v>
      </c>
      <c r="DH53" s="29">
        <v>0.36070118000000018</v>
      </c>
      <c r="DI53" s="29">
        <v>0.33951111000000034</v>
      </c>
      <c r="DJ53" s="29">
        <v>1.0894529300000007</v>
      </c>
      <c r="DK53" s="29">
        <v>0.57289825000000061</v>
      </c>
      <c r="DL53" s="29">
        <v>0.4811976000000005</v>
      </c>
      <c r="DM53" s="29">
        <v>0.42835325000000013</v>
      </c>
      <c r="DN53" s="226">
        <f t="shared" si="15"/>
        <v>5.8679822700000015</v>
      </c>
      <c r="DO53" s="29">
        <v>0.51185648000000061</v>
      </c>
      <c r="DP53" s="29">
        <v>0.67421377000000093</v>
      </c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</row>
    <row r="54" spans="1:141" ht="20.100000000000001" customHeight="1" x14ac:dyDescent="0.3">
      <c r="A54" s="285"/>
      <c r="B54" s="242" t="s">
        <v>40</v>
      </c>
      <c r="C54" s="243"/>
      <c r="D54" s="244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6"/>
      <c r="P54" s="247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7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9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9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7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63"/>
      <c r="CB54" s="249"/>
      <c r="CC54" s="248"/>
      <c r="CD54" s="248"/>
      <c r="CE54" s="248"/>
      <c r="CF54" s="237"/>
      <c r="CG54" s="248"/>
      <c r="CH54" s="248"/>
      <c r="CI54" s="248"/>
      <c r="CJ54" s="248"/>
      <c r="CK54" s="248"/>
      <c r="CL54" s="248"/>
      <c r="CM54" s="248"/>
      <c r="CN54" s="247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63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63"/>
      <c r="DO54" s="248"/>
      <c r="DP54" s="248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</row>
    <row r="55" spans="1:141" ht="20.100000000000001" customHeight="1" thickBot="1" x14ac:dyDescent="0.3">
      <c r="A55" s="285"/>
      <c r="B55" s="480" t="s">
        <v>39</v>
      </c>
      <c r="C55" s="481"/>
      <c r="D55" s="251">
        <f t="shared" ref="D55:AI55" si="16">SUM(D56:D90)</f>
        <v>4689.9648305551009</v>
      </c>
      <c r="E55" s="251">
        <f t="shared" si="16"/>
        <v>4191.7096283394003</v>
      </c>
      <c r="F55" s="251">
        <f t="shared" si="16"/>
        <v>5015.6659201291004</v>
      </c>
      <c r="G55" s="251">
        <f t="shared" si="16"/>
        <v>4338.2436834597993</v>
      </c>
      <c r="H55" s="251">
        <f t="shared" si="16"/>
        <v>4565.3605952363996</v>
      </c>
      <c r="I55" s="251">
        <f t="shared" si="16"/>
        <v>4610.9462302283009</v>
      </c>
      <c r="J55" s="251">
        <f t="shared" si="16"/>
        <v>4278.6927981094996</v>
      </c>
      <c r="K55" s="251">
        <f t="shared" si="16"/>
        <v>4649.5456745374995</v>
      </c>
      <c r="L55" s="251">
        <f t="shared" si="16"/>
        <v>4667.7815647556999</v>
      </c>
      <c r="M55" s="251">
        <f t="shared" si="16"/>
        <v>5114.158870105699</v>
      </c>
      <c r="N55" s="251">
        <f t="shared" si="16"/>
        <v>5454.9750823728</v>
      </c>
      <c r="O55" s="251">
        <f t="shared" si="16"/>
        <v>5202.1439498443006</v>
      </c>
      <c r="P55" s="252">
        <f t="shared" si="16"/>
        <v>56779.188827673592</v>
      </c>
      <c r="Q55" s="251">
        <f t="shared" si="16"/>
        <v>3970.4921295812001</v>
      </c>
      <c r="R55" s="251">
        <f t="shared" si="16"/>
        <v>3909.6077136508002</v>
      </c>
      <c r="S55" s="251">
        <f t="shared" si="16"/>
        <v>4402.6514327174</v>
      </c>
      <c r="T55" s="251">
        <f t="shared" si="16"/>
        <v>5411.4253134959999</v>
      </c>
      <c r="U55" s="251">
        <f t="shared" si="16"/>
        <v>5686.0479325847</v>
      </c>
      <c r="V55" s="251">
        <f t="shared" si="16"/>
        <v>5569.5267775495986</v>
      </c>
      <c r="W55" s="251">
        <f t="shared" si="16"/>
        <v>5105.6146180993001</v>
      </c>
      <c r="X55" s="251">
        <f t="shared" si="16"/>
        <v>4495.0274201536995</v>
      </c>
      <c r="Y55" s="251">
        <f t="shared" si="16"/>
        <v>4458.7314604067997</v>
      </c>
      <c r="Z55" s="251">
        <f t="shared" si="16"/>
        <v>5266.4151206973002</v>
      </c>
      <c r="AA55" s="251">
        <f t="shared" si="16"/>
        <v>4752.8657592733998</v>
      </c>
      <c r="AB55" s="251">
        <f t="shared" si="16"/>
        <v>8643.8833650990018</v>
      </c>
      <c r="AC55" s="252">
        <f t="shared" si="16"/>
        <v>61672.289043309196</v>
      </c>
      <c r="AD55" s="251">
        <f t="shared" si="16"/>
        <v>3986.3241642464</v>
      </c>
      <c r="AE55" s="251">
        <f t="shared" si="16"/>
        <v>3726.8186503882994</v>
      </c>
      <c r="AF55" s="251">
        <f t="shared" si="16"/>
        <v>4613.3376842065991</v>
      </c>
      <c r="AG55" s="251">
        <f t="shared" si="16"/>
        <v>5052.1325917272998</v>
      </c>
      <c r="AH55" s="251">
        <f t="shared" si="16"/>
        <v>6951.1997780979</v>
      </c>
      <c r="AI55" s="251">
        <f t="shared" si="16"/>
        <v>5287.2290792411995</v>
      </c>
      <c r="AJ55" s="251">
        <f t="shared" ref="AJ55:BM55" si="17">SUM(AJ56:AJ90)</f>
        <v>6323.3429689190989</v>
      </c>
      <c r="AK55" s="251">
        <f t="shared" si="17"/>
        <v>5555.3401794089996</v>
      </c>
      <c r="AL55" s="251">
        <f t="shared" si="17"/>
        <v>5784.9731938956011</v>
      </c>
      <c r="AM55" s="251">
        <f t="shared" si="17"/>
        <v>5163.3652042572012</v>
      </c>
      <c r="AN55" s="251">
        <f t="shared" si="17"/>
        <v>4859.1265885191015</v>
      </c>
      <c r="AO55" s="251">
        <f t="shared" si="17"/>
        <v>6607.416919397001</v>
      </c>
      <c r="AP55" s="253">
        <f t="shared" si="17"/>
        <v>4618.2723134926</v>
      </c>
      <c r="AQ55" s="251">
        <f t="shared" si="17"/>
        <v>4635.9768907788002</v>
      </c>
      <c r="AR55" s="251">
        <f t="shared" si="17"/>
        <v>5454.7592298248001</v>
      </c>
      <c r="AS55" s="251">
        <f t="shared" si="17"/>
        <v>5057.6729702407993</v>
      </c>
      <c r="AT55" s="251">
        <f t="shared" si="17"/>
        <v>8553.3562804424</v>
      </c>
      <c r="AU55" s="251">
        <f t="shared" si="17"/>
        <v>5964.2855463198011</v>
      </c>
      <c r="AV55" s="251">
        <f t="shared" si="17"/>
        <v>5183.7172721292</v>
      </c>
      <c r="AW55" s="251">
        <f t="shared" si="17"/>
        <v>5586.3437490042015</v>
      </c>
      <c r="AX55" s="251">
        <f t="shared" si="17"/>
        <v>3771.7417385942008</v>
      </c>
      <c r="AY55" s="251">
        <f t="shared" si="17"/>
        <v>7214.0924920610005</v>
      </c>
      <c r="AZ55" s="251">
        <f t="shared" si="17"/>
        <v>5258.6544399046006</v>
      </c>
      <c r="BA55" s="251">
        <f t="shared" si="17"/>
        <v>5435.6325167088007</v>
      </c>
      <c r="BB55" s="253">
        <f t="shared" si="17"/>
        <v>6375.1665303746004</v>
      </c>
      <c r="BC55" s="251">
        <f t="shared" si="17"/>
        <v>6015.4791263112011</v>
      </c>
      <c r="BD55" s="251">
        <f t="shared" si="17"/>
        <v>6719.5524644752004</v>
      </c>
      <c r="BE55" s="251">
        <f t="shared" si="17"/>
        <v>6734.2817306561992</v>
      </c>
      <c r="BF55" s="251">
        <f t="shared" si="17"/>
        <v>7127.0025202348006</v>
      </c>
      <c r="BG55" s="251">
        <f t="shared" si="17"/>
        <v>9289.7074268459983</v>
      </c>
      <c r="BH55" s="251">
        <f t="shared" si="17"/>
        <v>7282.3463852356017</v>
      </c>
      <c r="BI55" s="251">
        <f t="shared" si="17"/>
        <v>9305.3161126478008</v>
      </c>
      <c r="BJ55" s="251">
        <f t="shared" si="17"/>
        <v>8168.5052450652011</v>
      </c>
      <c r="BK55" s="251">
        <f t="shared" si="17"/>
        <v>7926.6117710556009</v>
      </c>
      <c r="BL55" s="251">
        <f t="shared" si="17"/>
        <v>7115.4513615079986</v>
      </c>
      <c r="BM55" s="251">
        <f t="shared" si="17"/>
        <v>7759.1435510413985</v>
      </c>
      <c r="BN55" s="252">
        <f t="shared" ref="BN55:BN79" si="18">SUM(BB55:BM55)</f>
        <v>89818.564225451599</v>
      </c>
      <c r="BO55" s="251">
        <f t="shared" ref="BO55:CF55" si="19">SUM(BO56:BO90)</f>
        <v>7585.4170124348002</v>
      </c>
      <c r="BP55" s="251">
        <f t="shared" si="19"/>
        <v>7372.1536647331995</v>
      </c>
      <c r="BQ55" s="251">
        <f t="shared" si="19"/>
        <v>8056.6277987748017</v>
      </c>
      <c r="BR55" s="251">
        <f t="shared" si="19"/>
        <v>8769.8405524964001</v>
      </c>
      <c r="BS55" s="251">
        <f t="shared" si="19"/>
        <v>10270.979978268801</v>
      </c>
      <c r="BT55" s="251">
        <f t="shared" si="19"/>
        <v>8232.4818560725998</v>
      </c>
      <c r="BU55" s="251">
        <f t="shared" si="19"/>
        <v>7644.6221167595995</v>
      </c>
      <c r="BV55" s="251">
        <f t="shared" si="19"/>
        <v>8439.6501898457991</v>
      </c>
      <c r="BW55" s="251">
        <f t="shared" si="19"/>
        <v>6862.4534512855989</v>
      </c>
      <c r="BX55" s="251">
        <f t="shared" si="19"/>
        <v>7075.8298657130008</v>
      </c>
      <c r="BY55" s="251">
        <f t="shared" si="19"/>
        <v>4829.3637549036011</v>
      </c>
      <c r="BZ55" s="251">
        <f t="shared" si="19"/>
        <v>6507.3477857933995</v>
      </c>
      <c r="CA55" s="252">
        <f t="shared" si="12"/>
        <v>91646.76802708162</v>
      </c>
      <c r="CB55" s="253">
        <f t="shared" si="19"/>
        <v>5571.6336878048014</v>
      </c>
      <c r="CC55" s="251">
        <f t="shared" si="19"/>
        <v>4478.8057195518013</v>
      </c>
      <c r="CD55" s="251">
        <f t="shared" si="19"/>
        <v>4736.3417650191986</v>
      </c>
      <c r="CE55" s="251">
        <f t="shared" si="19"/>
        <v>5908.6052673634003</v>
      </c>
      <c r="CF55" s="251">
        <f t="shared" si="19"/>
        <v>4496.2998157112006</v>
      </c>
      <c r="CG55" s="251">
        <f t="shared" ref="CG55" si="20">SUM(CG56:CG90)</f>
        <v>5054.1233430226011</v>
      </c>
      <c r="CH55" s="251">
        <f t="shared" ref="CH55:DJ55" si="21">SUM(CH56:CH90)</f>
        <v>3953.6048690754001</v>
      </c>
      <c r="CI55" s="251">
        <f t="shared" si="21"/>
        <v>4349.7098469565999</v>
      </c>
      <c r="CJ55" s="251">
        <f t="shared" si="21"/>
        <v>4113.7246347945993</v>
      </c>
      <c r="CK55" s="251">
        <f t="shared" si="21"/>
        <v>5437.5189603882</v>
      </c>
      <c r="CL55" s="251">
        <f t="shared" si="21"/>
        <v>3793.1612220389998</v>
      </c>
      <c r="CM55" s="251">
        <f t="shared" si="21"/>
        <v>8808.459308026002</v>
      </c>
      <c r="CN55" s="252">
        <f>SUM(CB55:CM55)</f>
        <v>60701.988439752808</v>
      </c>
      <c r="CO55" s="251">
        <f t="shared" si="21"/>
        <v>4851.9121651937985</v>
      </c>
      <c r="CP55" s="251">
        <f t="shared" si="21"/>
        <v>4787.3884944312022</v>
      </c>
      <c r="CQ55" s="251">
        <f t="shared" si="21"/>
        <v>8016.0579127131996</v>
      </c>
      <c r="CR55" s="251">
        <f t="shared" si="21"/>
        <v>8888.0407679685995</v>
      </c>
      <c r="CS55" s="251">
        <f t="shared" si="21"/>
        <v>7518.3576597723995</v>
      </c>
      <c r="CT55" s="251">
        <f t="shared" si="21"/>
        <v>6454.7380509318</v>
      </c>
      <c r="CU55" s="251">
        <f t="shared" si="21"/>
        <v>4955.5009089194</v>
      </c>
      <c r="CV55" s="251">
        <f t="shared" si="21"/>
        <v>5577.9716573083988</v>
      </c>
      <c r="CW55" s="251">
        <f t="shared" si="21"/>
        <v>5623.4346014321973</v>
      </c>
      <c r="CX55" s="251">
        <f t="shared" si="21"/>
        <v>5188.2527657254004</v>
      </c>
      <c r="CY55" s="251">
        <f t="shared" si="21"/>
        <v>6854.5148615804019</v>
      </c>
      <c r="CZ55" s="251">
        <f t="shared" si="21"/>
        <v>5314.4497950180003</v>
      </c>
      <c r="DA55" s="252">
        <f t="shared" si="14"/>
        <v>74030.619640994802</v>
      </c>
      <c r="DB55" s="251">
        <f t="shared" si="21"/>
        <v>4320.2583154303993</v>
      </c>
      <c r="DC55" s="251">
        <f t="shared" si="21"/>
        <v>4422.776820266</v>
      </c>
      <c r="DD55" s="251">
        <f t="shared" si="21"/>
        <v>6374.928054685397</v>
      </c>
      <c r="DE55" s="251">
        <f t="shared" si="21"/>
        <v>6122.508138565001</v>
      </c>
      <c r="DF55" s="251">
        <f t="shared" si="21"/>
        <v>11282.360771418806</v>
      </c>
      <c r="DG55" s="251">
        <f t="shared" si="21"/>
        <v>8638.4395346787987</v>
      </c>
      <c r="DH55" s="251">
        <f t="shared" si="21"/>
        <v>7683.3558550154021</v>
      </c>
      <c r="DI55" s="251">
        <f t="shared" si="21"/>
        <v>8084.5675462076006</v>
      </c>
      <c r="DJ55" s="251">
        <f t="shared" si="21"/>
        <v>7484.7727069332032</v>
      </c>
      <c r="DK55" s="251">
        <f t="shared" ref="DK55:DL55" si="22">SUM(DK56:DK90)</f>
        <v>6182.2952305408007</v>
      </c>
      <c r="DL55" s="251">
        <f t="shared" si="22"/>
        <v>5210.4362839339992</v>
      </c>
      <c r="DM55" s="251">
        <f t="shared" ref="DM55:DO55" si="23">SUM(DM56:DM90)</f>
        <v>7154.2468841480022</v>
      </c>
      <c r="DN55" s="252">
        <f t="shared" si="15"/>
        <v>82960.946141823413</v>
      </c>
      <c r="DO55" s="251">
        <f t="shared" si="23"/>
        <v>6848.4621568761977</v>
      </c>
      <c r="DP55" s="251">
        <f t="shared" ref="DP55" si="24">SUM(DP56:DP90)</f>
        <v>5128.4152622163992</v>
      </c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</row>
    <row r="56" spans="1:141" ht="20.100000000000001" customHeight="1" x14ac:dyDescent="0.25">
      <c r="A56" s="285"/>
      <c r="B56" s="229" t="s">
        <v>8</v>
      </c>
      <c r="C56" s="230" t="s">
        <v>73</v>
      </c>
      <c r="D56" s="255">
        <v>1562.1593973027002</v>
      </c>
      <c r="E56" s="255">
        <v>1254.5744246305001</v>
      </c>
      <c r="F56" s="255">
        <v>1447.5499792345001</v>
      </c>
      <c r="G56" s="255">
        <v>1254.6055957251001</v>
      </c>
      <c r="H56" s="255">
        <v>1531.3823246091001</v>
      </c>
      <c r="I56" s="255">
        <v>1489.9658907456003</v>
      </c>
      <c r="J56" s="255">
        <v>1434.1184067905999</v>
      </c>
      <c r="K56" s="255">
        <v>1565.4125118848001</v>
      </c>
      <c r="L56" s="255">
        <v>2104.8474044560999</v>
      </c>
      <c r="M56" s="255">
        <v>2230.7098687052999</v>
      </c>
      <c r="N56" s="255">
        <v>2193.8315722890002</v>
      </c>
      <c r="O56" s="255">
        <v>2424.6737655455004</v>
      </c>
      <c r="P56" s="233">
        <v>20493.831141918799</v>
      </c>
      <c r="Q56" s="29">
        <v>1475.5306286831001</v>
      </c>
      <c r="R56" s="29">
        <v>1454.0854648343</v>
      </c>
      <c r="S56" s="29">
        <v>1500.7559655497998</v>
      </c>
      <c r="T56" s="29">
        <v>2303.9623607486997</v>
      </c>
      <c r="U56" s="29">
        <v>2440.6562358749993</v>
      </c>
      <c r="V56" s="29">
        <v>2497.0178931055998</v>
      </c>
      <c r="W56" s="29">
        <v>2481.5497622861999</v>
      </c>
      <c r="X56" s="29">
        <v>1886.6021877583</v>
      </c>
      <c r="Y56" s="29">
        <v>1774.9527844110999</v>
      </c>
      <c r="Z56" s="256">
        <v>1957.8628642259998</v>
      </c>
      <c r="AA56" s="256">
        <v>1476.6795085362996</v>
      </c>
      <c r="AB56" s="256">
        <v>2032.617411894</v>
      </c>
      <c r="AC56" s="233">
        <v>23282.273067908402</v>
      </c>
      <c r="AD56" s="234">
        <v>1281.8752035745999</v>
      </c>
      <c r="AE56" s="234">
        <v>1155.2978875926999</v>
      </c>
      <c r="AF56" s="234">
        <v>1636.688959518</v>
      </c>
      <c r="AG56" s="234">
        <v>1856.6713996547999</v>
      </c>
      <c r="AH56" s="234">
        <v>3104.7159931358997</v>
      </c>
      <c r="AI56" s="234">
        <v>1959.3058074217997</v>
      </c>
      <c r="AJ56" s="234">
        <v>1470.1450938312996</v>
      </c>
      <c r="AK56" s="234">
        <v>1278.7123556355002</v>
      </c>
      <c r="AL56" s="234">
        <v>1368.2354501886002</v>
      </c>
      <c r="AM56" s="257">
        <v>1120.5170219967001</v>
      </c>
      <c r="AN56" s="257">
        <v>1216.3792236471004</v>
      </c>
      <c r="AO56" s="257">
        <v>1965.7214208002003</v>
      </c>
      <c r="AP56" s="258">
        <v>1170.9978879101998</v>
      </c>
      <c r="AQ56" s="29">
        <v>1055.4933293982003</v>
      </c>
      <c r="AR56" s="29">
        <v>1215.8139018606</v>
      </c>
      <c r="AS56" s="29">
        <v>1353.6478003663999</v>
      </c>
      <c r="AT56" s="29">
        <v>2098.5828104387997</v>
      </c>
      <c r="AU56" s="29">
        <v>1596.0363989920002</v>
      </c>
      <c r="AV56" s="29">
        <v>844.2447791315999</v>
      </c>
      <c r="AW56" s="29">
        <v>1013.7604534050004</v>
      </c>
      <c r="AX56" s="29">
        <v>759.93506075899973</v>
      </c>
      <c r="AY56" s="29">
        <v>1474.1087518220002</v>
      </c>
      <c r="AZ56" s="29">
        <v>877.42578923999997</v>
      </c>
      <c r="BA56" s="29">
        <v>1000.5263678536002</v>
      </c>
      <c r="BB56" s="235">
        <v>1678.1043752144008</v>
      </c>
      <c r="BC56" s="29">
        <v>1339.4455129369996</v>
      </c>
      <c r="BD56" s="29">
        <v>979.89181054799985</v>
      </c>
      <c r="BE56" s="29">
        <v>1286.2205159257996</v>
      </c>
      <c r="BF56" s="29">
        <v>932.78745892639972</v>
      </c>
      <c r="BG56" s="29">
        <v>1380.5176661093999</v>
      </c>
      <c r="BH56" s="29">
        <v>1234.6345538814005</v>
      </c>
      <c r="BI56" s="29">
        <v>1898.1607772049999</v>
      </c>
      <c r="BJ56" s="29">
        <v>1151.6552876443998</v>
      </c>
      <c r="BK56" s="29">
        <v>1565.5510911908</v>
      </c>
      <c r="BL56" s="29">
        <v>997.22806832879996</v>
      </c>
      <c r="BM56" s="29">
        <v>1467.3159836635998</v>
      </c>
      <c r="BN56" s="226">
        <f t="shared" si="18"/>
        <v>15911.513101575001</v>
      </c>
      <c r="BO56" s="234">
        <v>2061.7677420843997</v>
      </c>
      <c r="BP56" s="234">
        <v>2097.8977621951999</v>
      </c>
      <c r="BQ56" s="234">
        <v>2539.2275475322003</v>
      </c>
      <c r="BR56" s="234">
        <v>2540.2341732305999</v>
      </c>
      <c r="BS56" s="234">
        <v>3108.7618545886003</v>
      </c>
      <c r="BT56" s="234">
        <v>2055.1778978709999</v>
      </c>
      <c r="BU56" s="234">
        <v>1486.9222298504005</v>
      </c>
      <c r="BV56" s="234">
        <v>1997.6336423525995</v>
      </c>
      <c r="BW56" s="234">
        <v>711.07254882999996</v>
      </c>
      <c r="BX56" s="29">
        <v>730.59</v>
      </c>
      <c r="BY56" s="29">
        <v>290.76</v>
      </c>
      <c r="BZ56" s="29">
        <v>370.44</v>
      </c>
      <c r="CA56" s="263">
        <f t="shared" si="12"/>
        <v>19990.485398534998</v>
      </c>
      <c r="CB56" s="236">
        <v>552.23</v>
      </c>
      <c r="CC56" s="29">
        <v>78.89</v>
      </c>
      <c r="CD56" s="29">
        <v>0</v>
      </c>
      <c r="CE56" s="29">
        <v>19.207999999999998</v>
      </c>
      <c r="CF56" s="29">
        <v>13.72</v>
      </c>
      <c r="CG56" s="29">
        <v>13.72</v>
      </c>
      <c r="CH56" s="29">
        <v>89.18</v>
      </c>
      <c r="CI56" s="29">
        <v>209.23</v>
      </c>
      <c r="CJ56" s="29">
        <v>54.88</v>
      </c>
      <c r="CK56" s="29">
        <v>251.762</v>
      </c>
      <c r="CL56" s="29">
        <v>96.04</v>
      </c>
      <c r="CM56" s="29">
        <v>513.12800000000004</v>
      </c>
      <c r="CN56" s="226">
        <f>SUM(CB56:CM56)</f>
        <v>1891.9880000000003</v>
      </c>
      <c r="CO56" s="29">
        <v>20.58</v>
      </c>
      <c r="CP56" s="29">
        <v>521.36</v>
      </c>
      <c r="CQ56" s="29">
        <v>661.99</v>
      </c>
      <c r="CR56" s="29">
        <v>351.90428000000003</v>
      </c>
      <c r="CS56" s="29">
        <v>517.90941999999995</v>
      </c>
      <c r="CT56" s="29">
        <v>415.03</v>
      </c>
      <c r="CU56" s="29">
        <v>380.73</v>
      </c>
      <c r="CV56" s="29">
        <v>663.70500000000004</v>
      </c>
      <c r="CW56" s="29">
        <v>627.69000000000005</v>
      </c>
      <c r="CX56" s="29">
        <v>658.56</v>
      </c>
      <c r="CY56" s="29">
        <v>610.54</v>
      </c>
      <c r="CZ56" s="29">
        <v>411.6</v>
      </c>
      <c r="DA56" s="226">
        <f t="shared" si="14"/>
        <v>5841.5986999999996</v>
      </c>
      <c r="DB56" s="29">
        <v>205.8</v>
      </c>
      <c r="DC56" s="29">
        <v>135.828</v>
      </c>
      <c r="DD56" s="29">
        <v>819.77</v>
      </c>
      <c r="DE56" s="29">
        <v>1025.5960108561999</v>
      </c>
      <c r="DF56" s="29">
        <v>1833.7225900000001</v>
      </c>
      <c r="DG56" s="29">
        <v>2003.1276222146</v>
      </c>
      <c r="DH56" s="29">
        <v>1485.19</v>
      </c>
      <c r="DI56" s="29">
        <v>1192.268</v>
      </c>
      <c r="DJ56" s="29">
        <v>930.21600000000001</v>
      </c>
      <c r="DK56" s="29">
        <v>740.88</v>
      </c>
      <c r="DL56" s="29">
        <v>259.99400000000003</v>
      </c>
      <c r="DM56" s="29">
        <v>759.40200000000004</v>
      </c>
      <c r="DN56" s="226">
        <f t="shared" si="15"/>
        <v>11391.794223070799</v>
      </c>
      <c r="DO56" s="29">
        <v>929.53</v>
      </c>
      <c r="DP56" s="29">
        <v>746.36800000000005</v>
      </c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</row>
    <row r="57" spans="1:141" ht="20.100000000000001" customHeight="1" x14ac:dyDescent="0.25">
      <c r="A57" s="285"/>
      <c r="B57" s="217" t="s">
        <v>9</v>
      </c>
      <c r="C57" s="218" t="s">
        <v>10</v>
      </c>
      <c r="D57" s="231">
        <v>131.48325667539996</v>
      </c>
      <c r="E57" s="231">
        <v>104.2165446753</v>
      </c>
      <c r="F57" s="231">
        <v>218.18679827009998</v>
      </c>
      <c r="G57" s="231">
        <v>181.93757174590002</v>
      </c>
      <c r="H57" s="231">
        <v>164.96112079869999</v>
      </c>
      <c r="I57" s="231">
        <v>95.616960696599989</v>
      </c>
      <c r="J57" s="231">
        <v>110.62603358509999</v>
      </c>
      <c r="K57" s="231">
        <v>65.502185279100004</v>
      </c>
      <c r="L57" s="231">
        <v>33.711037388099996</v>
      </c>
      <c r="M57" s="231">
        <v>34.237893484799997</v>
      </c>
      <c r="N57" s="231">
        <v>323.0249226663999</v>
      </c>
      <c r="O57" s="231">
        <v>92.637045440699978</v>
      </c>
      <c r="P57" s="233">
        <v>1556.1413707062</v>
      </c>
      <c r="Q57" s="29">
        <v>39.618683440200002</v>
      </c>
      <c r="R57" s="29">
        <v>91.493837401800008</v>
      </c>
      <c r="S57" s="29">
        <v>190.27121077440006</v>
      </c>
      <c r="T57" s="29">
        <v>86.255620817699977</v>
      </c>
      <c r="U57" s="29">
        <v>119.13066044449999</v>
      </c>
      <c r="V57" s="29">
        <v>104.45241721199999</v>
      </c>
      <c r="W57" s="29">
        <v>70.287291851500001</v>
      </c>
      <c r="X57" s="29">
        <v>62.701266941699998</v>
      </c>
      <c r="Y57" s="29">
        <v>82.403019950899989</v>
      </c>
      <c r="Z57" s="256">
        <v>262.55769037060003</v>
      </c>
      <c r="AA57" s="256">
        <v>123.09305794500001</v>
      </c>
      <c r="AB57" s="256">
        <v>137.76310351700002</v>
      </c>
      <c r="AC57" s="233">
        <v>1370.0278606673</v>
      </c>
      <c r="AD57" s="29">
        <v>100.39824001860002</v>
      </c>
      <c r="AE57" s="29">
        <v>108.23042395470002</v>
      </c>
      <c r="AF57" s="29">
        <v>90.644975914200003</v>
      </c>
      <c r="AG57" s="29">
        <v>64.164786937300008</v>
      </c>
      <c r="AH57" s="29">
        <v>102.21757599819999</v>
      </c>
      <c r="AI57" s="29">
        <v>121.2649001103</v>
      </c>
      <c r="AJ57" s="29">
        <v>544.56783102560019</v>
      </c>
      <c r="AK57" s="29">
        <v>89.538989122500013</v>
      </c>
      <c r="AL57" s="29">
        <v>229.51234678379998</v>
      </c>
      <c r="AM57" s="125">
        <v>126.9194796753</v>
      </c>
      <c r="AN57" s="125">
        <v>186.8250322591</v>
      </c>
      <c r="AO57" s="125">
        <v>157.45421174000003</v>
      </c>
      <c r="AP57" s="258">
        <v>59.867165462999999</v>
      </c>
      <c r="AQ57" s="29">
        <v>245.52839318559998</v>
      </c>
      <c r="AR57" s="29">
        <v>226.18580663980001</v>
      </c>
      <c r="AS57" s="29">
        <v>155.66472826100005</v>
      </c>
      <c r="AT57" s="29">
        <v>284.34489528339998</v>
      </c>
      <c r="AU57" s="29">
        <v>81.708595708600015</v>
      </c>
      <c r="AV57" s="29">
        <v>125.92879801039999</v>
      </c>
      <c r="AW57" s="29">
        <v>157.37515058300002</v>
      </c>
      <c r="AX57" s="29">
        <v>47.896061409000005</v>
      </c>
      <c r="AY57" s="29">
        <v>140.19598309780005</v>
      </c>
      <c r="AZ57" s="29">
        <v>57.66187646100002</v>
      </c>
      <c r="BA57" s="29">
        <v>96.480842396399993</v>
      </c>
      <c r="BB57" s="236">
        <v>90.242612010600013</v>
      </c>
      <c r="BC57" s="29">
        <v>395.22043315440004</v>
      </c>
      <c r="BD57" s="29">
        <v>414.13818545679999</v>
      </c>
      <c r="BE57" s="29">
        <v>192.810955638</v>
      </c>
      <c r="BF57" s="29">
        <v>371.54784499840002</v>
      </c>
      <c r="BG57" s="29">
        <v>403.84954949920007</v>
      </c>
      <c r="BH57" s="29">
        <v>273.63631900640002</v>
      </c>
      <c r="BI57" s="29">
        <v>371.37056819240001</v>
      </c>
      <c r="BJ57" s="29">
        <v>398.43949364240001</v>
      </c>
      <c r="BK57" s="29">
        <v>173.64024934200003</v>
      </c>
      <c r="BL57" s="29">
        <v>219.32608460699998</v>
      </c>
      <c r="BM57" s="29">
        <v>149.807631792</v>
      </c>
      <c r="BN57" s="226">
        <f t="shared" si="18"/>
        <v>3454.0299273395999</v>
      </c>
      <c r="BO57" s="29">
        <v>246.21485301139998</v>
      </c>
      <c r="BP57" s="29">
        <v>129.60131314199998</v>
      </c>
      <c r="BQ57" s="29">
        <v>179.7978633402</v>
      </c>
      <c r="BR57" s="29">
        <v>132.04830704100002</v>
      </c>
      <c r="BS57" s="29">
        <v>254.67848489020008</v>
      </c>
      <c r="BT57" s="29">
        <v>219.17365506399997</v>
      </c>
      <c r="BU57" s="29">
        <v>198.8625894276</v>
      </c>
      <c r="BV57" s="29">
        <v>184.83606336160005</v>
      </c>
      <c r="BW57" s="29">
        <v>218.62054650379994</v>
      </c>
      <c r="BX57" s="29">
        <v>217.72078794340001</v>
      </c>
      <c r="BY57" s="29">
        <v>174.99036743240012</v>
      </c>
      <c r="BZ57" s="29">
        <v>189.21403942139992</v>
      </c>
      <c r="CA57" s="226">
        <f t="shared" si="12"/>
        <v>2345.7588705789999</v>
      </c>
      <c r="CB57" s="236">
        <v>75.719996332400001</v>
      </c>
      <c r="CC57" s="29">
        <v>214.25759164879997</v>
      </c>
      <c r="CD57" s="29">
        <v>136.86613820599999</v>
      </c>
      <c r="CE57" s="29">
        <v>346.21909567979992</v>
      </c>
      <c r="CF57" s="29">
        <v>91.060549018599971</v>
      </c>
      <c r="CG57" s="29">
        <v>270.33006009799999</v>
      </c>
      <c r="CH57" s="29">
        <v>161.46975492899989</v>
      </c>
      <c r="CI57" s="29">
        <v>75.090127527799993</v>
      </c>
      <c r="CJ57" s="29">
        <v>104.25107892079998</v>
      </c>
      <c r="CK57" s="29">
        <v>137.51799495700001</v>
      </c>
      <c r="CL57" s="29">
        <v>84.423763608800044</v>
      </c>
      <c r="CM57" s="29">
        <v>271.64475248119999</v>
      </c>
      <c r="CN57" s="226">
        <f t="shared" ref="CN57:CN90" si="25">SUM(CB57:CM57)</f>
        <v>1968.8509034081997</v>
      </c>
      <c r="CO57" s="29">
        <v>262.04265318140006</v>
      </c>
      <c r="CP57" s="29">
        <v>71.54677954200001</v>
      </c>
      <c r="CQ57" s="29">
        <v>603.28535668520033</v>
      </c>
      <c r="CR57" s="29">
        <v>1005.1739689418001</v>
      </c>
      <c r="CS57" s="29">
        <v>403.40524012739991</v>
      </c>
      <c r="CT57" s="29">
        <v>296.47015444480002</v>
      </c>
      <c r="CU57" s="29">
        <v>120.30236636600002</v>
      </c>
      <c r="CV57" s="29">
        <v>118.76490357759998</v>
      </c>
      <c r="CW57" s="29">
        <v>106.20636016199998</v>
      </c>
      <c r="CX57" s="29">
        <v>149.4023043016</v>
      </c>
      <c r="CY57" s="29">
        <v>318.38622876199992</v>
      </c>
      <c r="CZ57" s="29">
        <v>129.33750587380001</v>
      </c>
      <c r="DA57" s="226">
        <f t="shared" si="14"/>
        <v>3584.3238219656</v>
      </c>
      <c r="DB57" s="29">
        <v>182.40914731059996</v>
      </c>
      <c r="DC57" s="29">
        <v>189.52189255440004</v>
      </c>
      <c r="DD57" s="29">
        <v>320.7187781042</v>
      </c>
      <c r="DE57" s="29">
        <v>130.9301934458</v>
      </c>
      <c r="DF57" s="29">
        <v>190.20203603519994</v>
      </c>
      <c r="DG57" s="29">
        <v>138.34121752640002</v>
      </c>
      <c r="DH57" s="29">
        <v>177.59327495000002</v>
      </c>
      <c r="DI57" s="29">
        <v>116.56989538319999</v>
      </c>
      <c r="DJ57" s="29">
        <v>129.76309265920003</v>
      </c>
      <c r="DK57" s="29">
        <v>116.53256751639998</v>
      </c>
      <c r="DL57" s="29">
        <v>105.25065199040002</v>
      </c>
      <c r="DM57" s="29">
        <v>306.10223578620003</v>
      </c>
      <c r="DN57" s="226">
        <f t="shared" si="15"/>
        <v>2103.9349832620001</v>
      </c>
      <c r="DO57" s="29">
        <v>130.84833759339998</v>
      </c>
      <c r="DP57" s="29">
        <v>86.409753022600015</v>
      </c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</row>
    <row r="58" spans="1:141" ht="20.100000000000001" customHeight="1" x14ac:dyDescent="0.25">
      <c r="A58" s="285"/>
      <c r="B58" s="217" t="s">
        <v>11</v>
      </c>
      <c r="C58" s="218" t="s">
        <v>12</v>
      </c>
      <c r="D58" s="231">
        <v>131.48325667539999</v>
      </c>
      <c r="E58" s="231">
        <v>104.51186887249999</v>
      </c>
      <c r="F58" s="231">
        <v>218.18679827009998</v>
      </c>
      <c r="G58" s="231">
        <v>181.93757174589999</v>
      </c>
      <c r="H58" s="231">
        <v>165.16377076069998</v>
      </c>
      <c r="I58" s="231">
        <v>95.616960696600003</v>
      </c>
      <c r="J58" s="231">
        <v>110.62603358509999</v>
      </c>
      <c r="K58" s="231">
        <v>65.502185279100004</v>
      </c>
      <c r="L58" s="231">
        <v>33.711037388099996</v>
      </c>
      <c r="M58" s="231">
        <v>33.099936574199994</v>
      </c>
      <c r="N58" s="231">
        <v>323.0249226663999</v>
      </c>
      <c r="O58" s="231">
        <v>92.637045440699993</v>
      </c>
      <c r="P58" s="233">
        <v>1555.5013879547998</v>
      </c>
      <c r="Q58" s="29">
        <v>39.618683440200002</v>
      </c>
      <c r="R58" s="29">
        <v>91.493837401800008</v>
      </c>
      <c r="S58" s="29">
        <v>189.57408587200004</v>
      </c>
      <c r="T58" s="29">
        <v>86.255620817699992</v>
      </c>
      <c r="U58" s="29">
        <v>119.13066044449998</v>
      </c>
      <c r="V58" s="29">
        <v>104.45241721199999</v>
      </c>
      <c r="W58" s="29">
        <v>70.287291851500001</v>
      </c>
      <c r="X58" s="29">
        <v>62.701266941699998</v>
      </c>
      <c r="Y58" s="29">
        <v>82.403019950900003</v>
      </c>
      <c r="Z58" s="256">
        <v>262.55769037059997</v>
      </c>
      <c r="AA58" s="256">
        <v>123.093057945</v>
      </c>
      <c r="AB58" s="256">
        <v>137.76310351699999</v>
      </c>
      <c r="AC58" s="233">
        <v>1369.3307357648998</v>
      </c>
      <c r="AD58" s="29">
        <v>100.39824001860002</v>
      </c>
      <c r="AE58" s="29">
        <v>108.23042395469999</v>
      </c>
      <c r="AF58" s="29">
        <v>90.644975914199989</v>
      </c>
      <c r="AG58" s="29">
        <v>64.164786937299993</v>
      </c>
      <c r="AH58" s="29">
        <v>102.2175759982</v>
      </c>
      <c r="AI58" s="29">
        <v>121.2649001103</v>
      </c>
      <c r="AJ58" s="29">
        <v>544.56783102560007</v>
      </c>
      <c r="AK58" s="29">
        <v>89.538989122499999</v>
      </c>
      <c r="AL58" s="29">
        <v>229.51234678380001</v>
      </c>
      <c r="AM58" s="125">
        <v>126.91947967529998</v>
      </c>
      <c r="AN58" s="125">
        <v>186.82503225910003</v>
      </c>
      <c r="AO58" s="125">
        <v>157.45421174000003</v>
      </c>
      <c r="AP58" s="258">
        <v>59.522335077799994</v>
      </c>
      <c r="AQ58" s="29">
        <v>245.52839318560001</v>
      </c>
      <c r="AR58" s="29">
        <v>226.18580663979998</v>
      </c>
      <c r="AS58" s="29">
        <v>155.66472826099996</v>
      </c>
      <c r="AT58" s="29">
        <v>284.34489528339992</v>
      </c>
      <c r="AU58" s="29">
        <v>81.708595708600015</v>
      </c>
      <c r="AV58" s="29">
        <v>125.92879801040002</v>
      </c>
      <c r="AW58" s="29">
        <v>157.37515058300002</v>
      </c>
      <c r="AX58" s="29">
        <v>47.896061409000012</v>
      </c>
      <c r="AY58" s="29">
        <v>140.19598309780002</v>
      </c>
      <c r="AZ58" s="29">
        <v>57.661876460999999</v>
      </c>
      <c r="BA58" s="29">
        <v>96.480842396399979</v>
      </c>
      <c r="BB58" s="236">
        <v>89.542208823200014</v>
      </c>
      <c r="BC58" s="29">
        <v>395.22043315440004</v>
      </c>
      <c r="BD58" s="29">
        <v>414.13818545680004</v>
      </c>
      <c r="BE58" s="29">
        <v>192.810955638</v>
      </c>
      <c r="BF58" s="29">
        <v>371.54784499840002</v>
      </c>
      <c r="BG58" s="29">
        <v>402.44798838719993</v>
      </c>
      <c r="BH58" s="29">
        <v>273.63631900640002</v>
      </c>
      <c r="BI58" s="29">
        <v>371.37056819239996</v>
      </c>
      <c r="BJ58" s="29">
        <v>398.43949364240001</v>
      </c>
      <c r="BK58" s="29">
        <v>173.64024934200003</v>
      </c>
      <c r="BL58" s="29">
        <v>219.32608460699998</v>
      </c>
      <c r="BM58" s="29">
        <v>149.807631792</v>
      </c>
      <c r="BN58" s="226">
        <f t="shared" si="18"/>
        <v>3451.9279630402002</v>
      </c>
      <c r="BO58" s="29">
        <v>246.21485301139998</v>
      </c>
      <c r="BP58" s="29">
        <v>129.60131314199998</v>
      </c>
      <c r="BQ58" s="29">
        <v>180.27358177080004</v>
      </c>
      <c r="BR58" s="29">
        <v>152.66454396200004</v>
      </c>
      <c r="BS58" s="29">
        <v>254.6784848902</v>
      </c>
      <c r="BT58" s="29">
        <v>219.17365506400003</v>
      </c>
      <c r="BU58" s="29">
        <v>198.86258942759997</v>
      </c>
      <c r="BV58" s="29">
        <v>184.83606336160003</v>
      </c>
      <c r="BW58" s="29">
        <v>218.62054650380006</v>
      </c>
      <c r="BX58" s="29">
        <v>217.72078794339998</v>
      </c>
      <c r="BY58" s="29">
        <v>174.99036743240009</v>
      </c>
      <c r="BZ58" s="29">
        <v>189.21403942139997</v>
      </c>
      <c r="CA58" s="226">
        <f t="shared" si="12"/>
        <v>2366.8508259306</v>
      </c>
      <c r="CB58" s="236">
        <v>75.719996332400001</v>
      </c>
      <c r="CC58" s="29">
        <v>214.2575916488</v>
      </c>
      <c r="CD58" s="29">
        <v>136.86613820599999</v>
      </c>
      <c r="CE58" s="29">
        <v>346.21909567979992</v>
      </c>
      <c r="CF58" s="29">
        <v>91.060549018599971</v>
      </c>
      <c r="CG58" s="29">
        <v>270.33006009800005</v>
      </c>
      <c r="CH58" s="29">
        <v>161.469754929</v>
      </c>
      <c r="CI58" s="29">
        <v>75.090127527799993</v>
      </c>
      <c r="CJ58" s="29">
        <v>104.25107892080001</v>
      </c>
      <c r="CK58" s="29">
        <v>137.51799495699998</v>
      </c>
      <c r="CL58" s="29">
        <v>84.423763608799987</v>
      </c>
      <c r="CM58" s="29">
        <v>271.6447524812001</v>
      </c>
      <c r="CN58" s="226">
        <f t="shared" si="25"/>
        <v>1968.8509034081999</v>
      </c>
      <c r="CO58" s="29">
        <v>262.0426531814</v>
      </c>
      <c r="CP58" s="29">
        <v>67.577312023200008</v>
      </c>
      <c r="CQ58" s="29">
        <v>544.25157763619984</v>
      </c>
      <c r="CR58" s="29">
        <v>969.48251343300035</v>
      </c>
      <c r="CS58" s="29">
        <v>408.37709516799998</v>
      </c>
      <c r="CT58" s="29">
        <v>68.3341708154</v>
      </c>
      <c r="CU58" s="29">
        <v>44.734440935800009</v>
      </c>
      <c r="CV58" s="29">
        <v>113.41436460060001</v>
      </c>
      <c r="CW58" s="29">
        <v>106.206360162</v>
      </c>
      <c r="CX58" s="29">
        <v>149.40230430160003</v>
      </c>
      <c r="CY58" s="29">
        <v>318.38622876200003</v>
      </c>
      <c r="CZ58" s="29">
        <v>129.33750587379993</v>
      </c>
      <c r="DA58" s="226">
        <f t="shared" si="14"/>
        <v>3181.5465268929997</v>
      </c>
      <c r="DB58" s="29">
        <v>182.40914731059996</v>
      </c>
      <c r="DC58" s="29">
        <v>189.52189255440004</v>
      </c>
      <c r="DD58" s="29">
        <v>320.71877810420006</v>
      </c>
      <c r="DE58" s="29">
        <v>130.93019344580003</v>
      </c>
      <c r="DF58" s="29">
        <v>190.2020360352</v>
      </c>
      <c r="DG58" s="29">
        <v>138.34121752640002</v>
      </c>
      <c r="DH58" s="29">
        <v>177.59327495000005</v>
      </c>
      <c r="DI58" s="29">
        <v>116.56989538319999</v>
      </c>
      <c r="DJ58" s="29">
        <v>129.76309265920005</v>
      </c>
      <c r="DK58" s="29">
        <v>116.53256751639999</v>
      </c>
      <c r="DL58" s="29">
        <v>105.25065199039999</v>
      </c>
      <c r="DM58" s="29">
        <v>306.10223578619997</v>
      </c>
      <c r="DN58" s="226">
        <f t="shared" si="15"/>
        <v>2103.9349832620001</v>
      </c>
      <c r="DO58" s="29">
        <v>130.8483375934</v>
      </c>
      <c r="DP58" s="29">
        <v>86.4097530226</v>
      </c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</row>
    <row r="59" spans="1:141" ht="20.100000000000001" customHeight="1" x14ac:dyDescent="0.25">
      <c r="A59" s="285"/>
      <c r="B59" s="217" t="s">
        <v>13</v>
      </c>
      <c r="C59" s="218" t="s">
        <v>75</v>
      </c>
      <c r="D59" s="231">
        <v>802.34933353999998</v>
      </c>
      <c r="E59" s="231">
        <v>784.36957032999987</v>
      </c>
      <c r="F59" s="231">
        <v>761.32610211999997</v>
      </c>
      <c r="G59" s="231">
        <v>483.02352314000001</v>
      </c>
      <c r="H59" s="231">
        <v>474.49642513999999</v>
      </c>
      <c r="I59" s="231">
        <v>491.21135638999999</v>
      </c>
      <c r="J59" s="231">
        <v>390.75022324999998</v>
      </c>
      <c r="K59" s="231">
        <v>485.81740581999998</v>
      </c>
      <c r="L59" s="231">
        <v>480.93361743000003</v>
      </c>
      <c r="M59" s="231">
        <v>474.61843499000003</v>
      </c>
      <c r="N59" s="231">
        <v>438.22923594999997</v>
      </c>
      <c r="O59" s="231">
        <v>402.87007745</v>
      </c>
      <c r="P59" s="233">
        <v>6469.9953055500009</v>
      </c>
      <c r="Q59" s="29">
        <v>457.81121396999998</v>
      </c>
      <c r="R59" s="29">
        <v>401.99079103999998</v>
      </c>
      <c r="S59" s="29">
        <v>393.54330438</v>
      </c>
      <c r="T59" s="29">
        <v>455.25604681999999</v>
      </c>
      <c r="U59" s="29">
        <v>520.27648639999995</v>
      </c>
      <c r="V59" s="29">
        <v>584.66080892999992</v>
      </c>
      <c r="W59" s="29">
        <v>520.58750173999999</v>
      </c>
      <c r="X59" s="29">
        <v>668.72184572000003</v>
      </c>
      <c r="Y59" s="29">
        <v>667.31517425999994</v>
      </c>
      <c r="Z59" s="256">
        <v>698.97708231999991</v>
      </c>
      <c r="AA59" s="256">
        <v>701.49953447999997</v>
      </c>
      <c r="AB59" s="256">
        <v>673.66919366000013</v>
      </c>
      <c r="AC59" s="233">
        <v>6744.3089837199996</v>
      </c>
      <c r="AD59" s="29">
        <v>678.93862462000004</v>
      </c>
      <c r="AE59" s="29">
        <v>651.22064760000001</v>
      </c>
      <c r="AF59" s="29">
        <v>619.25934389999998</v>
      </c>
      <c r="AG59" s="29">
        <v>605.26503075999995</v>
      </c>
      <c r="AH59" s="29">
        <v>687.29257531999997</v>
      </c>
      <c r="AI59" s="29">
        <v>734.32022608</v>
      </c>
      <c r="AJ59" s="29">
        <v>693.85830068999996</v>
      </c>
      <c r="AK59" s="29">
        <v>741.25013663999994</v>
      </c>
      <c r="AL59" s="29">
        <v>834.50882715</v>
      </c>
      <c r="AM59" s="125">
        <v>967.63110486000005</v>
      </c>
      <c r="AN59" s="125">
        <v>908.83274887999994</v>
      </c>
      <c r="AO59" s="125">
        <v>873.67655913999999</v>
      </c>
      <c r="AP59" s="258">
        <v>941.48215056000004</v>
      </c>
      <c r="AQ59" s="29">
        <v>906.85896223999998</v>
      </c>
      <c r="AR59" s="29">
        <v>874.8803450800001</v>
      </c>
      <c r="AS59" s="29">
        <v>1.0571260000000001E-2</v>
      </c>
      <c r="AT59" s="29">
        <v>1736.3690646399998</v>
      </c>
      <c r="AU59" s="29">
        <v>1044.54299698</v>
      </c>
      <c r="AV59" s="29">
        <v>970.40496700000006</v>
      </c>
      <c r="AW59" s="29">
        <v>1166.98188222</v>
      </c>
      <c r="AX59" s="29">
        <v>0</v>
      </c>
      <c r="AY59" s="29">
        <v>2120.7621537200002</v>
      </c>
      <c r="AZ59" s="29">
        <v>1085.9770608400001</v>
      </c>
      <c r="BA59" s="29">
        <v>1262.8919263800001</v>
      </c>
      <c r="BB59" s="236">
        <v>1272.9065522599999</v>
      </c>
      <c r="BC59" s="29">
        <v>1288.6253093</v>
      </c>
      <c r="BD59" s="29">
        <v>1276.97366104</v>
      </c>
      <c r="BE59" s="29">
        <v>1236.75877696</v>
      </c>
      <c r="BF59" s="29">
        <v>1190.12519668</v>
      </c>
      <c r="BG59" s="29">
        <v>1348.05281016</v>
      </c>
      <c r="BH59" s="29">
        <v>1200.3792708600001</v>
      </c>
      <c r="BI59" s="29">
        <v>1455.66689926</v>
      </c>
      <c r="BJ59" s="29">
        <v>1348.1669262600001</v>
      </c>
      <c r="BK59" s="29">
        <v>1311.9327698400002</v>
      </c>
      <c r="BL59" s="29">
        <v>1329.3956613</v>
      </c>
      <c r="BM59" s="29">
        <v>1283.6059227599999</v>
      </c>
      <c r="BN59" s="226">
        <f t="shared" si="18"/>
        <v>15542.589756680003</v>
      </c>
      <c r="BO59" s="29">
        <v>1343.0899706000002</v>
      </c>
      <c r="BP59" s="29">
        <v>1212.1113800599999</v>
      </c>
      <c r="BQ59" s="29">
        <v>1265.1536340800001</v>
      </c>
      <c r="BR59" s="29">
        <v>1350.0667140800001</v>
      </c>
      <c r="BS59" s="29">
        <v>1252.9066613</v>
      </c>
      <c r="BT59" s="29">
        <v>1311.70841354</v>
      </c>
      <c r="BU59" s="29">
        <v>1316.46081574</v>
      </c>
      <c r="BV59" s="29">
        <v>1298.0618498400001</v>
      </c>
      <c r="BW59" s="29">
        <v>0</v>
      </c>
      <c r="BX59" s="29">
        <v>0</v>
      </c>
      <c r="BY59" s="29">
        <v>0</v>
      </c>
      <c r="BZ59" s="29">
        <v>0</v>
      </c>
      <c r="CA59" s="226">
        <f t="shared" si="12"/>
        <v>10349.55943924</v>
      </c>
      <c r="CB59" s="236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26">
        <f t="shared" si="25"/>
        <v>0</v>
      </c>
      <c r="CO59" s="29">
        <v>0</v>
      </c>
      <c r="CP59" s="29">
        <v>0</v>
      </c>
      <c r="CQ59" s="29">
        <v>0</v>
      </c>
      <c r="CR59" s="29">
        <v>0</v>
      </c>
      <c r="CS59" s="29">
        <v>0</v>
      </c>
      <c r="CT59" s="29">
        <v>0</v>
      </c>
      <c r="CU59" s="29">
        <v>0</v>
      </c>
      <c r="CV59" s="29">
        <v>0</v>
      </c>
      <c r="CW59" s="29">
        <v>0</v>
      </c>
      <c r="CX59" s="29">
        <v>0</v>
      </c>
      <c r="CY59" s="29">
        <v>0</v>
      </c>
      <c r="CZ59" s="29">
        <v>0</v>
      </c>
      <c r="DA59" s="226">
        <f t="shared" si="14"/>
        <v>0</v>
      </c>
      <c r="DB59" s="29">
        <v>0</v>
      </c>
      <c r="DC59" s="29">
        <v>0</v>
      </c>
      <c r="DD59" s="29">
        <v>0</v>
      </c>
      <c r="DE59" s="29">
        <v>0</v>
      </c>
      <c r="DF59" s="29">
        <v>0</v>
      </c>
      <c r="DG59" s="29">
        <v>0</v>
      </c>
      <c r="DH59" s="29">
        <v>0</v>
      </c>
      <c r="DI59" s="29">
        <v>0</v>
      </c>
      <c r="DJ59" s="29">
        <v>0</v>
      </c>
      <c r="DK59" s="29">
        <v>0</v>
      </c>
      <c r="DL59" s="29">
        <v>0</v>
      </c>
      <c r="DM59" s="29">
        <v>0</v>
      </c>
      <c r="DN59" s="226">
        <f t="shared" si="15"/>
        <v>0</v>
      </c>
      <c r="DO59" s="29">
        <v>0</v>
      </c>
      <c r="DP59" s="29">
        <v>0</v>
      </c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</row>
    <row r="60" spans="1:141" ht="20.100000000000001" customHeight="1" x14ac:dyDescent="0.25">
      <c r="A60" s="285"/>
      <c r="B60" s="217" t="s">
        <v>14</v>
      </c>
      <c r="C60" s="218" t="s">
        <v>76</v>
      </c>
      <c r="D60" s="231">
        <v>0</v>
      </c>
      <c r="E60" s="231">
        <v>0</v>
      </c>
      <c r="F60" s="231">
        <v>0</v>
      </c>
      <c r="G60" s="231">
        <v>0</v>
      </c>
      <c r="H60" s="231">
        <v>0</v>
      </c>
      <c r="I60" s="231">
        <v>0</v>
      </c>
      <c r="J60" s="231">
        <v>0</v>
      </c>
      <c r="K60" s="231">
        <v>0</v>
      </c>
      <c r="L60" s="231">
        <v>0</v>
      </c>
      <c r="M60" s="231">
        <v>0</v>
      </c>
      <c r="N60" s="231">
        <v>0</v>
      </c>
      <c r="O60" s="231">
        <v>0</v>
      </c>
      <c r="P60" s="233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56">
        <v>0</v>
      </c>
      <c r="AA60" s="256">
        <v>0</v>
      </c>
      <c r="AB60" s="256">
        <v>0</v>
      </c>
      <c r="AC60" s="233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58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36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26">
        <f t="shared" si="18"/>
        <v>0</v>
      </c>
      <c r="BO60" s="29">
        <v>0</v>
      </c>
      <c r="BP60" s="29">
        <v>0</v>
      </c>
      <c r="BQ60" s="29">
        <v>0</v>
      </c>
      <c r="BR60" s="29">
        <v>0</v>
      </c>
      <c r="BS60" s="29">
        <v>0</v>
      </c>
      <c r="BT60" s="29">
        <v>0</v>
      </c>
      <c r="BU60" s="29">
        <v>0</v>
      </c>
      <c r="BV60" s="29">
        <v>0</v>
      </c>
      <c r="BW60" s="29">
        <v>0</v>
      </c>
      <c r="BX60" s="29">
        <v>0</v>
      </c>
      <c r="BY60" s="29">
        <v>0</v>
      </c>
      <c r="BZ60" s="29">
        <v>0</v>
      </c>
      <c r="CA60" s="226">
        <f t="shared" si="12"/>
        <v>0</v>
      </c>
      <c r="CB60" s="236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0</v>
      </c>
      <c r="CI60" s="29">
        <v>0</v>
      </c>
      <c r="CJ60" s="29">
        <v>0</v>
      </c>
      <c r="CK60" s="29">
        <v>0</v>
      </c>
      <c r="CL60" s="29">
        <v>0</v>
      </c>
      <c r="CM60" s="29">
        <v>0</v>
      </c>
      <c r="CN60" s="226">
        <f t="shared" si="25"/>
        <v>0</v>
      </c>
      <c r="CO60" s="29">
        <v>0</v>
      </c>
      <c r="CP60" s="29">
        <v>0</v>
      </c>
      <c r="CQ60" s="29">
        <v>0</v>
      </c>
      <c r="CR60" s="29">
        <v>0</v>
      </c>
      <c r="CS60" s="29">
        <v>0</v>
      </c>
      <c r="CT60" s="29">
        <v>0</v>
      </c>
      <c r="CU60" s="29">
        <v>0</v>
      </c>
      <c r="CV60" s="29">
        <v>0</v>
      </c>
      <c r="CW60" s="29">
        <v>0</v>
      </c>
      <c r="CX60" s="29">
        <v>0</v>
      </c>
      <c r="CY60" s="29">
        <v>0</v>
      </c>
      <c r="CZ60" s="29">
        <v>0</v>
      </c>
      <c r="DA60" s="226">
        <f t="shared" si="14"/>
        <v>0</v>
      </c>
      <c r="DB60" s="29">
        <v>0</v>
      </c>
      <c r="DC60" s="29">
        <v>0</v>
      </c>
      <c r="DD60" s="29">
        <v>0</v>
      </c>
      <c r="DE60" s="29">
        <v>0</v>
      </c>
      <c r="DF60" s="29">
        <v>0</v>
      </c>
      <c r="DG60" s="29">
        <v>0</v>
      </c>
      <c r="DH60" s="29">
        <v>0</v>
      </c>
      <c r="DI60" s="29">
        <v>0</v>
      </c>
      <c r="DJ60" s="29">
        <v>0</v>
      </c>
      <c r="DK60" s="29">
        <v>0</v>
      </c>
      <c r="DL60" s="29">
        <v>0</v>
      </c>
      <c r="DM60" s="29">
        <v>0</v>
      </c>
      <c r="DN60" s="226">
        <f t="shared" si="15"/>
        <v>0</v>
      </c>
      <c r="DO60" s="29">
        <v>0</v>
      </c>
      <c r="DP60" s="29">
        <v>0</v>
      </c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</row>
    <row r="61" spans="1:141" ht="20.100000000000001" customHeight="1" x14ac:dyDescent="0.25">
      <c r="A61" s="285"/>
      <c r="B61" s="217" t="s">
        <v>15</v>
      </c>
      <c r="C61" s="218" t="s">
        <v>16</v>
      </c>
      <c r="D61" s="231">
        <v>0</v>
      </c>
      <c r="E61" s="231">
        <v>0</v>
      </c>
      <c r="F61" s="231">
        <v>98.000000002500002</v>
      </c>
      <c r="G61" s="231">
        <v>1.42885</v>
      </c>
      <c r="H61" s="231">
        <v>11.500500000000001</v>
      </c>
      <c r="I61" s="231">
        <v>0</v>
      </c>
      <c r="J61" s="231">
        <v>0</v>
      </c>
      <c r="K61" s="231">
        <v>0</v>
      </c>
      <c r="L61" s="231">
        <v>0</v>
      </c>
      <c r="M61" s="231">
        <v>4.8789999999999996</v>
      </c>
      <c r="N61" s="231">
        <v>0</v>
      </c>
      <c r="O61" s="231">
        <v>0</v>
      </c>
      <c r="P61" s="233">
        <v>115.80835000250001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56">
        <v>0</v>
      </c>
      <c r="AA61" s="256">
        <v>216.45599999999999</v>
      </c>
      <c r="AB61" s="256">
        <v>2984.2065000695002</v>
      </c>
      <c r="AC61" s="233">
        <v>3200.6625000695003</v>
      </c>
      <c r="AD61" s="29">
        <v>31.23</v>
      </c>
      <c r="AE61" s="29">
        <v>34.61</v>
      </c>
      <c r="AF61" s="29">
        <v>34.500069000000003</v>
      </c>
      <c r="AG61" s="29">
        <v>60.976500000000001</v>
      </c>
      <c r="AH61" s="29">
        <v>301.09300000000002</v>
      </c>
      <c r="AI61" s="29">
        <v>75.562399999999997</v>
      </c>
      <c r="AJ61" s="29">
        <v>643.0915</v>
      </c>
      <c r="AK61" s="29">
        <v>886.77959999999996</v>
      </c>
      <c r="AL61" s="29">
        <v>496.01400000000001</v>
      </c>
      <c r="AM61" s="125">
        <v>85.875</v>
      </c>
      <c r="AN61" s="125">
        <v>6.86</v>
      </c>
      <c r="AO61" s="125">
        <v>0</v>
      </c>
      <c r="AP61" s="258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36">
        <v>2.7440000000000002</v>
      </c>
      <c r="BC61" s="29">
        <v>6.5170000000000003</v>
      </c>
      <c r="BD61" s="29">
        <v>2.0579999999999998</v>
      </c>
      <c r="BE61" s="29">
        <v>3.43</v>
      </c>
      <c r="BF61" s="29">
        <v>0</v>
      </c>
      <c r="BG61" s="29">
        <v>3.43</v>
      </c>
      <c r="BH61" s="29">
        <v>3.43</v>
      </c>
      <c r="BI61" s="29">
        <v>0</v>
      </c>
      <c r="BJ61" s="29">
        <v>0</v>
      </c>
      <c r="BK61" s="29">
        <v>20.58</v>
      </c>
      <c r="BL61" s="29">
        <v>1.3908718600000002E-2</v>
      </c>
      <c r="BM61" s="29">
        <v>0</v>
      </c>
      <c r="BN61" s="226">
        <f t="shared" si="18"/>
        <v>42.2029087186</v>
      </c>
      <c r="BO61" s="29">
        <v>0</v>
      </c>
      <c r="BP61" s="29">
        <v>0</v>
      </c>
      <c r="BQ61" s="29">
        <v>0</v>
      </c>
      <c r="BR61" s="29">
        <v>0</v>
      </c>
      <c r="BS61" s="29">
        <v>0</v>
      </c>
      <c r="BT61" s="29">
        <v>0</v>
      </c>
      <c r="BU61" s="29">
        <v>0</v>
      </c>
      <c r="BV61" s="29">
        <v>0</v>
      </c>
      <c r="BW61" s="29">
        <v>0</v>
      </c>
      <c r="BX61" s="29">
        <v>0</v>
      </c>
      <c r="BY61" s="29">
        <v>0</v>
      </c>
      <c r="BZ61" s="29">
        <v>0</v>
      </c>
      <c r="CA61" s="226">
        <f t="shared" si="12"/>
        <v>0</v>
      </c>
      <c r="CB61" s="236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0</v>
      </c>
      <c r="CH61" s="29">
        <v>0</v>
      </c>
      <c r="CI61" s="29">
        <v>0</v>
      </c>
      <c r="CJ61" s="29">
        <v>0</v>
      </c>
      <c r="CK61" s="29">
        <v>0.34300000000000003</v>
      </c>
      <c r="CL61" s="29">
        <v>0</v>
      </c>
      <c r="CM61" s="29">
        <v>0</v>
      </c>
      <c r="CN61" s="226">
        <f t="shared" si="25"/>
        <v>0.34300000000000003</v>
      </c>
      <c r="CO61" s="29">
        <v>0</v>
      </c>
      <c r="CP61" s="29">
        <v>0</v>
      </c>
      <c r="CQ61" s="29">
        <v>0</v>
      </c>
      <c r="CR61" s="29">
        <v>0</v>
      </c>
      <c r="CS61" s="29">
        <v>0</v>
      </c>
      <c r="CT61" s="29">
        <v>0</v>
      </c>
      <c r="CU61" s="29">
        <v>0</v>
      </c>
      <c r="CV61" s="29">
        <v>0</v>
      </c>
      <c r="CW61" s="29">
        <v>0</v>
      </c>
      <c r="CX61" s="29">
        <v>0</v>
      </c>
      <c r="CY61" s="29">
        <v>0</v>
      </c>
      <c r="CZ61" s="29">
        <v>0</v>
      </c>
      <c r="DA61" s="226">
        <f t="shared" si="14"/>
        <v>0</v>
      </c>
      <c r="DB61" s="29">
        <v>0</v>
      </c>
      <c r="DC61" s="29">
        <v>0.13719999999999999</v>
      </c>
      <c r="DD61" s="29">
        <v>0</v>
      </c>
      <c r="DE61" s="29">
        <v>0</v>
      </c>
      <c r="DF61" s="29">
        <v>0</v>
      </c>
      <c r="DG61" s="29">
        <v>0</v>
      </c>
      <c r="DH61" s="29">
        <v>0</v>
      </c>
      <c r="DI61" s="29">
        <v>0</v>
      </c>
      <c r="DJ61" s="29">
        <v>0</v>
      </c>
      <c r="DK61" s="29">
        <v>0</v>
      </c>
      <c r="DL61" s="29">
        <v>0</v>
      </c>
      <c r="DM61" s="29">
        <v>0</v>
      </c>
      <c r="DN61" s="226">
        <f t="shared" si="15"/>
        <v>0.13719999999999999</v>
      </c>
      <c r="DO61" s="29">
        <v>0</v>
      </c>
      <c r="DP61" s="29">
        <v>0</v>
      </c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</row>
    <row r="62" spans="1:141" ht="20.100000000000001" customHeight="1" x14ac:dyDescent="0.25">
      <c r="A62" s="285"/>
      <c r="B62" s="217" t="s">
        <v>19</v>
      </c>
      <c r="C62" s="218" t="s">
        <v>20</v>
      </c>
      <c r="D62" s="231">
        <v>837.72285072789987</v>
      </c>
      <c r="E62" s="231">
        <v>678.10867391310001</v>
      </c>
      <c r="F62" s="231">
        <v>924.06252347259988</v>
      </c>
      <c r="G62" s="231">
        <v>884.62928392209994</v>
      </c>
      <c r="H62" s="231">
        <v>879.33339881259985</v>
      </c>
      <c r="I62" s="231">
        <v>1027.4582229575001</v>
      </c>
      <c r="J62" s="231">
        <v>1008.9065518011998</v>
      </c>
      <c r="K62" s="231">
        <v>1080.9570192515998</v>
      </c>
      <c r="L62" s="231">
        <v>876.73797161830009</v>
      </c>
      <c r="M62" s="231">
        <v>980.42927458829979</v>
      </c>
      <c r="N62" s="231">
        <v>872.72284777650009</v>
      </c>
      <c r="O62" s="231">
        <v>890.94512265729986</v>
      </c>
      <c r="P62" s="233">
        <v>10942.013741499</v>
      </c>
      <c r="Q62" s="29">
        <v>854.66589948349986</v>
      </c>
      <c r="R62" s="29">
        <v>746.51504302830006</v>
      </c>
      <c r="S62" s="29">
        <v>844.05240119559994</v>
      </c>
      <c r="T62" s="29">
        <v>1010.5824901134001</v>
      </c>
      <c r="U62" s="29">
        <v>1009.0469731152999</v>
      </c>
      <c r="V62" s="29">
        <v>824.0410982889</v>
      </c>
      <c r="W62" s="29">
        <v>819.65652980619996</v>
      </c>
      <c r="X62" s="29">
        <v>744.64260069099998</v>
      </c>
      <c r="Y62" s="29">
        <v>727.86717743830013</v>
      </c>
      <c r="Z62" s="29">
        <v>843.68035507190018</v>
      </c>
      <c r="AA62" s="29">
        <v>868.66459941969993</v>
      </c>
      <c r="AB62" s="256">
        <v>1009.1367374535001</v>
      </c>
      <c r="AC62" s="233">
        <v>10302.5519051056</v>
      </c>
      <c r="AD62" s="29">
        <v>741.29915755579987</v>
      </c>
      <c r="AE62" s="29">
        <v>668.93213728160003</v>
      </c>
      <c r="AF62" s="29">
        <v>869.7348388869998</v>
      </c>
      <c r="AG62" s="29">
        <v>1013.3409158477998</v>
      </c>
      <c r="AH62" s="29">
        <v>1151.5738378807</v>
      </c>
      <c r="AI62" s="29">
        <v>932.76969050220009</v>
      </c>
      <c r="AJ62" s="29">
        <v>1028.0910491923999</v>
      </c>
      <c r="AK62" s="29">
        <v>1124.0587103486998</v>
      </c>
      <c r="AL62" s="29">
        <v>1206.1722785202001</v>
      </c>
      <c r="AM62" s="125">
        <v>1176.3821340543</v>
      </c>
      <c r="AN62" s="125">
        <v>1047.9296305604</v>
      </c>
      <c r="AO62" s="125">
        <v>1594.1624222650003</v>
      </c>
      <c r="AP62" s="258">
        <v>1052.7587098993999</v>
      </c>
      <c r="AQ62" s="29">
        <v>929.97727199999997</v>
      </c>
      <c r="AR62" s="29">
        <v>1241.2985850846001</v>
      </c>
      <c r="AS62" s="29">
        <v>1341.5507878724002</v>
      </c>
      <c r="AT62" s="29">
        <v>1645.3266398100002</v>
      </c>
      <c r="AU62" s="29">
        <v>1136.4116509116002</v>
      </c>
      <c r="AV62" s="29">
        <v>1223.2666126520003</v>
      </c>
      <c r="AW62" s="29">
        <v>1273.4459832149996</v>
      </c>
      <c r="AX62" s="29">
        <v>1115.3942199932007</v>
      </c>
      <c r="AY62" s="29">
        <v>1409.8216353997996</v>
      </c>
      <c r="AZ62" s="29">
        <v>1336.3465967740003</v>
      </c>
      <c r="BA62" s="29">
        <v>1262.1140471071999</v>
      </c>
      <c r="BB62" s="236">
        <v>1317.4435639049996</v>
      </c>
      <c r="BC62" s="29">
        <v>1024.6340017060004</v>
      </c>
      <c r="BD62" s="29">
        <v>1507.7102966688003</v>
      </c>
      <c r="BE62" s="29">
        <v>1637.3562301319994</v>
      </c>
      <c r="BF62" s="29">
        <v>1770.6470809467999</v>
      </c>
      <c r="BG62" s="29">
        <v>1943.3469824117994</v>
      </c>
      <c r="BH62" s="29">
        <v>1855.6926026450001</v>
      </c>
      <c r="BI62" s="29">
        <v>1917.0409457626001</v>
      </c>
      <c r="BJ62" s="29">
        <v>1982.7348345644004</v>
      </c>
      <c r="BK62" s="29">
        <v>1961.0072517812005</v>
      </c>
      <c r="BL62" s="29">
        <v>1749.1356176615984</v>
      </c>
      <c r="BM62" s="29">
        <v>1842.6059386993993</v>
      </c>
      <c r="BN62" s="226">
        <f t="shared" si="18"/>
        <v>20509.3553468846</v>
      </c>
      <c r="BO62" s="29">
        <v>1621.5225429157992</v>
      </c>
      <c r="BP62" s="29">
        <v>1728.0993539165997</v>
      </c>
      <c r="BQ62" s="29">
        <v>1633.1730229177999</v>
      </c>
      <c r="BR62" s="29">
        <v>1918.3380233807998</v>
      </c>
      <c r="BS62" s="29">
        <v>2120.4669013779994</v>
      </c>
      <c r="BT62" s="29">
        <v>1707.1714488108009</v>
      </c>
      <c r="BU62" s="29">
        <v>1837.9945731601983</v>
      </c>
      <c r="BV62" s="29">
        <v>1476.8680835789989</v>
      </c>
      <c r="BW62" s="29">
        <v>1394.7799346348004</v>
      </c>
      <c r="BX62" s="29">
        <v>1274.4890554760009</v>
      </c>
      <c r="BY62" s="29">
        <v>920.13978155960081</v>
      </c>
      <c r="BZ62" s="29">
        <v>1510.8208801139992</v>
      </c>
      <c r="CA62" s="226">
        <f t="shared" si="12"/>
        <v>19143.863601843394</v>
      </c>
      <c r="CB62" s="236">
        <v>1073.293038351801</v>
      </c>
      <c r="CC62" s="29">
        <v>864.55610791759977</v>
      </c>
      <c r="CD62" s="29">
        <v>1093.0509288859994</v>
      </c>
      <c r="CE62" s="29">
        <v>1553.4623518567996</v>
      </c>
      <c r="CF62" s="29">
        <v>1287.3466360327998</v>
      </c>
      <c r="CG62" s="29">
        <v>1156.3158260065998</v>
      </c>
      <c r="CH62" s="29">
        <v>888.52701065100075</v>
      </c>
      <c r="CI62" s="29">
        <v>1010.8112340354005</v>
      </c>
      <c r="CJ62" s="29">
        <v>1057.7267419306002</v>
      </c>
      <c r="CK62" s="29">
        <v>1508.909162479599</v>
      </c>
      <c r="CL62" s="29">
        <v>952.53944711660006</v>
      </c>
      <c r="CM62" s="29">
        <v>2361.9485531236032</v>
      </c>
      <c r="CN62" s="226">
        <f t="shared" si="25"/>
        <v>14808.487038388404</v>
      </c>
      <c r="CO62" s="29">
        <v>1146.7572529951995</v>
      </c>
      <c r="CP62" s="29">
        <v>1049.0502624993997</v>
      </c>
      <c r="CQ62" s="29">
        <v>1514.8709973599994</v>
      </c>
      <c r="CR62" s="29">
        <v>1918.5845770630015</v>
      </c>
      <c r="CS62" s="29">
        <v>1868.1156688123976</v>
      </c>
      <c r="CT62" s="29">
        <v>1411.4349241005991</v>
      </c>
      <c r="CU62" s="29">
        <v>1009.6602876569999</v>
      </c>
      <c r="CV62" s="29">
        <v>1139.1400237629996</v>
      </c>
      <c r="CW62" s="29">
        <v>1024.0732115235996</v>
      </c>
      <c r="CX62" s="29">
        <v>990.60186481200003</v>
      </c>
      <c r="CY62" s="29">
        <v>1079.8117927282012</v>
      </c>
      <c r="CZ62" s="29">
        <v>1204.2471358792002</v>
      </c>
      <c r="DA62" s="226">
        <f t="shared" si="14"/>
        <v>15356.347999193596</v>
      </c>
      <c r="DB62" s="29">
        <v>894.34660720440013</v>
      </c>
      <c r="DC62" s="29">
        <v>852.08897166959991</v>
      </c>
      <c r="DD62" s="29">
        <v>1194.9584325923995</v>
      </c>
      <c r="DE62" s="29">
        <v>1022.8566723634</v>
      </c>
      <c r="DF62" s="29">
        <v>2466.2185242786004</v>
      </c>
      <c r="DG62" s="29">
        <v>1333.4651225111995</v>
      </c>
      <c r="DH62" s="29">
        <v>998.35208152399946</v>
      </c>
      <c r="DI62" s="29">
        <v>1055.6336787556002</v>
      </c>
      <c r="DJ62" s="29">
        <v>1356.0948693823996</v>
      </c>
      <c r="DK62" s="29">
        <v>1169.2019026604005</v>
      </c>
      <c r="DL62" s="29">
        <v>1219.2084408055989</v>
      </c>
      <c r="DM62" s="29">
        <v>1259.2779079775994</v>
      </c>
      <c r="DN62" s="226">
        <f t="shared" si="15"/>
        <v>14821.703211725197</v>
      </c>
      <c r="DO62" s="29">
        <v>1212.3530698649997</v>
      </c>
      <c r="DP62" s="29">
        <v>783.38962494379962</v>
      </c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</row>
    <row r="63" spans="1:141" ht="20.100000000000001" customHeight="1" x14ac:dyDescent="0.25">
      <c r="A63" s="285"/>
      <c r="B63" s="217" t="s">
        <v>26</v>
      </c>
      <c r="C63" s="218" t="s">
        <v>66</v>
      </c>
      <c r="D63" s="231">
        <v>0</v>
      </c>
      <c r="E63" s="231">
        <v>0</v>
      </c>
      <c r="F63" s="231">
        <v>0</v>
      </c>
      <c r="G63" s="231">
        <v>0</v>
      </c>
      <c r="H63" s="231">
        <v>0</v>
      </c>
      <c r="I63" s="231">
        <v>0</v>
      </c>
      <c r="J63" s="231">
        <v>0</v>
      </c>
      <c r="K63" s="231">
        <v>0</v>
      </c>
      <c r="L63" s="231">
        <v>0</v>
      </c>
      <c r="M63" s="231">
        <v>0</v>
      </c>
      <c r="N63" s="231">
        <v>0</v>
      </c>
      <c r="O63" s="231">
        <v>0</v>
      </c>
      <c r="P63" s="233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56">
        <v>0</v>
      </c>
      <c r="AA63" s="256">
        <v>0</v>
      </c>
      <c r="AB63" s="256">
        <v>0</v>
      </c>
      <c r="AC63" s="233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58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36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26">
        <f t="shared" si="18"/>
        <v>0</v>
      </c>
      <c r="BO63" s="29">
        <v>0</v>
      </c>
      <c r="BP63" s="29">
        <v>0</v>
      </c>
      <c r="BQ63" s="29">
        <v>0</v>
      </c>
      <c r="BR63" s="29">
        <v>0</v>
      </c>
      <c r="BS63" s="29">
        <v>0</v>
      </c>
      <c r="BT63" s="29">
        <v>0</v>
      </c>
      <c r="BU63" s="29">
        <v>0</v>
      </c>
      <c r="BV63" s="29">
        <v>0</v>
      </c>
      <c r="BW63" s="29">
        <v>384.47717017920007</v>
      </c>
      <c r="BX63" s="29">
        <v>830.50591241660004</v>
      </c>
      <c r="BY63" s="29">
        <v>347.8339920226</v>
      </c>
      <c r="BZ63" s="29">
        <v>384.30822347119999</v>
      </c>
      <c r="CA63" s="226">
        <f t="shared" si="12"/>
        <v>1947.1252980896002</v>
      </c>
      <c r="CB63" s="236">
        <v>490.76149499580004</v>
      </c>
      <c r="CC63" s="29">
        <v>113.2515780354</v>
      </c>
      <c r="CD63" s="29">
        <v>20.591661999999999</v>
      </c>
      <c r="CE63" s="29">
        <v>19.208457356199997</v>
      </c>
      <c r="CF63" s="29">
        <v>13.720762214600001</v>
      </c>
      <c r="CG63" s="29">
        <v>0</v>
      </c>
      <c r="CH63" s="29">
        <v>41.178312427000002</v>
      </c>
      <c r="CI63" s="29">
        <v>205.88167227880004</v>
      </c>
      <c r="CJ63" s="29">
        <v>72.062108641599991</v>
      </c>
      <c r="CK63" s="29">
        <v>212.69466220799998</v>
      </c>
      <c r="CL63" s="29">
        <v>107.73038887520001</v>
      </c>
      <c r="CM63" s="29">
        <v>520.06152568580012</v>
      </c>
      <c r="CN63" s="226">
        <f t="shared" si="25"/>
        <v>1817.1426247184004</v>
      </c>
      <c r="CO63" s="29">
        <v>89.201365881600012</v>
      </c>
      <c r="CP63" s="29">
        <v>332.76739515040003</v>
      </c>
      <c r="CQ63" s="29">
        <v>624.40977636940011</v>
      </c>
      <c r="CR63" s="29">
        <v>389.7543856346</v>
      </c>
      <c r="CS63" s="29">
        <v>483.74250941940005</v>
      </c>
      <c r="CT63" s="29">
        <v>346.60957024120012</v>
      </c>
      <c r="CU63" s="29">
        <v>394.65001681420006</v>
      </c>
      <c r="CV63" s="29">
        <v>687.96991759999992</v>
      </c>
      <c r="CW63" s="29">
        <v>638.15715943140003</v>
      </c>
      <c r="CX63" s="29">
        <v>494.03284679420005</v>
      </c>
      <c r="CY63" s="29">
        <v>837.11626274779996</v>
      </c>
      <c r="CZ63" s="29">
        <v>360.23155785399996</v>
      </c>
      <c r="DA63" s="226">
        <f t="shared" si="14"/>
        <v>5678.6427639382009</v>
      </c>
      <c r="DB63" s="29">
        <v>219.59114382519996</v>
      </c>
      <c r="DC63" s="29">
        <v>149.60478557079998</v>
      </c>
      <c r="DD63" s="29">
        <v>350.00265452320002</v>
      </c>
      <c r="DE63" s="29">
        <v>950.53876893360007</v>
      </c>
      <c r="DF63" s="29">
        <v>1669.8075010862005</v>
      </c>
      <c r="DG63" s="29">
        <v>1750.3007732951996</v>
      </c>
      <c r="DH63" s="29">
        <v>1527.5649557350007</v>
      </c>
      <c r="DI63" s="29">
        <v>1377.4499108103996</v>
      </c>
      <c r="DJ63" s="29">
        <v>934.41983859560014</v>
      </c>
      <c r="DK63" s="29">
        <v>835.66011544959986</v>
      </c>
      <c r="DL63" s="29">
        <v>430.65071927079993</v>
      </c>
      <c r="DM63" s="29">
        <v>613.77894502120012</v>
      </c>
      <c r="DN63" s="226">
        <f t="shared" si="15"/>
        <v>10809.370112116801</v>
      </c>
      <c r="DO63" s="29">
        <v>1058.4584998455998</v>
      </c>
      <c r="DP63" s="29">
        <v>782.39363663579979</v>
      </c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</row>
    <row r="64" spans="1:141" ht="20.100000000000001" customHeight="1" x14ac:dyDescent="0.25">
      <c r="A64" s="285"/>
      <c r="B64" s="217" t="s">
        <v>90</v>
      </c>
      <c r="C64" s="218" t="s">
        <v>94</v>
      </c>
      <c r="D64" s="231">
        <v>0</v>
      </c>
      <c r="E64" s="231">
        <v>0</v>
      </c>
      <c r="F64" s="231">
        <v>0</v>
      </c>
      <c r="G64" s="231">
        <v>0</v>
      </c>
      <c r="H64" s="231">
        <v>0</v>
      </c>
      <c r="I64" s="231">
        <v>0</v>
      </c>
      <c r="J64" s="231">
        <v>0</v>
      </c>
      <c r="K64" s="231">
        <v>0</v>
      </c>
      <c r="L64" s="231">
        <v>0</v>
      </c>
      <c r="M64" s="231">
        <v>0</v>
      </c>
      <c r="N64" s="231">
        <v>0</v>
      </c>
      <c r="O64" s="231">
        <v>0</v>
      </c>
      <c r="P64" s="233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56">
        <v>0</v>
      </c>
      <c r="AC64" s="233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58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36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26">
        <f t="shared" si="18"/>
        <v>0</v>
      </c>
      <c r="BO64" s="29">
        <v>0</v>
      </c>
      <c r="BP64" s="29">
        <v>0</v>
      </c>
      <c r="BQ64" s="29">
        <v>0</v>
      </c>
      <c r="BR64" s="29">
        <v>0</v>
      </c>
      <c r="BS64" s="29">
        <v>0</v>
      </c>
      <c r="BT64" s="29">
        <v>0</v>
      </c>
      <c r="BU64" s="29">
        <v>0</v>
      </c>
      <c r="BV64" s="29">
        <v>0</v>
      </c>
      <c r="BW64" s="29">
        <v>0</v>
      </c>
      <c r="BX64" s="29">
        <v>0</v>
      </c>
      <c r="BY64" s="29">
        <v>0</v>
      </c>
      <c r="BZ64" s="29">
        <v>44.427460669199995</v>
      </c>
      <c r="CA64" s="226">
        <f t="shared" si="12"/>
        <v>44.427460669199995</v>
      </c>
      <c r="CB64" s="236">
        <v>37.508755739000001</v>
      </c>
      <c r="CC64" s="29">
        <v>33.163423538000018</v>
      </c>
      <c r="CD64" s="29">
        <v>35.684219512200023</v>
      </c>
      <c r="CE64" s="29">
        <v>33.849168003000003</v>
      </c>
      <c r="CF64" s="29">
        <v>37.405046190400022</v>
      </c>
      <c r="CG64" s="29">
        <v>41.210279272400008</v>
      </c>
      <c r="CH64" s="29">
        <v>42.448449864800004</v>
      </c>
      <c r="CI64" s="29">
        <v>36.330736644999973</v>
      </c>
      <c r="CJ64" s="29">
        <v>39.758867775200017</v>
      </c>
      <c r="CK64" s="29">
        <v>38.954305160399997</v>
      </c>
      <c r="CL64" s="29">
        <v>40.556992691599994</v>
      </c>
      <c r="CM64" s="29">
        <v>44.085495911800017</v>
      </c>
      <c r="CN64" s="226">
        <f t="shared" si="25"/>
        <v>460.9557403038001</v>
      </c>
      <c r="CO64" s="29">
        <v>36.583007656999975</v>
      </c>
      <c r="CP64" s="29">
        <v>33.399591866199991</v>
      </c>
      <c r="CQ64" s="29">
        <v>37.713744201000019</v>
      </c>
      <c r="CR64" s="29">
        <v>36.688718679200001</v>
      </c>
      <c r="CS64" s="29">
        <v>39.522199353000005</v>
      </c>
      <c r="CT64" s="29">
        <v>38.450790078400004</v>
      </c>
      <c r="CU64" s="29">
        <v>37.645388965800009</v>
      </c>
      <c r="CV64" s="29">
        <v>34.843722639600003</v>
      </c>
      <c r="CW64" s="29">
        <v>32.521909403199999</v>
      </c>
      <c r="CX64" s="29">
        <v>33.719182116200017</v>
      </c>
      <c r="CY64" s="29">
        <v>34.049839810000002</v>
      </c>
      <c r="CZ64" s="29">
        <v>34.004477374000011</v>
      </c>
      <c r="DA64" s="226">
        <f t="shared" si="14"/>
        <v>429.14257214360003</v>
      </c>
      <c r="DB64" s="29">
        <v>33.860315434399993</v>
      </c>
      <c r="DC64" s="29">
        <v>23.513914229400001</v>
      </c>
      <c r="DD64" s="29">
        <v>34.754774576200006</v>
      </c>
      <c r="DE64" s="29">
        <v>25.417772087399982</v>
      </c>
      <c r="DF64" s="29">
        <v>34.357159646599996</v>
      </c>
      <c r="DG64" s="29">
        <v>33.783236817399995</v>
      </c>
      <c r="DH64" s="29">
        <v>32.203085209400008</v>
      </c>
      <c r="DI64" s="29">
        <v>32.989473283199999</v>
      </c>
      <c r="DJ64" s="29">
        <v>29.325777710600029</v>
      </c>
      <c r="DK64" s="29">
        <v>33.008526590200049</v>
      </c>
      <c r="DL64" s="29">
        <v>35.991080346199965</v>
      </c>
      <c r="DM64" s="29">
        <v>33.930212180199987</v>
      </c>
      <c r="DN64" s="226">
        <f t="shared" si="15"/>
        <v>383.13532811120001</v>
      </c>
      <c r="DO64" s="29">
        <v>36.536832585400006</v>
      </c>
      <c r="DP64" s="29">
        <v>27.538178056200007</v>
      </c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</row>
    <row r="65" spans="1:141" ht="20.100000000000001" customHeight="1" x14ac:dyDescent="0.25">
      <c r="A65" s="285"/>
      <c r="B65" s="217" t="s">
        <v>88</v>
      </c>
      <c r="C65" s="218" t="s">
        <v>93</v>
      </c>
      <c r="D65" s="231">
        <v>0</v>
      </c>
      <c r="E65" s="231">
        <v>0</v>
      </c>
      <c r="F65" s="231">
        <v>0</v>
      </c>
      <c r="G65" s="231">
        <v>0</v>
      </c>
      <c r="H65" s="231">
        <v>0</v>
      </c>
      <c r="I65" s="231">
        <v>0</v>
      </c>
      <c r="J65" s="231">
        <v>0</v>
      </c>
      <c r="K65" s="231">
        <v>0</v>
      </c>
      <c r="L65" s="231">
        <v>0</v>
      </c>
      <c r="M65" s="231">
        <v>0</v>
      </c>
      <c r="N65" s="231">
        <v>0</v>
      </c>
      <c r="O65" s="231">
        <v>0</v>
      </c>
      <c r="P65" s="233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56">
        <v>0</v>
      </c>
      <c r="AC65" s="233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58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36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26">
        <f t="shared" si="18"/>
        <v>0</v>
      </c>
      <c r="BO65" s="29">
        <v>0</v>
      </c>
      <c r="BP65" s="29">
        <v>0</v>
      </c>
      <c r="BQ65" s="29">
        <v>0</v>
      </c>
      <c r="BR65" s="29">
        <v>0</v>
      </c>
      <c r="BS65" s="29">
        <v>0</v>
      </c>
      <c r="BT65" s="29">
        <v>0</v>
      </c>
      <c r="BU65" s="29">
        <v>0</v>
      </c>
      <c r="BV65" s="29">
        <v>0</v>
      </c>
      <c r="BW65" s="29">
        <v>0</v>
      </c>
      <c r="BX65" s="29">
        <v>0</v>
      </c>
      <c r="BY65" s="29">
        <v>0</v>
      </c>
      <c r="BZ65" s="29">
        <v>47.652183401199999</v>
      </c>
      <c r="CA65" s="226">
        <f t="shared" si="12"/>
        <v>47.652183401199999</v>
      </c>
      <c r="CB65" s="236">
        <v>39.429074647200004</v>
      </c>
      <c r="CC65" s="29">
        <v>34.890464896000005</v>
      </c>
      <c r="CD65" s="29">
        <v>36.869943072200009</v>
      </c>
      <c r="CE65" s="29">
        <v>35.081069241400009</v>
      </c>
      <c r="CF65" s="29">
        <v>38.263421114800011</v>
      </c>
      <c r="CG65" s="29">
        <v>42.000377097000012</v>
      </c>
      <c r="CH65" s="29">
        <v>43.049224723400023</v>
      </c>
      <c r="CI65" s="29">
        <v>36.896091334199994</v>
      </c>
      <c r="CJ65" s="29">
        <v>40.076500249799999</v>
      </c>
      <c r="CK65" s="29">
        <v>39.242013491800002</v>
      </c>
      <c r="CL65" s="29">
        <v>41.734452764199993</v>
      </c>
      <c r="CM65" s="29">
        <v>45.704705135600008</v>
      </c>
      <c r="CN65" s="226">
        <f t="shared" si="25"/>
        <v>473.23733776760002</v>
      </c>
      <c r="CO65" s="29">
        <v>37.565698472400008</v>
      </c>
      <c r="CP65" s="29">
        <v>35.923017415600007</v>
      </c>
      <c r="CQ65" s="29">
        <v>39.594692883200018</v>
      </c>
      <c r="CR65" s="29">
        <v>38.209409728000004</v>
      </c>
      <c r="CS65" s="29">
        <v>41.007528610999998</v>
      </c>
      <c r="CT65" s="29">
        <v>39.607975283800002</v>
      </c>
      <c r="CU65" s="29">
        <v>38.692025545600004</v>
      </c>
      <c r="CV65" s="29">
        <v>36.383258451399996</v>
      </c>
      <c r="CW65" s="29">
        <v>33.415551587600007</v>
      </c>
      <c r="CX65" s="29">
        <v>34.977476587200002</v>
      </c>
      <c r="CY65" s="29">
        <v>34.942312090000001</v>
      </c>
      <c r="CZ65" s="29">
        <v>34.901421276400015</v>
      </c>
      <c r="DA65" s="226">
        <f t="shared" si="14"/>
        <v>445.22036793220013</v>
      </c>
      <c r="DB65" s="29">
        <v>34.935501550600009</v>
      </c>
      <c r="DC65" s="29">
        <v>23.945555307800003</v>
      </c>
      <c r="DD65" s="29">
        <v>36.050692168400005</v>
      </c>
      <c r="DE65" s="29">
        <v>26.155174616199997</v>
      </c>
      <c r="DF65" s="29">
        <v>35.954487597000004</v>
      </c>
      <c r="DG65" s="29">
        <v>34.257411816600005</v>
      </c>
      <c r="DH65" s="29">
        <v>33.309769632999995</v>
      </c>
      <c r="DI65" s="29">
        <v>33.280355462199999</v>
      </c>
      <c r="DJ65" s="29">
        <v>29.7261671672</v>
      </c>
      <c r="DK65" s="29">
        <v>33.225425315599992</v>
      </c>
      <c r="DL65" s="29">
        <v>36.233336375600004</v>
      </c>
      <c r="DM65" s="29">
        <v>35.901391882999988</v>
      </c>
      <c r="DN65" s="226">
        <f t="shared" si="15"/>
        <v>392.9752688932</v>
      </c>
      <c r="DO65" s="29">
        <v>37.151930369399984</v>
      </c>
      <c r="DP65" s="29">
        <v>27.784398205199999</v>
      </c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</row>
    <row r="66" spans="1:141" ht="20.100000000000001" customHeight="1" x14ac:dyDescent="0.25">
      <c r="A66" s="285"/>
      <c r="B66" s="217" t="s">
        <v>91</v>
      </c>
      <c r="C66" s="218" t="s">
        <v>95</v>
      </c>
      <c r="D66" s="231">
        <v>0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  <c r="L66" s="231">
        <v>0</v>
      </c>
      <c r="M66" s="231">
        <v>0</v>
      </c>
      <c r="N66" s="231">
        <v>0</v>
      </c>
      <c r="O66" s="231">
        <v>0</v>
      </c>
      <c r="P66" s="233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56">
        <v>0</v>
      </c>
      <c r="AC66" s="233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58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36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26">
        <f t="shared" si="18"/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2.1037535246000005</v>
      </c>
      <c r="CA66" s="226">
        <f t="shared" si="12"/>
        <v>2.1037535246000005</v>
      </c>
      <c r="CB66" s="236">
        <v>1.8468966711999999</v>
      </c>
      <c r="CC66" s="29">
        <v>1.6883320243999997</v>
      </c>
      <c r="CD66" s="29">
        <v>1.083097617</v>
      </c>
      <c r="CE66" s="29">
        <v>1.1431950586000001</v>
      </c>
      <c r="CF66" s="29">
        <v>0.84053041800000006</v>
      </c>
      <c r="CG66" s="29">
        <v>0.73888552359999993</v>
      </c>
      <c r="CH66" s="29">
        <v>0.56784610399999991</v>
      </c>
      <c r="CI66" s="29">
        <v>0.55164641980000018</v>
      </c>
      <c r="CJ66" s="29">
        <v>0.31529726199999997</v>
      </c>
      <c r="CK66" s="29">
        <v>0.25894339100000008</v>
      </c>
      <c r="CL66" s="29">
        <v>0.90906524800000021</v>
      </c>
      <c r="CM66" s="29">
        <v>1.5037985046000002</v>
      </c>
      <c r="CN66" s="226">
        <f t="shared" si="25"/>
        <v>11.447534242200001</v>
      </c>
      <c r="CO66" s="29">
        <v>0.98269081540000003</v>
      </c>
      <c r="CP66" s="29">
        <v>1.6546854393999999</v>
      </c>
      <c r="CQ66" s="29">
        <v>1.2516921325999999</v>
      </c>
      <c r="CR66" s="29">
        <v>1.5136463090000003</v>
      </c>
      <c r="CS66" s="29">
        <v>1.4853292580000004</v>
      </c>
      <c r="CT66" s="29">
        <v>1.1447808161999999</v>
      </c>
      <c r="CU66" s="29">
        <v>1.0247134603999999</v>
      </c>
      <c r="CV66" s="29">
        <v>1.2419966201999999</v>
      </c>
      <c r="CW66" s="29">
        <v>0.89213682599999999</v>
      </c>
      <c r="CX66" s="29">
        <v>1.2582944710000001</v>
      </c>
      <c r="CY66" s="29">
        <v>0.84341367599999995</v>
      </c>
      <c r="CZ66" s="29">
        <v>0.8806610749999999</v>
      </c>
      <c r="DA66" s="226">
        <f t="shared" si="14"/>
        <v>14.174040899200001</v>
      </c>
      <c r="DB66" s="29">
        <v>0.83053505499999991</v>
      </c>
      <c r="DC66" s="29">
        <v>0.42132713699999996</v>
      </c>
      <c r="DD66" s="29">
        <v>1.1477607316000003</v>
      </c>
      <c r="DE66" s="29">
        <v>0.51026010839999991</v>
      </c>
      <c r="DF66" s="29">
        <v>1.5872611747999998</v>
      </c>
      <c r="DG66" s="29">
        <v>0.46907122779999999</v>
      </c>
      <c r="DH66" s="29">
        <v>0.56070724500000002</v>
      </c>
      <c r="DI66" s="29">
        <v>0.23905940660000002</v>
      </c>
      <c r="DJ66" s="29">
        <v>0.31939823860000005</v>
      </c>
      <c r="DK66" s="29">
        <v>6.47774022E-2</v>
      </c>
      <c r="DL66" s="29">
        <v>0.14034983760000003</v>
      </c>
      <c r="DM66" s="29">
        <v>0.52749222259999995</v>
      </c>
      <c r="DN66" s="226">
        <f t="shared" si="15"/>
        <v>6.8179997871999989</v>
      </c>
      <c r="DO66" s="29">
        <v>0.49104113240000002</v>
      </c>
      <c r="DP66" s="29">
        <v>0.21731951780000003</v>
      </c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</row>
    <row r="67" spans="1:141" ht="20.100000000000001" customHeight="1" x14ac:dyDescent="0.25">
      <c r="A67" s="285"/>
      <c r="B67" s="217" t="s">
        <v>65</v>
      </c>
      <c r="C67" s="218" t="s">
        <v>67</v>
      </c>
      <c r="D67" s="231">
        <v>0</v>
      </c>
      <c r="E67" s="231">
        <v>0</v>
      </c>
      <c r="F67" s="231">
        <v>0</v>
      </c>
      <c r="G67" s="231">
        <v>0</v>
      </c>
      <c r="H67" s="231">
        <v>0</v>
      </c>
      <c r="I67" s="231">
        <v>0</v>
      </c>
      <c r="J67" s="231">
        <v>0</v>
      </c>
      <c r="K67" s="231">
        <v>0</v>
      </c>
      <c r="L67" s="231">
        <v>0</v>
      </c>
      <c r="M67" s="231">
        <v>0</v>
      </c>
      <c r="N67" s="231">
        <v>0</v>
      </c>
      <c r="O67" s="231">
        <v>0</v>
      </c>
      <c r="P67" s="233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56">
        <v>0</v>
      </c>
      <c r="AA67" s="256">
        <v>0</v>
      </c>
      <c r="AB67" s="256">
        <v>0</v>
      </c>
      <c r="AC67" s="233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58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36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26">
        <f t="shared" si="18"/>
        <v>0</v>
      </c>
      <c r="BO67" s="29">
        <v>0</v>
      </c>
      <c r="BP67" s="29">
        <v>0</v>
      </c>
      <c r="BQ67" s="29">
        <v>0</v>
      </c>
      <c r="BR67" s="29">
        <v>0</v>
      </c>
      <c r="BS67" s="29">
        <v>0</v>
      </c>
      <c r="BT67" s="29">
        <v>0</v>
      </c>
      <c r="BU67" s="29">
        <v>0</v>
      </c>
      <c r="BV67" s="29">
        <v>0</v>
      </c>
      <c r="BW67" s="29">
        <v>1370.08953116</v>
      </c>
      <c r="BX67" s="29">
        <v>1383.5229683800001</v>
      </c>
      <c r="BY67" s="29">
        <v>1335.87414926</v>
      </c>
      <c r="BZ67" s="29">
        <v>1162.8147203399999</v>
      </c>
      <c r="CA67" s="226">
        <f t="shared" si="12"/>
        <v>5252.3013691399992</v>
      </c>
      <c r="CB67" s="236">
        <v>1181.6048365800002</v>
      </c>
      <c r="CC67" s="29">
        <v>1062.7091207599999</v>
      </c>
      <c r="CD67" s="29">
        <v>1131.2118048</v>
      </c>
      <c r="CE67" s="29">
        <v>991.32397448000006</v>
      </c>
      <c r="CF67" s="29">
        <v>928.47771716000011</v>
      </c>
      <c r="CG67" s="29">
        <v>1034.6995967</v>
      </c>
      <c r="CH67" s="29">
        <v>812.71387946000004</v>
      </c>
      <c r="CI67" s="29">
        <v>856.45989366000003</v>
      </c>
      <c r="CJ67" s="29">
        <v>814.92784842000003</v>
      </c>
      <c r="CK67" s="29">
        <v>773.4860670600001</v>
      </c>
      <c r="CL67" s="29">
        <v>768.95973616000003</v>
      </c>
      <c r="CM67" s="29">
        <v>740.25560966000012</v>
      </c>
      <c r="CN67" s="226">
        <f t="shared" si="25"/>
        <v>11096.830084900001</v>
      </c>
      <c r="CO67" s="29">
        <v>665.69196470000009</v>
      </c>
      <c r="CP67" s="29">
        <v>642.40938538</v>
      </c>
      <c r="CQ67" s="29">
        <v>638.14033192000011</v>
      </c>
      <c r="CR67" s="29">
        <v>546.17749060000006</v>
      </c>
      <c r="CS67" s="29">
        <v>500.82287500000001</v>
      </c>
      <c r="CT67" s="29">
        <v>538.86934052000004</v>
      </c>
      <c r="CU67" s="29">
        <v>423.98915314000004</v>
      </c>
      <c r="CV67" s="29">
        <v>434.66885602000002</v>
      </c>
      <c r="CW67" s="29">
        <v>421.4553161</v>
      </c>
      <c r="CX67" s="29">
        <v>433.23137046000005</v>
      </c>
      <c r="CY67" s="29">
        <v>459.94849110000001</v>
      </c>
      <c r="CZ67" s="29">
        <v>457.27731</v>
      </c>
      <c r="DA67" s="226">
        <f t="shared" si="14"/>
        <v>6162.6818849400006</v>
      </c>
      <c r="DB67" s="29">
        <v>505.76466808000004</v>
      </c>
      <c r="DC67" s="29">
        <v>474.73843843999998</v>
      </c>
      <c r="DD67" s="29">
        <v>405.39484873999999</v>
      </c>
      <c r="DE67" s="29">
        <v>406.91084014000006</v>
      </c>
      <c r="DF67" s="29">
        <v>409.50447580000002</v>
      </c>
      <c r="DG67" s="29">
        <v>540.02834438000002</v>
      </c>
      <c r="DH67" s="29">
        <v>615.22876198000006</v>
      </c>
      <c r="DI67" s="29">
        <v>620.18640166000012</v>
      </c>
      <c r="DJ67" s="29">
        <v>482.51285586</v>
      </c>
      <c r="DK67" s="29">
        <v>623.88124568000012</v>
      </c>
      <c r="DL67" s="29">
        <v>632.2499792000001</v>
      </c>
      <c r="DM67" s="29">
        <v>596.22680894000007</v>
      </c>
      <c r="DN67" s="226">
        <f t="shared" si="15"/>
        <v>6312.6276689000006</v>
      </c>
      <c r="DO67" s="29">
        <v>618.00044208000008</v>
      </c>
      <c r="DP67" s="29">
        <v>568.02132212000004</v>
      </c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</row>
    <row r="68" spans="1:141" ht="20.100000000000001" customHeight="1" x14ac:dyDescent="0.25">
      <c r="A68" s="285"/>
      <c r="B68" s="217" t="s">
        <v>111</v>
      </c>
      <c r="C68" s="218" t="s">
        <v>138</v>
      </c>
      <c r="D68" s="231">
        <v>0</v>
      </c>
      <c r="E68" s="231">
        <v>0</v>
      </c>
      <c r="F68" s="231">
        <v>0</v>
      </c>
      <c r="G68" s="231">
        <v>0</v>
      </c>
      <c r="H68" s="231">
        <v>0</v>
      </c>
      <c r="I68" s="231">
        <v>0</v>
      </c>
      <c r="J68" s="231">
        <v>0</v>
      </c>
      <c r="K68" s="231">
        <v>0</v>
      </c>
      <c r="L68" s="231">
        <v>0</v>
      </c>
      <c r="M68" s="231">
        <v>0</v>
      </c>
      <c r="N68" s="231">
        <v>0</v>
      </c>
      <c r="O68" s="231">
        <v>0</v>
      </c>
      <c r="P68" s="233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56">
        <v>0</v>
      </c>
      <c r="AC68" s="233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58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36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26">
        <f t="shared" si="18"/>
        <v>0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0</v>
      </c>
      <c r="BZ68" s="29">
        <v>0</v>
      </c>
      <c r="CA68" s="226">
        <f t="shared" si="12"/>
        <v>0</v>
      </c>
      <c r="CB68" s="236">
        <v>0</v>
      </c>
      <c r="CC68" s="29">
        <v>0</v>
      </c>
      <c r="CD68" s="29">
        <v>6.1314680000000002E-4</v>
      </c>
      <c r="CE68" s="29">
        <v>0</v>
      </c>
      <c r="CF68" s="29">
        <v>0</v>
      </c>
      <c r="CG68" s="29">
        <v>0</v>
      </c>
      <c r="CH68" s="29">
        <v>0</v>
      </c>
      <c r="CI68" s="29">
        <v>0</v>
      </c>
      <c r="CJ68" s="29">
        <v>0</v>
      </c>
      <c r="CK68" s="29">
        <v>0</v>
      </c>
      <c r="CL68" s="29">
        <v>0</v>
      </c>
      <c r="CM68" s="29">
        <v>0</v>
      </c>
      <c r="CN68" s="226">
        <f t="shared" si="25"/>
        <v>6.1314680000000002E-4</v>
      </c>
      <c r="CO68" s="29">
        <v>0</v>
      </c>
      <c r="CP68" s="29">
        <v>0</v>
      </c>
      <c r="CQ68" s="29">
        <v>0</v>
      </c>
      <c r="CR68" s="29">
        <v>0</v>
      </c>
      <c r="CS68" s="29">
        <v>0</v>
      </c>
      <c r="CT68" s="29">
        <v>2.6642868000000004E-2</v>
      </c>
      <c r="CU68" s="29">
        <v>1.5027675837999999</v>
      </c>
      <c r="CV68" s="29">
        <v>0.121725212</v>
      </c>
      <c r="CW68" s="29">
        <v>0.55397285160000009</v>
      </c>
      <c r="CX68" s="29">
        <v>0.60365763639999992</v>
      </c>
      <c r="CY68" s="29">
        <v>1.0704091552000001</v>
      </c>
      <c r="CZ68" s="29">
        <v>1.0206357392000001</v>
      </c>
      <c r="DA68" s="226">
        <f t="shared" si="14"/>
        <v>4.8998110462</v>
      </c>
      <c r="DB68" s="29">
        <v>0.66132437420000001</v>
      </c>
      <c r="DC68" s="29">
        <v>5.1450000000000003E-3</v>
      </c>
      <c r="DD68" s="29">
        <v>1.01757124E-2</v>
      </c>
      <c r="DE68" s="29">
        <v>0</v>
      </c>
      <c r="DF68" s="29">
        <v>1.3278627600000002E-2</v>
      </c>
      <c r="DG68" s="29">
        <v>1.8498401600000002E-2</v>
      </c>
      <c r="DH68" s="29">
        <v>2.9067877999999999E-3</v>
      </c>
      <c r="DI68" s="29">
        <v>0</v>
      </c>
      <c r="DJ68" s="29">
        <v>1.0314010000000001E-3</v>
      </c>
      <c r="DK68" s="29">
        <v>5.2474746799999999E-2</v>
      </c>
      <c r="DL68" s="29">
        <v>5.4880000000000011E-4</v>
      </c>
      <c r="DM68" s="29">
        <v>4.8181347200000002E-2</v>
      </c>
      <c r="DN68" s="226">
        <f t="shared" si="15"/>
        <v>0.81356519859999998</v>
      </c>
      <c r="DO68" s="29">
        <v>2.6068000000000003E-3</v>
      </c>
      <c r="DP68" s="29">
        <v>1.4133040600000001E-2</v>
      </c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</row>
    <row r="69" spans="1:141" ht="20.100000000000001" customHeight="1" x14ac:dyDescent="0.25">
      <c r="A69" s="285"/>
      <c r="B69" s="217" t="s">
        <v>17</v>
      </c>
      <c r="C69" s="218" t="s">
        <v>18</v>
      </c>
      <c r="D69" s="231">
        <v>837.6832679585001</v>
      </c>
      <c r="E69" s="231">
        <v>678.10867391309989</v>
      </c>
      <c r="F69" s="231">
        <v>923.48887630219997</v>
      </c>
      <c r="G69" s="231">
        <v>884.56939078180017</v>
      </c>
      <c r="H69" s="231">
        <v>875.50482137509994</v>
      </c>
      <c r="I69" s="231">
        <v>1027.4582229575001</v>
      </c>
      <c r="J69" s="231">
        <v>1001.9859068590997</v>
      </c>
      <c r="K69" s="231">
        <v>1080.9570192516001</v>
      </c>
      <c r="L69" s="231">
        <v>876.73797161829987</v>
      </c>
      <c r="M69" s="231">
        <v>1008.4569294380999</v>
      </c>
      <c r="N69" s="231">
        <v>872.7228477765002</v>
      </c>
      <c r="O69" s="231">
        <v>881.70555125729993</v>
      </c>
      <c r="P69" s="233">
        <v>10949.3794794891</v>
      </c>
      <c r="Q69" s="29">
        <v>854.6658994835002</v>
      </c>
      <c r="R69" s="29">
        <v>746.51504302830006</v>
      </c>
      <c r="S69" s="29">
        <v>844.05240119559994</v>
      </c>
      <c r="T69" s="29">
        <v>1010.5824901133998</v>
      </c>
      <c r="U69" s="29">
        <v>1009.0431877083</v>
      </c>
      <c r="V69" s="29">
        <v>824.04109828889989</v>
      </c>
      <c r="W69" s="29">
        <v>819.64692514619992</v>
      </c>
      <c r="X69" s="29">
        <v>744.64260069099987</v>
      </c>
      <c r="Y69" s="29">
        <v>727.86717743830013</v>
      </c>
      <c r="Z69" s="256">
        <v>843.68035507189984</v>
      </c>
      <c r="AA69" s="256">
        <v>868.62310303679988</v>
      </c>
      <c r="AB69" s="256">
        <v>1009.1367374535001</v>
      </c>
      <c r="AC69" s="233">
        <v>10302.4970186557</v>
      </c>
      <c r="AD69" s="29">
        <v>741.29915755579998</v>
      </c>
      <c r="AE69" s="29">
        <v>668.93213728159992</v>
      </c>
      <c r="AF69" s="29">
        <v>869.73483888700002</v>
      </c>
      <c r="AG69" s="29">
        <v>1056.5763230160001</v>
      </c>
      <c r="AH69" s="29">
        <v>1151.5738378807002</v>
      </c>
      <c r="AI69" s="29">
        <v>932.73783362539996</v>
      </c>
      <c r="AJ69" s="29">
        <v>1028.0910491924001</v>
      </c>
      <c r="AK69" s="29">
        <v>1124.0587103487001</v>
      </c>
      <c r="AL69" s="29">
        <v>1203.9886637907002</v>
      </c>
      <c r="AM69" s="29">
        <v>1349.9985790893002</v>
      </c>
      <c r="AN69" s="29">
        <v>1047.5234343882</v>
      </c>
      <c r="AO69" s="29">
        <v>1566.9513561058002</v>
      </c>
      <c r="AP69" s="236">
        <v>1045.0126084328001</v>
      </c>
      <c r="AQ69" s="125">
        <v>929.97727200000008</v>
      </c>
      <c r="AR69" s="125">
        <v>1227.5785850846</v>
      </c>
      <c r="AS69" s="125">
        <v>1341.5507878724</v>
      </c>
      <c r="AT69" s="125">
        <v>1645.3266398100002</v>
      </c>
      <c r="AU69" s="125">
        <v>1136.4116509116002</v>
      </c>
      <c r="AV69" s="29">
        <v>1216.8345524859999</v>
      </c>
      <c r="AW69" s="29">
        <v>1273.4459832150012</v>
      </c>
      <c r="AX69" s="29">
        <v>1115.3942199931998</v>
      </c>
      <c r="AY69" s="29">
        <v>1402.9616353997999</v>
      </c>
      <c r="AZ69" s="29">
        <v>1347.9143622574002</v>
      </c>
      <c r="BA69" s="29">
        <v>1262.0963948866004</v>
      </c>
      <c r="BB69" s="236">
        <v>1347.4739877816003</v>
      </c>
      <c r="BC69" s="29">
        <v>1024.4314374994005</v>
      </c>
      <c r="BD69" s="29">
        <v>1507.6629626687998</v>
      </c>
      <c r="BE69" s="29">
        <v>1637.3562301320003</v>
      </c>
      <c r="BF69" s="29">
        <v>1770.6470809467999</v>
      </c>
      <c r="BG69" s="29">
        <v>1943.3469824117988</v>
      </c>
      <c r="BH69" s="29">
        <v>1855.6926026450008</v>
      </c>
      <c r="BI69" s="29">
        <v>1917.0409457625997</v>
      </c>
      <c r="BJ69" s="29">
        <v>1982.7348345644011</v>
      </c>
      <c r="BK69" s="29">
        <v>1961.0072517812</v>
      </c>
      <c r="BL69" s="29">
        <v>1749.1270888979996</v>
      </c>
      <c r="BM69" s="29">
        <v>1842.6059386994004</v>
      </c>
      <c r="BN69" s="226">
        <f t="shared" si="18"/>
        <v>20539.127343791002</v>
      </c>
      <c r="BO69" s="29">
        <v>1621.5225429158006</v>
      </c>
      <c r="BP69" s="29">
        <v>1728.0993539166004</v>
      </c>
      <c r="BQ69" s="29">
        <v>1633.1730229178006</v>
      </c>
      <c r="BR69" s="29">
        <v>1918.3380233807995</v>
      </c>
      <c r="BS69" s="29">
        <v>2119.8464459340007</v>
      </c>
      <c r="BT69" s="29">
        <v>1707.1714488108003</v>
      </c>
      <c r="BU69" s="29">
        <v>1833.4884928429999</v>
      </c>
      <c r="BV69" s="29">
        <v>1476.8680835789992</v>
      </c>
      <c r="BW69" s="29">
        <v>1394.7813066347996</v>
      </c>
      <c r="BX69" s="29">
        <v>1274.4890554760009</v>
      </c>
      <c r="BY69" s="29">
        <v>920.13978155960012</v>
      </c>
      <c r="BZ69" s="29">
        <v>1510.8208801140004</v>
      </c>
      <c r="CA69" s="226">
        <f t="shared" si="12"/>
        <v>19138.7384380822</v>
      </c>
      <c r="CB69" s="236">
        <v>1073.2930383517994</v>
      </c>
      <c r="CC69" s="29">
        <v>864.55610791760034</v>
      </c>
      <c r="CD69" s="29">
        <v>1093.0509288860001</v>
      </c>
      <c r="CE69" s="29">
        <v>1553.4623518567998</v>
      </c>
      <c r="CF69" s="29">
        <v>1287.3466360328</v>
      </c>
      <c r="CG69" s="29">
        <v>1156.3158260065998</v>
      </c>
      <c r="CH69" s="29">
        <v>888.52701065099893</v>
      </c>
      <c r="CI69" s="29">
        <v>1010.8112340354004</v>
      </c>
      <c r="CJ69" s="29">
        <v>1057.7267419305995</v>
      </c>
      <c r="CK69" s="29">
        <v>1508.9091624796004</v>
      </c>
      <c r="CL69" s="29">
        <v>952.53944711660006</v>
      </c>
      <c r="CM69" s="29">
        <v>2361.9485531235996</v>
      </c>
      <c r="CN69" s="226">
        <f t="shared" si="25"/>
        <v>14808.487038388397</v>
      </c>
      <c r="CO69" s="29">
        <v>1146.7572529951999</v>
      </c>
      <c r="CP69" s="29">
        <v>1049.0502624994008</v>
      </c>
      <c r="CQ69" s="29">
        <v>1514.8709973599998</v>
      </c>
      <c r="CR69" s="29">
        <v>1918.5845770629994</v>
      </c>
      <c r="CS69" s="29">
        <v>1868.1156688123999</v>
      </c>
      <c r="CT69" s="29">
        <v>1411.4349241005998</v>
      </c>
      <c r="CU69" s="29">
        <v>1009.6602876570003</v>
      </c>
      <c r="CV69" s="29">
        <v>1139.140023763001</v>
      </c>
      <c r="CW69" s="29">
        <v>1024.0732115236001</v>
      </c>
      <c r="CX69" s="29">
        <v>990.6018648119998</v>
      </c>
      <c r="CY69" s="29">
        <v>1079.8117927282001</v>
      </c>
      <c r="CZ69" s="29">
        <v>1204.2471358792009</v>
      </c>
      <c r="DA69" s="226">
        <f t="shared" si="14"/>
        <v>15356.347999193602</v>
      </c>
      <c r="DB69" s="29">
        <v>894.3466072043999</v>
      </c>
      <c r="DC69" s="29">
        <v>852.0889716695998</v>
      </c>
      <c r="DD69" s="29">
        <v>1194.9584325923997</v>
      </c>
      <c r="DE69" s="29">
        <v>1022.856672363401</v>
      </c>
      <c r="DF69" s="29">
        <v>2466.2185242786018</v>
      </c>
      <c r="DG69" s="29">
        <v>1333.4651225112</v>
      </c>
      <c r="DH69" s="29">
        <v>998.35208152400116</v>
      </c>
      <c r="DI69" s="29">
        <v>1055.6336787556006</v>
      </c>
      <c r="DJ69" s="29">
        <v>1356.0948693824016</v>
      </c>
      <c r="DK69" s="29">
        <v>1169.2019026604003</v>
      </c>
      <c r="DL69" s="29">
        <v>1219.2084408056007</v>
      </c>
      <c r="DM69" s="29">
        <v>1259.2779079775999</v>
      </c>
      <c r="DN69" s="226">
        <f t="shared" si="15"/>
        <v>14821.703211725204</v>
      </c>
      <c r="DO69" s="29">
        <v>1212.3530698650004</v>
      </c>
      <c r="DP69" s="29">
        <v>783.3896249438003</v>
      </c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</row>
    <row r="70" spans="1:141" ht="20.100000000000001" customHeight="1" x14ac:dyDescent="0.25">
      <c r="A70" s="285"/>
      <c r="B70" s="217" t="s">
        <v>99</v>
      </c>
      <c r="C70" s="218" t="s">
        <v>100</v>
      </c>
      <c r="D70" s="231">
        <v>0</v>
      </c>
      <c r="E70" s="231">
        <v>0</v>
      </c>
      <c r="F70" s="231">
        <v>0</v>
      </c>
      <c r="G70" s="231">
        <v>0</v>
      </c>
      <c r="H70" s="231">
        <v>0</v>
      </c>
      <c r="I70" s="231">
        <v>0</v>
      </c>
      <c r="J70" s="231">
        <v>0</v>
      </c>
      <c r="K70" s="231">
        <v>0</v>
      </c>
      <c r="L70" s="231">
        <v>0</v>
      </c>
      <c r="M70" s="231">
        <v>0</v>
      </c>
      <c r="N70" s="231">
        <v>0</v>
      </c>
      <c r="O70" s="231">
        <v>0</v>
      </c>
      <c r="P70" s="233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56">
        <v>0</v>
      </c>
      <c r="AC70" s="233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58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36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0</v>
      </c>
      <c r="BI70" s="29">
        <v>0</v>
      </c>
      <c r="BJ70" s="29">
        <v>0</v>
      </c>
      <c r="BK70" s="29">
        <v>0</v>
      </c>
      <c r="BL70" s="29">
        <v>0</v>
      </c>
      <c r="BM70" s="29">
        <v>0</v>
      </c>
      <c r="BN70" s="226">
        <f t="shared" si="18"/>
        <v>0</v>
      </c>
      <c r="BO70" s="29">
        <v>0</v>
      </c>
      <c r="BP70" s="29">
        <v>0</v>
      </c>
      <c r="BQ70" s="29">
        <v>0</v>
      </c>
      <c r="BR70" s="29">
        <v>0</v>
      </c>
      <c r="BS70" s="29">
        <v>0</v>
      </c>
      <c r="BT70" s="29">
        <v>0</v>
      </c>
      <c r="BU70" s="29">
        <v>0</v>
      </c>
      <c r="BV70" s="29">
        <v>0</v>
      </c>
      <c r="BW70" s="29">
        <v>0</v>
      </c>
      <c r="BX70" s="29">
        <v>0</v>
      </c>
      <c r="BY70" s="29">
        <v>0</v>
      </c>
      <c r="BZ70" s="29">
        <v>0</v>
      </c>
      <c r="CA70" s="226">
        <f t="shared" si="12"/>
        <v>0</v>
      </c>
      <c r="CB70" s="236">
        <v>2.3628858400000001E-2</v>
      </c>
      <c r="CC70" s="29">
        <v>2.5936356600000005E-2</v>
      </c>
      <c r="CD70" s="29">
        <v>2.52109116E-2</v>
      </c>
      <c r="CE70" s="29">
        <v>2.4553517800000001E-2</v>
      </c>
      <c r="CF70" s="29">
        <v>2.3628858400000001E-2</v>
      </c>
      <c r="CG70" s="29">
        <v>2.6539007600000001E-2</v>
      </c>
      <c r="CH70" s="29">
        <v>8.6457266000000005E-3</v>
      </c>
      <c r="CI70" s="29">
        <v>4.99964346E-2</v>
      </c>
      <c r="CJ70" s="29">
        <v>2.4939667200000005E-2</v>
      </c>
      <c r="CK70" s="29">
        <v>0</v>
      </c>
      <c r="CL70" s="29">
        <v>5.2158226400000007E-2</v>
      </c>
      <c r="CM70" s="29">
        <v>2.5772334000000001E-2</v>
      </c>
      <c r="CN70" s="226">
        <f t="shared" si="25"/>
        <v>0.3110098992</v>
      </c>
      <c r="CO70" s="29">
        <v>2.5378089800000003E-2</v>
      </c>
      <c r="CP70" s="29">
        <v>2.3610267799999998E-2</v>
      </c>
      <c r="CQ70" s="29">
        <v>2.5071310600000001E-2</v>
      </c>
      <c r="CR70" s="29">
        <v>2.4373168400000002E-2</v>
      </c>
      <c r="CS70" s="29">
        <v>2.5103895599999999E-2</v>
      </c>
      <c r="CT70" s="29">
        <v>2.4633093800000002E-2</v>
      </c>
      <c r="CU70" s="29">
        <v>2.48971352E-2</v>
      </c>
      <c r="CV70" s="29">
        <v>2.4928210999999999E-2</v>
      </c>
      <c r="CW70" s="29">
        <v>4.8332816000000001E-2</v>
      </c>
      <c r="CX70" s="29">
        <v>1.7199872200000001E-2</v>
      </c>
      <c r="CY70" s="29">
        <v>4.8170919999999999E-4</v>
      </c>
      <c r="CZ70" s="29">
        <v>0</v>
      </c>
      <c r="DA70" s="226">
        <f t="shared" si="14"/>
        <v>0.26400956960000005</v>
      </c>
      <c r="DB70" s="29">
        <v>2.8299557999999997E-3</v>
      </c>
      <c r="DC70" s="29">
        <v>0</v>
      </c>
      <c r="DD70" s="29">
        <v>0</v>
      </c>
      <c r="DE70" s="29">
        <v>0</v>
      </c>
      <c r="DF70" s="29">
        <v>0</v>
      </c>
      <c r="DG70" s="29">
        <v>0</v>
      </c>
      <c r="DH70" s="29">
        <v>0</v>
      </c>
      <c r="DI70" s="29">
        <v>0</v>
      </c>
      <c r="DJ70" s="29">
        <v>0</v>
      </c>
      <c r="DK70" s="29">
        <v>0</v>
      </c>
      <c r="DL70" s="29">
        <v>0</v>
      </c>
      <c r="DM70" s="29">
        <v>0</v>
      </c>
      <c r="DN70" s="226">
        <f t="shared" si="15"/>
        <v>2.8299557999999997E-3</v>
      </c>
      <c r="DO70" s="29">
        <v>0</v>
      </c>
      <c r="DP70" s="29">
        <v>0</v>
      </c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</row>
    <row r="71" spans="1:141" ht="20.100000000000001" customHeight="1" x14ac:dyDescent="0.25">
      <c r="A71" s="285"/>
      <c r="B71" s="217" t="s">
        <v>28</v>
      </c>
      <c r="C71" s="218" t="s">
        <v>29</v>
      </c>
      <c r="D71" s="259">
        <v>0</v>
      </c>
      <c r="E71" s="231">
        <v>95.097055920299994</v>
      </c>
      <c r="F71" s="231">
        <v>0</v>
      </c>
      <c r="G71" s="231">
        <v>9.8444630591000006</v>
      </c>
      <c r="H71" s="231">
        <v>6.9699999999999993E-6</v>
      </c>
      <c r="I71" s="231">
        <v>0</v>
      </c>
      <c r="J71" s="231">
        <v>0</v>
      </c>
      <c r="K71" s="231">
        <v>0</v>
      </c>
      <c r="L71" s="231">
        <v>0</v>
      </c>
      <c r="M71" s="231">
        <v>0</v>
      </c>
      <c r="N71" s="231">
        <v>0</v>
      </c>
      <c r="O71" s="231">
        <v>0</v>
      </c>
      <c r="P71" s="233">
        <v>104.9415259494</v>
      </c>
      <c r="Q71" s="29">
        <v>0</v>
      </c>
      <c r="R71" s="29">
        <v>0</v>
      </c>
      <c r="S71" s="29">
        <v>0</v>
      </c>
      <c r="T71" s="29">
        <v>0</v>
      </c>
      <c r="U71" s="29">
        <v>4.3768784120000008</v>
      </c>
      <c r="V71" s="29">
        <v>90.7131947532</v>
      </c>
      <c r="W71" s="29">
        <v>0</v>
      </c>
      <c r="X71" s="29">
        <v>0</v>
      </c>
      <c r="Y71" s="29">
        <v>0</v>
      </c>
      <c r="Z71" s="256">
        <v>0</v>
      </c>
      <c r="AA71" s="256">
        <v>0</v>
      </c>
      <c r="AB71" s="256">
        <v>27.7679038966</v>
      </c>
      <c r="AC71" s="233">
        <v>122.8579770618</v>
      </c>
      <c r="AD71" s="29">
        <v>34.749399266999994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36">
        <v>0</v>
      </c>
      <c r="AQ71" s="29">
        <v>0</v>
      </c>
      <c r="AR71" s="29">
        <v>0</v>
      </c>
      <c r="AS71" s="29">
        <v>12.840397423000001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36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0</v>
      </c>
      <c r="BI71" s="29">
        <v>0</v>
      </c>
      <c r="BJ71" s="29">
        <v>0</v>
      </c>
      <c r="BK71" s="29">
        <v>0</v>
      </c>
      <c r="BL71" s="29">
        <v>0</v>
      </c>
      <c r="BM71" s="29">
        <v>0</v>
      </c>
      <c r="BN71" s="226">
        <f t="shared" si="18"/>
        <v>0</v>
      </c>
      <c r="BO71" s="29">
        <v>0</v>
      </c>
      <c r="BP71" s="29">
        <v>0</v>
      </c>
      <c r="BQ71" s="29">
        <v>0</v>
      </c>
      <c r="BR71" s="29">
        <v>0.25997740000000003</v>
      </c>
      <c r="BS71" s="29">
        <v>0</v>
      </c>
      <c r="BT71" s="29">
        <v>0</v>
      </c>
      <c r="BU71" s="29">
        <v>5.4880000000000004</v>
      </c>
      <c r="BV71" s="29">
        <v>397.06000000000006</v>
      </c>
      <c r="BW71" s="29">
        <v>82.32</v>
      </c>
      <c r="BX71" s="29">
        <v>0</v>
      </c>
      <c r="BY71" s="29">
        <v>8.9515628752000005</v>
      </c>
      <c r="BZ71" s="29">
        <v>0</v>
      </c>
      <c r="CA71" s="226">
        <f t="shared" si="12"/>
        <v>494.07954027520009</v>
      </c>
      <c r="CB71" s="236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7.5540701039999991</v>
      </c>
      <c r="CH71" s="29">
        <v>15.792567896</v>
      </c>
      <c r="CI71" s="29">
        <v>19.571908456799999</v>
      </c>
      <c r="CJ71" s="29">
        <v>11.2624307936</v>
      </c>
      <c r="CK71" s="29">
        <v>18.129725923399999</v>
      </c>
      <c r="CL71" s="29">
        <v>16.206882535199998</v>
      </c>
      <c r="CM71" s="29">
        <v>15.108140550999998</v>
      </c>
      <c r="CN71" s="226">
        <f t="shared" si="25"/>
        <v>103.62572625999999</v>
      </c>
      <c r="CO71" s="29">
        <v>15.451402397199999</v>
      </c>
      <c r="CP71" s="29">
        <v>9.0992110846000021</v>
      </c>
      <c r="CQ71" s="29">
        <v>3.4336684536000002</v>
      </c>
      <c r="CR71" s="29">
        <v>3.4336679734</v>
      </c>
      <c r="CS71" s="29">
        <v>3.5023419242000005</v>
      </c>
      <c r="CT71" s="29">
        <v>3.4326728618</v>
      </c>
      <c r="CU71" s="29">
        <v>0.1373468726</v>
      </c>
      <c r="CV71" s="29">
        <v>3.7077333426000001</v>
      </c>
      <c r="CW71" s="29">
        <v>0.34335123200000001</v>
      </c>
      <c r="CX71" s="29">
        <v>0.24035663260000001</v>
      </c>
      <c r="CY71" s="29">
        <v>1.1671955918000001</v>
      </c>
      <c r="CZ71" s="29">
        <v>102.91572085620001</v>
      </c>
      <c r="DA71" s="226">
        <f t="shared" si="14"/>
        <v>146.86466922260001</v>
      </c>
      <c r="DB71" s="29">
        <v>105.022141</v>
      </c>
      <c r="DC71" s="29">
        <v>0</v>
      </c>
      <c r="DD71" s="29">
        <v>0</v>
      </c>
      <c r="DE71" s="29">
        <v>20.586288287600002</v>
      </c>
      <c r="DF71" s="29">
        <v>124.80931365000001</v>
      </c>
      <c r="DG71" s="29">
        <v>0</v>
      </c>
      <c r="DH71" s="29">
        <v>89.220874143800003</v>
      </c>
      <c r="DI71" s="29">
        <v>137.26288342480001</v>
      </c>
      <c r="DJ71" s="29">
        <v>102.9157208562</v>
      </c>
      <c r="DK71" s="29">
        <v>97.800328341800011</v>
      </c>
      <c r="DL71" s="29">
        <v>102.91572085620001</v>
      </c>
      <c r="DM71" s="29">
        <v>0</v>
      </c>
      <c r="DN71" s="226">
        <f t="shared" si="15"/>
        <v>780.53327056039996</v>
      </c>
      <c r="DO71" s="29">
        <v>233.35319006860004</v>
      </c>
      <c r="DP71" s="29">
        <v>0</v>
      </c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</row>
    <row r="72" spans="1:141" ht="20.100000000000001" customHeight="1" x14ac:dyDescent="0.25">
      <c r="A72" s="285"/>
      <c r="B72" s="217" t="s">
        <v>30</v>
      </c>
      <c r="C72" s="218" t="s">
        <v>31</v>
      </c>
      <c r="D72" s="231">
        <v>0</v>
      </c>
      <c r="E72" s="231">
        <v>3.2024263722999997</v>
      </c>
      <c r="F72" s="231">
        <v>0</v>
      </c>
      <c r="G72" s="231">
        <v>0</v>
      </c>
      <c r="H72" s="231">
        <v>0</v>
      </c>
      <c r="I72" s="231">
        <v>0</v>
      </c>
      <c r="J72" s="231">
        <v>0</v>
      </c>
      <c r="K72" s="231">
        <v>0</v>
      </c>
      <c r="L72" s="231">
        <v>0</v>
      </c>
      <c r="M72" s="231">
        <v>0</v>
      </c>
      <c r="N72" s="231">
        <v>0</v>
      </c>
      <c r="O72" s="231">
        <v>0</v>
      </c>
      <c r="P72" s="233">
        <v>3.2024263722999997</v>
      </c>
      <c r="Q72" s="29">
        <v>0</v>
      </c>
      <c r="R72" s="29">
        <v>0</v>
      </c>
      <c r="S72" s="29">
        <v>0</v>
      </c>
      <c r="T72" s="29">
        <v>0</v>
      </c>
      <c r="U72" s="29">
        <v>4.3768784120000008</v>
      </c>
      <c r="V72" s="29">
        <v>0</v>
      </c>
      <c r="W72" s="29">
        <v>0</v>
      </c>
      <c r="X72" s="29">
        <v>0</v>
      </c>
      <c r="Y72" s="29">
        <v>0</v>
      </c>
      <c r="Z72" s="256">
        <v>0</v>
      </c>
      <c r="AA72" s="256">
        <v>0</v>
      </c>
      <c r="AB72" s="256">
        <v>0</v>
      </c>
      <c r="AC72" s="233">
        <v>4.3768784120000008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36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36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0</v>
      </c>
      <c r="BI72" s="29">
        <v>0</v>
      </c>
      <c r="BJ72" s="29">
        <v>0</v>
      </c>
      <c r="BK72" s="29">
        <v>0</v>
      </c>
      <c r="BL72" s="29">
        <v>0</v>
      </c>
      <c r="BM72" s="29">
        <v>0</v>
      </c>
      <c r="BN72" s="226">
        <f t="shared" si="18"/>
        <v>0</v>
      </c>
      <c r="BO72" s="29">
        <v>0</v>
      </c>
      <c r="BP72" s="29">
        <v>0</v>
      </c>
      <c r="BQ72" s="29">
        <v>0</v>
      </c>
      <c r="BR72" s="29">
        <v>0</v>
      </c>
      <c r="BS72" s="29">
        <v>0</v>
      </c>
      <c r="BT72" s="29">
        <v>0</v>
      </c>
      <c r="BU72" s="29">
        <v>0</v>
      </c>
      <c r="BV72" s="29">
        <v>0</v>
      </c>
      <c r="BW72" s="29">
        <v>0</v>
      </c>
      <c r="BX72" s="29">
        <v>0</v>
      </c>
      <c r="BY72" s="29">
        <v>0</v>
      </c>
      <c r="BZ72" s="29">
        <v>0</v>
      </c>
      <c r="CA72" s="226">
        <f t="shared" si="12"/>
        <v>0</v>
      </c>
      <c r="CB72" s="236">
        <v>0</v>
      </c>
      <c r="CC72" s="29">
        <v>0</v>
      </c>
      <c r="CD72" s="29">
        <v>0</v>
      </c>
      <c r="CE72" s="29">
        <v>0</v>
      </c>
      <c r="CF72" s="29">
        <v>0</v>
      </c>
      <c r="CG72" s="29">
        <v>0</v>
      </c>
      <c r="CH72" s="29">
        <v>0</v>
      </c>
      <c r="CI72" s="29">
        <v>0</v>
      </c>
      <c r="CJ72" s="29">
        <v>0</v>
      </c>
      <c r="CK72" s="29">
        <v>0</v>
      </c>
      <c r="CL72" s="29">
        <v>0</v>
      </c>
      <c r="CM72" s="29">
        <v>0</v>
      </c>
      <c r="CN72" s="226">
        <f t="shared" si="25"/>
        <v>0</v>
      </c>
      <c r="CO72" s="29">
        <v>0</v>
      </c>
      <c r="CP72" s="29">
        <v>0</v>
      </c>
      <c r="CQ72" s="29">
        <v>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29">
        <v>0</v>
      </c>
      <c r="CX72" s="29">
        <v>0</v>
      </c>
      <c r="CY72" s="29">
        <v>0</v>
      </c>
      <c r="CZ72" s="29">
        <v>0</v>
      </c>
      <c r="DA72" s="226">
        <f t="shared" si="14"/>
        <v>0</v>
      </c>
      <c r="DB72" s="29">
        <v>0</v>
      </c>
      <c r="DC72" s="29">
        <v>0</v>
      </c>
      <c r="DD72" s="29">
        <v>0</v>
      </c>
      <c r="DE72" s="29">
        <v>0</v>
      </c>
      <c r="DF72" s="29">
        <v>0</v>
      </c>
      <c r="DG72" s="29">
        <v>0</v>
      </c>
      <c r="DH72" s="29">
        <v>0</v>
      </c>
      <c r="DI72" s="29">
        <v>0</v>
      </c>
      <c r="DJ72" s="29">
        <v>0</v>
      </c>
      <c r="DK72" s="29">
        <v>0</v>
      </c>
      <c r="DL72" s="29">
        <v>0</v>
      </c>
      <c r="DM72" s="29">
        <v>0</v>
      </c>
      <c r="DN72" s="226">
        <f t="shared" si="15"/>
        <v>0</v>
      </c>
      <c r="DO72" s="29">
        <v>0</v>
      </c>
      <c r="DP72" s="29">
        <v>0</v>
      </c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</row>
    <row r="73" spans="1:141" ht="20.100000000000001" customHeight="1" x14ac:dyDescent="0.25">
      <c r="A73" s="285"/>
      <c r="B73" s="217" t="s">
        <v>77</v>
      </c>
      <c r="C73" s="218" t="s">
        <v>78</v>
      </c>
      <c r="D73" s="231">
        <v>0</v>
      </c>
      <c r="E73" s="231">
        <v>91.880010670000004</v>
      </c>
      <c r="F73" s="231">
        <v>0</v>
      </c>
      <c r="G73" s="231">
        <v>9.8416609099999999</v>
      </c>
      <c r="H73" s="231">
        <v>6.9699999999999993E-6</v>
      </c>
      <c r="I73" s="231">
        <v>0</v>
      </c>
      <c r="J73" s="231">
        <v>0</v>
      </c>
      <c r="K73" s="231">
        <v>0</v>
      </c>
      <c r="L73" s="231">
        <v>0</v>
      </c>
      <c r="M73" s="231">
        <v>0</v>
      </c>
      <c r="N73" s="231">
        <v>0</v>
      </c>
      <c r="O73" s="231">
        <v>0</v>
      </c>
      <c r="P73" s="233">
        <v>101.72167855000001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90.61</v>
      </c>
      <c r="W73" s="29">
        <v>0</v>
      </c>
      <c r="X73" s="29">
        <v>0</v>
      </c>
      <c r="Y73" s="29">
        <v>0</v>
      </c>
      <c r="Z73" s="256">
        <v>0</v>
      </c>
      <c r="AA73" s="256">
        <v>0</v>
      </c>
      <c r="AB73" s="256">
        <v>62.46</v>
      </c>
      <c r="AC73" s="233">
        <v>153.07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36">
        <v>0</v>
      </c>
      <c r="AQ73" s="29">
        <v>0</v>
      </c>
      <c r="AR73" s="29">
        <v>0</v>
      </c>
      <c r="AS73" s="29">
        <v>12.840397423000001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36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0</v>
      </c>
      <c r="BI73" s="29">
        <v>0</v>
      </c>
      <c r="BJ73" s="29">
        <v>0</v>
      </c>
      <c r="BK73" s="29">
        <v>0</v>
      </c>
      <c r="BL73" s="29">
        <v>0</v>
      </c>
      <c r="BM73" s="29">
        <v>0</v>
      </c>
      <c r="BN73" s="226">
        <f t="shared" si="18"/>
        <v>0</v>
      </c>
      <c r="BO73" s="29">
        <v>0</v>
      </c>
      <c r="BP73" s="29">
        <v>0</v>
      </c>
      <c r="BQ73" s="29">
        <v>0</v>
      </c>
      <c r="BR73" s="29">
        <v>0.25997740000000003</v>
      </c>
      <c r="BS73" s="29">
        <v>0</v>
      </c>
      <c r="BT73" s="29">
        <v>0</v>
      </c>
      <c r="BU73" s="29">
        <v>5.4880000000000004</v>
      </c>
      <c r="BV73" s="29">
        <v>397.06000000000006</v>
      </c>
      <c r="BW73" s="29">
        <v>82.32</v>
      </c>
      <c r="BX73" s="29">
        <v>0</v>
      </c>
      <c r="BY73" s="29">
        <v>9.0006000000000004</v>
      </c>
      <c r="BZ73" s="29">
        <v>0</v>
      </c>
      <c r="CA73" s="226">
        <f t="shared" si="12"/>
        <v>494.1285774000001</v>
      </c>
      <c r="CB73" s="236">
        <v>0</v>
      </c>
      <c r="CC73" s="29">
        <v>0</v>
      </c>
      <c r="CD73" s="29">
        <v>0</v>
      </c>
      <c r="CE73" s="29">
        <v>0</v>
      </c>
      <c r="CF73" s="29">
        <v>0</v>
      </c>
      <c r="CG73" s="29">
        <v>11.319000000000001</v>
      </c>
      <c r="CH73" s="29">
        <v>14.749000000000001</v>
      </c>
      <c r="CI73" s="29">
        <v>19.207999999999998</v>
      </c>
      <c r="CJ73" s="29">
        <v>13.72</v>
      </c>
      <c r="CK73" s="29">
        <v>17.218599999999999</v>
      </c>
      <c r="CL73" s="29">
        <v>15.9838</v>
      </c>
      <c r="CM73" s="29">
        <v>15.778</v>
      </c>
      <c r="CN73" s="226">
        <f t="shared" si="25"/>
        <v>107.9764</v>
      </c>
      <c r="CO73" s="29">
        <v>13.514200000000001</v>
      </c>
      <c r="CP73" s="29">
        <v>7.5803000000000003</v>
      </c>
      <c r="CQ73" s="29">
        <v>2.4009999999999998</v>
      </c>
      <c r="CR73" s="29">
        <v>4.5275999999999996</v>
      </c>
      <c r="CS73" s="29">
        <v>3.7730000000000001</v>
      </c>
      <c r="CT73" s="29">
        <v>2.0579999999999998</v>
      </c>
      <c r="CU73" s="29">
        <v>0.13719999999999999</v>
      </c>
      <c r="CV73" s="29">
        <v>3.8416000000000001</v>
      </c>
      <c r="CW73" s="29">
        <v>0.30869999999999997</v>
      </c>
      <c r="CX73" s="29">
        <v>0.13719999999999999</v>
      </c>
      <c r="CY73" s="29">
        <v>104.06619999999999</v>
      </c>
      <c r="CZ73" s="29">
        <v>104.958</v>
      </c>
      <c r="DA73" s="226">
        <f t="shared" si="14"/>
        <v>247.303</v>
      </c>
      <c r="DB73" s="29">
        <v>0</v>
      </c>
      <c r="DC73" s="29">
        <v>0</v>
      </c>
      <c r="DD73" s="29">
        <v>0</v>
      </c>
      <c r="DE73" s="29">
        <v>144.06</v>
      </c>
      <c r="DF73" s="29">
        <v>1.2347999999999999</v>
      </c>
      <c r="DG73" s="29">
        <v>89.18</v>
      </c>
      <c r="DH73" s="29">
        <v>0</v>
      </c>
      <c r="DI73" s="29">
        <v>226.38</v>
      </c>
      <c r="DJ73" s="29">
        <v>109.76</v>
      </c>
      <c r="DK73" s="29">
        <v>104.61499999999999</v>
      </c>
      <c r="DL73" s="29">
        <v>0</v>
      </c>
      <c r="DM73" s="29">
        <v>96.04</v>
      </c>
      <c r="DN73" s="226">
        <f t="shared" si="15"/>
        <v>771.26980000000003</v>
      </c>
      <c r="DO73" s="29">
        <v>137.19999999999999</v>
      </c>
      <c r="DP73" s="29">
        <v>0</v>
      </c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</row>
    <row r="74" spans="1:141" ht="20.100000000000001" customHeight="1" x14ac:dyDescent="0.25">
      <c r="A74" s="285"/>
      <c r="B74" s="217" t="s">
        <v>32</v>
      </c>
      <c r="C74" s="218" t="s">
        <v>74</v>
      </c>
      <c r="D74" s="231">
        <v>387.0834676752001</v>
      </c>
      <c r="E74" s="231">
        <v>397.64037904229997</v>
      </c>
      <c r="F74" s="231">
        <v>424.86484245710005</v>
      </c>
      <c r="G74" s="231">
        <v>446.42577242989995</v>
      </c>
      <c r="H74" s="231">
        <v>463.01821980019997</v>
      </c>
      <c r="I74" s="231">
        <v>383.61861578449998</v>
      </c>
      <c r="J74" s="231">
        <v>221.67964223839999</v>
      </c>
      <c r="K74" s="231">
        <v>305.39734777129996</v>
      </c>
      <c r="L74" s="231">
        <v>261.10252485679996</v>
      </c>
      <c r="M74" s="231">
        <v>347.72753232499997</v>
      </c>
      <c r="N74" s="231">
        <v>431.41873324799997</v>
      </c>
      <c r="O74" s="231">
        <v>416.67534205280003</v>
      </c>
      <c r="P74" s="233">
        <v>4486.6524196814999</v>
      </c>
      <c r="Q74" s="29">
        <v>248.58112108070003</v>
      </c>
      <c r="R74" s="29">
        <v>377.51369691629998</v>
      </c>
      <c r="S74" s="29">
        <v>440.40206375000002</v>
      </c>
      <c r="T74" s="29">
        <v>458.53068406510005</v>
      </c>
      <c r="U74" s="29">
        <v>460.00997177309995</v>
      </c>
      <c r="V74" s="29">
        <v>449.53784975900004</v>
      </c>
      <c r="W74" s="29">
        <v>323.59931541769998</v>
      </c>
      <c r="X74" s="29">
        <v>325.01565140999998</v>
      </c>
      <c r="Y74" s="29">
        <v>395.92310695730009</v>
      </c>
      <c r="Z74" s="29">
        <v>397.09908326629994</v>
      </c>
      <c r="AA74" s="29">
        <v>374.7568979106</v>
      </c>
      <c r="AB74" s="256">
        <v>569.36267363790012</v>
      </c>
      <c r="AC74" s="233">
        <v>4820.3321159440011</v>
      </c>
      <c r="AD74" s="29">
        <v>276.13614163599999</v>
      </c>
      <c r="AE74" s="29">
        <v>331.364992723</v>
      </c>
      <c r="AF74" s="29">
        <v>402.12968218620006</v>
      </c>
      <c r="AG74" s="29">
        <v>330.9728485741</v>
      </c>
      <c r="AH74" s="29">
        <v>350.51538188419994</v>
      </c>
      <c r="AI74" s="29">
        <v>410.00332139120007</v>
      </c>
      <c r="AJ74" s="29">
        <v>370.93031396179998</v>
      </c>
      <c r="AK74" s="29">
        <v>221.40268819110003</v>
      </c>
      <c r="AL74" s="29">
        <v>217.02928067850002</v>
      </c>
      <c r="AM74" s="125">
        <v>209.12240490630001</v>
      </c>
      <c r="AN74" s="125">
        <v>257.95148652519998</v>
      </c>
      <c r="AO74" s="125">
        <v>291.99673760600001</v>
      </c>
      <c r="AP74" s="258">
        <v>288.63145614940004</v>
      </c>
      <c r="AQ74" s="29">
        <v>322.61326876940001</v>
      </c>
      <c r="AR74" s="29">
        <v>442.81619943539994</v>
      </c>
      <c r="AS74" s="29">
        <v>683.90277150160011</v>
      </c>
      <c r="AT74" s="29">
        <v>859.06133517679996</v>
      </c>
      <c r="AU74" s="29">
        <v>887.46565710740003</v>
      </c>
      <c r="AV74" s="29">
        <v>677.10876483880008</v>
      </c>
      <c r="AW74" s="29">
        <v>543.95914578320003</v>
      </c>
      <c r="AX74" s="29">
        <v>685.2261150308002</v>
      </c>
      <c r="AY74" s="29">
        <v>526.04634952380036</v>
      </c>
      <c r="AZ74" s="29">
        <v>495.66687787120014</v>
      </c>
      <c r="BA74" s="29">
        <v>455.04209568860006</v>
      </c>
      <c r="BB74" s="236">
        <v>576.70923037979992</v>
      </c>
      <c r="BC74" s="29">
        <v>541.38499855999999</v>
      </c>
      <c r="BD74" s="29">
        <v>616.97936263599991</v>
      </c>
      <c r="BE74" s="29">
        <v>547.53806623040009</v>
      </c>
      <c r="BF74" s="29">
        <v>719.70001273800028</v>
      </c>
      <c r="BG74" s="29">
        <v>1864.7154478665989</v>
      </c>
      <c r="BH74" s="29">
        <v>585.2447171913999</v>
      </c>
      <c r="BI74" s="29">
        <v>1374.665408272801</v>
      </c>
      <c r="BJ74" s="29">
        <v>899.47437474719982</v>
      </c>
      <c r="BK74" s="29">
        <v>759.25290777840041</v>
      </c>
      <c r="BL74" s="29">
        <v>851.89884738700027</v>
      </c>
      <c r="BM74" s="29">
        <v>1018.5925036350001</v>
      </c>
      <c r="BN74" s="226">
        <f t="shared" si="18"/>
        <v>10356.1558774226</v>
      </c>
      <c r="BO74" s="29">
        <v>440.96850789600035</v>
      </c>
      <c r="BP74" s="29">
        <v>346.74318836080005</v>
      </c>
      <c r="BQ74" s="29">
        <v>625.82912621599996</v>
      </c>
      <c r="BR74" s="29">
        <v>757.63081262119954</v>
      </c>
      <c r="BS74" s="29">
        <v>1159.6411452877994</v>
      </c>
      <c r="BT74" s="29">
        <v>1012.9053369119998</v>
      </c>
      <c r="BU74" s="29">
        <v>761.05482631080031</v>
      </c>
      <c r="BV74" s="29">
        <v>1026.4264037720004</v>
      </c>
      <c r="BW74" s="29">
        <v>812.25927137599979</v>
      </c>
      <c r="BX74" s="29">
        <v>628.96280371399996</v>
      </c>
      <c r="BY74" s="29">
        <v>360.24067545780002</v>
      </c>
      <c r="BZ74" s="29">
        <v>676.04810916300028</v>
      </c>
      <c r="CA74" s="226">
        <f t="shared" si="12"/>
        <v>8608.7102070873989</v>
      </c>
      <c r="CB74" s="236">
        <v>811.49567805320044</v>
      </c>
      <c r="CC74" s="29">
        <v>711.12924480920003</v>
      </c>
      <c r="CD74" s="29">
        <v>777.03939867819952</v>
      </c>
      <c r="CE74" s="29">
        <v>777.30010344280015</v>
      </c>
      <c r="CF74" s="29">
        <v>409.28684161399991</v>
      </c>
      <c r="CG74" s="29">
        <v>718.69123848760023</v>
      </c>
      <c r="CH74" s="29">
        <v>632.03791087499997</v>
      </c>
      <c r="CI74" s="29">
        <v>569.89407241619983</v>
      </c>
      <c r="CJ74" s="29">
        <v>484.03379290840002</v>
      </c>
      <c r="CK74" s="29">
        <v>433.52701601720003</v>
      </c>
      <c r="CL74" s="29">
        <v>286.61334238460006</v>
      </c>
      <c r="CM74" s="29">
        <v>566.8534756514</v>
      </c>
      <c r="CN74" s="226">
        <f t="shared" si="25"/>
        <v>7177.9021153378017</v>
      </c>
      <c r="CO74" s="29">
        <v>728.13099177139986</v>
      </c>
      <c r="CP74" s="29">
        <v>626.70291480580011</v>
      </c>
      <c r="CQ74" s="29">
        <v>669.69738609620003</v>
      </c>
      <c r="CR74" s="29">
        <v>707.89309997140003</v>
      </c>
      <c r="CS74" s="29">
        <v>621.65929984340016</v>
      </c>
      <c r="CT74" s="29">
        <v>1047.0074086248003</v>
      </c>
      <c r="CU74" s="29">
        <v>878.93021584619976</v>
      </c>
      <c r="CV74" s="29">
        <v>798.11263905800001</v>
      </c>
      <c r="CW74" s="29">
        <v>1030.6846711854</v>
      </c>
      <c r="CX74" s="29">
        <v>742.18694024020022</v>
      </c>
      <c r="CY74" s="29">
        <v>1341.0273189026</v>
      </c>
      <c r="CZ74" s="29">
        <v>657.43427331399982</v>
      </c>
      <c r="DA74" s="226">
        <f t="shared" si="14"/>
        <v>9849.4671596593998</v>
      </c>
      <c r="DB74" s="29">
        <v>623.35427536620034</v>
      </c>
      <c r="DC74" s="29">
        <v>1081.8428693548003</v>
      </c>
      <c r="DD74" s="29">
        <v>1065.5040748506001</v>
      </c>
      <c r="DE74" s="29">
        <v>755.58204817060005</v>
      </c>
      <c r="DF74" s="29">
        <v>1269.0268452344001</v>
      </c>
      <c r="DG74" s="29">
        <v>819.62527670659995</v>
      </c>
      <c r="DH74" s="29">
        <v>1243.7341825342007</v>
      </c>
      <c r="DI74" s="29">
        <v>1794.7130767258002</v>
      </c>
      <c r="DJ74" s="29">
        <v>1222.0060088992</v>
      </c>
      <c r="DK74" s="29">
        <v>798.78436037959966</v>
      </c>
      <c r="DL74" s="29">
        <v>665.25728134879967</v>
      </c>
      <c r="DM74" s="29">
        <v>1232.9469338564002</v>
      </c>
      <c r="DN74" s="226">
        <f t="shared" si="15"/>
        <v>12572.3772334272</v>
      </c>
      <c r="DO74" s="29">
        <v>809.27352380979971</v>
      </c>
      <c r="DP74" s="29">
        <v>917.16857731239975</v>
      </c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</row>
    <row r="75" spans="1:141" ht="20.100000000000001" customHeight="1" x14ac:dyDescent="0.25">
      <c r="A75" s="285"/>
      <c r="B75" s="217" t="s">
        <v>59</v>
      </c>
      <c r="C75" s="218" t="s">
        <v>60</v>
      </c>
      <c r="D75" s="231">
        <v>0</v>
      </c>
      <c r="E75" s="231">
        <v>0</v>
      </c>
      <c r="F75" s="231">
        <v>0</v>
      </c>
      <c r="G75" s="231">
        <v>0</v>
      </c>
      <c r="H75" s="231">
        <v>0</v>
      </c>
      <c r="I75" s="231">
        <v>0</v>
      </c>
      <c r="J75" s="231">
        <v>0</v>
      </c>
      <c r="K75" s="231">
        <v>0</v>
      </c>
      <c r="L75" s="231">
        <v>0</v>
      </c>
      <c r="M75" s="231">
        <v>0</v>
      </c>
      <c r="N75" s="231">
        <v>0</v>
      </c>
      <c r="O75" s="231">
        <v>0</v>
      </c>
      <c r="P75" s="233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56">
        <v>0</v>
      </c>
      <c r="AC75" s="233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36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36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6.86</v>
      </c>
      <c r="BK75" s="29">
        <v>0</v>
      </c>
      <c r="BL75" s="29">
        <v>0</v>
      </c>
      <c r="BM75" s="29">
        <v>4.8019999999999996</v>
      </c>
      <c r="BN75" s="226">
        <f t="shared" si="18"/>
        <v>11.661999999999999</v>
      </c>
      <c r="BO75" s="29">
        <v>4.1159999999999997</v>
      </c>
      <c r="BP75" s="29">
        <v>0</v>
      </c>
      <c r="BQ75" s="29">
        <v>0</v>
      </c>
      <c r="BR75" s="29">
        <v>0</v>
      </c>
      <c r="BS75" s="29">
        <v>0</v>
      </c>
      <c r="BT75" s="29">
        <v>0</v>
      </c>
      <c r="BU75" s="29">
        <v>0</v>
      </c>
      <c r="BV75" s="29">
        <v>0</v>
      </c>
      <c r="BW75" s="29">
        <v>0</v>
      </c>
      <c r="BX75" s="29">
        <v>0</v>
      </c>
      <c r="BY75" s="29">
        <v>0</v>
      </c>
      <c r="BZ75" s="29">
        <v>0</v>
      </c>
      <c r="CA75" s="226">
        <f t="shared" si="12"/>
        <v>4.1159999999999997</v>
      </c>
      <c r="CB75" s="236">
        <v>0</v>
      </c>
      <c r="CC75" s="29">
        <v>0</v>
      </c>
      <c r="CD75" s="29">
        <v>0</v>
      </c>
      <c r="CE75" s="29">
        <v>0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29">
        <v>0</v>
      </c>
      <c r="CL75" s="29">
        <v>0</v>
      </c>
      <c r="CM75" s="29">
        <v>0</v>
      </c>
      <c r="CN75" s="226">
        <f t="shared" si="25"/>
        <v>0</v>
      </c>
      <c r="CO75" s="29">
        <v>0</v>
      </c>
      <c r="CP75" s="29">
        <v>0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29">
        <v>0</v>
      </c>
      <c r="CX75" s="29">
        <v>0</v>
      </c>
      <c r="CY75" s="29">
        <v>0</v>
      </c>
      <c r="CZ75" s="29">
        <v>0</v>
      </c>
      <c r="DA75" s="226">
        <f t="shared" si="14"/>
        <v>0</v>
      </c>
      <c r="DB75" s="29">
        <v>0</v>
      </c>
      <c r="DC75" s="29">
        <v>0</v>
      </c>
      <c r="DD75" s="29">
        <v>0</v>
      </c>
      <c r="DE75" s="29">
        <v>0</v>
      </c>
      <c r="DF75" s="29">
        <v>0</v>
      </c>
      <c r="DG75" s="29">
        <v>0</v>
      </c>
      <c r="DH75" s="29">
        <v>0</v>
      </c>
      <c r="DI75" s="29">
        <v>0</v>
      </c>
      <c r="DJ75" s="29">
        <v>0</v>
      </c>
      <c r="DK75" s="29">
        <v>0</v>
      </c>
      <c r="DL75" s="29">
        <v>0</v>
      </c>
      <c r="DM75" s="29">
        <v>0</v>
      </c>
      <c r="DN75" s="226">
        <f t="shared" si="15"/>
        <v>0</v>
      </c>
      <c r="DO75" s="29">
        <v>0</v>
      </c>
      <c r="DP75" s="29">
        <v>0</v>
      </c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</row>
    <row r="76" spans="1:141" ht="20.100000000000001" customHeight="1" x14ac:dyDescent="0.25">
      <c r="A76" s="285"/>
      <c r="B76" s="217" t="s">
        <v>68</v>
      </c>
      <c r="C76" s="218" t="s">
        <v>71</v>
      </c>
      <c r="D76" s="231">
        <v>0</v>
      </c>
      <c r="E76" s="231">
        <v>0</v>
      </c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231">
        <v>0</v>
      </c>
      <c r="M76" s="231">
        <v>0</v>
      </c>
      <c r="N76" s="231">
        <v>0</v>
      </c>
      <c r="O76" s="231">
        <v>0</v>
      </c>
      <c r="P76" s="233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56">
        <v>0</v>
      </c>
      <c r="AC76" s="233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58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36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26">
        <f t="shared" si="18"/>
        <v>0</v>
      </c>
      <c r="BO76" s="29">
        <v>0</v>
      </c>
      <c r="BP76" s="29">
        <v>0</v>
      </c>
      <c r="BQ76" s="29">
        <v>0</v>
      </c>
      <c r="BR76" s="29">
        <v>0</v>
      </c>
      <c r="BS76" s="29">
        <v>0</v>
      </c>
      <c r="BT76" s="29">
        <v>0</v>
      </c>
      <c r="BU76" s="29">
        <v>0</v>
      </c>
      <c r="BV76" s="29">
        <v>0</v>
      </c>
      <c r="BW76" s="29">
        <v>7.5210021599999996E-2</v>
      </c>
      <c r="BX76" s="29">
        <v>7.1306123882000003</v>
      </c>
      <c r="BY76" s="29">
        <v>2.6213637800000003</v>
      </c>
      <c r="BZ76" s="29">
        <v>0.68821804380000007</v>
      </c>
      <c r="CA76" s="226">
        <f t="shared" si="12"/>
        <v>10.515404233600002</v>
      </c>
      <c r="CB76" s="236">
        <v>0</v>
      </c>
      <c r="CC76" s="29">
        <v>0</v>
      </c>
      <c r="CD76" s="29">
        <v>3.4220243582000003</v>
      </c>
      <c r="CE76" s="29">
        <v>0</v>
      </c>
      <c r="CF76" s="29">
        <v>0.58817358740000003</v>
      </c>
      <c r="CG76" s="29">
        <v>1.1910812200000001</v>
      </c>
      <c r="CH76" s="29">
        <v>0.28729247820000003</v>
      </c>
      <c r="CI76" s="29">
        <v>2.8221583809999999</v>
      </c>
      <c r="CJ76" s="29">
        <v>4.2719377470000008</v>
      </c>
      <c r="CK76" s="29">
        <v>1.4970527236000002</v>
      </c>
      <c r="CL76" s="29">
        <v>0.18601802380000002</v>
      </c>
      <c r="CM76" s="29">
        <v>2.0197205826000002</v>
      </c>
      <c r="CN76" s="226">
        <f t="shared" si="25"/>
        <v>16.285459101800001</v>
      </c>
      <c r="CO76" s="29">
        <v>45.071578516999992</v>
      </c>
      <c r="CP76" s="29">
        <v>0</v>
      </c>
      <c r="CQ76" s="29">
        <v>0.24538576719999999</v>
      </c>
      <c r="CR76" s="29">
        <v>1.3981744672</v>
      </c>
      <c r="CS76" s="29">
        <v>2.9400164051999997</v>
      </c>
      <c r="CT76" s="29">
        <v>1.9410792576000002</v>
      </c>
      <c r="CU76" s="29">
        <v>0.48342756139999998</v>
      </c>
      <c r="CV76" s="29">
        <v>8.4969924704000004</v>
      </c>
      <c r="CW76" s="29">
        <v>2.9528530430000002</v>
      </c>
      <c r="CX76" s="29">
        <v>1.9720136044000001</v>
      </c>
      <c r="CY76" s="29">
        <v>1.0109599836000001</v>
      </c>
      <c r="CZ76" s="29">
        <v>0.63053340140000003</v>
      </c>
      <c r="DA76" s="226">
        <f t="shared" si="14"/>
        <v>67.143014478399991</v>
      </c>
      <c r="DB76" s="29">
        <v>1.279446938</v>
      </c>
      <c r="DC76" s="29">
        <v>1.0251916024000003</v>
      </c>
      <c r="DD76" s="29">
        <v>3.8595046000000004E-3</v>
      </c>
      <c r="DE76" s="29">
        <v>2.2855014728000005</v>
      </c>
      <c r="DF76" s="29">
        <v>1.352035342</v>
      </c>
      <c r="DG76" s="29">
        <v>1.1197668552000002</v>
      </c>
      <c r="DH76" s="29">
        <v>0.42337512140000005</v>
      </c>
      <c r="DI76" s="29">
        <v>0</v>
      </c>
      <c r="DJ76" s="29">
        <v>0.39288413640000003</v>
      </c>
      <c r="DK76" s="29">
        <v>0.1879387552</v>
      </c>
      <c r="DL76" s="29">
        <v>0.23372959820000003</v>
      </c>
      <c r="DM76" s="29">
        <v>0</v>
      </c>
      <c r="DN76" s="226">
        <f t="shared" si="15"/>
        <v>8.3037293262000009</v>
      </c>
      <c r="DO76" s="29">
        <v>0.34852181980000002</v>
      </c>
      <c r="DP76" s="29">
        <v>0</v>
      </c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</row>
    <row r="77" spans="1:141" ht="20.100000000000001" customHeight="1" x14ac:dyDescent="0.25">
      <c r="A77" s="285"/>
      <c r="B77" s="217" t="s">
        <v>69</v>
      </c>
      <c r="C77" s="218" t="s">
        <v>117</v>
      </c>
      <c r="D77" s="231">
        <v>0</v>
      </c>
      <c r="E77" s="231">
        <v>0</v>
      </c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231">
        <v>0</v>
      </c>
      <c r="M77" s="231">
        <v>0</v>
      </c>
      <c r="N77" s="231">
        <v>0</v>
      </c>
      <c r="O77" s="231">
        <v>0</v>
      </c>
      <c r="P77" s="233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56">
        <v>0</v>
      </c>
      <c r="AC77" s="233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58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36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26">
        <f t="shared" si="18"/>
        <v>0</v>
      </c>
      <c r="BO77" s="29">
        <v>0</v>
      </c>
      <c r="BP77" s="29">
        <v>0</v>
      </c>
      <c r="BQ77" s="29">
        <v>0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173.93430145839991</v>
      </c>
      <c r="BX77" s="29">
        <v>370.24759181759993</v>
      </c>
      <c r="BY77" s="29">
        <v>248.66085619479998</v>
      </c>
      <c r="BZ77" s="29">
        <v>330.01173047499998</v>
      </c>
      <c r="CA77" s="226">
        <f t="shared" si="12"/>
        <v>1122.8544799457998</v>
      </c>
      <c r="CB77" s="236">
        <v>143.86948956800003</v>
      </c>
      <c r="CC77" s="29">
        <v>279.01396726279995</v>
      </c>
      <c r="CD77" s="29">
        <v>265.11371328539991</v>
      </c>
      <c r="CE77" s="29">
        <v>209.38786101660006</v>
      </c>
      <c r="CF77" s="29">
        <v>241.50429283260019</v>
      </c>
      <c r="CG77" s="29">
        <v>259.08845502960003</v>
      </c>
      <c r="CH77" s="29">
        <v>135.08172069979992</v>
      </c>
      <c r="CI77" s="29">
        <v>200.67974710700022</v>
      </c>
      <c r="CJ77" s="29">
        <v>187.39928747540034</v>
      </c>
      <c r="CK77" s="29">
        <v>322.7821462600001</v>
      </c>
      <c r="CL77" s="29">
        <v>313.69291071299983</v>
      </c>
      <c r="CM77" s="29">
        <v>730.8255599833999</v>
      </c>
      <c r="CN77" s="226">
        <f t="shared" si="25"/>
        <v>3288.4391512336006</v>
      </c>
      <c r="CO77" s="29">
        <v>369.5743464097996</v>
      </c>
      <c r="CP77" s="29">
        <v>249.12379265619995</v>
      </c>
      <c r="CQ77" s="29">
        <v>940.00799480140029</v>
      </c>
      <c r="CR77" s="29">
        <v>651.05371226560044</v>
      </c>
      <c r="CS77" s="29">
        <v>511.36029036679992</v>
      </c>
      <c r="CT77" s="29">
        <v>535.0444603980003</v>
      </c>
      <c r="CU77" s="29">
        <v>491.38670812420003</v>
      </c>
      <c r="CV77" s="29">
        <v>355.90168390839995</v>
      </c>
      <c r="CW77" s="29">
        <v>535.57538913760004</v>
      </c>
      <c r="CX77" s="29">
        <v>471.14569852279999</v>
      </c>
      <c r="CY77" s="29">
        <v>488.83055543559982</v>
      </c>
      <c r="CZ77" s="29">
        <v>464.27293844260026</v>
      </c>
      <c r="DA77" s="226">
        <f t="shared" ref="DA77:DA142" si="26">SUM(CO77:CZ77)</f>
        <v>6063.2775704690002</v>
      </c>
      <c r="DB77" s="29">
        <v>378.23370389839982</v>
      </c>
      <c r="DC77" s="29">
        <v>394.81359859059995</v>
      </c>
      <c r="DD77" s="29">
        <v>532.75498225179967</v>
      </c>
      <c r="DE77" s="29">
        <v>397.16425661780016</v>
      </c>
      <c r="DF77" s="29">
        <v>500.22570726659978</v>
      </c>
      <c r="DG77" s="29">
        <v>325.64297082520011</v>
      </c>
      <c r="DH77" s="29">
        <v>229.96599399900009</v>
      </c>
      <c r="DI77" s="29">
        <v>278.9861957875998</v>
      </c>
      <c r="DJ77" s="29">
        <v>589.84970217600039</v>
      </c>
      <c r="DK77" s="29">
        <v>278.23106262839997</v>
      </c>
      <c r="DL77" s="29">
        <v>344.35608082120041</v>
      </c>
      <c r="DM77" s="29">
        <v>581.31389266999986</v>
      </c>
      <c r="DN77" s="226">
        <f t="shared" ref="DN77:DN142" si="27">SUM(DB77:DM77)</f>
        <v>4831.5381475325994</v>
      </c>
      <c r="DO77" s="29">
        <v>232.32981616040004</v>
      </c>
      <c r="DP77" s="29">
        <v>222.86614775040005</v>
      </c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</row>
    <row r="78" spans="1:141" ht="20.100000000000001" customHeight="1" x14ac:dyDescent="0.25">
      <c r="A78" s="285"/>
      <c r="B78" s="217" t="s">
        <v>70</v>
      </c>
      <c r="C78" s="218" t="s">
        <v>72</v>
      </c>
      <c r="D78" s="231">
        <v>0</v>
      </c>
      <c r="E78" s="231">
        <v>0</v>
      </c>
      <c r="F78" s="231">
        <v>0</v>
      </c>
      <c r="G78" s="231">
        <v>0</v>
      </c>
      <c r="H78" s="231">
        <v>0</v>
      </c>
      <c r="I78" s="231">
        <v>0</v>
      </c>
      <c r="J78" s="231">
        <v>0</v>
      </c>
      <c r="K78" s="231">
        <v>0</v>
      </c>
      <c r="L78" s="231">
        <v>0</v>
      </c>
      <c r="M78" s="231">
        <v>0</v>
      </c>
      <c r="N78" s="231">
        <v>0</v>
      </c>
      <c r="O78" s="231">
        <v>0</v>
      </c>
      <c r="P78" s="233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56">
        <v>0</v>
      </c>
      <c r="AC78" s="233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58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36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26">
        <f t="shared" si="18"/>
        <v>0</v>
      </c>
      <c r="BO78" s="29">
        <v>0</v>
      </c>
      <c r="BP78" s="29">
        <v>0</v>
      </c>
      <c r="BQ78" s="29">
        <v>0</v>
      </c>
      <c r="BR78" s="29">
        <v>0</v>
      </c>
      <c r="BS78" s="29">
        <v>0</v>
      </c>
      <c r="BT78" s="29">
        <v>0</v>
      </c>
      <c r="BU78" s="29">
        <v>0</v>
      </c>
      <c r="BV78" s="29">
        <v>0</v>
      </c>
      <c r="BW78" s="29">
        <v>19.103083983199998</v>
      </c>
      <c r="BX78" s="29">
        <v>140.4502901578</v>
      </c>
      <c r="BY78" s="29">
        <v>35.160257329199993</v>
      </c>
      <c r="BZ78" s="29">
        <v>85.833555348800019</v>
      </c>
      <c r="CA78" s="226">
        <f t="shared" si="12"/>
        <v>280.54718681899999</v>
      </c>
      <c r="CB78" s="236">
        <v>14.188290971400001</v>
      </c>
      <c r="CC78" s="29">
        <v>5.8361364936000006</v>
      </c>
      <c r="CD78" s="29">
        <v>4.8772395195999998</v>
      </c>
      <c r="CE78" s="29">
        <v>22.196113511600004</v>
      </c>
      <c r="CF78" s="29">
        <v>54.520905136600007</v>
      </c>
      <c r="CG78" s="29">
        <v>68.270516944000008</v>
      </c>
      <c r="CH78" s="29">
        <v>20.663009087000002</v>
      </c>
      <c r="CI78" s="29">
        <v>17.2631897256</v>
      </c>
      <c r="CJ78" s="29">
        <v>14.921211519200002</v>
      </c>
      <c r="CK78" s="29">
        <v>29.9716464362</v>
      </c>
      <c r="CL78" s="29">
        <v>26.466499800999998</v>
      </c>
      <c r="CM78" s="29">
        <v>332.27220714799995</v>
      </c>
      <c r="CN78" s="226">
        <f t="shared" si="25"/>
        <v>611.44696629379996</v>
      </c>
      <c r="CO78" s="29">
        <v>8.0214709218000007</v>
      </c>
      <c r="CP78" s="29">
        <v>8.6615403405999984</v>
      </c>
      <c r="CQ78" s="29">
        <v>97.056426786200021</v>
      </c>
      <c r="CR78" s="29">
        <v>74.4318044722</v>
      </c>
      <c r="CS78" s="29">
        <v>146.33132089240002</v>
      </c>
      <c r="CT78" s="29">
        <v>0</v>
      </c>
      <c r="CU78" s="29">
        <v>0.35586250000000003</v>
      </c>
      <c r="CV78" s="29">
        <v>24.271525975199999</v>
      </c>
      <c r="CW78" s="29">
        <v>34.012541578400004</v>
      </c>
      <c r="CX78" s="29">
        <v>31.487743548799997</v>
      </c>
      <c r="CY78" s="29">
        <v>138.83443417059999</v>
      </c>
      <c r="CZ78" s="29">
        <v>11.717851513200001</v>
      </c>
      <c r="DA78" s="226">
        <f t="shared" si="26"/>
        <v>575.18252269940001</v>
      </c>
      <c r="DB78" s="29">
        <v>51.973553347799992</v>
      </c>
      <c r="DC78" s="29">
        <v>48.727149654400009</v>
      </c>
      <c r="DD78" s="29">
        <v>91.715586134199995</v>
      </c>
      <c r="DE78" s="29">
        <v>55.136878188000011</v>
      </c>
      <c r="DF78" s="29">
        <v>74.163906997599994</v>
      </c>
      <c r="DG78" s="29">
        <v>92.294913683000019</v>
      </c>
      <c r="DH78" s="29">
        <v>68.151463427600007</v>
      </c>
      <c r="DI78" s="29">
        <v>36.599911794600004</v>
      </c>
      <c r="DJ78" s="29">
        <v>76.793837271200033</v>
      </c>
      <c r="DK78" s="29">
        <v>57.867721599800007</v>
      </c>
      <c r="DL78" s="29">
        <v>45.954812092000004</v>
      </c>
      <c r="DM78" s="29">
        <v>65.789378424000006</v>
      </c>
      <c r="DN78" s="226">
        <f t="shared" si="27"/>
        <v>765.1691126142</v>
      </c>
      <c r="DO78" s="29">
        <v>64.437510397400004</v>
      </c>
      <c r="DP78" s="29">
        <v>61.180532425600006</v>
      </c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</row>
    <row r="79" spans="1:141" ht="20.100000000000001" customHeight="1" x14ac:dyDescent="0.25">
      <c r="A79" s="285"/>
      <c r="B79" s="217" t="s">
        <v>112</v>
      </c>
      <c r="C79" s="218" t="s">
        <v>114</v>
      </c>
      <c r="D79" s="231">
        <v>0</v>
      </c>
      <c r="E79" s="231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231">
        <v>0</v>
      </c>
      <c r="M79" s="231">
        <v>0</v>
      </c>
      <c r="N79" s="231">
        <v>0</v>
      </c>
      <c r="O79" s="231">
        <v>0</v>
      </c>
      <c r="P79" s="233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56">
        <v>0</v>
      </c>
      <c r="AC79" s="233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58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36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26">
        <f t="shared" si="18"/>
        <v>0</v>
      </c>
      <c r="BO79" s="29">
        <v>0</v>
      </c>
      <c r="BP79" s="29">
        <v>0</v>
      </c>
      <c r="BQ79" s="29">
        <v>0</v>
      </c>
      <c r="BR79" s="29">
        <v>0</v>
      </c>
      <c r="BS79" s="29">
        <v>0</v>
      </c>
      <c r="BT79" s="29">
        <v>0</v>
      </c>
      <c r="BU79" s="29">
        <v>0</v>
      </c>
      <c r="BV79" s="29">
        <v>0</v>
      </c>
      <c r="BW79" s="29">
        <v>0</v>
      </c>
      <c r="BX79" s="29">
        <v>0</v>
      </c>
      <c r="BY79" s="29">
        <v>0</v>
      </c>
      <c r="BZ79" s="29">
        <v>0</v>
      </c>
      <c r="CA79" s="226">
        <f t="shared" si="12"/>
        <v>0</v>
      </c>
      <c r="CB79" s="236">
        <v>0</v>
      </c>
      <c r="CC79" s="29">
        <v>0</v>
      </c>
      <c r="CD79" s="29">
        <v>0</v>
      </c>
      <c r="CE79" s="29">
        <v>0</v>
      </c>
      <c r="CF79" s="29">
        <v>0</v>
      </c>
      <c r="CG79" s="29">
        <v>0.89779303320000003</v>
      </c>
      <c r="CH79" s="29">
        <v>1.6734634546000002</v>
      </c>
      <c r="CI79" s="29">
        <v>1.3228067342000003</v>
      </c>
      <c r="CJ79" s="29">
        <v>1.7961571614000003</v>
      </c>
      <c r="CK79" s="29">
        <v>1.2413145989999996</v>
      </c>
      <c r="CL79" s="29">
        <v>1.3910566684000001</v>
      </c>
      <c r="CM79" s="29">
        <v>2.1658041454000005</v>
      </c>
      <c r="CN79" s="226">
        <f t="shared" si="25"/>
        <v>10.488395796200001</v>
      </c>
      <c r="CO79" s="29">
        <v>1.4298043493999999</v>
      </c>
      <c r="CP79" s="29">
        <v>1.6496849795999995</v>
      </c>
      <c r="CQ79" s="29">
        <v>1.6015753879999994</v>
      </c>
      <c r="CR79" s="29">
        <v>2.1429150693999999</v>
      </c>
      <c r="CS79" s="29">
        <v>1.8034243023999994</v>
      </c>
      <c r="CT79" s="29">
        <v>1.6673319866</v>
      </c>
      <c r="CU79" s="29">
        <v>1.9984077973999994</v>
      </c>
      <c r="CV79" s="29">
        <v>1.9727066702000005</v>
      </c>
      <c r="CW79" s="29">
        <v>1.8034111311999996</v>
      </c>
      <c r="CX79" s="29">
        <v>2.0941845791999998</v>
      </c>
      <c r="CY79" s="29">
        <v>1.9765292680000006</v>
      </c>
      <c r="CZ79" s="29">
        <v>2.3237447380000007</v>
      </c>
      <c r="DA79" s="226">
        <f t="shared" si="26"/>
        <v>22.463720259400002</v>
      </c>
      <c r="DB79" s="29">
        <v>1.9422324235999999</v>
      </c>
      <c r="DC79" s="29">
        <v>1.7475345790000005</v>
      </c>
      <c r="DD79" s="29">
        <v>2.5452568134000009</v>
      </c>
      <c r="DE79" s="29">
        <v>1.8332078842000004</v>
      </c>
      <c r="DF79" s="29">
        <v>2.5562297950000001</v>
      </c>
      <c r="DG79" s="29">
        <v>2.1105798420000008</v>
      </c>
      <c r="DH79" s="29">
        <v>2.0718664609999999</v>
      </c>
      <c r="DI79" s="29">
        <v>2.4962026684000014</v>
      </c>
      <c r="DJ79" s="29">
        <v>1.8304066031999997</v>
      </c>
      <c r="DK79" s="29">
        <v>2.7301413594000015</v>
      </c>
      <c r="DL79" s="29">
        <v>2.3659652254000005</v>
      </c>
      <c r="DM79" s="29">
        <v>2.4487340752000004</v>
      </c>
      <c r="DN79" s="226">
        <f t="shared" si="27"/>
        <v>26.678357729800005</v>
      </c>
      <c r="DO79" s="29">
        <v>1.6772463330000005</v>
      </c>
      <c r="DP79" s="29">
        <v>1.9376273056000002</v>
      </c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</row>
    <row r="80" spans="1:141" ht="20.100000000000001" customHeight="1" x14ac:dyDescent="0.25">
      <c r="A80" s="285"/>
      <c r="B80" s="217" t="s">
        <v>113</v>
      </c>
      <c r="C80" s="218" t="s">
        <v>115</v>
      </c>
      <c r="D80" s="231"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231">
        <v>0</v>
      </c>
      <c r="M80" s="231">
        <v>0</v>
      </c>
      <c r="N80" s="231">
        <v>0</v>
      </c>
      <c r="O80" s="231">
        <v>0</v>
      </c>
      <c r="P80" s="233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56">
        <v>0</v>
      </c>
      <c r="AC80" s="233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58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36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26">
        <f t="shared" ref="BN80:BN87" si="28">SUM(BB80:BM80)</f>
        <v>0</v>
      </c>
      <c r="BO80" s="29">
        <v>0</v>
      </c>
      <c r="BP80" s="29">
        <v>0</v>
      </c>
      <c r="BQ80" s="29">
        <v>0</v>
      </c>
      <c r="BR80" s="29">
        <v>0</v>
      </c>
      <c r="BS80" s="29">
        <v>0</v>
      </c>
      <c r="BT80" s="29">
        <v>0</v>
      </c>
      <c r="BU80" s="29">
        <v>0</v>
      </c>
      <c r="BV80" s="29">
        <v>0</v>
      </c>
      <c r="BW80" s="29">
        <v>0</v>
      </c>
      <c r="BX80" s="29">
        <v>0</v>
      </c>
      <c r="BY80" s="29">
        <v>0</v>
      </c>
      <c r="BZ80" s="29">
        <v>0</v>
      </c>
      <c r="CA80" s="226">
        <f t="shared" si="12"/>
        <v>0</v>
      </c>
      <c r="CB80" s="236">
        <v>0</v>
      </c>
      <c r="CC80" s="29">
        <v>0</v>
      </c>
      <c r="CD80" s="29">
        <v>0</v>
      </c>
      <c r="CE80" s="29">
        <v>0</v>
      </c>
      <c r="CF80" s="29">
        <v>0</v>
      </c>
      <c r="CG80" s="29">
        <v>0.89779303320000015</v>
      </c>
      <c r="CH80" s="29">
        <v>1.7331760502</v>
      </c>
      <c r="CI80" s="29">
        <v>1.3228067341999998</v>
      </c>
      <c r="CJ80" s="29">
        <v>1.7961571613999996</v>
      </c>
      <c r="CK80" s="29">
        <v>1.3188103040000005</v>
      </c>
      <c r="CL80" s="29">
        <v>1.3910566683999999</v>
      </c>
      <c r="CM80" s="29">
        <v>2.1725110301999999</v>
      </c>
      <c r="CN80" s="226">
        <f t="shared" si="25"/>
        <v>10.6323109816</v>
      </c>
      <c r="CO80" s="29">
        <v>1.4298043493999997</v>
      </c>
      <c r="CP80" s="29">
        <v>1.6496849795999999</v>
      </c>
      <c r="CQ80" s="29">
        <v>1.601575388000001</v>
      </c>
      <c r="CR80" s="29">
        <v>2.1429150694000003</v>
      </c>
      <c r="CS80" s="29">
        <v>1.8062880093999996</v>
      </c>
      <c r="CT80" s="29">
        <v>1.6673319866000007</v>
      </c>
      <c r="CU80" s="29">
        <v>1.9984077973999996</v>
      </c>
      <c r="CV80" s="29">
        <v>1.9823165698000003</v>
      </c>
      <c r="CW80" s="29">
        <v>1.8034111312000005</v>
      </c>
      <c r="CX80" s="29">
        <v>2.0941845792000011</v>
      </c>
      <c r="CY80" s="29">
        <v>1.9765292679999997</v>
      </c>
      <c r="CZ80" s="29">
        <v>2.3237447380000003</v>
      </c>
      <c r="DA80" s="226">
        <f t="shared" si="26"/>
        <v>22.476193866000003</v>
      </c>
      <c r="DB80" s="29">
        <v>1.9422324236000004</v>
      </c>
      <c r="DC80" s="29">
        <v>1.7618662166000003</v>
      </c>
      <c r="DD80" s="29">
        <v>2.5452568134000004</v>
      </c>
      <c r="DE80" s="29">
        <v>1.872762507</v>
      </c>
      <c r="DF80" s="29">
        <v>2.5563738550000004</v>
      </c>
      <c r="DG80" s="29">
        <v>2.1302834084</v>
      </c>
      <c r="DH80" s="29">
        <v>2.0718664609999995</v>
      </c>
      <c r="DI80" s="29">
        <v>2.4962026683999996</v>
      </c>
      <c r="DJ80" s="29">
        <v>1.8304066031999995</v>
      </c>
      <c r="DK80" s="29">
        <v>2.7678116087999998</v>
      </c>
      <c r="DL80" s="29">
        <v>2.7240917998</v>
      </c>
      <c r="DM80" s="29">
        <v>2.4487340752000004</v>
      </c>
      <c r="DN80" s="226">
        <f t="shared" si="27"/>
        <v>27.147888440399999</v>
      </c>
      <c r="DO80" s="29">
        <v>1.6772463329999998</v>
      </c>
      <c r="DP80" s="29">
        <v>1.9376273056000002</v>
      </c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</row>
    <row r="81" spans="1:141" ht="20.100000000000001" customHeight="1" x14ac:dyDescent="0.25">
      <c r="A81" s="285"/>
      <c r="B81" s="217" t="s">
        <v>120</v>
      </c>
      <c r="C81" s="218" t="s">
        <v>148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3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56"/>
      <c r="AC81" s="233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58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36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26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26"/>
      <c r="CB81" s="236">
        <v>0</v>
      </c>
      <c r="CC81" s="29">
        <v>0</v>
      </c>
      <c r="CD81" s="29">
        <v>0</v>
      </c>
      <c r="CE81" s="29">
        <v>0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29">
        <v>0</v>
      </c>
      <c r="CL81" s="29">
        <v>0</v>
      </c>
      <c r="CM81" s="29">
        <v>0</v>
      </c>
      <c r="CN81" s="226">
        <f t="shared" si="25"/>
        <v>0</v>
      </c>
      <c r="CO81" s="29">
        <v>0</v>
      </c>
      <c r="CP81" s="29">
        <v>0</v>
      </c>
      <c r="CQ81" s="29">
        <v>0</v>
      </c>
      <c r="CR81" s="29">
        <v>0</v>
      </c>
      <c r="CS81" s="29">
        <v>0</v>
      </c>
      <c r="CT81" s="29">
        <v>0</v>
      </c>
      <c r="CU81" s="29">
        <v>0</v>
      </c>
      <c r="CV81" s="29">
        <v>0</v>
      </c>
      <c r="CW81" s="29">
        <v>0</v>
      </c>
      <c r="CX81" s="29">
        <v>0</v>
      </c>
      <c r="CY81" s="29">
        <v>0</v>
      </c>
      <c r="CZ81" s="29">
        <v>0</v>
      </c>
      <c r="DA81" s="226">
        <f t="shared" si="26"/>
        <v>0</v>
      </c>
      <c r="DB81" s="29">
        <v>0</v>
      </c>
      <c r="DC81" s="29">
        <v>0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0</v>
      </c>
      <c r="DJ81" s="29">
        <v>0</v>
      </c>
      <c r="DK81" s="29">
        <v>3.7670249400000001E-2</v>
      </c>
      <c r="DL81" s="29">
        <v>0.34680043999999999</v>
      </c>
      <c r="DM81" s="29">
        <v>0</v>
      </c>
      <c r="DN81" s="226">
        <f t="shared" si="27"/>
        <v>0.38447068940000001</v>
      </c>
      <c r="DO81" s="29">
        <v>0</v>
      </c>
      <c r="DP81" s="29">
        <v>0</v>
      </c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</row>
    <row r="82" spans="1:141" ht="20.100000000000001" customHeight="1" x14ac:dyDescent="0.25">
      <c r="A82" s="285"/>
      <c r="B82" s="217" t="s">
        <v>116</v>
      </c>
      <c r="C82" s="218" t="s">
        <v>102</v>
      </c>
      <c r="D82" s="231">
        <v>0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 s="231">
        <v>0</v>
      </c>
      <c r="L82" s="231">
        <v>0</v>
      </c>
      <c r="M82" s="231">
        <v>0</v>
      </c>
      <c r="N82" s="231">
        <v>0</v>
      </c>
      <c r="O82" s="231">
        <v>0</v>
      </c>
      <c r="P82" s="233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56">
        <v>0</v>
      </c>
      <c r="AC82" s="233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58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36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26">
        <f t="shared" si="28"/>
        <v>0</v>
      </c>
      <c r="BO82" s="29">
        <v>0</v>
      </c>
      <c r="BP82" s="29">
        <v>0</v>
      </c>
      <c r="BQ82" s="29">
        <v>0</v>
      </c>
      <c r="BR82" s="29">
        <v>0</v>
      </c>
      <c r="BS82" s="29">
        <v>0</v>
      </c>
      <c r="BT82" s="29">
        <v>0</v>
      </c>
      <c r="BU82" s="29">
        <v>0</v>
      </c>
      <c r="BV82" s="29">
        <v>0</v>
      </c>
      <c r="BW82" s="29">
        <v>0</v>
      </c>
      <c r="BX82" s="29">
        <v>0</v>
      </c>
      <c r="BY82" s="29">
        <v>0</v>
      </c>
      <c r="BZ82" s="29">
        <v>0</v>
      </c>
      <c r="CA82" s="226">
        <f t="shared" si="12"/>
        <v>0</v>
      </c>
      <c r="CB82" s="236">
        <v>0</v>
      </c>
      <c r="CC82" s="29">
        <v>0</v>
      </c>
      <c r="CD82" s="29">
        <v>0</v>
      </c>
      <c r="CE82" s="29">
        <v>0</v>
      </c>
      <c r="CF82" s="29">
        <v>0</v>
      </c>
      <c r="CG82" s="29">
        <v>0.17012779420000002</v>
      </c>
      <c r="CH82" s="29">
        <v>0.17547125400000002</v>
      </c>
      <c r="CI82" s="29">
        <v>6.8856564000000006E-3</v>
      </c>
      <c r="CJ82" s="29">
        <v>48.061217006600003</v>
      </c>
      <c r="CK82" s="29">
        <v>0.71892779419999997</v>
      </c>
      <c r="CL82" s="29">
        <v>0.58172779419999998</v>
      </c>
      <c r="CM82" s="29">
        <v>8.6802031763999992</v>
      </c>
      <c r="CN82" s="226">
        <f t="shared" si="25"/>
        <v>58.394560476000002</v>
      </c>
      <c r="CO82" s="29">
        <v>0.32418741040000004</v>
      </c>
      <c r="CP82" s="29">
        <v>0.15400700000000001</v>
      </c>
      <c r="CQ82" s="29">
        <v>0.36255058839999998</v>
      </c>
      <c r="CR82" s="29">
        <v>0.17012779420000002</v>
      </c>
      <c r="CS82" s="29">
        <v>0.18737657819999998</v>
      </c>
      <c r="CT82" s="29">
        <v>0.17278933699999999</v>
      </c>
      <c r="CU82" s="29">
        <v>0</v>
      </c>
      <c r="CV82" s="29">
        <v>3.1544132200000004</v>
      </c>
      <c r="CW82" s="29">
        <v>3.6392711600000002E-2</v>
      </c>
      <c r="CX82" s="29">
        <v>0</v>
      </c>
      <c r="CY82" s="29">
        <v>0.17012779420000002</v>
      </c>
      <c r="CZ82" s="29">
        <v>0.17012779420000002</v>
      </c>
      <c r="DA82" s="226">
        <f t="shared" si="26"/>
        <v>4.9021002281999992</v>
      </c>
      <c r="DB82" s="29">
        <v>0.52703315139999996</v>
      </c>
      <c r="DC82" s="29">
        <v>0.17012779420000002</v>
      </c>
      <c r="DD82" s="29">
        <v>0.17012779420000002</v>
      </c>
      <c r="DE82" s="29">
        <v>0.17012779420000002</v>
      </c>
      <c r="DF82" s="29">
        <v>7.5972542842000008</v>
      </c>
      <c r="DG82" s="29">
        <v>0</v>
      </c>
      <c r="DH82" s="29">
        <v>0.34025558840000003</v>
      </c>
      <c r="DI82" s="29">
        <v>4.2003784116</v>
      </c>
      <c r="DJ82" s="29">
        <v>0.17012779420000002</v>
      </c>
      <c r="DK82" s="29">
        <v>0.17012779420000002</v>
      </c>
      <c r="DL82" s="29">
        <v>1.3585816342000001</v>
      </c>
      <c r="DM82" s="29">
        <v>0.74302916939999997</v>
      </c>
      <c r="DN82" s="226">
        <f t="shared" si="27"/>
        <v>15.617171210200002</v>
      </c>
      <c r="DO82" s="29">
        <v>0.43732623479999999</v>
      </c>
      <c r="DP82" s="29">
        <v>29.264708892999998</v>
      </c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</row>
    <row r="83" spans="1:141" ht="20.100000000000001" customHeight="1" x14ac:dyDescent="0.25">
      <c r="A83" s="285"/>
      <c r="B83" s="217" t="s">
        <v>129</v>
      </c>
      <c r="C83" s="218" t="s">
        <v>133</v>
      </c>
      <c r="D83" s="231">
        <v>0</v>
      </c>
      <c r="E83" s="231">
        <v>0</v>
      </c>
      <c r="F83" s="231">
        <v>0</v>
      </c>
      <c r="G83" s="231">
        <v>0</v>
      </c>
      <c r="H83" s="231">
        <v>0</v>
      </c>
      <c r="I83" s="231">
        <v>0</v>
      </c>
      <c r="J83" s="231">
        <v>0</v>
      </c>
      <c r="K83" s="231">
        <v>0</v>
      </c>
      <c r="L83" s="231">
        <v>0</v>
      </c>
      <c r="M83" s="231">
        <v>0</v>
      </c>
      <c r="N83" s="231">
        <v>0</v>
      </c>
      <c r="O83" s="231">
        <v>0</v>
      </c>
      <c r="P83" s="233">
        <v>0</v>
      </c>
      <c r="Q83" s="29">
        <v>0</v>
      </c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33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58">
        <v>0</v>
      </c>
      <c r="AQ83" s="125">
        <v>0</v>
      </c>
      <c r="AR83" s="125">
        <v>0</v>
      </c>
      <c r="AS83" s="125">
        <v>0</v>
      </c>
      <c r="AT83" s="125">
        <v>0</v>
      </c>
      <c r="AU83" s="125">
        <v>0</v>
      </c>
      <c r="AV83" s="125">
        <v>0</v>
      </c>
      <c r="AW83" s="125">
        <v>0</v>
      </c>
      <c r="AX83" s="125">
        <v>0</v>
      </c>
      <c r="AY83" s="125">
        <v>0</v>
      </c>
      <c r="AZ83" s="125">
        <v>0</v>
      </c>
      <c r="BA83" s="304">
        <v>0</v>
      </c>
      <c r="BB83" s="236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67">
        <v>0</v>
      </c>
      <c r="BN83" s="226">
        <f t="shared" si="28"/>
        <v>0</v>
      </c>
      <c r="BO83" s="29">
        <v>0</v>
      </c>
      <c r="BP83" s="29">
        <v>0</v>
      </c>
      <c r="BQ83" s="29">
        <v>0</v>
      </c>
      <c r="BR83" s="29">
        <v>0</v>
      </c>
      <c r="BS83" s="29">
        <v>0</v>
      </c>
      <c r="BT83" s="29">
        <v>0</v>
      </c>
      <c r="BU83" s="29">
        <v>0</v>
      </c>
      <c r="BV83" s="29">
        <v>0</v>
      </c>
      <c r="BW83" s="29">
        <v>0</v>
      </c>
      <c r="BX83" s="29">
        <v>0</v>
      </c>
      <c r="BY83" s="29">
        <v>0</v>
      </c>
      <c r="BZ83" s="29">
        <v>0</v>
      </c>
      <c r="CA83" s="226">
        <f t="shared" si="12"/>
        <v>0</v>
      </c>
      <c r="CB83" s="236">
        <v>0</v>
      </c>
      <c r="CC83" s="29">
        <v>0</v>
      </c>
      <c r="CD83" s="29">
        <v>0</v>
      </c>
      <c r="CE83" s="29">
        <v>0</v>
      </c>
      <c r="CF83" s="29">
        <v>0</v>
      </c>
      <c r="CG83" s="29">
        <v>0</v>
      </c>
      <c r="CH83" s="29">
        <v>0</v>
      </c>
      <c r="CI83" s="29">
        <v>0</v>
      </c>
      <c r="CJ83" s="29">
        <v>0</v>
      </c>
      <c r="CK83" s="29">
        <v>0</v>
      </c>
      <c r="CL83" s="29">
        <v>0</v>
      </c>
      <c r="CM83" s="29">
        <v>0</v>
      </c>
      <c r="CN83" s="226">
        <f t="shared" si="25"/>
        <v>0</v>
      </c>
      <c r="CO83" s="29">
        <v>0</v>
      </c>
      <c r="CP83" s="29">
        <v>1.5263500000000003E-4</v>
      </c>
      <c r="CQ83" s="29">
        <v>0</v>
      </c>
      <c r="CR83" s="29">
        <v>1.9588044000000003E-3</v>
      </c>
      <c r="CS83" s="29">
        <v>25.751335471400001</v>
      </c>
      <c r="CT83" s="29">
        <v>11.656189374200002</v>
      </c>
      <c r="CU83" s="29">
        <v>16.9012112612</v>
      </c>
      <c r="CV83" s="29">
        <v>0</v>
      </c>
      <c r="CW83" s="29">
        <v>0</v>
      </c>
      <c r="CX83" s="29">
        <v>0</v>
      </c>
      <c r="CY83" s="29">
        <v>0</v>
      </c>
      <c r="CZ83" s="29">
        <v>0</v>
      </c>
      <c r="DA83" s="226">
        <f t="shared" si="26"/>
        <v>54.310847546200009</v>
      </c>
      <c r="DB83" s="29">
        <v>0</v>
      </c>
      <c r="DC83" s="29">
        <v>0</v>
      </c>
      <c r="DD83" s="29">
        <v>0</v>
      </c>
      <c r="DE83" s="29">
        <v>0</v>
      </c>
      <c r="DF83" s="29">
        <v>0</v>
      </c>
      <c r="DG83" s="29">
        <v>0</v>
      </c>
      <c r="DH83" s="29">
        <v>0</v>
      </c>
      <c r="DI83" s="29">
        <v>0</v>
      </c>
      <c r="DJ83" s="29">
        <v>0</v>
      </c>
      <c r="DK83" s="29">
        <v>0</v>
      </c>
      <c r="DL83" s="29">
        <v>0</v>
      </c>
      <c r="DM83" s="29">
        <v>0</v>
      </c>
      <c r="DN83" s="226">
        <f t="shared" si="27"/>
        <v>0</v>
      </c>
      <c r="DO83" s="29">
        <v>0</v>
      </c>
      <c r="DP83" s="29">
        <v>0</v>
      </c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</row>
    <row r="84" spans="1:141" ht="20.100000000000001" customHeight="1" x14ac:dyDescent="0.25">
      <c r="A84" s="285"/>
      <c r="B84" s="217" t="s">
        <v>130</v>
      </c>
      <c r="C84" s="218" t="s">
        <v>134</v>
      </c>
      <c r="D84" s="231">
        <v>0</v>
      </c>
      <c r="E84" s="231">
        <v>0</v>
      </c>
      <c r="F84" s="231">
        <v>0</v>
      </c>
      <c r="G84" s="231">
        <v>0</v>
      </c>
      <c r="H84" s="231">
        <v>0</v>
      </c>
      <c r="I84" s="231">
        <v>0</v>
      </c>
      <c r="J84" s="231">
        <v>0</v>
      </c>
      <c r="K84" s="231">
        <v>0</v>
      </c>
      <c r="L84" s="231">
        <v>0</v>
      </c>
      <c r="M84" s="231">
        <v>0</v>
      </c>
      <c r="N84" s="231">
        <v>0</v>
      </c>
      <c r="O84" s="231">
        <v>0</v>
      </c>
      <c r="P84" s="233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33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58">
        <v>0</v>
      </c>
      <c r="AQ84" s="125">
        <v>0</v>
      </c>
      <c r="AR84" s="125">
        <v>0</v>
      </c>
      <c r="AS84" s="125">
        <v>0</v>
      </c>
      <c r="AT84" s="125">
        <v>0</v>
      </c>
      <c r="AU84" s="125">
        <v>0</v>
      </c>
      <c r="AV84" s="125">
        <v>0</v>
      </c>
      <c r="AW84" s="125">
        <v>0</v>
      </c>
      <c r="AX84" s="125">
        <v>0</v>
      </c>
      <c r="AY84" s="125">
        <v>0</v>
      </c>
      <c r="AZ84" s="125">
        <v>0</v>
      </c>
      <c r="BA84" s="304">
        <v>0</v>
      </c>
      <c r="BB84" s="236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67">
        <v>0</v>
      </c>
      <c r="BN84" s="226">
        <f t="shared" si="28"/>
        <v>0</v>
      </c>
      <c r="BO84" s="29">
        <v>0</v>
      </c>
      <c r="BP84" s="29">
        <v>0</v>
      </c>
      <c r="BQ84" s="29">
        <v>0</v>
      </c>
      <c r="BR84" s="29">
        <v>0</v>
      </c>
      <c r="BS84" s="29">
        <v>0</v>
      </c>
      <c r="BT84" s="29">
        <v>0</v>
      </c>
      <c r="BU84" s="29">
        <v>0</v>
      </c>
      <c r="BV84" s="29">
        <v>0</v>
      </c>
      <c r="BW84" s="29">
        <v>0</v>
      </c>
      <c r="BX84" s="29">
        <v>0</v>
      </c>
      <c r="BY84" s="29">
        <v>0</v>
      </c>
      <c r="BZ84" s="29">
        <v>0</v>
      </c>
      <c r="CA84" s="226">
        <f t="shared" si="12"/>
        <v>0</v>
      </c>
      <c r="CB84" s="236">
        <v>0</v>
      </c>
      <c r="CC84" s="29">
        <v>0</v>
      </c>
      <c r="CD84" s="29">
        <v>0</v>
      </c>
      <c r="CE84" s="29">
        <v>0</v>
      </c>
      <c r="CF84" s="29">
        <v>0</v>
      </c>
      <c r="CG84" s="29">
        <v>0</v>
      </c>
      <c r="CH84" s="29">
        <v>0</v>
      </c>
      <c r="CI84" s="29">
        <v>0</v>
      </c>
      <c r="CJ84" s="29">
        <v>0</v>
      </c>
      <c r="CK84" s="29">
        <v>0</v>
      </c>
      <c r="CL84" s="29">
        <v>0</v>
      </c>
      <c r="CM84" s="29">
        <v>0</v>
      </c>
      <c r="CN84" s="226">
        <f t="shared" si="25"/>
        <v>0</v>
      </c>
      <c r="CO84" s="29">
        <v>0</v>
      </c>
      <c r="CP84" s="29">
        <v>3.9696201537999993</v>
      </c>
      <c r="CQ84" s="29">
        <v>59.033779048999996</v>
      </c>
      <c r="CR84" s="29">
        <v>35.693414313199995</v>
      </c>
      <c r="CS84" s="29">
        <v>20.779480430800003</v>
      </c>
      <c r="CT84" s="29">
        <v>239.79217300359997</v>
      </c>
      <c r="CU84" s="29">
        <v>92.469136691399996</v>
      </c>
      <c r="CV84" s="29">
        <v>5.3505389770000003</v>
      </c>
      <c r="CW84" s="29">
        <v>0</v>
      </c>
      <c r="CX84" s="29">
        <v>0</v>
      </c>
      <c r="CY84" s="29">
        <v>0</v>
      </c>
      <c r="CZ84" s="29">
        <v>0</v>
      </c>
      <c r="DA84" s="226">
        <f t="shared" si="26"/>
        <v>457.08814261879996</v>
      </c>
      <c r="DB84" s="29">
        <v>0</v>
      </c>
      <c r="DC84" s="29">
        <v>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0</v>
      </c>
      <c r="DJ84" s="29">
        <v>0</v>
      </c>
      <c r="DK84" s="29">
        <v>0</v>
      </c>
      <c r="DL84" s="29">
        <v>0</v>
      </c>
      <c r="DM84" s="29">
        <v>0</v>
      </c>
      <c r="DN84" s="226">
        <f t="shared" si="27"/>
        <v>0</v>
      </c>
      <c r="DO84" s="29">
        <v>0</v>
      </c>
      <c r="DP84" s="29">
        <v>0</v>
      </c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</row>
    <row r="85" spans="1:141" ht="20.100000000000001" customHeight="1" x14ac:dyDescent="0.25">
      <c r="A85" s="285"/>
      <c r="B85" s="217" t="s">
        <v>131</v>
      </c>
      <c r="C85" s="218" t="s">
        <v>135</v>
      </c>
      <c r="D85" s="231">
        <v>0</v>
      </c>
      <c r="E85" s="231">
        <v>0</v>
      </c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231">
        <v>0</v>
      </c>
      <c r="M85" s="231">
        <v>0</v>
      </c>
      <c r="N85" s="231">
        <v>0</v>
      </c>
      <c r="O85" s="231">
        <v>0</v>
      </c>
      <c r="P85" s="233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33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58">
        <v>0</v>
      </c>
      <c r="AQ85" s="125">
        <v>0</v>
      </c>
      <c r="AR85" s="125">
        <v>0</v>
      </c>
      <c r="AS85" s="125">
        <v>0</v>
      </c>
      <c r="AT85" s="125">
        <v>0</v>
      </c>
      <c r="AU85" s="125">
        <v>0</v>
      </c>
      <c r="AV85" s="125">
        <v>0</v>
      </c>
      <c r="AW85" s="125">
        <v>0</v>
      </c>
      <c r="AX85" s="125">
        <v>0</v>
      </c>
      <c r="AY85" s="125">
        <v>0</v>
      </c>
      <c r="AZ85" s="125">
        <v>0</v>
      </c>
      <c r="BA85" s="304">
        <v>0</v>
      </c>
      <c r="BB85" s="236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0</v>
      </c>
      <c r="BI85" s="29">
        <v>0</v>
      </c>
      <c r="BJ85" s="29">
        <v>0</v>
      </c>
      <c r="BK85" s="29">
        <v>0</v>
      </c>
      <c r="BL85" s="29">
        <v>0</v>
      </c>
      <c r="BM85" s="67">
        <v>0</v>
      </c>
      <c r="BN85" s="226">
        <f t="shared" si="28"/>
        <v>0</v>
      </c>
      <c r="BO85" s="29">
        <v>0</v>
      </c>
      <c r="BP85" s="29">
        <v>0</v>
      </c>
      <c r="BQ85" s="29">
        <v>0</v>
      </c>
      <c r="BR85" s="29">
        <v>0</v>
      </c>
      <c r="BS85" s="29">
        <v>0</v>
      </c>
      <c r="BT85" s="29">
        <v>0</v>
      </c>
      <c r="BU85" s="29">
        <v>0</v>
      </c>
      <c r="BV85" s="29">
        <v>0</v>
      </c>
      <c r="BW85" s="29">
        <v>0</v>
      </c>
      <c r="BX85" s="29">
        <v>0</v>
      </c>
      <c r="BY85" s="29">
        <v>0</v>
      </c>
      <c r="BZ85" s="29">
        <v>0</v>
      </c>
      <c r="CA85" s="226">
        <f t="shared" si="12"/>
        <v>0</v>
      </c>
      <c r="CB85" s="236">
        <v>0</v>
      </c>
      <c r="CC85" s="29">
        <v>0</v>
      </c>
      <c r="CD85" s="29">
        <v>0</v>
      </c>
      <c r="CE85" s="29">
        <v>0</v>
      </c>
      <c r="CF85" s="29">
        <v>0</v>
      </c>
      <c r="CG85" s="29">
        <v>0</v>
      </c>
      <c r="CH85" s="29">
        <v>0</v>
      </c>
      <c r="CI85" s="29">
        <v>0</v>
      </c>
      <c r="CJ85" s="29">
        <v>0</v>
      </c>
      <c r="CK85" s="29">
        <v>0</v>
      </c>
      <c r="CL85" s="29">
        <v>0</v>
      </c>
      <c r="CM85" s="29">
        <v>0</v>
      </c>
      <c r="CN85" s="226">
        <f t="shared" si="25"/>
        <v>0</v>
      </c>
      <c r="CO85" s="29">
        <v>0</v>
      </c>
      <c r="CP85" s="29">
        <v>34.299999999999997</v>
      </c>
      <c r="CQ85" s="29">
        <v>59.033779048999996</v>
      </c>
      <c r="CR85" s="29">
        <v>96.140146053000009</v>
      </c>
      <c r="CS85" s="29">
        <v>6.8599999999999998E-3</v>
      </c>
      <c r="CT85" s="29">
        <v>19.615050928199999</v>
      </c>
      <c r="CU85" s="29">
        <v>6.1863058795999999</v>
      </c>
      <c r="CV85" s="29">
        <v>0.54879999999999995</v>
      </c>
      <c r="CW85" s="29">
        <v>0</v>
      </c>
      <c r="CX85" s="29">
        <v>0</v>
      </c>
      <c r="CY85" s="29">
        <v>0</v>
      </c>
      <c r="CZ85" s="29">
        <v>0</v>
      </c>
      <c r="DA85" s="226">
        <f t="shared" si="26"/>
        <v>215.8309419098</v>
      </c>
      <c r="DB85" s="29">
        <v>0</v>
      </c>
      <c r="DC85" s="29">
        <v>0</v>
      </c>
      <c r="DD85" s="29">
        <v>0</v>
      </c>
      <c r="DE85" s="29">
        <v>0</v>
      </c>
      <c r="DF85" s="29">
        <v>0</v>
      </c>
      <c r="DG85" s="29">
        <v>0</v>
      </c>
      <c r="DH85" s="29">
        <v>0</v>
      </c>
      <c r="DI85" s="29">
        <v>0</v>
      </c>
      <c r="DJ85" s="29">
        <v>0</v>
      </c>
      <c r="DK85" s="29">
        <v>0</v>
      </c>
      <c r="DL85" s="29">
        <v>0</v>
      </c>
      <c r="DM85" s="29">
        <v>0</v>
      </c>
      <c r="DN85" s="226">
        <f t="shared" si="27"/>
        <v>0</v>
      </c>
      <c r="DO85" s="29">
        <v>0</v>
      </c>
      <c r="DP85" s="29">
        <v>0</v>
      </c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</row>
    <row r="86" spans="1:141" ht="20.100000000000001" customHeight="1" x14ac:dyDescent="0.25">
      <c r="A86" s="285"/>
      <c r="B86" s="217" t="s">
        <v>132</v>
      </c>
      <c r="C86" s="218" t="s">
        <v>136</v>
      </c>
      <c r="D86" s="231">
        <v>0</v>
      </c>
      <c r="E86" s="231">
        <v>0</v>
      </c>
      <c r="F86" s="231">
        <v>0</v>
      </c>
      <c r="G86" s="231">
        <v>0</v>
      </c>
      <c r="H86" s="231">
        <v>0</v>
      </c>
      <c r="I86" s="231">
        <v>0</v>
      </c>
      <c r="J86" s="231">
        <v>0</v>
      </c>
      <c r="K86" s="231">
        <v>0</v>
      </c>
      <c r="L86" s="231">
        <v>0</v>
      </c>
      <c r="M86" s="231">
        <v>0</v>
      </c>
      <c r="N86" s="231">
        <v>0</v>
      </c>
      <c r="O86" s="231">
        <v>0</v>
      </c>
      <c r="P86" s="233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33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58">
        <v>0</v>
      </c>
      <c r="AQ86" s="125">
        <v>0</v>
      </c>
      <c r="AR86" s="125">
        <v>0</v>
      </c>
      <c r="AS86" s="125">
        <v>0</v>
      </c>
      <c r="AT86" s="125">
        <v>0</v>
      </c>
      <c r="AU86" s="125">
        <v>0</v>
      </c>
      <c r="AV86" s="125">
        <v>0</v>
      </c>
      <c r="AW86" s="125">
        <v>0</v>
      </c>
      <c r="AX86" s="125">
        <v>0</v>
      </c>
      <c r="AY86" s="125">
        <v>0</v>
      </c>
      <c r="AZ86" s="125">
        <v>0</v>
      </c>
      <c r="BA86" s="304">
        <v>0</v>
      </c>
      <c r="BB86" s="236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0</v>
      </c>
      <c r="BI86" s="29">
        <v>0</v>
      </c>
      <c r="BJ86" s="29">
        <v>0</v>
      </c>
      <c r="BK86" s="29">
        <v>0</v>
      </c>
      <c r="BL86" s="29">
        <v>0</v>
      </c>
      <c r="BM86" s="67">
        <v>0</v>
      </c>
      <c r="BN86" s="226">
        <f t="shared" si="28"/>
        <v>0</v>
      </c>
      <c r="BO86" s="29">
        <v>0</v>
      </c>
      <c r="BP86" s="29">
        <v>0</v>
      </c>
      <c r="BQ86" s="29">
        <v>0</v>
      </c>
      <c r="BR86" s="29">
        <v>0</v>
      </c>
      <c r="BS86" s="29">
        <v>0</v>
      </c>
      <c r="BT86" s="29">
        <v>0</v>
      </c>
      <c r="BU86" s="29">
        <v>0</v>
      </c>
      <c r="BV86" s="29">
        <v>0</v>
      </c>
      <c r="BW86" s="29">
        <v>0</v>
      </c>
      <c r="BX86" s="29">
        <v>0</v>
      </c>
      <c r="BY86" s="29">
        <v>0</v>
      </c>
      <c r="BZ86" s="29">
        <v>0</v>
      </c>
      <c r="CA86" s="226">
        <f t="shared" si="12"/>
        <v>0</v>
      </c>
      <c r="CB86" s="236">
        <v>0</v>
      </c>
      <c r="CC86" s="29">
        <v>0</v>
      </c>
      <c r="CD86" s="29">
        <v>0</v>
      </c>
      <c r="CE86" s="29">
        <v>0</v>
      </c>
      <c r="CF86" s="29">
        <v>0</v>
      </c>
      <c r="CG86" s="29">
        <v>0</v>
      </c>
      <c r="CH86" s="29">
        <v>0</v>
      </c>
      <c r="CI86" s="29">
        <v>0</v>
      </c>
      <c r="CJ86" s="29">
        <v>0</v>
      </c>
      <c r="CK86" s="29">
        <v>0</v>
      </c>
      <c r="CL86" s="29">
        <v>0</v>
      </c>
      <c r="CM86" s="29">
        <v>0</v>
      </c>
      <c r="CN86" s="226">
        <f t="shared" si="25"/>
        <v>0</v>
      </c>
      <c r="CO86" s="29">
        <v>0</v>
      </c>
      <c r="CP86" s="29">
        <v>3.8180501688000001</v>
      </c>
      <c r="CQ86" s="29">
        <v>0</v>
      </c>
      <c r="CR86" s="29">
        <v>35.676513194000009</v>
      </c>
      <c r="CS86" s="29">
        <v>20.098063665400002</v>
      </c>
      <c r="CT86" s="29">
        <v>20.424995418800002</v>
      </c>
      <c r="CU86" s="29">
        <v>1.0975999999999999</v>
      </c>
      <c r="CV86" s="29">
        <v>0</v>
      </c>
      <c r="CW86" s="29">
        <v>0</v>
      </c>
      <c r="CX86" s="29">
        <v>0</v>
      </c>
      <c r="CY86" s="29">
        <v>0</v>
      </c>
      <c r="CZ86" s="29">
        <v>0</v>
      </c>
      <c r="DA86" s="226">
        <f t="shared" si="26"/>
        <v>81.115222447000008</v>
      </c>
      <c r="DB86" s="29">
        <v>0</v>
      </c>
      <c r="DC86" s="29">
        <v>0</v>
      </c>
      <c r="DD86" s="29">
        <v>0</v>
      </c>
      <c r="DE86" s="29">
        <v>0</v>
      </c>
      <c r="DF86" s="29">
        <v>0</v>
      </c>
      <c r="DG86" s="29">
        <v>0</v>
      </c>
      <c r="DH86" s="29">
        <v>0</v>
      </c>
      <c r="DI86" s="29">
        <v>0</v>
      </c>
      <c r="DJ86" s="29">
        <v>0</v>
      </c>
      <c r="DK86" s="29">
        <v>0</v>
      </c>
      <c r="DL86" s="29">
        <v>0</v>
      </c>
      <c r="DM86" s="29">
        <v>0</v>
      </c>
      <c r="DN86" s="226">
        <f t="shared" si="27"/>
        <v>0</v>
      </c>
      <c r="DO86" s="29">
        <v>0</v>
      </c>
      <c r="DP86" s="29">
        <v>0</v>
      </c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</row>
    <row r="87" spans="1:141" ht="20.100000000000001" customHeight="1" x14ac:dyDescent="0.25">
      <c r="A87" s="285"/>
      <c r="B87" s="217" t="s">
        <v>125</v>
      </c>
      <c r="C87" s="218" t="s">
        <v>126</v>
      </c>
      <c r="D87" s="231">
        <v>0</v>
      </c>
      <c r="E87" s="231">
        <v>0</v>
      </c>
      <c r="F87" s="231">
        <v>0</v>
      </c>
      <c r="G87" s="231">
        <v>0</v>
      </c>
      <c r="H87" s="231">
        <v>0</v>
      </c>
      <c r="I87" s="231">
        <v>0</v>
      </c>
      <c r="J87" s="231">
        <v>0</v>
      </c>
      <c r="K87" s="231">
        <v>0</v>
      </c>
      <c r="L87" s="231">
        <v>0</v>
      </c>
      <c r="M87" s="231">
        <v>0</v>
      </c>
      <c r="N87" s="231">
        <v>0</v>
      </c>
      <c r="O87" s="231">
        <v>0</v>
      </c>
      <c r="P87" s="233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56">
        <v>0</v>
      </c>
      <c r="AC87" s="233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58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36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0</v>
      </c>
      <c r="BI87" s="29">
        <v>0</v>
      </c>
      <c r="BJ87" s="29">
        <v>0</v>
      </c>
      <c r="BK87" s="29">
        <v>0</v>
      </c>
      <c r="BL87" s="29">
        <v>0</v>
      </c>
      <c r="BM87" s="29">
        <v>0</v>
      </c>
      <c r="BN87" s="226">
        <f t="shared" si="28"/>
        <v>0</v>
      </c>
      <c r="BO87" s="29">
        <v>0</v>
      </c>
      <c r="BP87" s="29">
        <v>0</v>
      </c>
      <c r="BQ87" s="29">
        <v>0</v>
      </c>
      <c r="BR87" s="29">
        <v>0</v>
      </c>
      <c r="BS87" s="29">
        <v>0</v>
      </c>
      <c r="BT87" s="29">
        <v>0</v>
      </c>
      <c r="BU87" s="29">
        <v>0</v>
      </c>
      <c r="BV87" s="29">
        <v>0</v>
      </c>
      <c r="BW87" s="29">
        <v>0</v>
      </c>
      <c r="BX87" s="29">
        <v>0</v>
      </c>
      <c r="BY87" s="29">
        <v>0</v>
      </c>
      <c r="BZ87" s="29">
        <v>0</v>
      </c>
      <c r="CA87" s="226">
        <f t="shared" si="12"/>
        <v>0</v>
      </c>
      <c r="CB87" s="236">
        <v>0</v>
      </c>
      <c r="CC87" s="29">
        <v>0</v>
      </c>
      <c r="CD87" s="29">
        <v>0</v>
      </c>
      <c r="CE87" s="29">
        <v>0</v>
      </c>
      <c r="CF87" s="29">
        <v>0</v>
      </c>
      <c r="CG87" s="29">
        <v>0</v>
      </c>
      <c r="CH87" s="29">
        <v>0</v>
      </c>
      <c r="CI87" s="29">
        <v>0</v>
      </c>
      <c r="CJ87" s="29">
        <v>0</v>
      </c>
      <c r="CK87" s="29">
        <v>0</v>
      </c>
      <c r="CL87" s="29">
        <v>0</v>
      </c>
      <c r="CM87" s="29">
        <v>0</v>
      </c>
      <c r="CN87" s="226">
        <f t="shared" si="25"/>
        <v>0</v>
      </c>
      <c r="CO87" s="29">
        <v>6.8599999999999998E-4</v>
      </c>
      <c r="CP87" s="29">
        <v>34.299999999999997</v>
      </c>
      <c r="CQ87" s="29">
        <v>0.62925654959999999</v>
      </c>
      <c r="CR87" s="29">
        <v>96.488683101999996</v>
      </c>
      <c r="CS87" s="29">
        <v>25.542293847000003</v>
      </c>
      <c r="CT87" s="29">
        <v>2.2811214313999999</v>
      </c>
      <c r="CU87" s="29">
        <v>0</v>
      </c>
      <c r="CV87" s="29">
        <v>0.25825787119999999</v>
      </c>
      <c r="CW87" s="29">
        <v>0</v>
      </c>
      <c r="CX87" s="29">
        <v>0</v>
      </c>
      <c r="CY87" s="29">
        <v>0</v>
      </c>
      <c r="CZ87" s="29">
        <v>0</v>
      </c>
      <c r="DA87" s="226">
        <f t="shared" si="26"/>
        <v>159.50029880119999</v>
      </c>
      <c r="DB87" s="29">
        <v>0</v>
      </c>
      <c r="DC87" s="29">
        <v>0</v>
      </c>
      <c r="DD87" s="29">
        <v>0</v>
      </c>
      <c r="DE87" s="29">
        <v>0</v>
      </c>
      <c r="DF87" s="29">
        <v>0</v>
      </c>
      <c r="DG87" s="29">
        <v>0</v>
      </c>
      <c r="DH87" s="29">
        <v>0</v>
      </c>
      <c r="DI87" s="29">
        <v>0</v>
      </c>
      <c r="DJ87" s="29">
        <v>0</v>
      </c>
      <c r="DK87" s="29">
        <v>0</v>
      </c>
      <c r="DL87" s="29">
        <v>0</v>
      </c>
      <c r="DM87" s="29">
        <v>0</v>
      </c>
      <c r="DN87" s="226">
        <f t="shared" si="27"/>
        <v>0</v>
      </c>
      <c r="DO87" s="29">
        <v>0</v>
      </c>
      <c r="DP87" s="29">
        <v>0</v>
      </c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</row>
    <row r="88" spans="1:141" ht="20.100000000000001" customHeight="1" x14ac:dyDescent="0.25">
      <c r="A88" s="285"/>
      <c r="B88" s="217" t="s">
        <v>89</v>
      </c>
      <c r="C88" s="218" t="s">
        <v>96</v>
      </c>
      <c r="D88" s="231">
        <v>0</v>
      </c>
      <c r="E88" s="231">
        <v>0</v>
      </c>
      <c r="F88" s="231">
        <v>0</v>
      </c>
      <c r="G88" s="231">
        <v>0</v>
      </c>
      <c r="H88" s="231">
        <v>0</v>
      </c>
      <c r="I88" s="231">
        <v>0</v>
      </c>
      <c r="J88" s="23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33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56">
        <v>0</v>
      </c>
      <c r="AC88" s="233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58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36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26">
        <f>SUM(BB88:BM88)</f>
        <v>0</v>
      </c>
      <c r="BO88" s="29">
        <v>0</v>
      </c>
      <c r="BP88" s="29">
        <v>0</v>
      </c>
      <c r="BQ88" s="29">
        <v>0</v>
      </c>
      <c r="BR88" s="29">
        <v>0</v>
      </c>
      <c r="BS88" s="29">
        <v>0</v>
      </c>
      <c r="BT88" s="29">
        <v>0</v>
      </c>
      <c r="BU88" s="29">
        <v>0</v>
      </c>
      <c r="BV88" s="29">
        <v>0</v>
      </c>
      <c r="BW88" s="29">
        <v>0</v>
      </c>
      <c r="BX88" s="29">
        <v>0</v>
      </c>
      <c r="BY88" s="29">
        <v>0</v>
      </c>
      <c r="BZ88" s="29">
        <v>1.1209692074000002</v>
      </c>
      <c r="CA88" s="226">
        <f t="shared" si="12"/>
        <v>1.1209692074000002</v>
      </c>
      <c r="CB88" s="236">
        <v>7.3422237000000015E-2</v>
      </c>
      <c r="CC88" s="29">
        <v>3.87093336E-2</v>
      </c>
      <c r="CD88" s="29">
        <v>0.10262594300000001</v>
      </c>
      <c r="CE88" s="29">
        <v>8.8706179799999993E-2</v>
      </c>
      <c r="CF88" s="29">
        <v>1.7844506399999998E-2</v>
      </c>
      <c r="CG88" s="29">
        <v>5.1212301000000009E-2</v>
      </c>
      <c r="CH88" s="29">
        <v>3.2928754599999999E-2</v>
      </c>
      <c r="CI88" s="29">
        <v>1.37082694E-2</v>
      </c>
      <c r="CJ88" s="29">
        <v>2.3352125999999999E-3</v>
      </c>
      <c r="CK88" s="29">
        <v>2.8764940400000005E-2</v>
      </c>
      <c r="CL88" s="29">
        <v>0.26839482459999997</v>
      </c>
      <c r="CM88" s="29">
        <v>0.11541071920000001</v>
      </c>
      <c r="CN88" s="226">
        <f t="shared" si="25"/>
        <v>0.83406322160000002</v>
      </c>
      <c r="CO88" s="29">
        <v>0</v>
      </c>
      <c r="CP88" s="29">
        <v>0.86874010999999995</v>
      </c>
      <c r="CQ88" s="29">
        <v>0</v>
      </c>
      <c r="CR88" s="29">
        <v>7.0447398000000015E-3</v>
      </c>
      <c r="CS88" s="29">
        <v>0</v>
      </c>
      <c r="CT88" s="29">
        <v>1.2404389200000001E-2</v>
      </c>
      <c r="CU88" s="29">
        <v>2.1923119400000003E-2</v>
      </c>
      <c r="CV88" s="29">
        <v>0.29753919160000009</v>
      </c>
      <c r="CW88" s="29">
        <v>1.5053584000000002E-3</v>
      </c>
      <c r="CX88" s="29">
        <v>0</v>
      </c>
      <c r="CY88" s="29">
        <v>4.9058603999999999E-2</v>
      </c>
      <c r="CZ88" s="29">
        <v>1.6282827400000002E-2</v>
      </c>
      <c r="DA88" s="226">
        <f t="shared" si="26"/>
        <v>1.2744983398</v>
      </c>
      <c r="DB88" s="29">
        <v>0.24465106119999999</v>
      </c>
      <c r="DC88" s="29">
        <v>1.03139414E-2</v>
      </c>
      <c r="DD88" s="29">
        <v>0.14815686060000002</v>
      </c>
      <c r="DE88" s="29">
        <v>0.22714242039999999</v>
      </c>
      <c r="DF88" s="29">
        <v>1.0066775600000001E-2</v>
      </c>
      <c r="DG88" s="29">
        <v>5.1037714000000001E-3</v>
      </c>
      <c r="DH88" s="29">
        <v>0.54597717859999995</v>
      </c>
      <c r="DI88" s="29">
        <v>5.1822772399999995E-2</v>
      </c>
      <c r="DJ88" s="29">
        <v>8.099121799999999E-2</v>
      </c>
      <c r="DK88" s="29">
        <v>0.15212132319999999</v>
      </c>
      <c r="DL88" s="29">
        <v>0.1019061918</v>
      </c>
      <c r="DM88" s="29">
        <v>1.4436874802000004</v>
      </c>
      <c r="DN88" s="226">
        <f t="shared" si="27"/>
        <v>3.0219409948000004</v>
      </c>
      <c r="DO88" s="29">
        <v>0.1240566516</v>
      </c>
      <c r="DP88" s="29">
        <v>2.8900631200000002E-2</v>
      </c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</row>
    <row r="89" spans="1:141" ht="20.100000000000001" customHeight="1" x14ac:dyDescent="0.25">
      <c r="A89" s="285"/>
      <c r="B89" s="217" t="s">
        <v>118</v>
      </c>
      <c r="C89" s="218" t="s">
        <v>119</v>
      </c>
      <c r="D89" s="231">
        <v>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 s="231">
        <v>0</v>
      </c>
      <c r="N89" s="231">
        <v>0</v>
      </c>
      <c r="O89" s="231">
        <v>0</v>
      </c>
      <c r="P89" s="233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56">
        <v>0</v>
      </c>
      <c r="AC89" s="233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58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36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26">
        <f>SUM(BB89:BM89)</f>
        <v>0</v>
      </c>
      <c r="BO89" s="29">
        <v>0</v>
      </c>
      <c r="BP89" s="29">
        <v>0</v>
      </c>
      <c r="BQ89" s="29">
        <v>0</v>
      </c>
      <c r="BR89" s="29">
        <v>0</v>
      </c>
      <c r="BS89" s="29">
        <v>0</v>
      </c>
      <c r="BT89" s="29">
        <v>0</v>
      </c>
      <c r="BU89" s="29">
        <v>0</v>
      </c>
      <c r="BV89" s="29">
        <v>0</v>
      </c>
      <c r="BW89" s="29">
        <v>0</v>
      </c>
      <c r="BX89" s="29">
        <v>0</v>
      </c>
      <c r="BY89" s="29">
        <v>0</v>
      </c>
      <c r="BZ89" s="29">
        <v>0</v>
      </c>
      <c r="CA89" s="226">
        <f t="shared" si="12"/>
        <v>0</v>
      </c>
      <c r="CB89" s="236">
        <v>0</v>
      </c>
      <c r="CC89" s="29">
        <v>0</v>
      </c>
      <c r="CD89" s="29">
        <v>0</v>
      </c>
      <c r="CE89" s="29">
        <v>0</v>
      </c>
      <c r="CF89" s="29">
        <v>0</v>
      </c>
      <c r="CG89" s="29">
        <v>0</v>
      </c>
      <c r="CH89" s="29">
        <v>5.9712595600000001E-2</v>
      </c>
      <c r="CI89" s="29">
        <v>0</v>
      </c>
      <c r="CJ89" s="29">
        <v>0</v>
      </c>
      <c r="CK89" s="29">
        <v>7.7495704999999998E-2</v>
      </c>
      <c r="CL89" s="29">
        <v>0</v>
      </c>
      <c r="CM89" s="29">
        <v>6.7068848E-3</v>
      </c>
      <c r="CN89" s="226">
        <f t="shared" si="25"/>
        <v>0.14391518540000001</v>
      </c>
      <c r="CO89" s="29">
        <v>0</v>
      </c>
      <c r="CP89" s="29">
        <v>0</v>
      </c>
      <c r="CQ89" s="29">
        <v>0.54929693840000016</v>
      </c>
      <c r="CR89" s="29">
        <v>0</v>
      </c>
      <c r="CS89" s="29">
        <v>2.8637070000000001E-3</v>
      </c>
      <c r="CT89" s="29">
        <v>0</v>
      </c>
      <c r="CU89" s="29">
        <v>0</v>
      </c>
      <c r="CV89" s="29">
        <v>9.6098996000000009E-3</v>
      </c>
      <c r="CW89" s="29">
        <v>0</v>
      </c>
      <c r="CX89" s="29">
        <v>0</v>
      </c>
      <c r="CY89" s="29">
        <v>0</v>
      </c>
      <c r="CZ89" s="29">
        <v>0</v>
      </c>
      <c r="DA89" s="226">
        <f t="shared" si="26"/>
        <v>0.56177054500000023</v>
      </c>
      <c r="DB89" s="29">
        <v>0</v>
      </c>
      <c r="DC89" s="29">
        <v>1.4331637600000001E-2</v>
      </c>
      <c r="DD89" s="29">
        <v>0</v>
      </c>
      <c r="DE89" s="29">
        <v>3.9554622799999994E-2</v>
      </c>
      <c r="DF89" s="29">
        <v>1.4406E-4</v>
      </c>
      <c r="DG89" s="29">
        <v>1.9703566400000001E-2</v>
      </c>
      <c r="DH89" s="29">
        <v>0</v>
      </c>
      <c r="DI89" s="29">
        <v>0</v>
      </c>
      <c r="DJ89" s="29">
        <v>0</v>
      </c>
      <c r="DK89" s="29">
        <v>0</v>
      </c>
      <c r="DL89" s="29">
        <v>1.13261344E-2</v>
      </c>
      <c r="DM89" s="29">
        <v>0</v>
      </c>
      <c r="DN89" s="226">
        <f t="shared" si="27"/>
        <v>8.5060021200000002E-2</v>
      </c>
      <c r="DO89" s="29">
        <v>0</v>
      </c>
      <c r="DP89" s="29">
        <v>0</v>
      </c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</row>
    <row r="90" spans="1:141" ht="20.100000000000001" customHeight="1" thickBot="1" x14ac:dyDescent="0.3">
      <c r="A90" s="285"/>
      <c r="B90" s="217" t="s">
        <v>92</v>
      </c>
      <c r="C90" s="218" t="s">
        <v>97</v>
      </c>
      <c r="D90" s="231">
        <v>0</v>
      </c>
      <c r="E90" s="231">
        <v>0</v>
      </c>
      <c r="F90" s="231">
        <v>0</v>
      </c>
      <c r="G90" s="231">
        <v>0</v>
      </c>
      <c r="H90" s="231">
        <v>0</v>
      </c>
      <c r="I90" s="231">
        <v>0</v>
      </c>
      <c r="J90" s="231">
        <v>0</v>
      </c>
      <c r="K90" s="231">
        <v>0</v>
      </c>
      <c r="L90" s="231">
        <v>0</v>
      </c>
      <c r="M90" s="231">
        <v>0</v>
      </c>
      <c r="N90" s="231">
        <v>0</v>
      </c>
      <c r="O90" s="231">
        <v>0</v>
      </c>
      <c r="P90" s="233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56">
        <v>0</v>
      </c>
      <c r="AC90" s="233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58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36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26">
        <f>SUM(BB90:BM90)</f>
        <v>0</v>
      </c>
      <c r="BO90" s="29">
        <v>0</v>
      </c>
      <c r="BP90" s="29">
        <v>0</v>
      </c>
      <c r="BQ90" s="29">
        <v>0</v>
      </c>
      <c r="BR90" s="29">
        <v>0</v>
      </c>
      <c r="BS90" s="29">
        <v>0</v>
      </c>
      <c r="BT90" s="29">
        <v>0</v>
      </c>
      <c r="BU90" s="29">
        <v>0</v>
      </c>
      <c r="BV90" s="29">
        <v>0</v>
      </c>
      <c r="BW90" s="29">
        <v>0</v>
      </c>
      <c r="BX90" s="29">
        <v>0</v>
      </c>
      <c r="BY90" s="29">
        <v>0</v>
      </c>
      <c r="BZ90" s="29">
        <v>1.8290230783999999</v>
      </c>
      <c r="CA90" s="297">
        <f t="shared" si="12"/>
        <v>1.8290230783999999</v>
      </c>
      <c r="CB90" s="236">
        <v>0.57605011520000005</v>
      </c>
      <c r="CC90" s="29">
        <v>0.54140690939999991</v>
      </c>
      <c r="CD90" s="29">
        <v>0.48607799099999993</v>
      </c>
      <c r="CE90" s="29">
        <v>0.43117048240000017</v>
      </c>
      <c r="CF90" s="241">
        <v>1.1162819751999999</v>
      </c>
      <c r="CG90" s="29">
        <v>0.30460526599999999</v>
      </c>
      <c r="CH90" s="29">
        <v>2.1787264645999995</v>
      </c>
      <c r="CI90" s="29">
        <v>0.40180357700000002</v>
      </c>
      <c r="CJ90" s="29">
        <v>0.45890409040000008</v>
      </c>
      <c r="CK90" s="29">
        <v>1.4121535008000001</v>
      </c>
      <c r="CL90" s="29">
        <v>0.47031720960000029</v>
      </c>
      <c r="CM90" s="29">
        <v>0.51004971220000017</v>
      </c>
      <c r="CN90" s="226">
        <f t="shared" si="25"/>
        <v>8.8875472938000009</v>
      </c>
      <c r="CO90" s="29">
        <v>0.73377509800000007</v>
      </c>
      <c r="CP90" s="29">
        <v>0.7484934338</v>
      </c>
      <c r="CQ90" s="29">
        <v>0</v>
      </c>
      <c r="CR90" s="29">
        <v>0.74105005940000024</v>
      </c>
      <c r="CS90" s="29">
        <v>0.2847658716</v>
      </c>
      <c r="CT90" s="29">
        <v>0.52713557119999999</v>
      </c>
      <c r="CU90" s="29">
        <v>0.78081020779999999</v>
      </c>
      <c r="CV90" s="29">
        <v>0.64657969599999998</v>
      </c>
      <c r="CW90" s="29">
        <v>0.61885253639999993</v>
      </c>
      <c r="CX90" s="29">
        <v>0.48607785379999985</v>
      </c>
      <c r="CY90" s="29">
        <v>0.49869929340000013</v>
      </c>
      <c r="CZ90" s="29">
        <v>0.60123056840000033</v>
      </c>
      <c r="DA90" s="226">
        <f t="shared" si="26"/>
        <v>6.6674701898000004</v>
      </c>
      <c r="DB90" s="29">
        <v>0.78121851500000017</v>
      </c>
      <c r="DC90" s="29">
        <v>1.2477427620000006</v>
      </c>
      <c r="DD90" s="29">
        <v>1.0554258176</v>
      </c>
      <c r="DE90" s="29">
        <v>0.84781223939999983</v>
      </c>
      <c r="DF90" s="29">
        <v>1.0402195986000002</v>
      </c>
      <c r="DG90" s="29">
        <v>0.71329779219999945</v>
      </c>
      <c r="DH90" s="29">
        <v>0.87910056220000021</v>
      </c>
      <c r="DI90" s="29">
        <v>0.56052305400000013</v>
      </c>
      <c r="DJ90" s="29">
        <v>0.90562831939999977</v>
      </c>
      <c r="DK90" s="29">
        <v>0.70944096300000004</v>
      </c>
      <c r="DL90" s="29">
        <v>0.63178836979999997</v>
      </c>
      <c r="DM90" s="29">
        <v>0.49717527579999993</v>
      </c>
      <c r="DN90" s="226">
        <f t="shared" si="27"/>
        <v>9.8693732690000004</v>
      </c>
      <c r="DO90" s="29">
        <v>1.0295513381999999</v>
      </c>
      <c r="DP90" s="29">
        <v>2.0953970842000018</v>
      </c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</row>
    <row r="91" spans="1:141" ht="20.100000000000001" customHeight="1" x14ac:dyDescent="0.3">
      <c r="A91" s="285"/>
      <c r="B91" s="260" t="s">
        <v>42</v>
      </c>
      <c r="C91" s="261"/>
      <c r="D91" s="262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47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47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5"/>
      <c r="AQ91" s="234"/>
      <c r="AR91" s="234"/>
      <c r="AS91" s="234"/>
      <c r="AT91" s="234"/>
      <c r="AU91" s="234"/>
      <c r="AV91" s="234"/>
      <c r="AW91" s="234"/>
      <c r="AX91" s="234"/>
      <c r="AY91" s="234"/>
      <c r="AZ91" s="234"/>
      <c r="BA91" s="234"/>
      <c r="BB91" s="235"/>
      <c r="BC91" s="234"/>
      <c r="BD91" s="234"/>
      <c r="BE91" s="234"/>
      <c r="BF91" s="234"/>
      <c r="BG91" s="234"/>
      <c r="BH91" s="234"/>
      <c r="BI91" s="234"/>
      <c r="BJ91" s="234"/>
      <c r="BK91" s="234"/>
      <c r="BL91" s="234"/>
      <c r="BM91" s="234"/>
      <c r="BN91" s="263"/>
      <c r="BO91" s="234"/>
      <c r="BP91" s="234"/>
      <c r="BQ91" s="234"/>
      <c r="BR91" s="234"/>
      <c r="BS91" s="234"/>
      <c r="BT91" s="234"/>
      <c r="BU91" s="234"/>
      <c r="BV91" s="234"/>
      <c r="BW91" s="234"/>
      <c r="BX91" s="234"/>
      <c r="BY91" s="234"/>
      <c r="BZ91" s="234"/>
      <c r="CA91" s="226"/>
      <c r="CB91" s="235"/>
      <c r="CC91" s="234"/>
      <c r="CD91" s="234"/>
      <c r="CE91" s="234"/>
      <c r="CF91" s="29"/>
      <c r="CG91" s="234"/>
      <c r="CH91" s="234"/>
      <c r="CI91" s="234"/>
      <c r="CJ91" s="234"/>
      <c r="CK91" s="234"/>
      <c r="CL91" s="234"/>
      <c r="CM91" s="234"/>
      <c r="CN91" s="263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63"/>
      <c r="DB91" s="234"/>
      <c r="DC91" s="234"/>
      <c r="DD91" s="234"/>
      <c r="DE91" s="234"/>
      <c r="DF91" s="234"/>
      <c r="DG91" s="234"/>
      <c r="DH91" s="234"/>
      <c r="DI91" s="234"/>
      <c r="DJ91" s="234"/>
      <c r="DK91" s="234"/>
      <c r="DL91" s="234"/>
      <c r="DM91" s="234"/>
      <c r="DN91" s="263"/>
      <c r="DO91" s="234"/>
      <c r="DP91" s="234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</row>
    <row r="92" spans="1:141" ht="22.5" customHeight="1" thickBot="1" x14ac:dyDescent="0.3">
      <c r="A92" s="285"/>
      <c r="B92" s="495" t="s">
        <v>39</v>
      </c>
      <c r="C92" s="496"/>
      <c r="D92" s="251">
        <v>0</v>
      </c>
      <c r="E92" s="251">
        <v>0</v>
      </c>
      <c r="F92" s="251">
        <v>0</v>
      </c>
      <c r="G92" s="251">
        <v>0</v>
      </c>
      <c r="H92" s="251">
        <v>0</v>
      </c>
      <c r="I92" s="251">
        <v>0</v>
      </c>
      <c r="J92" s="251">
        <v>0</v>
      </c>
      <c r="K92" s="251">
        <v>0</v>
      </c>
      <c r="L92" s="251">
        <v>0</v>
      </c>
      <c r="M92" s="251">
        <v>0</v>
      </c>
      <c r="N92" s="251">
        <v>0</v>
      </c>
      <c r="O92" s="251">
        <v>0</v>
      </c>
      <c r="P92" s="252">
        <v>0</v>
      </c>
      <c r="Q92" s="251">
        <v>0</v>
      </c>
      <c r="R92" s="251">
        <v>0</v>
      </c>
      <c r="S92" s="251">
        <v>0</v>
      </c>
      <c r="T92" s="251">
        <v>0</v>
      </c>
      <c r="U92" s="251">
        <v>0</v>
      </c>
      <c r="V92" s="251">
        <v>0</v>
      </c>
      <c r="W92" s="251">
        <v>0</v>
      </c>
      <c r="X92" s="251">
        <v>0</v>
      </c>
      <c r="Y92" s="251">
        <v>0</v>
      </c>
      <c r="Z92" s="251">
        <v>0</v>
      </c>
      <c r="AA92" s="251">
        <v>0</v>
      </c>
      <c r="AB92" s="264">
        <v>0.48719499999999999</v>
      </c>
      <c r="AC92" s="265">
        <v>0.48719499999999999</v>
      </c>
      <c r="AD92" s="237">
        <v>0</v>
      </c>
      <c r="AE92" s="237">
        <v>34.660693999999999</v>
      </c>
      <c r="AF92" s="237">
        <v>0</v>
      </c>
      <c r="AG92" s="237">
        <v>0</v>
      </c>
      <c r="AH92" s="237">
        <v>0</v>
      </c>
      <c r="AI92" s="237">
        <v>0</v>
      </c>
      <c r="AJ92" s="237">
        <v>0</v>
      </c>
      <c r="AK92" s="237">
        <v>0</v>
      </c>
      <c r="AL92" s="237">
        <v>0</v>
      </c>
      <c r="AM92" s="237">
        <v>0</v>
      </c>
      <c r="AN92" s="237">
        <v>0</v>
      </c>
      <c r="AO92" s="237">
        <v>0</v>
      </c>
      <c r="AP92" s="253">
        <v>0</v>
      </c>
      <c r="AQ92" s="251">
        <v>0</v>
      </c>
      <c r="AR92" s="251">
        <v>0</v>
      </c>
      <c r="AS92" s="251">
        <v>0</v>
      </c>
      <c r="AT92" s="251">
        <v>0</v>
      </c>
      <c r="AU92" s="251">
        <v>0</v>
      </c>
      <c r="AV92" s="251">
        <v>0</v>
      </c>
      <c r="AW92" s="251">
        <v>0</v>
      </c>
      <c r="AX92" s="251">
        <v>0</v>
      </c>
      <c r="AY92" s="251">
        <v>0</v>
      </c>
      <c r="AZ92" s="251">
        <v>0</v>
      </c>
      <c r="BA92" s="251">
        <v>0</v>
      </c>
      <c r="BB92" s="253">
        <v>0</v>
      </c>
      <c r="BC92" s="251">
        <v>0</v>
      </c>
      <c r="BD92" s="251">
        <v>0</v>
      </c>
      <c r="BE92" s="251">
        <v>0</v>
      </c>
      <c r="BF92" s="251">
        <v>0</v>
      </c>
      <c r="BG92" s="251">
        <v>0</v>
      </c>
      <c r="BH92" s="251">
        <v>0</v>
      </c>
      <c r="BI92" s="251">
        <v>0</v>
      </c>
      <c r="BJ92" s="251">
        <v>0</v>
      </c>
      <c r="BK92" s="251">
        <v>0</v>
      </c>
      <c r="BL92" s="251">
        <v>0</v>
      </c>
      <c r="BM92" s="251">
        <v>0</v>
      </c>
      <c r="BN92" s="252">
        <f>SUM(BB92:BM92)</f>
        <v>0</v>
      </c>
      <c r="BO92" s="251">
        <v>0</v>
      </c>
      <c r="BP92" s="251">
        <v>0</v>
      </c>
      <c r="BQ92" s="251">
        <v>0</v>
      </c>
      <c r="BR92" s="251">
        <v>0</v>
      </c>
      <c r="BS92" s="251">
        <v>0</v>
      </c>
      <c r="BT92" s="251">
        <v>0</v>
      </c>
      <c r="BU92" s="251">
        <v>0</v>
      </c>
      <c r="BV92" s="251">
        <v>0</v>
      </c>
      <c r="BW92" s="251">
        <v>0</v>
      </c>
      <c r="BX92" s="251">
        <v>0</v>
      </c>
      <c r="BY92" s="251">
        <v>0</v>
      </c>
      <c r="BZ92" s="251">
        <v>0</v>
      </c>
      <c r="CA92" s="226">
        <f t="shared" ref="CA92:CA166" si="29">SUM(BO92:BZ92)</f>
        <v>0</v>
      </c>
      <c r="CB92" s="253">
        <f>+CB93</f>
        <v>0</v>
      </c>
      <c r="CC92" s="251">
        <f>+CC93</f>
        <v>0</v>
      </c>
      <c r="CD92" s="251">
        <f t="shared" ref="CD92:CJ92" si="30">+CD93</f>
        <v>0</v>
      </c>
      <c r="CE92" s="251">
        <f t="shared" si="30"/>
        <v>0</v>
      </c>
      <c r="CF92" s="251">
        <f t="shared" si="30"/>
        <v>0</v>
      </c>
      <c r="CG92" s="251">
        <f t="shared" si="30"/>
        <v>0</v>
      </c>
      <c r="CH92" s="251">
        <f t="shared" si="30"/>
        <v>0</v>
      </c>
      <c r="CI92" s="251">
        <f t="shared" si="30"/>
        <v>0</v>
      </c>
      <c r="CJ92" s="251">
        <f t="shared" si="30"/>
        <v>0</v>
      </c>
      <c r="CK92" s="292">
        <f t="shared" ref="CK92:DP92" si="31">+CK93</f>
        <v>0</v>
      </c>
      <c r="CL92" s="292">
        <f t="shared" si="31"/>
        <v>0</v>
      </c>
      <c r="CM92" s="292">
        <f t="shared" si="31"/>
        <v>0</v>
      </c>
      <c r="CN92" s="307">
        <f>SUM(CB92:CM92)</f>
        <v>0</v>
      </c>
      <c r="CO92" s="292">
        <f t="shared" si="31"/>
        <v>0</v>
      </c>
      <c r="CP92" s="292">
        <f t="shared" si="31"/>
        <v>0</v>
      </c>
      <c r="CQ92" s="292">
        <f t="shared" si="31"/>
        <v>0</v>
      </c>
      <c r="CR92" s="292">
        <f t="shared" si="31"/>
        <v>0</v>
      </c>
      <c r="CS92" s="292">
        <f t="shared" si="31"/>
        <v>0</v>
      </c>
      <c r="CT92" s="292">
        <f t="shared" si="31"/>
        <v>0</v>
      </c>
      <c r="CU92" s="292">
        <f t="shared" si="31"/>
        <v>0</v>
      </c>
      <c r="CV92" s="292">
        <f t="shared" si="31"/>
        <v>0</v>
      </c>
      <c r="CW92" s="292">
        <f t="shared" si="31"/>
        <v>0</v>
      </c>
      <c r="CX92" s="292">
        <f t="shared" si="31"/>
        <v>0</v>
      </c>
      <c r="CY92" s="292">
        <f t="shared" si="31"/>
        <v>0</v>
      </c>
      <c r="CZ92" s="292">
        <f t="shared" si="31"/>
        <v>0</v>
      </c>
      <c r="DA92" s="252">
        <f t="shared" si="26"/>
        <v>0</v>
      </c>
      <c r="DB92" s="325">
        <f t="shared" si="31"/>
        <v>0</v>
      </c>
      <c r="DC92" s="325">
        <f t="shared" si="31"/>
        <v>0</v>
      </c>
      <c r="DD92" s="325">
        <f t="shared" si="31"/>
        <v>0</v>
      </c>
      <c r="DE92" s="325">
        <f t="shared" si="31"/>
        <v>0</v>
      </c>
      <c r="DF92" s="325">
        <f t="shared" si="31"/>
        <v>0</v>
      </c>
      <c r="DG92" s="325">
        <f t="shared" si="31"/>
        <v>0</v>
      </c>
      <c r="DH92" s="325">
        <f t="shared" si="31"/>
        <v>0</v>
      </c>
      <c r="DI92" s="325">
        <f t="shared" si="31"/>
        <v>0</v>
      </c>
      <c r="DJ92" s="325">
        <f t="shared" si="31"/>
        <v>0</v>
      </c>
      <c r="DK92" s="325">
        <f t="shared" si="31"/>
        <v>0</v>
      </c>
      <c r="DL92" s="325">
        <f t="shared" si="31"/>
        <v>0</v>
      </c>
      <c r="DM92" s="325">
        <f t="shared" si="31"/>
        <v>0</v>
      </c>
      <c r="DN92" s="252">
        <f t="shared" si="27"/>
        <v>0</v>
      </c>
      <c r="DO92" s="325">
        <f t="shared" si="31"/>
        <v>0</v>
      </c>
      <c r="DP92" s="325">
        <f t="shared" si="31"/>
        <v>0</v>
      </c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</row>
    <row r="93" spans="1:141" ht="20.100000000000001" customHeight="1" thickBot="1" x14ac:dyDescent="0.3">
      <c r="A93" s="285"/>
      <c r="B93" s="266" t="s">
        <v>15</v>
      </c>
      <c r="C93" s="267" t="s">
        <v>16</v>
      </c>
      <c r="D93" s="268">
        <v>0</v>
      </c>
      <c r="E93" s="269">
        <v>0</v>
      </c>
      <c r="F93" s="269">
        <v>0</v>
      </c>
      <c r="G93" s="269">
        <v>0</v>
      </c>
      <c r="H93" s="269">
        <v>0</v>
      </c>
      <c r="I93" s="269">
        <v>0</v>
      </c>
      <c r="J93" s="269">
        <v>0</v>
      </c>
      <c r="K93" s="269">
        <v>0</v>
      </c>
      <c r="L93" s="269">
        <v>0</v>
      </c>
      <c r="M93" s="269">
        <v>0</v>
      </c>
      <c r="N93" s="269">
        <v>0</v>
      </c>
      <c r="O93" s="269">
        <v>0</v>
      </c>
      <c r="P93" s="233">
        <v>0</v>
      </c>
      <c r="Q93" s="269">
        <v>0</v>
      </c>
      <c r="R93" s="269">
        <v>0</v>
      </c>
      <c r="S93" s="269">
        <v>0</v>
      </c>
      <c r="T93" s="269">
        <v>0</v>
      </c>
      <c r="U93" s="269">
        <v>0</v>
      </c>
      <c r="V93" s="269">
        <v>0</v>
      </c>
      <c r="W93" s="269">
        <v>0</v>
      </c>
      <c r="X93" s="269">
        <v>0</v>
      </c>
      <c r="Y93" s="269">
        <v>0</v>
      </c>
      <c r="Z93" s="269">
        <v>0</v>
      </c>
      <c r="AA93" s="269">
        <v>0</v>
      </c>
      <c r="AB93" s="270">
        <v>0.48719499999999999</v>
      </c>
      <c r="AC93" s="271">
        <v>0.48719499999999999</v>
      </c>
      <c r="AD93" s="269">
        <v>0</v>
      </c>
      <c r="AE93" s="269">
        <v>34.660693999999999</v>
      </c>
      <c r="AF93" s="269">
        <v>0</v>
      </c>
      <c r="AG93" s="269">
        <v>0</v>
      </c>
      <c r="AH93" s="269">
        <v>0</v>
      </c>
      <c r="AI93" s="269">
        <v>0</v>
      </c>
      <c r="AJ93" s="269">
        <v>0</v>
      </c>
      <c r="AK93" s="269">
        <v>0</v>
      </c>
      <c r="AL93" s="269">
        <v>0</v>
      </c>
      <c r="AM93" s="269">
        <v>0</v>
      </c>
      <c r="AN93" s="269">
        <v>0</v>
      </c>
      <c r="AO93" s="269">
        <v>0</v>
      </c>
      <c r="AP93" s="236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36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0</v>
      </c>
      <c r="BI93" s="29">
        <v>0</v>
      </c>
      <c r="BJ93" s="29">
        <v>0</v>
      </c>
      <c r="BK93" s="29">
        <v>0</v>
      </c>
      <c r="BL93" s="29">
        <v>0</v>
      </c>
      <c r="BM93" s="29">
        <v>0</v>
      </c>
      <c r="BN93" s="226">
        <f>SUM(BB93:BM93)</f>
        <v>0</v>
      </c>
      <c r="BO93" s="29">
        <v>0</v>
      </c>
      <c r="BP93" s="29">
        <v>0</v>
      </c>
      <c r="BQ93" s="29">
        <v>0</v>
      </c>
      <c r="BR93" s="29">
        <v>0</v>
      </c>
      <c r="BS93" s="29">
        <v>0</v>
      </c>
      <c r="BT93" s="29">
        <v>0</v>
      </c>
      <c r="BU93" s="29">
        <v>0</v>
      </c>
      <c r="BV93" s="29">
        <v>0</v>
      </c>
      <c r="BW93" s="29">
        <v>0</v>
      </c>
      <c r="BX93" s="29">
        <v>0</v>
      </c>
      <c r="BY93" s="29">
        <v>0</v>
      </c>
      <c r="BZ93" s="29">
        <v>0</v>
      </c>
      <c r="CA93" s="279">
        <f t="shared" si="29"/>
        <v>0</v>
      </c>
      <c r="CB93" s="236">
        <v>0</v>
      </c>
      <c r="CC93" s="29">
        <v>0</v>
      </c>
      <c r="CD93" s="29">
        <v>0</v>
      </c>
      <c r="CE93" s="29">
        <v>0</v>
      </c>
      <c r="CF93" s="269">
        <v>0</v>
      </c>
      <c r="CG93" s="269">
        <v>0</v>
      </c>
      <c r="CH93" s="269">
        <v>0</v>
      </c>
      <c r="CI93" s="287">
        <v>0</v>
      </c>
      <c r="CJ93" s="288">
        <v>0</v>
      </c>
      <c r="CK93" s="288">
        <v>0</v>
      </c>
      <c r="CL93" s="288">
        <v>0</v>
      </c>
      <c r="CM93" s="288">
        <v>0</v>
      </c>
      <c r="CN93" s="308">
        <f>SUM(CB93:CM93)</f>
        <v>0</v>
      </c>
      <c r="CO93" s="288">
        <v>0</v>
      </c>
      <c r="CP93" s="288">
        <v>0</v>
      </c>
      <c r="CQ93" s="288">
        <v>0</v>
      </c>
      <c r="CR93" s="288">
        <v>0</v>
      </c>
      <c r="CS93" s="288">
        <v>0</v>
      </c>
      <c r="CT93" s="288">
        <v>0</v>
      </c>
      <c r="CU93" s="288">
        <v>0</v>
      </c>
      <c r="CV93" s="288">
        <v>0</v>
      </c>
      <c r="CW93" s="288">
        <v>0</v>
      </c>
      <c r="CX93" s="288">
        <v>0</v>
      </c>
      <c r="CY93" s="288">
        <v>0</v>
      </c>
      <c r="CZ93" s="288">
        <v>0</v>
      </c>
      <c r="DA93" s="226">
        <f t="shared" si="26"/>
        <v>0</v>
      </c>
      <c r="DB93" s="287">
        <v>0</v>
      </c>
      <c r="DC93" s="287">
        <v>0</v>
      </c>
      <c r="DD93" s="287">
        <v>0</v>
      </c>
      <c r="DE93" s="287">
        <v>0</v>
      </c>
      <c r="DF93" s="287">
        <v>0</v>
      </c>
      <c r="DG93" s="287">
        <v>0</v>
      </c>
      <c r="DH93" s="287">
        <v>0</v>
      </c>
      <c r="DI93" s="287">
        <v>0</v>
      </c>
      <c r="DJ93" s="287">
        <v>0</v>
      </c>
      <c r="DK93" s="287">
        <v>0</v>
      </c>
      <c r="DL93" s="287">
        <v>0</v>
      </c>
      <c r="DM93" s="287">
        <v>0</v>
      </c>
      <c r="DN93" s="226">
        <f t="shared" si="27"/>
        <v>0</v>
      </c>
      <c r="DO93" s="287">
        <v>0</v>
      </c>
      <c r="DP93" s="287">
        <v>0</v>
      </c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</row>
    <row r="94" spans="1:141" ht="18.75" customHeight="1" x14ac:dyDescent="0.3">
      <c r="A94" s="285"/>
      <c r="B94" s="242" t="s">
        <v>41</v>
      </c>
      <c r="C94" s="272"/>
      <c r="D94" s="262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73"/>
      <c r="P94" s="250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3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35"/>
      <c r="AQ94" s="234"/>
      <c r="AR94" s="234"/>
      <c r="AS94" s="234"/>
      <c r="AT94" s="234"/>
      <c r="AU94" s="234"/>
      <c r="AV94" s="234"/>
      <c r="AW94" s="234"/>
      <c r="AX94" s="234"/>
      <c r="AY94" s="234"/>
      <c r="AZ94" s="234"/>
      <c r="BA94" s="234"/>
      <c r="BB94" s="235"/>
      <c r="BC94" s="234"/>
      <c r="BD94" s="234"/>
      <c r="BE94" s="234"/>
      <c r="BF94" s="234"/>
      <c r="BG94" s="234"/>
      <c r="BH94" s="234"/>
      <c r="BI94" s="234"/>
      <c r="BJ94" s="234"/>
      <c r="BK94" s="234"/>
      <c r="BL94" s="234"/>
      <c r="BM94" s="234"/>
      <c r="BN94" s="263"/>
      <c r="BO94" s="234"/>
      <c r="BP94" s="234"/>
      <c r="BQ94" s="234"/>
      <c r="BR94" s="234"/>
      <c r="BS94" s="234"/>
      <c r="BT94" s="234"/>
      <c r="BU94" s="234"/>
      <c r="BV94" s="234"/>
      <c r="BW94" s="234"/>
      <c r="BX94" s="234"/>
      <c r="BY94" s="234"/>
      <c r="BZ94" s="234"/>
      <c r="CA94" s="226"/>
      <c r="CB94" s="235"/>
      <c r="CC94" s="234"/>
      <c r="CD94" s="234"/>
      <c r="CE94" s="234"/>
      <c r="CF94" s="29"/>
      <c r="CG94" s="234"/>
      <c r="CH94" s="234"/>
      <c r="CI94" s="234"/>
      <c r="CJ94" s="234"/>
      <c r="CK94" s="234"/>
      <c r="CL94" s="234"/>
      <c r="CM94" s="234"/>
      <c r="CN94" s="263"/>
      <c r="CO94" s="234"/>
      <c r="CP94" s="234"/>
      <c r="CQ94" s="234"/>
      <c r="CR94" s="234"/>
      <c r="CS94" s="234"/>
      <c r="CT94" s="234"/>
      <c r="CU94" s="234"/>
      <c r="CV94" s="234"/>
      <c r="CW94" s="234"/>
      <c r="CX94" s="234"/>
      <c r="CY94" s="234"/>
      <c r="CZ94" s="234"/>
      <c r="DA94" s="263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63"/>
      <c r="DO94" s="29"/>
      <c r="DP94" s="2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</row>
    <row r="95" spans="1:141" ht="19.5" customHeight="1" thickBot="1" x14ac:dyDescent="0.35">
      <c r="A95" s="285"/>
      <c r="B95" s="478" t="s">
        <v>39</v>
      </c>
      <c r="C95" s="479"/>
      <c r="D95" s="253">
        <v>637.19348155364889</v>
      </c>
      <c r="E95" s="251">
        <v>292.53931925319586</v>
      </c>
      <c r="F95" s="251">
        <v>238.77799200829034</v>
      </c>
      <c r="G95" s="251">
        <v>184.32154472652402</v>
      </c>
      <c r="H95" s="251">
        <v>311.4505755027331</v>
      </c>
      <c r="I95" s="251">
        <v>138.74423144100439</v>
      </c>
      <c r="J95" s="251">
        <v>39.478034134901002</v>
      </c>
      <c r="K95" s="251">
        <v>53.879962746173703</v>
      </c>
      <c r="L95" s="251">
        <v>39.221368999593302</v>
      </c>
      <c r="M95" s="251">
        <v>18.417000000000002</v>
      </c>
      <c r="N95" s="251">
        <v>45.352761415591999</v>
      </c>
      <c r="O95" s="254">
        <v>158.269108033203</v>
      </c>
      <c r="P95" s="254">
        <v>2157.6453798148596</v>
      </c>
      <c r="Q95" s="251">
        <v>15.8391900007957</v>
      </c>
      <c r="R95" s="251">
        <v>18.219501359624999</v>
      </c>
      <c r="S95" s="251">
        <v>227.9063059355947</v>
      </c>
      <c r="T95" s="251">
        <v>355.76560431031504</v>
      </c>
      <c r="U95" s="251">
        <v>221.51586002468147</v>
      </c>
      <c r="V95" s="251">
        <v>6.1657456387362002</v>
      </c>
      <c r="W95" s="251">
        <v>3.6541079693266005</v>
      </c>
      <c r="X95" s="251">
        <v>0</v>
      </c>
      <c r="Y95" s="251">
        <v>2.6002000078943999</v>
      </c>
      <c r="Z95" s="251">
        <v>17.840405000000001</v>
      </c>
      <c r="AA95" s="251">
        <v>27.795461555423401</v>
      </c>
      <c r="AB95" s="264">
        <v>15.1172113612306</v>
      </c>
      <c r="AC95" s="233">
        <v>912.41959316362318</v>
      </c>
      <c r="AD95" s="237">
        <v>31.322000003081605</v>
      </c>
      <c r="AE95" s="237">
        <v>4.0517304104863996</v>
      </c>
      <c r="AF95" s="237">
        <v>8.518299997681801</v>
      </c>
      <c r="AG95" s="237">
        <v>35.871589999202804</v>
      </c>
      <c r="AH95" s="237">
        <v>38.013031007923999</v>
      </c>
      <c r="AI95" s="237">
        <v>29.260259999999999</v>
      </c>
      <c r="AJ95" s="237">
        <v>13.4963599911885</v>
      </c>
      <c r="AK95" s="237">
        <v>1.5000000063084</v>
      </c>
      <c r="AL95" s="237">
        <v>0</v>
      </c>
      <c r="AM95" s="237">
        <v>0</v>
      </c>
      <c r="AN95" s="237">
        <v>1.7033400000000001</v>
      </c>
      <c r="AO95" s="237">
        <v>0.34353</v>
      </c>
      <c r="AP95" s="253">
        <v>0</v>
      </c>
      <c r="AQ95" s="251">
        <v>0</v>
      </c>
      <c r="AR95" s="251">
        <v>0</v>
      </c>
      <c r="AS95" s="251">
        <v>0</v>
      </c>
      <c r="AT95" s="251">
        <v>0</v>
      </c>
      <c r="AU95" s="251">
        <v>7.5459999989948008</v>
      </c>
      <c r="AV95" s="251">
        <v>5.3042699999999998E-3</v>
      </c>
      <c r="AW95" s="251">
        <v>0</v>
      </c>
      <c r="AX95" s="251">
        <v>1.45821098235</v>
      </c>
      <c r="AY95" s="251">
        <v>24.059159999999999</v>
      </c>
      <c r="AZ95" s="251">
        <v>1.5214574999999999</v>
      </c>
      <c r="BA95" s="251">
        <v>0</v>
      </c>
      <c r="BB95" s="253">
        <v>0</v>
      </c>
      <c r="BC95" s="251">
        <v>0</v>
      </c>
      <c r="BD95" s="251">
        <v>0</v>
      </c>
      <c r="BE95" s="251">
        <v>3.3569930160485999</v>
      </c>
      <c r="BF95" s="251">
        <v>0</v>
      </c>
      <c r="BG95" s="251">
        <v>0</v>
      </c>
      <c r="BH95" s="251">
        <v>46.055490406964005</v>
      </c>
      <c r="BI95" s="251">
        <v>0</v>
      </c>
      <c r="BJ95" s="251">
        <v>0</v>
      </c>
      <c r="BK95" s="251">
        <v>0</v>
      </c>
      <c r="BL95" s="251">
        <v>0</v>
      </c>
      <c r="BM95" s="251">
        <v>1.4623470033188002</v>
      </c>
      <c r="BN95" s="252">
        <f t="shared" ref="BN95:BN98" si="32">SUM(BB95:BM95)</f>
        <v>50.8748304263314</v>
      </c>
      <c r="BO95" s="251">
        <v>0</v>
      </c>
      <c r="BP95" s="251">
        <v>0</v>
      </c>
      <c r="BQ95" s="251">
        <v>0</v>
      </c>
      <c r="BR95" s="251">
        <v>0</v>
      </c>
      <c r="BS95" s="251">
        <v>0.89476900000000004</v>
      </c>
      <c r="BT95" s="251">
        <v>0</v>
      </c>
      <c r="BU95" s="251">
        <v>0</v>
      </c>
      <c r="BV95" s="251">
        <v>0</v>
      </c>
      <c r="BW95" s="251">
        <v>0</v>
      </c>
      <c r="BX95" s="251">
        <v>0</v>
      </c>
      <c r="BY95" s="251">
        <v>0</v>
      </c>
      <c r="BZ95" s="251">
        <v>0</v>
      </c>
      <c r="CA95" s="226">
        <f t="shared" si="29"/>
        <v>0.89476900000000004</v>
      </c>
      <c r="CB95" s="253">
        <f>+CB96</f>
        <v>0</v>
      </c>
      <c r="CC95" s="251">
        <f>+CC96</f>
        <v>0</v>
      </c>
      <c r="CD95" s="251">
        <f t="shared" ref="CD95:DP95" si="33">+CD96</f>
        <v>0</v>
      </c>
      <c r="CE95" s="251">
        <f t="shared" si="33"/>
        <v>0.25</v>
      </c>
      <c r="CF95" s="251">
        <f t="shared" si="33"/>
        <v>0</v>
      </c>
      <c r="CG95" s="251">
        <f t="shared" si="33"/>
        <v>0</v>
      </c>
      <c r="CH95" s="251">
        <f t="shared" si="33"/>
        <v>7</v>
      </c>
      <c r="CI95" s="251">
        <f t="shared" si="33"/>
        <v>0</v>
      </c>
      <c r="CJ95" s="251">
        <f t="shared" si="33"/>
        <v>0</v>
      </c>
      <c r="CK95" s="251">
        <f t="shared" si="33"/>
        <v>0</v>
      </c>
      <c r="CL95" s="251">
        <f t="shared" si="33"/>
        <v>0</v>
      </c>
      <c r="CM95" s="251">
        <f t="shared" si="33"/>
        <v>0</v>
      </c>
      <c r="CN95" s="252">
        <f>SUM(CB95:CM95)</f>
        <v>7.25</v>
      </c>
      <c r="CO95" s="251">
        <f t="shared" si="33"/>
        <v>0.2</v>
      </c>
      <c r="CP95" s="251">
        <f t="shared" si="33"/>
        <v>0</v>
      </c>
      <c r="CQ95" s="251">
        <f t="shared" si="33"/>
        <v>0</v>
      </c>
      <c r="CR95" s="251">
        <f t="shared" si="33"/>
        <v>0</v>
      </c>
      <c r="CS95" s="251">
        <f t="shared" si="33"/>
        <v>0</v>
      </c>
      <c r="CT95" s="251">
        <f t="shared" si="33"/>
        <v>0.739514</v>
      </c>
      <c r="CU95" s="251">
        <f t="shared" si="33"/>
        <v>0</v>
      </c>
      <c r="CV95" s="251">
        <f t="shared" si="33"/>
        <v>0</v>
      </c>
      <c r="CW95" s="251">
        <f t="shared" si="33"/>
        <v>0.15</v>
      </c>
      <c r="CX95" s="251">
        <f t="shared" si="33"/>
        <v>0</v>
      </c>
      <c r="CY95" s="251">
        <f t="shared" si="33"/>
        <v>0.64847099997711199</v>
      </c>
      <c r="CZ95" s="251">
        <f t="shared" si="33"/>
        <v>0.43438599999999999</v>
      </c>
      <c r="DA95" s="252">
        <f t="shared" si="26"/>
        <v>2.1723709999771117</v>
      </c>
      <c r="DB95" s="251">
        <f t="shared" si="33"/>
        <v>0</v>
      </c>
      <c r="DC95" s="251">
        <f t="shared" si="33"/>
        <v>0</v>
      </c>
      <c r="DD95" s="251">
        <f t="shared" si="33"/>
        <v>0</v>
      </c>
      <c r="DE95" s="251">
        <f t="shared" si="33"/>
        <v>0</v>
      </c>
      <c r="DF95" s="251">
        <f t="shared" si="33"/>
        <v>2.2021350000000002</v>
      </c>
      <c r="DG95" s="251">
        <f t="shared" si="33"/>
        <v>0</v>
      </c>
      <c r="DH95" s="251">
        <f t="shared" si="33"/>
        <v>0</v>
      </c>
      <c r="DI95" s="251">
        <f t="shared" si="33"/>
        <v>0</v>
      </c>
      <c r="DJ95" s="251">
        <f t="shared" si="33"/>
        <v>9.4846051635742185E-3</v>
      </c>
      <c r="DK95" s="251">
        <f t="shared" si="33"/>
        <v>0</v>
      </c>
      <c r="DL95" s="251">
        <f t="shared" si="33"/>
        <v>0</v>
      </c>
      <c r="DM95" s="251">
        <f t="shared" si="33"/>
        <v>0</v>
      </c>
      <c r="DN95" s="252">
        <f t="shared" si="27"/>
        <v>2.2116196051635746</v>
      </c>
      <c r="DO95" s="251">
        <f t="shared" si="33"/>
        <v>0</v>
      </c>
      <c r="DP95" s="251">
        <f t="shared" si="33"/>
        <v>0.67367999998474093</v>
      </c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</row>
    <row r="96" spans="1:141" ht="20.100000000000001" customHeight="1" thickBot="1" x14ac:dyDescent="0.3">
      <c r="A96" s="285"/>
      <c r="B96" s="274" t="s">
        <v>15</v>
      </c>
      <c r="C96" s="275" t="s">
        <v>16</v>
      </c>
      <c r="D96" s="268">
        <v>637.19348155364889</v>
      </c>
      <c r="E96" s="269">
        <v>292.53931925319586</v>
      </c>
      <c r="F96" s="269">
        <v>238.77799200829034</v>
      </c>
      <c r="G96" s="269">
        <v>184.32154472652402</v>
      </c>
      <c r="H96" s="269">
        <v>311.4505755027331</v>
      </c>
      <c r="I96" s="269">
        <v>138.74423144100439</v>
      </c>
      <c r="J96" s="269">
        <v>39.478034134901002</v>
      </c>
      <c r="K96" s="269">
        <v>53.879962746173703</v>
      </c>
      <c r="L96" s="269">
        <v>39.221368999593302</v>
      </c>
      <c r="M96" s="269">
        <v>18.417000000000002</v>
      </c>
      <c r="N96" s="269">
        <v>45.352761415591999</v>
      </c>
      <c r="O96" s="276">
        <v>158.269108033203</v>
      </c>
      <c r="P96" s="277">
        <v>2157.6453798148596</v>
      </c>
      <c r="Q96" s="269">
        <v>15.8391900007957</v>
      </c>
      <c r="R96" s="269">
        <v>18.219501359624999</v>
      </c>
      <c r="S96" s="269">
        <v>227.9063059355947</v>
      </c>
      <c r="T96" s="269">
        <v>355.76560431031504</v>
      </c>
      <c r="U96" s="269">
        <v>221.51586002468147</v>
      </c>
      <c r="V96" s="269">
        <v>6.1657456387362002</v>
      </c>
      <c r="W96" s="269">
        <v>3.6541079693266005</v>
      </c>
      <c r="X96" s="269">
        <v>0</v>
      </c>
      <c r="Y96" s="269">
        <v>2.6002000078943999</v>
      </c>
      <c r="Z96" s="269">
        <v>17.840405000000001</v>
      </c>
      <c r="AA96" s="269">
        <v>27.795461555423401</v>
      </c>
      <c r="AB96" s="270">
        <v>15.1172113612306</v>
      </c>
      <c r="AC96" s="278">
        <v>912.41959316362318</v>
      </c>
      <c r="AD96" s="269">
        <v>31.322000003081605</v>
      </c>
      <c r="AE96" s="269">
        <v>4.0517304104863996</v>
      </c>
      <c r="AF96" s="269">
        <v>8.518299997681801</v>
      </c>
      <c r="AG96" s="269">
        <v>35.871589999202804</v>
      </c>
      <c r="AH96" s="269">
        <v>38.013031007923999</v>
      </c>
      <c r="AI96" s="269">
        <v>29.260259999999999</v>
      </c>
      <c r="AJ96" s="269">
        <v>13.4963599911885</v>
      </c>
      <c r="AK96" s="269">
        <v>1.5000000063084</v>
      </c>
      <c r="AL96" s="269">
        <v>0</v>
      </c>
      <c r="AM96" s="269">
        <v>0</v>
      </c>
      <c r="AN96" s="269">
        <v>1.7033400000000001</v>
      </c>
      <c r="AO96" s="269">
        <v>0.34353</v>
      </c>
      <c r="AP96" s="268">
        <v>0</v>
      </c>
      <c r="AQ96" s="269">
        <v>0</v>
      </c>
      <c r="AR96" s="269">
        <v>0</v>
      </c>
      <c r="AS96" s="269">
        <v>0</v>
      </c>
      <c r="AT96" s="269">
        <v>0</v>
      </c>
      <c r="AU96" s="269">
        <v>7.5459999989948008</v>
      </c>
      <c r="AV96" s="269">
        <v>5.3042699999999998E-3</v>
      </c>
      <c r="AW96" s="269">
        <v>0</v>
      </c>
      <c r="AX96" s="269">
        <v>1.45821098235</v>
      </c>
      <c r="AY96" s="269">
        <v>24.059159999999999</v>
      </c>
      <c r="AZ96" s="269">
        <v>1.5214574999999999</v>
      </c>
      <c r="BA96" s="269">
        <v>0</v>
      </c>
      <c r="BB96" s="268">
        <v>0</v>
      </c>
      <c r="BC96" s="269">
        <v>0</v>
      </c>
      <c r="BD96" s="269">
        <v>0</v>
      </c>
      <c r="BE96" s="269">
        <v>3.3569930160485999</v>
      </c>
      <c r="BF96" s="269">
        <v>0</v>
      </c>
      <c r="BG96" s="269">
        <v>0</v>
      </c>
      <c r="BH96" s="269">
        <v>46.055490406964005</v>
      </c>
      <c r="BI96" s="269">
        <v>0</v>
      </c>
      <c r="BJ96" s="269">
        <v>0</v>
      </c>
      <c r="BK96" s="269">
        <v>0</v>
      </c>
      <c r="BL96" s="269">
        <v>0</v>
      </c>
      <c r="BM96" s="269">
        <v>1.4623470033188002</v>
      </c>
      <c r="BN96" s="279">
        <f t="shared" si="32"/>
        <v>50.8748304263314</v>
      </c>
      <c r="BO96" s="269">
        <v>0</v>
      </c>
      <c r="BP96" s="269">
        <v>0</v>
      </c>
      <c r="BQ96" s="269">
        <v>0</v>
      </c>
      <c r="BR96" s="269">
        <v>0</v>
      </c>
      <c r="BS96" s="269">
        <v>0.89476900000000004</v>
      </c>
      <c r="BT96" s="269">
        <v>0</v>
      </c>
      <c r="BU96" s="269">
        <v>0</v>
      </c>
      <c r="BV96" s="269">
        <v>0</v>
      </c>
      <c r="BW96" s="269">
        <v>0</v>
      </c>
      <c r="BX96" s="269">
        <v>0</v>
      </c>
      <c r="BY96" s="269">
        <v>0</v>
      </c>
      <c r="BZ96" s="269">
        <v>0</v>
      </c>
      <c r="CA96" s="279">
        <f t="shared" si="29"/>
        <v>0.89476900000000004</v>
      </c>
      <c r="CB96" s="268">
        <v>0</v>
      </c>
      <c r="CC96" s="269">
        <v>0</v>
      </c>
      <c r="CD96" s="269">
        <v>0</v>
      </c>
      <c r="CE96" s="269">
        <f>250000/1000000</f>
        <v>0.25</v>
      </c>
      <c r="CF96" s="269">
        <v>0</v>
      </c>
      <c r="CG96" s="269">
        <v>0</v>
      </c>
      <c r="CH96" s="269">
        <v>7</v>
      </c>
      <c r="CI96" s="269">
        <v>0</v>
      </c>
      <c r="CJ96" s="269">
        <v>0</v>
      </c>
      <c r="CK96" s="269">
        <v>0</v>
      </c>
      <c r="CL96" s="269">
        <v>0</v>
      </c>
      <c r="CM96" s="269">
        <v>0</v>
      </c>
      <c r="CN96" s="279">
        <f>SUM(CB96:CM96)</f>
        <v>7.25</v>
      </c>
      <c r="CO96" s="269">
        <v>0.2</v>
      </c>
      <c r="CP96" s="269">
        <v>0</v>
      </c>
      <c r="CQ96" s="269">
        <v>0</v>
      </c>
      <c r="CR96" s="269">
        <v>0</v>
      </c>
      <c r="CS96" s="269">
        <v>0</v>
      </c>
      <c r="CT96" s="269">
        <f>739514/1000000</f>
        <v>0.739514</v>
      </c>
      <c r="CU96" s="269">
        <v>0</v>
      </c>
      <c r="CV96" s="269">
        <v>0</v>
      </c>
      <c r="CW96" s="269">
        <f>150000/1000000</f>
        <v>0.15</v>
      </c>
      <c r="CX96" s="269">
        <v>0</v>
      </c>
      <c r="CY96" s="269">
        <f>648470.999977112/1000000</f>
        <v>0.64847099997711199</v>
      </c>
      <c r="CZ96" s="269">
        <f>434386/1000000</f>
        <v>0.43438599999999999</v>
      </c>
      <c r="DA96" s="279">
        <f t="shared" si="26"/>
        <v>2.1723709999771117</v>
      </c>
      <c r="DB96" s="269">
        <v>0</v>
      </c>
      <c r="DC96" s="269">
        <v>0</v>
      </c>
      <c r="DD96" s="269">
        <v>0</v>
      </c>
      <c r="DE96" s="269">
        <v>0</v>
      </c>
      <c r="DF96" s="269">
        <v>2.2021350000000002</v>
      </c>
      <c r="DG96" s="269">
        <v>0</v>
      </c>
      <c r="DH96" s="269">
        <v>0</v>
      </c>
      <c r="DI96" s="269">
        <v>0</v>
      </c>
      <c r="DJ96" s="269">
        <v>9.4846051635742185E-3</v>
      </c>
      <c r="DK96" s="269">
        <v>0</v>
      </c>
      <c r="DL96" s="269">
        <v>0</v>
      </c>
      <c r="DM96" s="269">
        <v>0</v>
      </c>
      <c r="DN96" s="279">
        <f t="shared" si="27"/>
        <v>2.2116196051635746</v>
      </c>
      <c r="DO96" s="269">
        <v>0</v>
      </c>
      <c r="DP96" s="269">
        <f>673679.999984741/1000000</f>
        <v>0.67367999998474093</v>
      </c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</row>
    <row r="97" spans="1:3419" ht="20.100000000000001" customHeight="1" thickBot="1" x14ac:dyDescent="0.3">
      <c r="A97" s="285"/>
      <c r="B97" s="210"/>
      <c r="C97" s="154" t="s">
        <v>64</v>
      </c>
      <c r="D97" s="151">
        <f t="shared" ref="D97:AI97" si="34">+D98+D143+D179+D181</f>
        <v>5162</v>
      </c>
      <c r="E97" s="152">
        <f t="shared" si="34"/>
        <v>4393</v>
      </c>
      <c r="F97" s="152">
        <f t="shared" si="34"/>
        <v>5069</v>
      </c>
      <c r="G97" s="152">
        <f t="shared" si="34"/>
        <v>4887</v>
      </c>
      <c r="H97" s="152">
        <f t="shared" si="34"/>
        <v>4972</v>
      </c>
      <c r="I97" s="152">
        <f t="shared" si="34"/>
        <v>5033</v>
      </c>
      <c r="J97" s="152">
        <f t="shared" si="34"/>
        <v>5158</v>
      </c>
      <c r="K97" s="152">
        <f t="shared" si="34"/>
        <v>4582</v>
      </c>
      <c r="L97" s="152">
        <f t="shared" si="34"/>
        <v>5023</v>
      </c>
      <c r="M97" s="152">
        <f t="shared" si="34"/>
        <v>5111</v>
      </c>
      <c r="N97" s="152">
        <f t="shared" si="34"/>
        <v>4906</v>
      </c>
      <c r="O97" s="153">
        <f t="shared" si="34"/>
        <v>5521</v>
      </c>
      <c r="P97" s="152">
        <f t="shared" si="34"/>
        <v>59817</v>
      </c>
      <c r="Q97" s="151">
        <f t="shared" si="34"/>
        <v>4353</v>
      </c>
      <c r="R97" s="152">
        <f t="shared" si="34"/>
        <v>4211</v>
      </c>
      <c r="S97" s="152">
        <f t="shared" si="34"/>
        <v>5289</v>
      </c>
      <c r="T97" s="152">
        <f t="shared" si="34"/>
        <v>5113</v>
      </c>
      <c r="U97" s="152">
        <f t="shared" si="34"/>
        <v>5185</v>
      </c>
      <c r="V97" s="152">
        <f t="shared" si="34"/>
        <v>5191</v>
      </c>
      <c r="W97" s="152">
        <f t="shared" si="34"/>
        <v>5019</v>
      </c>
      <c r="X97" s="152">
        <f t="shared" si="34"/>
        <v>5164</v>
      </c>
      <c r="Y97" s="152">
        <f t="shared" si="34"/>
        <v>5262</v>
      </c>
      <c r="Z97" s="152">
        <f t="shared" si="34"/>
        <v>5216</v>
      </c>
      <c r="AA97" s="152">
        <f t="shared" si="34"/>
        <v>4985</v>
      </c>
      <c r="AB97" s="153">
        <f t="shared" si="34"/>
        <v>5776</v>
      </c>
      <c r="AC97" s="152">
        <f t="shared" si="34"/>
        <v>60764</v>
      </c>
      <c r="AD97" s="151">
        <f t="shared" si="34"/>
        <v>4907</v>
      </c>
      <c r="AE97" s="152">
        <f t="shared" si="34"/>
        <v>4659</v>
      </c>
      <c r="AF97" s="152">
        <f t="shared" si="34"/>
        <v>5111</v>
      </c>
      <c r="AG97" s="152">
        <f t="shared" si="34"/>
        <v>4840</v>
      </c>
      <c r="AH97" s="152">
        <f t="shared" si="34"/>
        <v>5347</v>
      </c>
      <c r="AI97" s="152">
        <f t="shared" si="34"/>
        <v>5133</v>
      </c>
      <c r="AJ97" s="152">
        <f t="shared" ref="AJ97:BM97" si="35">+AJ98+AJ143+AJ179+AJ181</f>
        <v>4590</v>
      </c>
      <c r="AK97" s="152">
        <f t="shared" si="35"/>
        <v>5118</v>
      </c>
      <c r="AL97" s="152">
        <f t="shared" si="35"/>
        <v>4913</v>
      </c>
      <c r="AM97" s="152">
        <f t="shared" si="35"/>
        <v>4636</v>
      </c>
      <c r="AN97" s="152">
        <f t="shared" si="35"/>
        <v>4825</v>
      </c>
      <c r="AO97" s="153">
        <f t="shared" si="35"/>
        <v>5215</v>
      </c>
      <c r="AP97" s="152">
        <f t="shared" si="35"/>
        <v>4500</v>
      </c>
      <c r="AQ97" s="152">
        <f t="shared" si="35"/>
        <v>4349</v>
      </c>
      <c r="AR97" s="152">
        <f t="shared" si="35"/>
        <v>5191</v>
      </c>
      <c r="AS97" s="152">
        <f t="shared" si="35"/>
        <v>4646</v>
      </c>
      <c r="AT97" s="152">
        <f t="shared" si="35"/>
        <v>5721</v>
      </c>
      <c r="AU97" s="152">
        <f t="shared" si="35"/>
        <v>4753</v>
      </c>
      <c r="AV97" s="152">
        <f t="shared" si="35"/>
        <v>5361</v>
      </c>
      <c r="AW97" s="152">
        <f t="shared" si="35"/>
        <v>5345</v>
      </c>
      <c r="AX97" s="152">
        <f t="shared" si="35"/>
        <v>4979</v>
      </c>
      <c r="AY97" s="152">
        <f t="shared" si="35"/>
        <v>5717</v>
      </c>
      <c r="AZ97" s="152">
        <f t="shared" si="35"/>
        <v>5025</v>
      </c>
      <c r="BA97" s="152">
        <f t="shared" si="35"/>
        <v>5065</v>
      </c>
      <c r="BB97" s="151">
        <f t="shared" si="35"/>
        <v>4990</v>
      </c>
      <c r="BC97" s="152">
        <f t="shared" si="35"/>
        <v>4500</v>
      </c>
      <c r="BD97" s="152">
        <f t="shared" si="35"/>
        <v>5042</v>
      </c>
      <c r="BE97" s="152">
        <f t="shared" si="35"/>
        <v>5589</v>
      </c>
      <c r="BF97" s="152">
        <f t="shared" si="35"/>
        <v>5777</v>
      </c>
      <c r="BG97" s="152">
        <f t="shared" si="35"/>
        <v>5396</v>
      </c>
      <c r="BH97" s="152">
        <f t="shared" si="35"/>
        <v>6350</v>
      </c>
      <c r="BI97" s="152">
        <f t="shared" si="35"/>
        <v>5837</v>
      </c>
      <c r="BJ97" s="152">
        <f t="shared" si="35"/>
        <v>5798</v>
      </c>
      <c r="BK97" s="152">
        <f t="shared" si="35"/>
        <v>6415</v>
      </c>
      <c r="BL97" s="152">
        <f t="shared" si="35"/>
        <v>6134</v>
      </c>
      <c r="BM97" s="152">
        <f t="shared" si="35"/>
        <v>6696</v>
      </c>
      <c r="BN97" s="207">
        <f t="shared" si="32"/>
        <v>68524</v>
      </c>
      <c r="BO97" s="152">
        <f t="shared" ref="BO97:CF97" si="36">+BO98+BO143+BO179+BO181</f>
        <v>6146</v>
      </c>
      <c r="BP97" s="152">
        <f t="shared" si="36"/>
        <v>5852</v>
      </c>
      <c r="BQ97" s="152">
        <f t="shared" si="36"/>
        <v>5971</v>
      </c>
      <c r="BR97" s="152">
        <f t="shared" si="36"/>
        <v>6322</v>
      </c>
      <c r="BS97" s="152">
        <f t="shared" si="36"/>
        <v>6551</v>
      </c>
      <c r="BT97" s="152">
        <f t="shared" si="36"/>
        <v>6107</v>
      </c>
      <c r="BU97" s="152">
        <f t="shared" si="36"/>
        <v>6809</v>
      </c>
      <c r="BV97" s="152">
        <f t="shared" si="36"/>
        <v>6391</v>
      </c>
      <c r="BW97" s="152">
        <f t="shared" si="36"/>
        <v>6731</v>
      </c>
      <c r="BX97" s="152">
        <f t="shared" si="36"/>
        <v>7270</v>
      </c>
      <c r="BY97" s="152">
        <f t="shared" si="36"/>
        <v>6071</v>
      </c>
      <c r="BZ97" s="152">
        <f t="shared" si="36"/>
        <v>8418</v>
      </c>
      <c r="CA97" s="207">
        <f t="shared" si="29"/>
        <v>78639</v>
      </c>
      <c r="CB97" s="151">
        <f t="shared" si="36"/>
        <v>6958</v>
      </c>
      <c r="CC97" s="152">
        <f t="shared" si="36"/>
        <v>6200</v>
      </c>
      <c r="CD97" s="152">
        <f t="shared" si="36"/>
        <v>7463</v>
      </c>
      <c r="CE97" s="152">
        <f t="shared" si="36"/>
        <v>7619</v>
      </c>
      <c r="CF97" s="152">
        <f t="shared" si="36"/>
        <v>7075</v>
      </c>
      <c r="CG97" s="152">
        <f t="shared" ref="CG97" si="37">+CG98+CG143+CG179+CG181</f>
        <v>7719</v>
      </c>
      <c r="CH97" s="152">
        <f t="shared" ref="CH97:CO97" si="38">+CH98+CH143+CH179+CH181</f>
        <v>8563</v>
      </c>
      <c r="CI97" s="152">
        <f t="shared" si="38"/>
        <v>8072</v>
      </c>
      <c r="CJ97" s="152">
        <f t="shared" si="38"/>
        <v>8354</v>
      </c>
      <c r="CK97" s="152">
        <f t="shared" si="38"/>
        <v>9065</v>
      </c>
      <c r="CL97" s="152">
        <f t="shared" si="38"/>
        <v>8368</v>
      </c>
      <c r="CM97" s="152">
        <f t="shared" si="38"/>
        <v>9607</v>
      </c>
      <c r="CN97" s="207">
        <f>SUM(CB97:CM97)</f>
        <v>95063</v>
      </c>
      <c r="CO97" s="152">
        <f t="shared" si="38"/>
        <v>8202</v>
      </c>
      <c r="CP97" s="152">
        <f t="shared" ref="CP97:DB97" si="39">+CP98+CP143+CP179+CP181</f>
        <v>8027</v>
      </c>
      <c r="CQ97" s="152">
        <f t="shared" si="39"/>
        <v>9706</v>
      </c>
      <c r="CR97" s="152">
        <f t="shared" si="39"/>
        <v>9582</v>
      </c>
      <c r="CS97" s="152">
        <f t="shared" si="39"/>
        <v>9346</v>
      </c>
      <c r="CT97" s="152">
        <f t="shared" si="39"/>
        <v>10167</v>
      </c>
      <c r="CU97" s="152">
        <f t="shared" si="39"/>
        <v>9729</v>
      </c>
      <c r="CV97" s="152">
        <f t="shared" si="39"/>
        <v>10958</v>
      </c>
      <c r="CW97" s="152">
        <f t="shared" si="39"/>
        <v>10774</v>
      </c>
      <c r="CX97" s="152">
        <f t="shared" si="39"/>
        <v>10544</v>
      </c>
      <c r="CY97" s="152">
        <f t="shared" si="39"/>
        <v>10900</v>
      </c>
      <c r="CZ97" s="152">
        <f t="shared" si="39"/>
        <v>12418</v>
      </c>
      <c r="DA97" s="207">
        <f t="shared" si="26"/>
        <v>120353</v>
      </c>
      <c r="DB97" s="152">
        <f t="shared" si="39"/>
        <v>11337</v>
      </c>
      <c r="DC97" s="152">
        <f t="shared" ref="DC97:DJ97" si="40">+DC98+DC143+DC179+DC181</f>
        <v>10159</v>
      </c>
      <c r="DD97" s="152">
        <f t="shared" si="40"/>
        <v>13101</v>
      </c>
      <c r="DE97" s="152">
        <f t="shared" si="40"/>
        <v>10666</v>
      </c>
      <c r="DF97" s="152">
        <f t="shared" si="40"/>
        <v>12754</v>
      </c>
      <c r="DG97" s="152">
        <f t="shared" si="40"/>
        <v>11876</v>
      </c>
      <c r="DH97" s="152">
        <f t="shared" si="40"/>
        <v>11488</v>
      </c>
      <c r="DI97" s="152">
        <f t="shared" si="40"/>
        <v>11746</v>
      </c>
      <c r="DJ97" s="152">
        <f t="shared" si="40"/>
        <v>10822</v>
      </c>
      <c r="DK97" s="152">
        <f t="shared" ref="DK97:DL97" si="41">+DK98+DK143+DK179+DK181</f>
        <v>11582</v>
      </c>
      <c r="DL97" s="152">
        <f t="shared" si="41"/>
        <v>11115</v>
      </c>
      <c r="DM97" s="152">
        <f t="shared" ref="DM97:DO97" si="42">+DM98+DM143+DM179+DM181</f>
        <v>11097</v>
      </c>
      <c r="DN97" s="207">
        <f t="shared" si="27"/>
        <v>137743</v>
      </c>
      <c r="DO97" s="152">
        <f t="shared" si="42"/>
        <v>11131</v>
      </c>
      <c r="DP97" s="152">
        <f t="shared" ref="DP97" si="43">+DP98+DP143+DP179+DP181</f>
        <v>9502</v>
      </c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</row>
    <row r="98" spans="1:3419" s="24" customFormat="1" ht="20.100000000000001" customHeight="1" thickBot="1" x14ac:dyDescent="0.35">
      <c r="A98" s="285"/>
      <c r="B98" s="168" t="s">
        <v>51</v>
      </c>
      <c r="C98" s="137"/>
      <c r="D98" s="87">
        <f t="shared" ref="D98:AI98" si="44">SUM(D99:D142)</f>
        <v>3856</v>
      </c>
      <c r="E98" s="71">
        <f t="shared" si="44"/>
        <v>3216</v>
      </c>
      <c r="F98" s="71">
        <f t="shared" si="44"/>
        <v>3684</v>
      </c>
      <c r="G98" s="71">
        <f t="shared" si="44"/>
        <v>3570</v>
      </c>
      <c r="H98" s="71">
        <f t="shared" si="44"/>
        <v>3508</v>
      </c>
      <c r="I98" s="71">
        <f t="shared" si="44"/>
        <v>3593</v>
      </c>
      <c r="J98" s="71">
        <f t="shared" si="44"/>
        <v>3706</v>
      </c>
      <c r="K98" s="71">
        <f t="shared" si="44"/>
        <v>3322</v>
      </c>
      <c r="L98" s="71">
        <f t="shared" si="44"/>
        <v>3700</v>
      </c>
      <c r="M98" s="71">
        <f t="shared" si="44"/>
        <v>3817</v>
      </c>
      <c r="N98" s="71">
        <f t="shared" si="44"/>
        <v>3557</v>
      </c>
      <c r="O98" s="71">
        <f t="shared" si="44"/>
        <v>4053</v>
      </c>
      <c r="P98" s="73">
        <f t="shared" si="44"/>
        <v>43582</v>
      </c>
      <c r="Q98" s="71">
        <f t="shared" si="44"/>
        <v>3227</v>
      </c>
      <c r="R98" s="71">
        <f t="shared" si="44"/>
        <v>3091</v>
      </c>
      <c r="S98" s="71">
        <f t="shared" si="44"/>
        <v>3892</v>
      </c>
      <c r="T98" s="71">
        <f t="shared" si="44"/>
        <v>3718</v>
      </c>
      <c r="U98" s="71">
        <f t="shared" si="44"/>
        <v>3775</v>
      </c>
      <c r="V98" s="71">
        <f t="shared" si="44"/>
        <v>3671</v>
      </c>
      <c r="W98" s="71">
        <f t="shared" si="44"/>
        <v>3670</v>
      </c>
      <c r="X98" s="71">
        <f t="shared" si="44"/>
        <v>3878</v>
      </c>
      <c r="Y98" s="71">
        <f t="shared" si="44"/>
        <v>3965</v>
      </c>
      <c r="Z98" s="71">
        <f t="shared" si="44"/>
        <v>3912</v>
      </c>
      <c r="AA98" s="71">
        <f t="shared" si="44"/>
        <v>3770</v>
      </c>
      <c r="AB98" s="71">
        <f t="shared" si="44"/>
        <v>4200</v>
      </c>
      <c r="AC98" s="73">
        <f t="shared" si="44"/>
        <v>44769</v>
      </c>
      <c r="AD98" s="71">
        <f t="shared" si="44"/>
        <v>3701</v>
      </c>
      <c r="AE98" s="71">
        <f t="shared" si="44"/>
        <v>3490</v>
      </c>
      <c r="AF98" s="71">
        <f t="shared" si="44"/>
        <v>3812</v>
      </c>
      <c r="AG98" s="71">
        <f t="shared" si="44"/>
        <v>3636</v>
      </c>
      <c r="AH98" s="71">
        <f t="shared" si="44"/>
        <v>3952</v>
      </c>
      <c r="AI98" s="71">
        <f t="shared" si="44"/>
        <v>3859</v>
      </c>
      <c r="AJ98" s="71">
        <f t="shared" ref="AJ98:BM98" si="45">SUM(AJ99:AJ142)</f>
        <v>3276</v>
      </c>
      <c r="AK98" s="71">
        <f t="shared" si="45"/>
        <v>3594</v>
      </c>
      <c r="AL98" s="71">
        <f t="shared" si="45"/>
        <v>3465</v>
      </c>
      <c r="AM98" s="71">
        <f t="shared" si="45"/>
        <v>3328</v>
      </c>
      <c r="AN98" s="71">
        <f t="shared" si="45"/>
        <v>3416</v>
      </c>
      <c r="AO98" s="71">
        <f t="shared" si="45"/>
        <v>3718</v>
      </c>
      <c r="AP98" s="87">
        <f t="shared" si="45"/>
        <v>3198</v>
      </c>
      <c r="AQ98" s="71">
        <f t="shared" si="45"/>
        <v>3105</v>
      </c>
      <c r="AR98" s="71">
        <f t="shared" si="45"/>
        <v>3629</v>
      </c>
      <c r="AS98" s="71">
        <f t="shared" si="45"/>
        <v>3173</v>
      </c>
      <c r="AT98" s="71">
        <f t="shared" si="45"/>
        <v>3947</v>
      </c>
      <c r="AU98" s="71">
        <f t="shared" si="45"/>
        <v>3373</v>
      </c>
      <c r="AV98" s="71">
        <f t="shared" si="45"/>
        <v>3905</v>
      </c>
      <c r="AW98" s="71">
        <f t="shared" si="45"/>
        <v>3882</v>
      </c>
      <c r="AX98" s="71">
        <f t="shared" si="45"/>
        <v>3589</v>
      </c>
      <c r="AY98" s="71">
        <f t="shared" si="45"/>
        <v>4210</v>
      </c>
      <c r="AZ98" s="71">
        <f t="shared" si="45"/>
        <v>3705</v>
      </c>
      <c r="BA98" s="201">
        <f t="shared" si="45"/>
        <v>3753</v>
      </c>
      <c r="BB98" s="71">
        <f t="shared" si="45"/>
        <v>3586</v>
      </c>
      <c r="BC98" s="71">
        <f t="shared" si="45"/>
        <v>3269</v>
      </c>
      <c r="BD98" s="71">
        <f t="shared" si="45"/>
        <v>3682</v>
      </c>
      <c r="BE98" s="71">
        <f t="shared" si="45"/>
        <v>4133</v>
      </c>
      <c r="BF98" s="71">
        <f t="shared" si="45"/>
        <v>4368</v>
      </c>
      <c r="BG98" s="71">
        <f t="shared" si="45"/>
        <v>4063</v>
      </c>
      <c r="BH98" s="71">
        <f t="shared" si="45"/>
        <v>4880</v>
      </c>
      <c r="BI98" s="71">
        <f t="shared" si="45"/>
        <v>4324</v>
      </c>
      <c r="BJ98" s="71">
        <f t="shared" si="45"/>
        <v>4329</v>
      </c>
      <c r="BK98" s="71">
        <f t="shared" si="45"/>
        <v>4810</v>
      </c>
      <c r="BL98" s="71">
        <f t="shared" si="45"/>
        <v>4654</v>
      </c>
      <c r="BM98" s="71">
        <f t="shared" si="45"/>
        <v>5235</v>
      </c>
      <c r="BN98" s="73">
        <f t="shared" si="32"/>
        <v>51333</v>
      </c>
      <c r="BO98" s="71">
        <f t="shared" ref="BO98:BZ98" si="46">SUM(BO99:BO142)</f>
        <v>4705</v>
      </c>
      <c r="BP98" s="71">
        <f t="shared" si="46"/>
        <v>4482</v>
      </c>
      <c r="BQ98" s="71">
        <f t="shared" si="46"/>
        <v>4558</v>
      </c>
      <c r="BR98" s="71">
        <f t="shared" si="46"/>
        <v>4826</v>
      </c>
      <c r="BS98" s="71">
        <f t="shared" si="46"/>
        <v>4991</v>
      </c>
      <c r="BT98" s="71">
        <f t="shared" si="46"/>
        <v>4665</v>
      </c>
      <c r="BU98" s="71">
        <f t="shared" si="46"/>
        <v>5240</v>
      </c>
      <c r="BV98" s="71">
        <f t="shared" si="46"/>
        <v>4760</v>
      </c>
      <c r="BW98" s="71">
        <f t="shared" si="46"/>
        <v>5071</v>
      </c>
      <c r="BX98" s="71">
        <f t="shared" si="46"/>
        <v>5560</v>
      </c>
      <c r="BY98" s="71">
        <f t="shared" si="46"/>
        <v>4672</v>
      </c>
      <c r="BZ98" s="71">
        <f t="shared" si="46"/>
        <v>6443</v>
      </c>
      <c r="CA98" s="73">
        <f t="shared" si="29"/>
        <v>59973</v>
      </c>
      <c r="CB98" s="87">
        <f>SUM(CB99:CB142)-CB137</f>
        <v>5217</v>
      </c>
      <c r="CC98" s="71">
        <f t="shared" ref="CC98:DN98" si="47">SUM(CC99:CC142)-CC137</f>
        <v>4673</v>
      </c>
      <c r="CD98" s="71">
        <f t="shared" si="47"/>
        <v>5646</v>
      </c>
      <c r="CE98" s="71">
        <f t="shared" si="47"/>
        <v>5735</v>
      </c>
      <c r="CF98" s="71">
        <f t="shared" si="47"/>
        <v>5390</v>
      </c>
      <c r="CG98" s="71">
        <f t="shared" si="47"/>
        <v>5855</v>
      </c>
      <c r="CH98" s="71">
        <f t="shared" si="47"/>
        <v>6428</v>
      </c>
      <c r="CI98" s="71">
        <f t="shared" si="47"/>
        <v>5992</v>
      </c>
      <c r="CJ98" s="71">
        <f t="shared" si="47"/>
        <v>6210</v>
      </c>
      <c r="CK98" s="71">
        <f t="shared" si="47"/>
        <v>6794</v>
      </c>
      <c r="CL98" s="71">
        <f t="shared" si="47"/>
        <v>6288</v>
      </c>
      <c r="CM98" s="71">
        <f t="shared" si="47"/>
        <v>7260</v>
      </c>
      <c r="CN98" s="73">
        <f t="shared" si="47"/>
        <v>71488</v>
      </c>
      <c r="CO98" s="71">
        <f t="shared" si="47"/>
        <v>6178</v>
      </c>
      <c r="CP98" s="71">
        <f t="shared" si="47"/>
        <v>6047</v>
      </c>
      <c r="CQ98" s="71">
        <f t="shared" si="47"/>
        <v>7427</v>
      </c>
      <c r="CR98" s="71">
        <f t="shared" si="47"/>
        <v>7294</v>
      </c>
      <c r="CS98" s="71">
        <f t="shared" si="47"/>
        <v>7099</v>
      </c>
      <c r="CT98" s="71">
        <f t="shared" si="47"/>
        <v>7798</v>
      </c>
      <c r="CU98" s="71">
        <f t="shared" si="47"/>
        <v>7436</v>
      </c>
      <c r="CV98" s="71">
        <f t="shared" si="47"/>
        <v>8459</v>
      </c>
      <c r="CW98" s="71">
        <f t="shared" si="47"/>
        <v>8383</v>
      </c>
      <c r="CX98" s="71">
        <f t="shared" si="47"/>
        <v>8267</v>
      </c>
      <c r="CY98" s="71">
        <f t="shared" si="47"/>
        <v>8550</v>
      </c>
      <c r="CZ98" s="71">
        <f t="shared" si="47"/>
        <v>10088</v>
      </c>
      <c r="DA98" s="73">
        <f t="shared" si="47"/>
        <v>93026</v>
      </c>
      <c r="DB98" s="71">
        <f t="shared" si="47"/>
        <v>9163</v>
      </c>
      <c r="DC98" s="71">
        <f t="shared" si="47"/>
        <v>8189</v>
      </c>
      <c r="DD98" s="71">
        <f t="shared" si="47"/>
        <v>10637</v>
      </c>
      <c r="DE98" s="71">
        <f t="shared" si="47"/>
        <v>8447</v>
      </c>
      <c r="DF98" s="71">
        <f t="shared" si="47"/>
        <v>10151</v>
      </c>
      <c r="DG98" s="71">
        <f t="shared" si="47"/>
        <v>9400</v>
      </c>
      <c r="DH98" s="71">
        <f t="shared" si="47"/>
        <v>8795</v>
      </c>
      <c r="DI98" s="71">
        <f t="shared" si="47"/>
        <v>9281</v>
      </c>
      <c r="DJ98" s="71">
        <f t="shared" si="47"/>
        <v>8515</v>
      </c>
      <c r="DK98" s="71">
        <f t="shared" si="47"/>
        <v>9189</v>
      </c>
      <c r="DL98" s="71">
        <f t="shared" si="47"/>
        <v>8871</v>
      </c>
      <c r="DM98" s="71">
        <f t="shared" si="47"/>
        <v>8828</v>
      </c>
      <c r="DN98" s="73">
        <f t="shared" si="47"/>
        <v>109466</v>
      </c>
      <c r="DO98" s="71">
        <f t="shared" ref="DO98:DP98" si="48">SUM(DO99:DO142)-DO137</f>
        <v>8720</v>
      </c>
      <c r="DP98" s="71">
        <f t="shared" si="48"/>
        <v>7485</v>
      </c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  <c r="PG98" s="3"/>
      <c r="PH98" s="3"/>
      <c r="PI98" s="3"/>
      <c r="PJ98" s="3"/>
      <c r="PK98" s="3"/>
      <c r="PL98" s="3"/>
      <c r="PM98" s="3"/>
      <c r="PN98" s="3"/>
      <c r="PO98" s="3"/>
      <c r="PP98" s="3"/>
      <c r="PQ98" s="3"/>
      <c r="PR98" s="3"/>
      <c r="PS98" s="3"/>
      <c r="PT98" s="3"/>
      <c r="PU98" s="3"/>
      <c r="PV98" s="3"/>
      <c r="PW98" s="3"/>
      <c r="PX98" s="3"/>
      <c r="PY98" s="3"/>
      <c r="PZ98" s="3"/>
      <c r="QA98" s="3"/>
      <c r="QB98" s="3"/>
      <c r="QC98" s="3"/>
      <c r="QD98" s="3"/>
      <c r="QE98" s="3"/>
      <c r="QF98" s="3"/>
      <c r="QG98" s="3"/>
      <c r="QH98" s="3"/>
      <c r="QI98" s="3"/>
      <c r="QJ98" s="3"/>
      <c r="QK98" s="3"/>
      <c r="QL98" s="3"/>
      <c r="QM98" s="3"/>
      <c r="QN98" s="3"/>
      <c r="QO98" s="3"/>
      <c r="QP98" s="3"/>
      <c r="QQ98" s="3"/>
      <c r="QR98" s="3"/>
      <c r="QS98" s="3"/>
      <c r="QT98" s="3"/>
      <c r="QU98" s="3"/>
      <c r="QV98" s="3"/>
      <c r="QW98" s="3"/>
      <c r="QX98" s="3"/>
      <c r="QY98" s="3"/>
      <c r="QZ98" s="3"/>
      <c r="RA98" s="3"/>
      <c r="RB98" s="3"/>
      <c r="RC98" s="3"/>
      <c r="RD98" s="3"/>
      <c r="RE98" s="3"/>
      <c r="RF98" s="3"/>
      <c r="RG98" s="3"/>
      <c r="RH98" s="3"/>
      <c r="RI98" s="3"/>
      <c r="RJ98" s="3"/>
      <c r="RK98" s="3"/>
      <c r="RL98" s="3"/>
      <c r="RM98" s="3"/>
      <c r="RN98" s="3"/>
      <c r="RO98" s="3"/>
      <c r="RP98" s="3"/>
      <c r="RQ98" s="3"/>
      <c r="RR98" s="3"/>
      <c r="RS98" s="3"/>
      <c r="RT98" s="3"/>
      <c r="RU98" s="3"/>
      <c r="RV98" s="3"/>
      <c r="RW98" s="3"/>
      <c r="RX98" s="3"/>
      <c r="RY98" s="3"/>
      <c r="RZ98" s="3"/>
      <c r="SA98" s="3"/>
      <c r="SB98" s="3"/>
      <c r="SC98" s="3"/>
      <c r="SD98" s="3"/>
      <c r="SE98" s="3"/>
      <c r="SF98" s="3"/>
      <c r="SG98" s="3"/>
      <c r="SH98" s="3"/>
      <c r="SI98" s="3"/>
      <c r="SJ98" s="3"/>
      <c r="SK98" s="3"/>
      <c r="SL98" s="3"/>
      <c r="SM98" s="3"/>
      <c r="SN98" s="3"/>
      <c r="SO98" s="3"/>
      <c r="SP98" s="3"/>
      <c r="SQ98" s="3"/>
      <c r="SR98" s="3"/>
      <c r="SS98" s="3"/>
      <c r="ST98" s="3"/>
      <c r="SU98" s="3"/>
      <c r="SV98" s="3"/>
      <c r="SW98" s="3"/>
      <c r="SX98" s="3"/>
      <c r="SY98" s="3"/>
      <c r="SZ98" s="3"/>
      <c r="TA98" s="3"/>
      <c r="TB98" s="3"/>
      <c r="TC98" s="3"/>
      <c r="TD98" s="3"/>
      <c r="TE98" s="3"/>
      <c r="TF98" s="3"/>
      <c r="TG98" s="3"/>
      <c r="TH98" s="3"/>
      <c r="TI98" s="3"/>
      <c r="TJ98" s="3"/>
      <c r="TK98" s="3"/>
      <c r="TL98" s="3"/>
      <c r="TM98" s="3"/>
      <c r="TN98" s="3"/>
      <c r="TO98" s="3"/>
      <c r="TP98" s="3"/>
      <c r="TQ98" s="3"/>
      <c r="TR98" s="3"/>
      <c r="TS98" s="3"/>
      <c r="TT98" s="3"/>
      <c r="TU98" s="3"/>
      <c r="TV98" s="3"/>
      <c r="TW98" s="3"/>
      <c r="TX98" s="3"/>
      <c r="TY98" s="3"/>
      <c r="TZ98" s="3"/>
      <c r="UA98" s="3"/>
      <c r="UB98" s="3"/>
      <c r="UC98" s="3"/>
      <c r="UD98" s="3"/>
      <c r="UE98" s="3"/>
      <c r="UF98" s="3"/>
      <c r="UG98" s="3"/>
      <c r="UH98" s="3"/>
      <c r="UI98" s="3"/>
      <c r="UJ98" s="3"/>
      <c r="UK98" s="3"/>
      <c r="UL98" s="3"/>
      <c r="UM98" s="3"/>
      <c r="UN98" s="3"/>
      <c r="UO98" s="3"/>
      <c r="UP98" s="3"/>
      <c r="UQ98" s="3"/>
      <c r="UR98" s="3"/>
      <c r="US98" s="3"/>
      <c r="UT98" s="3"/>
      <c r="UU98" s="3"/>
      <c r="UV98" s="3"/>
      <c r="UW98" s="3"/>
      <c r="UX98" s="3"/>
      <c r="UY98" s="3"/>
      <c r="UZ98" s="3"/>
      <c r="VA98" s="3"/>
      <c r="VB98" s="3"/>
      <c r="VC98" s="3"/>
      <c r="VD98" s="3"/>
      <c r="VE98" s="3"/>
      <c r="VF98" s="3"/>
      <c r="VG98" s="3"/>
      <c r="VH98" s="3"/>
      <c r="VI98" s="3"/>
      <c r="VJ98" s="3"/>
      <c r="VK98" s="3"/>
      <c r="VL98" s="3"/>
      <c r="VM98" s="3"/>
      <c r="VN98" s="3"/>
      <c r="VO98" s="3"/>
      <c r="VP98" s="3"/>
      <c r="VQ98" s="3"/>
      <c r="VR98" s="3"/>
      <c r="VS98" s="3"/>
      <c r="VT98" s="3"/>
      <c r="VU98" s="3"/>
      <c r="VV98" s="3"/>
      <c r="VW98" s="3"/>
      <c r="VX98" s="3"/>
      <c r="VY98" s="3"/>
      <c r="VZ98" s="3"/>
      <c r="WA98" s="3"/>
      <c r="WB98" s="3"/>
      <c r="WC98" s="3"/>
      <c r="WD98" s="3"/>
      <c r="WE98" s="3"/>
      <c r="WF98" s="3"/>
      <c r="WG98" s="3"/>
      <c r="WH98" s="3"/>
      <c r="WI98" s="3"/>
      <c r="WJ98" s="3"/>
      <c r="WK98" s="3"/>
      <c r="WL98" s="3"/>
      <c r="WM98" s="3"/>
      <c r="WN98" s="3"/>
      <c r="WO98" s="3"/>
      <c r="WP98" s="3"/>
      <c r="WQ98" s="3"/>
      <c r="WR98" s="3"/>
      <c r="WS98" s="3"/>
      <c r="WT98" s="3"/>
      <c r="WU98" s="3"/>
      <c r="WV98" s="3"/>
      <c r="WW98" s="3"/>
      <c r="WX98" s="3"/>
      <c r="WY98" s="3"/>
      <c r="WZ98" s="3"/>
      <c r="XA98" s="3"/>
      <c r="XB98" s="3"/>
      <c r="XC98" s="3"/>
      <c r="XD98" s="3"/>
      <c r="XE98" s="3"/>
      <c r="XF98" s="3"/>
      <c r="XG98" s="3"/>
      <c r="XH98" s="3"/>
      <c r="XI98" s="3"/>
      <c r="XJ98" s="3"/>
      <c r="XK98" s="3"/>
      <c r="XL98" s="3"/>
      <c r="XM98" s="3"/>
      <c r="XN98" s="3"/>
      <c r="XO98" s="3"/>
      <c r="XP98" s="3"/>
      <c r="XQ98" s="3"/>
      <c r="XR98" s="3"/>
      <c r="XS98" s="3"/>
      <c r="XT98" s="3"/>
      <c r="XU98" s="3"/>
      <c r="XV98" s="3"/>
      <c r="XW98" s="3"/>
      <c r="XX98" s="3"/>
      <c r="XY98" s="3"/>
      <c r="XZ98" s="3"/>
      <c r="YA98" s="3"/>
      <c r="YB98" s="3"/>
      <c r="YC98" s="3"/>
      <c r="YD98" s="3"/>
      <c r="YE98" s="3"/>
      <c r="YF98" s="3"/>
      <c r="YG98" s="3"/>
      <c r="YH98" s="3"/>
      <c r="YI98" s="3"/>
      <c r="YJ98" s="3"/>
      <c r="YK98" s="3"/>
      <c r="YL98" s="3"/>
      <c r="YM98" s="3"/>
      <c r="YN98" s="3"/>
      <c r="YO98" s="3"/>
      <c r="YP98" s="3"/>
      <c r="YQ98" s="3"/>
      <c r="YR98" s="3"/>
      <c r="YS98" s="3"/>
      <c r="YT98" s="3"/>
      <c r="YU98" s="3"/>
      <c r="YV98" s="3"/>
      <c r="YW98" s="3"/>
      <c r="YX98" s="3"/>
      <c r="YY98" s="3"/>
      <c r="YZ98" s="3"/>
      <c r="ZA98" s="3"/>
      <c r="ZB98" s="3"/>
      <c r="ZC98" s="3"/>
      <c r="ZD98" s="3"/>
      <c r="ZE98" s="3"/>
      <c r="ZF98" s="3"/>
      <c r="ZG98" s="3"/>
      <c r="ZH98" s="3"/>
      <c r="ZI98" s="3"/>
      <c r="ZJ98" s="3"/>
      <c r="ZK98" s="3"/>
      <c r="ZL98" s="3"/>
      <c r="ZM98" s="3"/>
      <c r="ZN98" s="3"/>
      <c r="ZO98" s="3"/>
      <c r="ZP98" s="3"/>
      <c r="ZQ98" s="3"/>
      <c r="ZR98" s="3"/>
      <c r="ZS98" s="3"/>
      <c r="ZT98" s="3"/>
      <c r="ZU98" s="3"/>
      <c r="ZV98" s="3"/>
      <c r="ZW98" s="3"/>
      <c r="ZX98" s="3"/>
      <c r="ZY98" s="3"/>
      <c r="ZZ98" s="3"/>
      <c r="AAA98" s="3"/>
      <c r="AAB98" s="3"/>
      <c r="AAC98" s="3"/>
      <c r="AAD98" s="3"/>
      <c r="AAE98" s="3"/>
      <c r="AAF98" s="3"/>
      <c r="AAG98" s="3"/>
      <c r="AAH98" s="3"/>
      <c r="AAI98" s="3"/>
      <c r="AAJ98" s="3"/>
      <c r="AAK98" s="3"/>
      <c r="AAL98" s="3"/>
      <c r="AAM98" s="3"/>
      <c r="AAN98" s="3"/>
      <c r="AAO98" s="3"/>
      <c r="AAP98" s="3"/>
      <c r="AAQ98" s="3"/>
      <c r="AAR98" s="3"/>
      <c r="AAS98" s="3"/>
      <c r="AAT98" s="3"/>
      <c r="AAU98" s="3"/>
      <c r="AAV98" s="3"/>
      <c r="AAW98" s="3"/>
      <c r="AAX98" s="3"/>
      <c r="AAY98" s="3"/>
      <c r="AAZ98" s="3"/>
      <c r="ABA98" s="3"/>
      <c r="ABB98" s="3"/>
      <c r="ABC98" s="3"/>
      <c r="ABD98" s="3"/>
      <c r="ABE98" s="3"/>
      <c r="ABF98" s="3"/>
      <c r="ABG98" s="3"/>
      <c r="ABH98" s="3"/>
      <c r="ABI98" s="3"/>
      <c r="ABJ98" s="3"/>
      <c r="ABK98" s="3"/>
      <c r="ABL98" s="3"/>
      <c r="ABM98" s="3"/>
      <c r="ABN98" s="3"/>
      <c r="ABO98" s="3"/>
      <c r="ABP98" s="3"/>
      <c r="ABQ98" s="3"/>
      <c r="ABR98" s="3"/>
      <c r="ABS98" s="3"/>
      <c r="ABT98" s="3"/>
      <c r="ABU98" s="3"/>
      <c r="ABV98" s="3"/>
      <c r="ABW98" s="3"/>
      <c r="ABX98" s="3"/>
      <c r="ABY98" s="3"/>
      <c r="ABZ98" s="3"/>
      <c r="ACA98" s="3"/>
      <c r="ACB98" s="3"/>
      <c r="ACC98" s="3"/>
      <c r="ACD98" s="3"/>
      <c r="ACE98" s="3"/>
      <c r="ACF98" s="3"/>
      <c r="ACG98" s="3"/>
      <c r="ACH98" s="3"/>
      <c r="ACI98" s="3"/>
      <c r="ACJ98" s="3"/>
      <c r="ACK98" s="3"/>
      <c r="ACL98" s="3"/>
      <c r="ACM98" s="3"/>
      <c r="ACN98" s="3"/>
      <c r="ACO98" s="3"/>
      <c r="ACP98" s="3"/>
      <c r="ACQ98" s="3"/>
      <c r="ACR98" s="3"/>
      <c r="ACS98" s="3"/>
      <c r="ACT98" s="3"/>
      <c r="ACU98" s="3"/>
      <c r="ACV98" s="3"/>
      <c r="ACW98" s="3"/>
      <c r="ACX98" s="3"/>
      <c r="ACY98" s="3"/>
      <c r="ACZ98" s="3"/>
      <c r="ADA98" s="3"/>
      <c r="ADB98" s="3"/>
      <c r="ADC98" s="3"/>
      <c r="ADD98" s="3"/>
      <c r="ADE98" s="3"/>
      <c r="ADF98" s="3"/>
      <c r="ADG98" s="3"/>
      <c r="ADH98" s="3"/>
      <c r="ADI98" s="3"/>
      <c r="ADJ98" s="3"/>
      <c r="ADK98" s="3"/>
      <c r="ADL98" s="3"/>
      <c r="ADM98" s="3"/>
      <c r="ADN98" s="3"/>
      <c r="ADO98" s="3"/>
      <c r="ADP98" s="3"/>
      <c r="ADQ98" s="3"/>
      <c r="ADR98" s="3"/>
      <c r="ADS98" s="3"/>
      <c r="ADT98" s="3"/>
      <c r="ADU98" s="3"/>
      <c r="ADV98" s="3"/>
      <c r="ADW98" s="3"/>
      <c r="ADX98" s="3"/>
      <c r="ADY98" s="3"/>
      <c r="ADZ98" s="3"/>
      <c r="AEA98" s="3"/>
      <c r="AEB98" s="3"/>
      <c r="AEC98" s="3"/>
      <c r="AED98" s="3"/>
      <c r="AEE98" s="3"/>
      <c r="AEF98" s="3"/>
      <c r="AEG98" s="3"/>
      <c r="AEH98" s="3"/>
      <c r="AEI98" s="3"/>
      <c r="AEJ98" s="3"/>
      <c r="AEK98" s="3"/>
      <c r="AEL98" s="3"/>
      <c r="AEM98" s="3"/>
      <c r="AEN98" s="3"/>
      <c r="AEO98" s="3"/>
      <c r="AEP98" s="3"/>
      <c r="AEQ98" s="3"/>
      <c r="AER98" s="3"/>
      <c r="AES98" s="3"/>
      <c r="AET98" s="3"/>
      <c r="AEU98" s="3"/>
      <c r="AEV98" s="3"/>
      <c r="AEW98" s="3"/>
      <c r="AEX98" s="3"/>
      <c r="AEY98" s="3"/>
      <c r="AEZ98" s="3"/>
      <c r="AFA98" s="3"/>
      <c r="AFB98" s="3"/>
      <c r="AFC98" s="3"/>
      <c r="AFD98" s="3"/>
      <c r="AFE98" s="3"/>
      <c r="AFF98" s="3"/>
      <c r="AFG98" s="3"/>
      <c r="AFH98" s="3"/>
      <c r="AFI98" s="3"/>
      <c r="AFJ98" s="3"/>
      <c r="AFK98" s="3"/>
      <c r="AFL98" s="3"/>
      <c r="AFM98" s="3"/>
      <c r="AFN98" s="3"/>
      <c r="AFO98" s="3"/>
      <c r="AFP98" s="3"/>
      <c r="AFQ98" s="3"/>
      <c r="AFR98" s="3"/>
      <c r="AFS98" s="3"/>
      <c r="AFT98" s="3"/>
      <c r="AFU98" s="3"/>
      <c r="AFV98" s="3"/>
      <c r="AFW98" s="3"/>
      <c r="AFX98" s="3"/>
      <c r="AFY98" s="3"/>
      <c r="AFZ98" s="3"/>
      <c r="AGA98" s="3"/>
      <c r="AGB98" s="3"/>
      <c r="AGC98" s="3"/>
      <c r="AGD98" s="3"/>
      <c r="AGE98" s="3"/>
      <c r="AGF98" s="3"/>
      <c r="AGG98" s="3"/>
      <c r="AGH98" s="3"/>
      <c r="AGI98" s="3"/>
      <c r="AGJ98" s="3"/>
      <c r="AGK98" s="3"/>
      <c r="AGL98" s="3"/>
      <c r="AGM98" s="3"/>
      <c r="AGN98" s="3"/>
      <c r="AGO98" s="3"/>
      <c r="AGP98" s="3"/>
      <c r="AGQ98" s="3"/>
      <c r="AGR98" s="3"/>
      <c r="AGS98" s="3"/>
      <c r="AGT98" s="3"/>
      <c r="AGU98" s="3"/>
      <c r="AGV98" s="3"/>
      <c r="AGW98" s="3"/>
      <c r="AGX98" s="3"/>
      <c r="AGY98" s="3"/>
      <c r="AGZ98" s="3"/>
      <c r="AHA98" s="3"/>
      <c r="AHB98" s="3"/>
      <c r="AHC98" s="3"/>
      <c r="AHD98" s="3"/>
      <c r="AHE98" s="3"/>
      <c r="AHF98" s="3"/>
      <c r="AHG98" s="3"/>
      <c r="AHH98" s="3"/>
      <c r="AHI98" s="3"/>
      <c r="AHJ98" s="3"/>
      <c r="AHK98" s="3"/>
      <c r="AHL98" s="3"/>
      <c r="AHM98" s="3"/>
      <c r="AHN98" s="3"/>
      <c r="AHO98" s="3"/>
      <c r="AHP98" s="3"/>
      <c r="AHQ98" s="3"/>
      <c r="AHR98" s="3"/>
      <c r="AHS98" s="3"/>
      <c r="AHT98" s="3"/>
      <c r="AHU98" s="3"/>
      <c r="AHV98" s="3"/>
      <c r="AHW98" s="3"/>
      <c r="AHX98" s="3"/>
      <c r="AHY98" s="3"/>
      <c r="AHZ98" s="3"/>
      <c r="AIA98" s="3"/>
      <c r="AIB98" s="3"/>
      <c r="AIC98" s="3"/>
      <c r="AID98" s="3"/>
      <c r="AIE98" s="3"/>
      <c r="AIF98" s="3"/>
      <c r="AIG98" s="3"/>
      <c r="AIH98" s="3"/>
      <c r="AII98" s="3"/>
      <c r="AIJ98" s="3"/>
      <c r="AIK98" s="3"/>
      <c r="AIL98" s="3"/>
      <c r="AIM98" s="3"/>
      <c r="AIN98" s="3"/>
      <c r="AIO98" s="3"/>
      <c r="AIP98" s="3"/>
      <c r="AIQ98" s="3"/>
      <c r="AIR98" s="3"/>
      <c r="AIS98" s="3"/>
      <c r="AIT98" s="3"/>
      <c r="AIU98" s="3"/>
      <c r="AIV98" s="3"/>
      <c r="AIW98" s="3"/>
      <c r="AIX98" s="3"/>
      <c r="AIY98" s="3"/>
      <c r="AIZ98" s="3"/>
      <c r="AJA98" s="3"/>
      <c r="AJB98" s="3"/>
      <c r="AJC98" s="3"/>
      <c r="AJD98" s="3"/>
      <c r="AJE98" s="3"/>
      <c r="AJF98" s="3"/>
      <c r="AJG98" s="3"/>
      <c r="AJH98" s="3"/>
      <c r="AJI98" s="3"/>
      <c r="AJJ98" s="3"/>
      <c r="AJK98" s="3"/>
      <c r="AJL98" s="3"/>
      <c r="AJM98" s="3"/>
      <c r="AJN98" s="3"/>
      <c r="AJO98" s="3"/>
      <c r="AJP98" s="3"/>
      <c r="AJQ98" s="3"/>
      <c r="AJR98" s="3"/>
      <c r="AJS98" s="3"/>
      <c r="AJT98" s="3"/>
      <c r="AJU98" s="3"/>
      <c r="AJV98" s="3"/>
      <c r="AJW98" s="3"/>
      <c r="AJX98" s="3"/>
      <c r="AJY98" s="3"/>
      <c r="AJZ98" s="3"/>
      <c r="AKA98" s="3"/>
      <c r="AKB98" s="3"/>
      <c r="AKC98" s="3"/>
      <c r="AKD98" s="3"/>
      <c r="AKE98" s="3"/>
      <c r="AKF98" s="3"/>
      <c r="AKG98" s="3"/>
      <c r="AKH98" s="3"/>
      <c r="AKI98" s="3"/>
      <c r="AKJ98" s="3"/>
      <c r="AKK98" s="3"/>
      <c r="AKL98" s="3"/>
      <c r="AKM98" s="3"/>
      <c r="AKN98" s="3"/>
      <c r="AKO98" s="3"/>
      <c r="AKP98" s="3"/>
      <c r="AKQ98" s="3"/>
      <c r="AKR98" s="3"/>
      <c r="AKS98" s="3"/>
      <c r="AKT98" s="3"/>
      <c r="AKU98" s="3"/>
      <c r="AKV98" s="3"/>
      <c r="AKW98" s="3"/>
      <c r="AKX98" s="3"/>
      <c r="AKY98" s="3"/>
      <c r="AKZ98" s="3"/>
      <c r="ALA98" s="3"/>
      <c r="ALB98" s="3"/>
      <c r="ALC98" s="3"/>
      <c r="ALD98" s="3"/>
      <c r="ALE98" s="3"/>
      <c r="ALF98" s="3"/>
      <c r="ALG98" s="3"/>
      <c r="ALH98" s="3"/>
      <c r="ALI98" s="3"/>
      <c r="ALJ98" s="3"/>
      <c r="ALK98" s="3"/>
      <c r="ALL98" s="3"/>
      <c r="ALM98" s="3"/>
      <c r="ALN98" s="3"/>
      <c r="ALO98" s="3"/>
      <c r="ALP98" s="3"/>
      <c r="ALQ98" s="3"/>
      <c r="ALR98" s="3"/>
      <c r="ALS98" s="3"/>
      <c r="ALT98" s="3"/>
      <c r="ALU98" s="3"/>
      <c r="ALV98" s="3"/>
      <c r="ALW98" s="3"/>
      <c r="ALX98" s="3"/>
      <c r="ALY98" s="3"/>
      <c r="ALZ98" s="3"/>
      <c r="AMA98" s="3"/>
      <c r="AMB98" s="3"/>
      <c r="AMC98" s="3"/>
      <c r="AMD98" s="3"/>
      <c r="AME98" s="3"/>
      <c r="AMF98" s="3"/>
      <c r="AMG98" s="3"/>
      <c r="AMH98" s="3"/>
      <c r="AMI98" s="3"/>
      <c r="AMJ98" s="3"/>
      <c r="AMK98" s="3"/>
      <c r="AML98" s="3"/>
      <c r="AMM98" s="3"/>
      <c r="AMN98" s="3"/>
      <c r="AMO98" s="3"/>
      <c r="AMP98" s="3"/>
      <c r="AMQ98" s="3"/>
      <c r="AMR98" s="3"/>
      <c r="AMS98" s="3"/>
      <c r="AMT98" s="3"/>
      <c r="AMU98" s="3"/>
      <c r="AMV98" s="3"/>
      <c r="AMW98" s="3"/>
      <c r="AMX98" s="3"/>
      <c r="AMY98" s="3"/>
      <c r="AMZ98" s="3"/>
      <c r="ANA98" s="3"/>
      <c r="ANB98" s="3"/>
      <c r="ANC98" s="3"/>
      <c r="AND98" s="3"/>
      <c r="ANE98" s="3"/>
      <c r="ANF98" s="3"/>
      <c r="ANG98" s="3"/>
      <c r="ANH98" s="3"/>
      <c r="ANI98" s="3"/>
      <c r="ANJ98" s="3"/>
      <c r="ANK98" s="3"/>
      <c r="ANL98" s="3"/>
      <c r="ANM98" s="3"/>
      <c r="ANN98" s="3"/>
      <c r="ANO98" s="3"/>
      <c r="ANP98" s="3"/>
      <c r="ANQ98" s="3"/>
      <c r="ANR98" s="3"/>
      <c r="ANS98" s="3"/>
      <c r="ANT98" s="3"/>
      <c r="ANU98" s="3"/>
      <c r="ANV98" s="3"/>
      <c r="ANW98" s="3"/>
      <c r="ANX98" s="3"/>
      <c r="ANY98" s="3"/>
      <c r="ANZ98" s="3"/>
      <c r="AOA98" s="3"/>
      <c r="AOB98" s="3"/>
      <c r="AOC98" s="3"/>
      <c r="AOD98" s="3"/>
      <c r="AOE98" s="3"/>
      <c r="AOF98" s="3"/>
      <c r="AOG98" s="3"/>
      <c r="AOH98" s="3"/>
      <c r="AOI98" s="3"/>
      <c r="AOJ98" s="3"/>
      <c r="AOK98" s="3"/>
      <c r="AOL98" s="3"/>
      <c r="AOM98" s="3"/>
      <c r="AON98" s="3"/>
      <c r="AOO98" s="3"/>
      <c r="AOP98" s="3"/>
      <c r="AOQ98" s="3"/>
      <c r="AOR98" s="3"/>
      <c r="AOS98" s="3"/>
      <c r="AOT98" s="3"/>
      <c r="AOU98" s="3"/>
      <c r="AOV98" s="3"/>
      <c r="AOW98" s="3"/>
      <c r="AOX98" s="3"/>
      <c r="AOY98" s="3"/>
      <c r="AOZ98" s="3"/>
      <c r="APA98" s="3"/>
      <c r="APB98" s="3"/>
      <c r="APC98" s="3"/>
      <c r="APD98" s="3"/>
      <c r="APE98" s="3"/>
      <c r="APF98" s="3"/>
      <c r="APG98" s="3"/>
      <c r="APH98" s="3"/>
      <c r="API98" s="3"/>
      <c r="APJ98" s="3"/>
      <c r="APK98" s="3"/>
      <c r="APL98" s="3"/>
      <c r="APM98" s="3"/>
      <c r="APN98" s="3"/>
      <c r="APO98" s="3"/>
      <c r="APP98" s="3"/>
      <c r="APQ98" s="3"/>
      <c r="APR98" s="3"/>
      <c r="APS98" s="3"/>
      <c r="APT98" s="3"/>
      <c r="APU98" s="3"/>
      <c r="APV98" s="3"/>
      <c r="APW98" s="3"/>
      <c r="APX98" s="3"/>
      <c r="APY98" s="3"/>
      <c r="APZ98" s="3"/>
      <c r="AQA98" s="3"/>
      <c r="AQB98" s="3"/>
      <c r="AQC98" s="3"/>
      <c r="AQD98" s="3"/>
      <c r="AQE98" s="3"/>
      <c r="AQF98" s="3"/>
      <c r="AQG98" s="3"/>
      <c r="AQH98" s="3"/>
      <c r="AQI98" s="3"/>
      <c r="AQJ98" s="3"/>
      <c r="AQK98" s="3"/>
      <c r="AQL98" s="3"/>
      <c r="AQM98" s="3"/>
      <c r="AQN98" s="3"/>
      <c r="AQO98" s="3"/>
      <c r="AQP98" s="3"/>
      <c r="AQQ98" s="3"/>
      <c r="AQR98" s="3"/>
      <c r="AQS98" s="3"/>
      <c r="AQT98" s="3"/>
      <c r="AQU98" s="3"/>
      <c r="AQV98" s="3"/>
      <c r="AQW98" s="3"/>
      <c r="AQX98" s="3"/>
      <c r="AQY98" s="3"/>
      <c r="AQZ98" s="3"/>
      <c r="ARA98" s="3"/>
      <c r="ARB98" s="3"/>
      <c r="ARC98" s="3"/>
      <c r="ARD98" s="3"/>
      <c r="ARE98" s="3"/>
      <c r="ARF98" s="3"/>
      <c r="ARG98" s="3"/>
      <c r="ARH98" s="3"/>
      <c r="ARI98" s="3"/>
      <c r="ARJ98" s="3"/>
      <c r="ARK98" s="3"/>
      <c r="ARL98" s="3"/>
      <c r="ARM98" s="3"/>
      <c r="ARN98" s="3"/>
      <c r="ARO98" s="3"/>
      <c r="ARP98" s="3"/>
      <c r="ARQ98" s="3"/>
      <c r="ARR98" s="3"/>
      <c r="ARS98" s="3"/>
      <c r="ART98" s="3"/>
      <c r="ARU98" s="3"/>
      <c r="ARV98" s="3"/>
      <c r="ARW98" s="3"/>
      <c r="ARX98" s="3"/>
      <c r="ARY98" s="3"/>
      <c r="ARZ98" s="3"/>
      <c r="ASA98" s="3"/>
      <c r="ASB98" s="3"/>
      <c r="ASC98" s="3"/>
      <c r="ASD98" s="3"/>
      <c r="ASE98" s="3"/>
      <c r="ASF98" s="3"/>
      <c r="ASG98" s="3"/>
      <c r="ASH98" s="3"/>
      <c r="ASI98" s="3"/>
      <c r="ASJ98" s="3"/>
      <c r="ASK98" s="3"/>
      <c r="ASL98" s="3"/>
      <c r="ASM98" s="3"/>
      <c r="ASN98" s="3"/>
      <c r="ASO98" s="3"/>
      <c r="ASP98" s="3"/>
      <c r="ASQ98" s="3"/>
      <c r="ASR98" s="3"/>
      <c r="ASS98" s="3"/>
      <c r="AST98" s="3"/>
      <c r="ASU98" s="3"/>
      <c r="ASV98" s="3"/>
      <c r="ASW98" s="3"/>
      <c r="ASX98" s="3"/>
      <c r="ASY98" s="3"/>
      <c r="ASZ98" s="3"/>
      <c r="ATA98" s="3"/>
      <c r="ATB98" s="3"/>
      <c r="ATC98" s="3"/>
      <c r="ATD98" s="3"/>
      <c r="ATE98" s="3"/>
      <c r="ATF98" s="3"/>
      <c r="ATG98" s="3"/>
      <c r="ATH98" s="3"/>
      <c r="ATI98" s="3"/>
      <c r="ATJ98" s="3"/>
      <c r="ATK98" s="3"/>
      <c r="ATL98" s="3"/>
      <c r="ATM98" s="3"/>
      <c r="ATN98" s="3"/>
      <c r="ATO98" s="3"/>
      <c r="ATP98" s="3"/>
      <c r="ATQ98" s="3"/>
      <c r="ATR98" s="3"/>
      <c r="ATS98" s="3"/>
      <c r="ATT98" s="3"/>
      <c r="ATU98" s="3"/>
      <c r="ATV98" s="3"/>
      <c r="ATW98" s="3"/>
      <c r="ATX98" s="3"/>
      <c r="ATY98" s="3"/>
      <c r="ATZ98" s="3"/>
      <c r="AUA98" s="3"/>
      <c r="AUB98" s="3"/>
      <c r="AUC98" s="3"/>
      <c r="AUD98" s="3"/>
      <c r="AUE98" s="3"/>
      <c r="AUF98" s="3"/>
      <c r="AUG98" s="3"/>
      <c r="AUH98" s="3"/>
      <c r="AUI98" s="3"/>
      <c r="AUJ98" s="3"/>
      <c r="AUK98" s="3"/>
      <c r="AUL98" s="3"/>
      <c r="AUM98" s="3"/>
      <c r="AUN98" s="3"/>
      <c r="AUO98" s="3"/>
      <c r="AUP98" s="3"/>
      <c r="AUQ98" s="3"/>
      <c r="AUR98" s="3"/>
      <c r="AUS98" s="3"/>
      <c r="AUT98" s="3"/>
      <c r="AUU98" s="3"/>
      <c r="AUV98" s="3"/>
      <c r="AUW98" s="3"/>
      <c r="AUX98" s="3"/>
      <c r="AUY98" s="3"/>
      <c r="AUZ98" s="3"/>
      <c r="AVA98" s="3"/>
      <c r="AVB98" s="3"/>
      <c r="AVC98" s="3"/>
      <c r="AVD98" s="3"/>
      <c r="AVE98" s="3"/>
      <c r="AVF98" s="3"/>
      <c r="AVG98" s="3"/>
      <c r="AVH98" s="3"/>
      <c r="AVI98" s="3"/>
      <c r="AVJ98" s="3"/>
      <c r="AVK98" s="3"/>
      <c r="AVL98" s="3"/>
      <c r="AVM98" s="3"/>
      <c r="AVN98" s="3"/>
      <c r="AVO98" s="3"/>
      <c r="AVP98" s="3"/>
      <c r="AVQ98" s="3"/>
      <c r="AVR98" s="3"/>
      <c r="AVS98" s="3"/>
      <c r="AVT98" s="3"/>
      <c r="AVU98" s="3"/>
      <c r="AVV98" s="3"/>
      <c r="AVW98" s="3"/>
      <c r="AVX98" s="3"/>
      <c r="AVY98" s="3"/>
      <c r="AVZ98" s="3"/>
      <c r="AWA98" s="3"/>
      <c r="AWB98" s="3"/>
      <c r="AWC98" s="3"/>
      <c r="AWD98" s="3"/>
      <c r="AWE98" s="3"/>
      <c r="AWF98" s="3"/>
      <c r="AWG98" s="3"/>
      <c r="AWH98" s="3"/>
      <c r="AWI98" s="3"/>
      <c r="AWJ98" s="3"/>
      <c r="AWK98" s="3"/>
      <c r="AWL98" s="3"/>
      <c r="AWM98" s="3"/>
      <c r="AWN98" s="3"/>
      <c r="AWO98" s="3"/>
      <c r="AWP98" s="3"/>
      <c r="AWQ98" s="3"/>
      <c r="AWR98" s="3"/>
      <c r="AWS98" s="3"/>
      <c r="AWT98" s="3"/>
      <c r="AWU98" s="3"/>
      <c r="AWV98" s="3"/>
      <c r="AWW98" s="3"/>
      <c r="AWX98" s="3"/>
      <c r="AWY98" s="3"/>
      <c r="AWZ98" s="3"/>
      <c r="AXA98" s="3"/>
      <c r="AXB98" s="3"/>
      <c r="AXC98" s="3"/>
      <c r="AXD98" s="3"/>
      <c r="AXE98" s="3"/>
      <c r="AXF98" s="3"/>
      <c r="AXG98" s="3"/>
      <c r="AXH98" s="3"/>
      <c r="AXI98" s="3"/>
      <c r="AXJ98" s="3"/>
      <c r="AXK98" s="3"/>
      <c r="AXL98" s="3"/>
      <c r="AXM98" s="3"/>
      <c r="AXN98" s="3"/>
      <c r="AXO98" s="3"/>
      <c r="AXP98" s="3"/>
      <c r="AXQ98" s="3"/>
      <c r="AXR98" s="3"/>
      <c r="AXS98" s="3"/>
      <c r="AXT98" s="3"/>
      <c r="AXU98" s="3"/>
      <c r="AXV98" s="3"/>
      <c r="AXW98" s="3"/>
      <c r="AXX98" s="3"/>
      <c r="AXY98" s="3"/>
      <c r="AXZ98" s="3"/>
      <c r="AYA98" s="3"/>
      <c r="AYB98" s="3"/>
      <c r="AYC98" s="3"/>
      <c r="AYD98" s="3"/>
      <c r="AYE98" s="3"/>
      <c r="AYF98" s="3"/>
      <c r="AYG98" s="3"/>
      <c r="AYH98" s="3"/>
      <c r="AYI98" s="3"/>
      <c r="AYJ98" s="3"/>
      <c r="AYK98" s="3"/>
      <c r="AYL98" s="3"/>
      <c r="AYM98" s="3"/>
      <c r="AYN98" s="3"/>
      <c r="AYO98" s="3"/>
      <c r="AYP98" s="3"/>
      <c r="AYQ98" s="3"/>
      <c r="AYR98" s="3"/>
      <c r="AYS98" s="3"/>
      <c r="AYT98" s="3"/>
      <c r="AYU98" s="3"/>
      <c r="AYV98" s="3"/>
      <c r="AYW98" s="3"/>
      <c r="AYX98" s="3"/>
      <c r="AYY98" s="3"/>
      <c r="AYZ98" s="3"/>
      <c r="AZA98" s="3"/>
      <c r="AZB98" s="3"/>
      <c r="AZC98" s="3"/>
      <c r="AZD98" s="3"/>
      <c r="AZE98" s="3"/>
      <c r="AZF98" s="3"/>
      <c r="AZG98" s="3"/>
      <c r="AZH98" s="3"/>
      <c r="AZI98" s="3"/>
      <c r="AZJ98" s="3"/>
      <c r="AZK98" s="3"/>
      <c r="AZL98" s="3"/>
      <c r="AZM98" s="3"/>
      <c r="AZN98" s="3"/>
      <c r="AZO98" s="3"/>
      <c r="AZP98" s="3"/>
      <c r="AZQ98" s="3"/>
      <c r="AZR98" s="3"/>
      <c r="AZS98" s="3"/>
      <c r="AZT98" s="3"/>
      <c r="AZU98" s="3"/>
      <c r="AZV98" s="3"/>
      <c r="AZW98" s="3"/>
      <c r="AZX98" s="3"/>
      <c r="AZY98" s="3"/>
      <c r="AZZ98" s="3"/>
      <c r="BAA98" s="3"/>
      <c r="BAB98" s="3"/>
      <c r="BAC98" s="3"/>
      <c r="BAD98" s="3"/>
      <c r="BAE98" s="3"/>
      <c r="BAF98" s="3"/>
      <c r="BAG98" s="3"/>
      <c r="BAH98" s="3"/>
      <c r="BAI98" s="3"/>
      <c r="BAJ98" s="3"/>
      <c r="BAK98" s="3"/>
      <c r="BAL98" s="3"/>
      <c r="BAM98" s="3"/>
      <c r="BAN98" s="3"/>
      <c r="BAO98" s="3"/>
      <c r="BAP98" s="3"/>
      <c r="BAQ98" s="3"/>
      <c r="BAR98" s="3"/>
      <c r="BAS98" s="3"/>
      <c r="BAT98" s="3"/>
      <c r="BAU98" s="3"/>
      <c r="BAV98" s="3"/>
      <c r="BAW98" s="3"/>
      <c r="BAX98" s="3"/>
      <c r="BAY98" s="3"/>
      <c r="BAZ98" s="3"/>
      <c r="BBA98" s="3"/>
      <c r="BBB98" s="3"/>
      <c r="BBC98" s="3"/>
      <c r="BBD98" s="3"/>
      <c r="BBE98" s="3"/>
      <c r="BBF98" s="3"/>
      <c r="BBG98" s="3"/>
      <c r="BBH98" s="3"/>
      <c r="BBI98" s="3"/>
      <c r="BBJ98" s="3"/>
      <c r="BBK98" s="3"/>
      <c r="BBL98" s="3"/>
      <c r="BBM98" s="3"/>
      <c r="BBN98" s="3"/>
      <c r="BBO98" s="3"/>
      <c r="BBP98" s="3"/>
      <c r="BBQ98" s="3"/>
      <c r="BBR98" s="3"/>
      <c r="BBS98" s="3"/>
      <c r="BBT98" s="3"/>
      <c r="BBU98" s="3"/>
      <c r="BBV98" s="3"/>
      <c r="BBW98" s="3"/>
      <c r="BBX98" s="3"/>
      <c r="BBY98" s="3"/>
      <c r="BBZ98" s="3"/>
      <c r="BCA98" s="3"/>
      <c r="BCB98" s="3"/>
      <c r="BCC98" s="3"/>
      <c r="BCD98" s="3"/>
      <c r="BCE98" s="3"/>
      <c r="BCF98" s="3"/>
      <c r="BCG98" s="3"/>
      <c r="BCH98" s="3"/>
      <c r="BCI98" s="3"/>
      <c r="BCJ98" s="3"/>
      <c r="BCK98" s="3"/>
      <c r="BCL98" s="3"/>
      <c r="BCM98" s="3"/>
      <c r="BCN98" s="3"/>
      <c r="BCO98" s="3"/>
      <c r="BCP98" s="3"/>
      <c r="BCQ98" s="3"/>
      <c r="BCR98" s="3"/>
      <c r="BCS98" s="3"/>
      <c r="BCT98" s="3"/>
      <c r="BCU98" s="3"/>
      <c r="BCV98" s="3"/>
      <c r="BCW98" s="3"/>
      <c r="BCX98" s="3"/>
      <c r="BCY98" s="3"/>
      <c r="BCZ98" s="3"/>
      <c r="BDA98" s="3"/>
      <c r="BDB98" s="3"/>
      <c r="BDC98" s="3"/>
      <c r="BDD98" s="3"/>
      <c r="BDE98" s="3"/>
      <c r="BDF98" s="3"/>
      <c r="BDG98" s="3"/>
      <c r="BDH98" s="3"/>
      <c r="BDI98" s="3"/>
      <c r="BDJ98" s="3"/>
      <c r="BDK98" s="3"/>
      <c r="BDL98" s="3"/>
      <c r="BDM98" s="3"/>
      <c r="BDN98" s="3"/>
      <c r="BDO98" s="3"/>
      <c r="BDP98" s="3"/>
      <c r="BDQ98" s="3"/>
      <c r="BDR98" s="3"/>
      <c r="BDS98" s="3"/>
      <c r="BDT98" s="3"/>
      <c r="BDU98" s="3"/>
      <c r="BDV98" s="3"/>
      <c r="BDW98" s="3"/>
      <c r="BDX98" s="3"/>
      <c r="BDY98" s="3"/>
      <c r="BDZ98" s="3"/>
      <c r="BEA98" s="3"/>
      <c r="BEB98" s="3"/>
      <c r="BEC98" s="3"/>
      <c r="BED98" s="3"/>
      <c r="BEE98" s="3"/>
      <c r="BEF98" s="3"/>
      <c r="BEG98" s="3"/>
      <c r="BEH98" s="3"/>
      <c r="BEI98" s="3"/>
      <c r="BEJ98" s="3"/>
      <c r="BEK98" s="3"/>
      <c r="BEL98" s="3"/>
      <c r="BEM98" s="3"/>
      <c r="BEN98" s="3"/>
      <c r="BEO98" s="3"/>
      <c r="BEP98" s="3"/>
      <c r="BEQ98" s="3"/>
      <c r="BER98" s="3"/>
      <c r="BES98" s="3"/>
      <c r="BET98" s="3"/>
      <c r="BEU98" s="3"/>
      <c r="BEV98" s="3"/>
      <c r="BEW98" s="3"/>
      <c r="BEX98" s="3"/>
      <c r="BEY98" s="3"/>
      <c r="BEZ98" s="3"/>
      <c r="BFA98" s="3"/>
      <c r="BFB98" s="3"/>
      <c r="BFC98" s="3"/>
      <c r="BFD98" s="3"/>
      <c r="BFE98" s="3"/>
      <c r="BFF98" s="3"/>
      <c r="BFG98" s="3"/>
      <c r="BFH98" s="3"/>
      <c r="BFI98" s="3"/>
      <c r="BFJ98" s="3"/>
      <c r="BFK98" s="3"/>
      <c r="BFL98" s="3"/>
      <c r="BFM98" s="3"/>
      <c r="BFN98" s="3"/>
      <c r="BFO98" s="3"/>
      <c r="BFP98" s="3"/>
      <c r="BFQ98" s="3"/>
      <c r="BFR98" s="3"/>
      <c r="BFS98" s="3"/>
      <c r="BFT98" s="3"/>
      <c r="BFU98" s="3"/>
      <c r="BFV98" s="3"/>
      <c r="BFW98" s="3"/>
      <c r="BFX98" s="3"/>
      <c r="BFY98" s="3"/>
      <c r="BFZ98" s="3"/>
      <c r="BGA98" s="3"/>
      <c r="BGB98" s="3"/>
      <c r="BGC98" s="3"/>
      <c r="BGD98" s="3"/>
      <c r="BGE98" s="3"/>
      <c r="BGF98" s="3"/>
      <c r="BGG98" s="3"/>
      <c r="BGH98" s="3"/>
      <c r="BGI98" s="3"/>
      <c r="BGJ98" s="3"/>
      <c r="BGK98" s="3"/>
      <c r="BGL98" s="3"/>
      <c r="BGM98" s="3"/>
      <c r="BGN98" s="3"/>
      <c r="BGO98" s="3"/>
      <c r="BGP98" s="3"/>
      <c r="BGQ98" s="3"/>
      <c r="BGR98" s="3"/>
      <c r="BGS98" s="3"/>
      <c r="BGT98" s="3"/>
      <c r="BGU98" s="3"/>
      <c r="BGV98" s="3"/>
      <c r="BGW98" s="3"/>
      <c r="BGX98" s="3"/>
      <c r="BGY98" s="3"/>
      <c r="BGZ98" s="3"/>
      <c r="BHA98" s="3"/>
      <c r="BHB98" s="3"/>
      <c r="BHC98" s="3"/>
      <c r="BHD98" s="3"/>
      <c r="BHE98" s="3"/>
      <c r="BHF98" s="3"/>
      <c r="BHG98" s="3"/>
      <c r="BHH98" s="3"/>
      <c r="BHI98" s="3"/>
      <c r="BHJ98" s="3"/>
      <c r="BHK98" s="3"/>
      <c r="BHL98" s="3"/>
      <c r="BHM98" s="3"/>
      <c r="BHN98" s="3"/>
      <c r="BHO98" s="3"/>
      <c r="BHP98" s="3"/>
      <c r="BHQ98" s="3"/>
      <c r="BHR98" s="3"/>
      <c r="BHS98" s="3"/>
      <c r="BHT98" s="3"/>
      <c r="BHU98" s="3"/>
      <c r="BHV98" s="3"/>
      <c r="BHW98" s="3"/>
      <c r="BHX98" s="3"/>
      <c r="BHY98" s="3"/>
      <c r="BHZ98" s="3"/>
      <c r="BIA98" s="3"/>
      <c r="BIB98" s="3"/>
      <c r="BIC98" s="3"/>
      <c r="BID98" s="3"/>
      <c r="BIE98" s="3"/>
      <c r="BIF98" s="3"/>
      <c r="BIG98" s="3"/>
      <c r="BIH98" s="3"/>
      <c r="BII98" s="3"/>
      <c r="BIJ98" s="3"/>
      <c r="BIK98" s="3"/>
      <c r="BIL98" s="3"/>
      <c r="BIM98" s="3"/>
      <c r="BIN98" s="3"/>
      <c r="BIO98" s="3"/>
      <c r="BIP98" s="3"/>
      <c r="BIQ98" s="3"/>
      <c r="BIR98" s="3"/>
      <c r="BIS98" s="3"/>
      <c r="BIT98" s="3"/>
      <c r="BIU98" s="3"/>
      <c r="BIV98" s="3"/>
      <c r="BIW98" s="3"/>
      <c r="BIX98" s="3"/>
      <c r="BIY98" s="3"/>
      <c r="BIZ98" s="3"/>
      <c r="BJA98" s="3"/>
      <c r="BJB98" s="3"/>
      <c r="BJC98" s="3"/>
      <c r="BJD98" s="3"/>
      <c r="BJE98" s="3"/>
      <c r="BJF98" s="3"/>
      <c r="BJG98" s="3"/>
      <c r="BJH98" s="3"/>
      <c r="BJI98" s="3"/>
      <c r="BJJ98" s="3"/>
      <c r="BJK98" s="3"/>
      <c r="BJL98" s="3"/>
      <c r="BJM98" s="3"/>
      <c r="BJN98" s="3"/>
      <c r="BJO98" s="3"/>
      <c r="BJP98" s="3"/>
      <c r="BJQ98" s="3"/>
      <c r="BJR98" s="3"/>
      <c r="BJS98" s="3"/>
      <c r="BJT98" s="3"/>
      <c r="BJU98" s="3"/>
      <c r="BJV98" s="3"/>
      <c r="BJW98" s="3"/>
      <c r="BJX98" s="3"/>
      <c r="BJY98" s="3"/>
      <c r="BJZ98" s="3"/>
      <c r="BKA98" s="3"/>
      <c r="BKB98" s="3"/>
      <c r="BKC98" s="3"/>
      <c r="BKD98" s="3"/>
      <c r="BKE98" s="3"/>
      <c r="BKF98" s="3"/>
      <c r="BKG98" s="3"/>
      <c r="BKH98" s="3"/>
      <c r="BKI98" s="3"/>
      <c r="BKJ98" s="3"/>
      <c r="BKK98" s="3"/>
      <c r="BKL98" s="3"/>
      <c r="BKM98" s="3"/>
      <c r="BKN98" s="3"/>
      <c r="BKO98" s="3"/>
      <c r="BKP98" s="3"/>
      <c r="BKQ98" s="3"/>
      <c r="BKR98" s="3"/>
      <c r="BKS98" s="3"/>
      <c r="BKT98" s="3"/>
      <c r="BKU98" s="3"/>
      <c r="BKV98" s="3"/>
      <c r="BKW98" s="3"/>
      <c r="BKX98" s="3"/>
      <c r="BKY98" s="3"/>
      <c r="BKZ98" s="3"/>
      <c r="BLA98" s="3"/>
      <c r="BLB98" s="3"/>
      <c r="BLC98" s="3"/>
      <c r="BLD98" s="3"/>
      <c r="BLE98" s="3"/>
      <c r="BLF98" s="3"/>
      <c r="BLG98" s="3"/>
      <c r="BLH98" s="3"/>
      <c r="BLI98" s="3"/>
      <c r="BLJ98" s="3"/>
      <c r="BLK98" s="3"/>
      <c r="BLL98" s="3"/>
      <c r="BLM98" s="3"/>
      <c r="BLN98" s="3"/>
      <c r="BLO98" s="3"/>
      <c r="BLP98" s="3"/>
      <c r="BLQ98" s="3"/>
      <c r="BLR98" s="3"/>
      <c r="BLS98" s="3"/>
      <c r="BLT98" s="3"/>
      <c r="BLU98" s="3"/>
      <c r="BLV98" s="3"/>
      <c r="BLW98" s="3"/>
      <c r="BLX98" s="3"/>
      <c r="BLY98" s="3"/>
      <c r="BLZ98" s="3"/>
      <c r="BMA98" s="3"/>
      <c r="BMB98" s="3"/>
      <c r="BMC98" s="3"/>
      <c r="BMD98" s="3"/>
      <c r="BME98" s="3"/>
      <c r="BMF98" s="3"/>
      <c r="BMG98" s="3"/>
      <c r="BMH98" s="3"/>
      <c r="BMI98" s="3"/>
      <c r="BMJ98" s="3"/>
      <c r="BMK98" s="3"/>
      <c r="BML98" s="3"/>
      <c r="BMM98" s="3"/>
      <c r="BMN98" s="3"/>
      <c r="BMO98" s="3"/>
      <c r="BMP98" s="3"/>
      <c r="BMQ98" s="3"/>
      <c r="BMR98" s="3"/>
      <c r="BMS98" s="3"/>
      <c r="BMT98" s="3"/>
      <c r="BMU98" s="3"/>
      <c r="BMV98" s="3"/>
      <c r="BMW98" s="3"/>
      <c r="BMX98" s="3"/>
      <c r="BMY98" s="3"/>
      <c r="BMZ98" s="3"/>
      <c r="BNA98" s="3"/>
      <c r="BNB98" s="3"/>
      <c r="BNC98" s="3"/>
      <c r="BND98" s="3"/>
      <c r="BNE98" s="3"/>
      <c r="BNF98" s="3"/>
      <c r="BNG98" s="3"/>
      <c r="BNH98" s="3"/>
      <c r="BNI98" s="3"/>
      <c r="BNJ98" s="3"/>
      <c r="BNK98" s="3"/>
      <c r="BNL98" s="3"/>
      <c r="BNM98" s="3"/>
      <c r="BNN98" s="3"/>
      <c r="BNO98" s="3"/>
      <c r="BNP98" s="3"/>
      <c r="BNQ98" s="3"/>
      <c r="BNR98" s="3"/>
      <c r="BNS98" s="3"/>
      <c r="BNT98" s="3"/>
      <c r="BNU98" s="3"/>
      <c r="BNV98" s="3"/>
      <c r="BNW98" s="3"/>
      <c r="BNX98" s="3"/>
      <c r="BNY98" s="3"/>
      <c r="BNZ98" s="3"/>
      <c r="BOA98" s="3"/>
      <c r="BOB98" s="3"/>
      <c r="BOC98" s="3"/>
      <c r="BOD98" s="3"/>
      <c r="BOE98" s="3"/>
      <c r="BOF98" s="3"/>
      <c r="BOG98" s="3"/>
      <c r="BOH98" s="3"/>
      <c r="BOI98" s="3"/>
      <c r="BOJ98" s="3"/>
      <c r="BOK98" s="3"/>
      <c r="BOL98" s="3"/>
      <c r="BOM98" s="3"/>
      <c r="BON98" s="3"/>
      <c r="BOO98" s="3"/>
      <c r="BOP98" s="3"/>
      <c r="BOQ98" s="3"/>
      <c r="BOR98" s="3"/>
      <c r="BOS98" s="3"/>
      <c r="BOT98" s="3"/>
      <c r="BOU98" s="3"/>
      <c r="BOV98" s="3"/>
      <c r="BOW98" s="3"/>
      <c r="BOX98" s="3"/>
      <c r="BOY98" s="3"/>
      <c r="BOZ98" s="3"/>
      <c r="BPA98" s="3"/>
      <c r="BPB98" s="3"/>
      <c r="BPC98" s="3"/>
      <c r="BPD98" s="3"/>
      <c r="BPE98" s="3"/>
      <c r="BPF98" s="3"/>
      <c r="BPG98" s="3"/>
      <c r="BPH98" s="3"/>
      <c r="BPI98" s="3"/>
      <c r="BPJ98" s="3"/>
      <c r="BPK98" s="3"/>
      <c r="BPL98" s="3"/>
      <c r="BPM98" s="3"/>
      <c r="BPN98" s="3"/>
      <c r="BPO98" s="3"/>
      <c r="BPP98" s="3"/>
      <c r="BPQ98" s="3"/>
      <c r="BPR98" s="3"/>
      <c r="BPS98" s="3"/>
      <c r="BPT98" s="3"/>
      <c r="BPU98" s="3"/>
      <c r="BPV98" s="3"/>
      <c r="BPW98" s="3"/>
      <c r="BPX98" s="3"/>
      <c r="BPY98" s="3"/>
      <c r="BPZ98" s="3"/>
      <c r="BQA98" s="3"/>
      <c r="BQB98" s="3"/>
      <c r="BQC98" s="3"/>
      <c r="BQD98" s="3"/>
      <c r="BQE98" s="3"/>
      <c r="BQF98" s="3"/>
      <c r="BQG98" s="3"/>
      <c r="BQH98" s="3"/>
      <c r="BQI98" s="3"/>
      <c r="BQJ98" s="3"/>
      <c r="BQK98" s="3"/>
      <c r="BQL98" s="3"/>
      <c r="BQM98" s="3"/>
      <c r="BQN98" s="3"/>
      <c r="BQO98" s="3"/>
      <c r="BQP98" s="3"/>
      <c r="BQQ98" s="3"/>
      <c r="BQR98" s="3"/>
      <c r="BQS98" s="3"/>
      <c r="BQT98" s="3"/>
      <c r="BQU98" s="3"/>
      <c r="BQV98" s="3"/>
      <c r="BQW98" s="3"/>
      <c r="BQX98" s="3"/>
      <c r="BQY98" s="3"/>
      <c r="BQZ98" s="3"/>
      <c r="BRA98" s="3"/>
      <c r="BRB98" s="3"/>
      <c r="BRC98" s="3"/>
      <c r="BRD98" s="3"/>
      <c r="BRE98" s="3"/>
      <c r="BRF98" s="3"/>
      <c r="BRG98" s="3"/>
      <c r="BRH98" s="3"/>
      <c r="BRI98" s="3"/>
      <c r="BRJ98" s="3"/>
      <c r="BRK98" s="3"/>
      <c r="BRL98" s="3"/>
      <c r="BRM98" s="3"/>
      <c r="BRN98" s="3"/>
      <c r="BRO98" s="3"/>
      <c r="BRP98" s="3"/>
      <c r="BRQ98" s="3"/>
      <c r="BRR98" s="3"/>
      <c r="BRS98" s="3"/>
      <c r="BRT98" s="3"/>
      <c r="BRU98" s="3"/>
      <c r="BRV98" s="3"/>
      <c r="BRW98" s="3"/>
      <c r="BRX98" s="3"/>
      <c r="BRY98" s="3"/>
      <c r="BRZ98" s="3"/>
      <c r="BSA98" s="3"/>
      <c r="BSB98" s="3"/>
      <c r="BSC98" s="3"/>
      <c r="BSD98" s="3"/>
      <c r="BSE98" s="3"/>
      <c r="BSF98" s="3"/>
      <c r="BSG98" s="3"/>
      <c r="BSH98" s="3"/>
      <c r="BSI98" s="3"/>
      <c r="BSJ98" s="3"/>
      <c r="BSK98" s="3"/>
      <c r="BSL98" s="3"/>
      <c r="BSM98" s="3"/>
      <c r="BSN98" s="3"/>
      <c r="BSO98" s="3"/>
      <c r="BSP98" s="3"/>
      <c r="BSQ98" s="3"/>
      <c r="BSR98" s="3"/>
      <c r="BSS98" s="3"/>
      <c r="BST98" s="3"/>
      <c r="BSU98" s="3"/>
      <c r="BSV98" s="3"/>
      <c r="BSW98" s="3"/>
      <c r="BSX98" s="3"/>
      <c r="BSY98" s="3"/>
      <c r="BSZ98" s="3"/>
      <c r="BTA98" s="3"/>
      <c r="BTB98" s="3"/>
      <c r="BTC98" s="3"/>
      <c r="BTD98" s="3"/>
      <c r="BTE98" s="3"/>
      <c r="BTF98" s="3"/>
      <c r="BTG98" s="3"/>
      <c r="BTH98" s="3"/>
      <c r="BTI98" s="3"/>
      <c r="BTJ98" s="3"/>
      <c r="BTK98" s="3"/>
      <c r="BTL98" s="3"/>
      <c r="BTM98" s="3"/>
      <c r="BTN98" s="3"/>
      <c r="BTO98" s="3"/>
      <c r="BTP98" s="3"/>
      <c r="BTQ98" s="3"/>
      <c r="BTR98" s="3"/>
      <c r="BTS98" s="3"/>
      <c r="BTT98" s="3"/>
      <c r="BTU98" s="3"/>
      <c r="BTV98" s="3"/>
      <c r="BTW98" s="3"/>
      <c r="BTX98" s="3"/>
      <c r="BTY98" s="3"/>
      <c r="BTZ98" s="3"/>
      <c r="BUA98" s="3"/>
      <c r="BUB98" s="3"/>
      <c r="BUC98" s="3"/>
      <c r="BUD98" s="3"/>
      <c r="BUE98" s="3"/>
      <c r="BUF98" s="3"/>
      <c r="BUG98" s="3"/>
      <c r="BUH98" s="3"/>
      <c r="BUI98" s="3"/>
      <c r="BUJ98" s="3"/>
      <c r="BUK98" s="3"/>
      <c r="BUL98" s="3"/>
      <c r="BUM98" s="3"/>
      <c r="BUN98" s="3"/>
      <c r="BUO98" s="3"/>
      <c r="BUP98" s="3"/>
      <c r="BUQ98" s="3"/>
      <c r="BUR98" s="3"/>
      <c r="BUS98" s="3"/>
      <c r="BUT98" s="3"/>
      <c r="BUU98" s="3"/>
      <c r="BUV98" s="3"/>
      <c r="BUW98" s="3"/>
      <c r="BUX98" s="3"/>
      <c r="BUY98" s="3"/>
      <c r="BUZ98" s="3"/>
      <c r="BVA98" s="3"/>
      <c r="BVB98" s="3"/>
      <c r="BVC98" s="3"/>
      <c r="BVD98" s="3"/>
      <c r="BVE98" s="3"/>
      <c r="BVF98" s="3"/>
      <c r="BVG98" s="3"/>
      <c r="BVH98" s="3"/>
      <c r="BVI98" s="3"/>
      <c r="BVJ98" s="3"/>
      <c r="BVK98" s="3"/>
      <c r="BVL98" s="3"/>
      <c r="BVM98" s="3"/>
      <c r="BVN98" s="3"/>
      <c r="BVO98" s="3"/>
      <c r="BVP98" s="3"/>
      <c r="BVQ98" s="3"/>
      <c r="BVR98" s="3"/>
      <c r="BVS98" s="3"/>
      <c r="BVT98" s="3"/>
      <c r="BVU98" s="3"/>
      <c r="BVV98" s="3"/>
      <c r="BVW98" s="3"/>
      <c r="BVX98" s="3"/>
      <c r="BVY98" s="3"/>
      <c r="BVZ98" s="3"/>
      <c r="BWA98" s="3"/>
      <c r="BWB98" s="3"/>
      <c r="BWC98" s="3"/>
      <c r="BWD98" s="3"/>
      <c r="BWE98" s="3"/>
      <c r="BWF98" s="3"/>
      <c r="BWG98" s="3"/>
      <c r="BWH98" s="3"/>
      <c r="BWI98" s="3"/>
      <c r="BWJ98" s="3"/>
      <c r="BWK98" s="3"/>
      <c r="BWL98" s="3"/>
      <c r="BWM98" s="3"/>
      <c r="BWN98" s="3"/>
      <c r="BWO98" s="3"/>
      <c r="BWP98" s="3"/>
      <c r="BWQ98" s="3"/>
      <c r="BWR98" s="3"/>
      <c r="BWS98" s="3"/>
      <c r="BWT98" s="3"/>
      <c r="BWU98" s="3"/>
      <c r="BWV98" s="3"/>
      <c r="BWW98" s="3"/>
      <c r="BWX98" s="3"/>
      <c r="BWY98" s="3"/>
      <c r="BWZ98" s="3"/>
      <c r="BXA98" s="3"/>
      <c r="BXB98" s="3"/>
      <c r="BXC98" s="3"/>
      <c r="BXD98" s="3"/>
      <c r="BXE98" s="3"/>
      <c r="BXF98" s="3"/>
      <c r="BXG98" s="3"/>
      <c r="BXH98" s="3"/>
      <c r="BXI98" s="3"/>
      <c r="BXJ98" s="3"/>
      <c r="BXK98" s="3"/>
      <c r="BXL98" s="3"/>
      <c r="BXM98" s="3"/>
      <c r="BXN98" s="3"/>
      <c r="BXO98" s="3"/>
      <c r="BXP98" s="3"/>
      <c r="BXQ98" s="3"/>
      <c r="BXR98" s="3"/>
      <c r="BXS98" s="3"/>
      <c r="BXT98" s="3"/>
      <c r="BXU98" s="3"/>
      <c r="BXV98" s="3"/>
      <c r="BXW98" s="3"/>
      <c r="BXX98" s="3"/>
      <c r="BXY98" s="3"/>
      <c r="BXZ98" s="3"/>
      <c r="BYA98" s="3"/>
      <c r="BYB98" s="3"/>
      <c r="BYC98" s="3"/>
      <c r="BYD98" s="3"/>
      <c r="BYE98" s="3"/>
      <c r="BYF98" s="3"/>
      <c r="BYG98" s="3"/>
      <c r="BYH98" s="3"/>
      <c r="BYI98" s="3"/>
      <c r="BYJ98" s="3"/>
      <c r="BYK98" s="3"/>
      <c r="BYL98" s="3"/>
      <c r="BYM98" s="3"/>
      <c r="BYN98" s="3"/>
      <c r="BYO98" s="3"/>
      <c r="BYP98" s="3"/>
      <c r="BYQ98" s="3"/>
      <c r="BYR98" s="3"/>
      <c r="BYS98" s="3"/>
      <c r="BYT98" s="3"/>
      <c r="BYU98" s="3"/>
      <c r="BYV98" s="3"/>
      <c r="BYW98" s="3"/>
      <c r="BYX98" s="3"/>
      <c r="BYY98" s="3"/>
      <c r="BYZ98" s="3"/>
      <c r="BZA98" s="3"/>
      <c r="BZB98" s="3"/>
      <c r="BZC98" s="3"/>
      <c r="BZD98" s="3"/>
      <c r="BZE98" s="3"/>
      <c r="BZF98" s="3"/>
      <c r="BZG98" s="3"/>
      <c r="BZH98" s="3"/>
      <c r="BZI98" s="3"/>
      <c r="BZJ98" s="3"/>
      <c r="BZK98" s="3"/>
      <c r="BZL98" s="3"/>
      <c r="BZM98" s="3"/>
      <c r="BZN98" s="3"/>
      <c r="BZO98" s="3"/>
      <c r="BZP98" s="3"/>
      <c r="BZQ98" s="3"/>
      <c r="BZR98" s="3"/>
      <c r="BZS98" s="3"/>
      <c r="BZT98" s="3"/>
      <c r="BZU98" s="3"/>
      <c r="BZV98" s="3"/>
      <c r="BZW98" s="3"/>
      <c r="BZX98" s="3"/>
      <c r="BZY98" s="3"/>
      <c r="BZZ98" s="3"/>
      <c r="CAA98" s="3"/>
      <c r="CAB98" s="3"/>
      <c r="CAC98" s="3"/>
      <c r="CAD98" s="3"/>
      <c r="CAE98" s="3"/>
      <c r="CAF98" s="3"/>
      <c r="CAG98" s="3"/>
      <c r="CAH98" s="3"/>
      <c r="CAI98" s="3"/>
      <c r="CAJ98" s="3"/>
      <c r="CAK98" s="3"/>
      <c r="CAL98" s="3"/>
      <c r="CAM98" s="3"/>
      <c r="CAN98" s="3"/>
      <c r="CAO98" s="3"/>
      <c r="CAP98" s="3"/>
      <c r="CAQ98" s="3"/>
      <c r="CAR98" s="3"/>
      <c r="CAS98" s="3"/>
      <c r="CAT98" s="3"/>
      <c r="CAU98" s="3"/>
      <c r="CAV98" s="3"/>
      <c r="CAW98" s="3"/>
      <c r="CAX98" s="3"/>
      <c r="CAY98" s="3"/>
      <c r="CAZ98" s="3"/>
      <c r="CBA98" s="3"/>
      <c r="CBB98" s="3"/>
      <c r="CBC98" s="3"/>
      <c r="CBD98" s="3"/>
      <c r="CBE98" s="3"/>
      <c r="CBF98" s="3"/>
      <c r="CBG98" s="3"/>
      <c r="CBH98" s="3"/>
      <c r="CBI98" s="3"/>
      <c r="CBJ98" s="3"/>
      <c r="CBK98" s="3"/>
      <c r="CBL98" s="3"/>
      <c r="CBM98" s="3"/>
      <c r="CBN98" s="3"/>
      <c r="CBO98" s="3"/>
      <c r="CBP98" s="3"/>
      <c r="CBQ98" s="3"/>
      <c r="CBR98" s="3"/>
      <c r="CBS98" s="3"/>
      <c r="CBT98" s="3"/>
      <c r="CBU98" s="3"/>
      <c r="CBV98" s="3"/>
      <c r="CBW98" s="3"/>
      <c r="CBX98" s="3"/>
      <c r="CBY98" s="3"/>
      <c r="CBZ98" s="3"/>
      <c r="CCA98" s="3"/>
      <c r="CCB98" s="3"/>
      <c r="CCC98" s="3"/>
      <c r="CCD98" s="3"/>
      <c r="CCE98" s="3"/>
      <c r="CCF98" s="3"/>
      <c r="CCG98" s="3"/>
      <c r="CCH98" s="3"/>
      <c r="CCI98" s="3"/>
      <c r="CCJ98" s="3"/>
      <c r="CCK98" s="3"/>
      <c r="CCL98" s="3"/>
      <c r="CCM98" s="3"/>
      <c r="CCN98" s="3"/>
      <c r="CCO98" s="3"/>
      <c r="CCP98" s="3"/>
      <c r="CCQ98" s="3"/>
      <c r="CCR98" s="3"/>
      <c r="CCS98" s="3"/>
      <c r="CCT98" s="3"/>
      <c r="CCU98" s="3"/>
      <c r="CCV98" s="3"/>
      <c r="CCW98" s="3"/>
      <c r="CCX98" s="3"/>
      <c r="CCY98" s="3"/>
      <c r="CCZ98" s="3"/>
      <c r="CDA98" s="3"/>
      <c r="CDB98" s="3"/>
      <c r="CDC98" s="3"/>
      <c r="CDD98" s="3"/>
      <c r="CDE98" s="3"/>
      <c r="CDF98" s="3"/>
      <c r="CDG98" s="3"/>
      <c r="CDH98" s="3"/>
      <c r="CDI98" s="3"/>
      <c r="CDJ98" s="3"/>
      <c r="CDK98" s="3"/>
      <c r="CDL98" s="3"/>
      <c r="CDM98" s="3"/>
      <c r="CDN98" s="3"/>
      <c r="CDO98" s="3"/>
      <c r="CDP98" s="3"/>
      <c r="CDQ98" s="3"/>
      <c r="CDR98" s="3"/>
      <c r="CDS98" s="3"/>
      <c r="CDT98" s="3"/>
      <c r="CDU98" s="3"/>
      <c r="CDV98" s="3"/>
      <c r="CDW98" s="3"/>
      <c r="CDX98" s="3"/>
      <c r="CDY98" s="3"/>
      <c r="CDZ98" s="3"/>
      <c r="CEA98" s="3"/>
      <c r="CEB98" s="3"/>
      <c r="CEC98" s="3"/>
      <c r="CED98" s="3"/>
      <c r="CEE98" s="3"/>
      <c r="CEF98" s="3"/>
      <c r="CEG98" s="3"/>
      <c r="CEH98" s="3"/>
      <c r="CEI98" s="3"/>
      <c r="CEJ98" s="3"/>
      <c r="CEK98" s="3"/>
      <c r="CEL98" s="3"/>
      <c r="CEM98" s="3"/>
      <c r="CEN98" s="3"/>
      <c r="CEO98" s="3"/>
      <c r="CEP98" s="3"/>
      <c r="CEQ98" s="3"/>
      <c r="CER98" s="3"/>
      <c r="CES98" s="3"/>
      <c r="CET98" s="3"/>
      <c r="CEU98" s="3"/>
      <c r="CEV98" s="3"/>
      <c r="CEW98" s="3"/>
      <c r="CEX98" s="3"/>
      <c r="CEY98" s="3"/>
      <c r="CEZ98" s="3"/>
      <c r="CFA98" s="3"/>
      <c r="CFB98" s="3"/>
      <c r="CFC98" s="3"/>
      <c r="CFD98" s="3"/>
      <c r="CFE98" s="3"/>
      <c r="CFF98" s="3"/>
      <c r="CFG98" s="3"/>
      <c r="CFH98" s="3"/>
      <c r="CFI98" s="3"/>
      <c r="CFJ98" s="3"/>
      <c r="CFK98" s="3"/>
      <c r="CFL98" s="3"/>
      <c r="CFM98" s="3"/>
      <c r="CFN98" s="3"/>
      <c r="CFO98" s="3"/>
      <c r="CFP98" s="3"/>
      <c r="CFQ98" s="3"/>
      <c r="CFR98" s="3"/>
      <c r="CFS98" s="3"/>
      <c r="CFT98" s="3"/>
      <c r="CFU98" s="3"/>
      <c r="CFV98" s="3"/>
      <c r="CFW98" s="3"/>
      <c r="CFX98" s="3"/>
      <c r="CFY98" s="3"/>
      <c r="CFZ98" s="3"/>
      <c r="CGA98" s="3"/>
      <c r="CGB98" s="3"/>
      <c r="CGC98" s="3"/>
      <c r="CGD98" s="3"/>
      <c r="CGE98" s="3"/>
      <c r="CGF98" s="3"/>
      <c r="CGG98" s="3"/>
      <c r="CGH98" s="3"/>
      <c r="CGI98" s="3"/>
      <c r="CGJ98" s="3"/>
      <c r="CGK98" s="3"/>
      <c r="CGL98" s="3"/>
      <c r="CGM98" s="3"/>
      <c r="CGN98" s="3"/>
      <c r="CGO98" s="3"/>
      <c r="CGP98" s="3"/>
      <c r="CGQ98" s="3"/>
      <c r="CGR98" s="3"/>
      <c r="CGS98" s="3"/>
      <c r="CGT98" s="3"/>
      <c r="CGU98" s="3"/>
      <c r="CGV98" s="3"/>
      <c r="CGW98" s="3"/>
      <c r="CGX98" s="3"/>
      <c r="CGY98" s="3"/>
      <c r="CGZ98" s="3"/>
      <c r="CHA98" s="3"/>
      <c r="CHB98" s="3"/>
      <c r="CHC98" s="3"/>
      <c r="CHD98" s="3"/>
      <c r="CHE98" s="3"/>
      <c r="CHF98" s="3"/>
      <c r="CHG98" s="3"/>
      <c r="CHH98" s="3"/>
      <c r="CHI98" s="3"/>
      <c r="CHJ98" s="3"/>
      <c r="CHK98" s="3"/>
      <c r="CHL98" s="3"/>
      <c r="CHM98" s="3"/>
      <c r="CHN98" s="3"/>
      <c r="CHO98" s="3"/>
      <c r="CHP98" s="3"/>
      <c r="CHQ98" s="3"/>
      <c r="CHR98" s="3"/>
      <c r="CHS98" s="3"/>
      <c r="CHT98" s="3"/>
      <c r="CHU98" s="3"/>
      <c r="CHV98" s="3"/>
      <c r="CHW98" s="3"/>
      <c r="CHX98" s="3"/>
      <c r="CHY98" s="3"/>
      <c r="CHZ98" s="3"/>
      <c r="CIA98" s="3"/>
      <c r="CIB98" s="3"/>
      <c r="CIC98" s="3"/>
      <c r="CID98" s="3"/>
      <c r="CIE98" s="3"/>
      <c r="CIF98" s="3"/>
      <c r="CIG98" s="3"/>
      <c r="CIH98" s="3"/>
      <c r="CII98" s="3"/>
      <c r="CIJ98" s="3"/>
      <c r="CIK98" s="3"/>
      <c r="CIL98" s="3"/>
      <c r="CIM98" s="3"/>
      <c r="CIN98" s="3"/>
      <c r="CIO98" s="3"/>
      <c r="CIP98" s="3"/>
      <c r="CIQ98" s="3"/>
      <c r="CIR98" s="3"/>
      <c r="CIS98" s="3"/>
      <c r="CIT98" s="3"/>
      <c r="CIU98" s="3"/>
      <c r="CIV98" s="3"/>
      <c r="CIW98" s="3"/>
      <c r="CIX98" s="3"/>
      <c r="CIY98" s="3"/>
      <c r="CIZ98" s="3"/>
      <c r="CJA98" s="3"/>
      <c r="CJB98" s="3"/>
      <c r="CJC98" s="3"/>
      <c r="CJD98" s="3"/>
      <c r="CJE98" s="3"/>
      <c r="CJF98" s="3"/>
      <c r="CJG98" s="3"/>
      <c r="CJH98" s="3"/>
      <c r="CJI98" s="3"/>
      <c r="CJJ98" s="3"/>
      <c r="CJK98" s="3"/>
      <c r="CJL98" s="3"/>
      <c r="CJM98" s="3"/>
      <c r="CJN98" s="3"/>
      <c r="CJO98" s="3"/>
      <c r="CJP98" s="3"/>
      <c r="CJQ98" s="3"/>
      <c r="CJR98" s="3"/>
      <c r="CJS98" s="3"/>
      <c r="CJT98" s="3"/>
      <c r="CJU98" s="3"/>
      <c r="CJV98" s="3"/>
      <c r="CJW98" s="3"/>
      <c r="CJX98" s="3"/>
      <c r="CJY98" s="3"/>
      <c r="CJZ98" s="3"/>
      <c r="CKA98" s="3"/>
      <c r="CKB98" s="3"/>
      <c r="CKC98" s="3"/>
      <c r="CKD98" s="3"/>
      <c r="CKE98" s="3"/>
      <c r="CKF98" s="3"/>
      <c r="CKG98" s="3"/>
      <c r="CKH98" s="3"/>
      <c r="CKI98" s="3"/>
      <c r="CKJ98" s="3"/>
      <c r="CKK98" s="3"/>
      <c r="CKL98" s="3"/>
      <c r="CKM98" s="3"/>
      <c r="CKN98" s="3"/>
      <c r="CKO98" s="3"/>
      <c r="CKP98" s="3"/>
      <c r="CKQ98" s="3"/>
      <c r="CKR98" s="3"/>
      <c r="CKS98" s="3"/>
      <c r="CKT98" s="3"/>
      <c r="CKU98" s="3"/>
      <c r="CKV98" s="3"/>
      <c r="CKW98" s="3"/>
      <c r="CKX98" s="3"/>
      <c r="CKY98" s="3"/>
      <c r="CKZ98" s="3"/>
      <c r="CLA98" s="3"/>
      <c r="CLB98" s="3"/>
      <c r="CLC98" s="3"/>
      <c r="CLD98" s="3"/>
      <c r="CLE98" s="3"/>
      <c r="CLF98" s="3"/>
      <c r="CLG98" s="3"/>
      <c r="CLH98" s="3"/>
      <c r="CLI98" s="3"/>
      <c r="CLJ98" s="3"/>
      <c r="CLK98" s="3"/>
      <c r="CLL98" s="3"/>
      <c r="CLM98" s="3"/>
      <c r="CLN98" s="3"/>
      <c r="CLO98" s="3"/>
      <c r="CLP98" s="3"/>
      <c r="CLQ98" s="3"/>
      <c r="CLR98" s="3"/>
      <c r="CLS98" s="3"/>
      <c r="CLT98" s="3"/>
      <c r="CLU98" s="3"/>
      <c r="CLV98" s="3"/>
      <c r="CLW98" s="3"/>
      <c r="CLX98" s="3"/>
      <c r="CLY98" s="3"/>
      <c r="CLZ98" s="3"/>
      <c r="CMA98" s="3"/>
      <c r="CMB98" s="3"/>
      <c r="CMC98" s="3"/>
      <c r="CMD98" s="3"/>
      <c r="CME98" s="3"/>
      <c r="CMF98" s="3"/>
      <c r="CMG98" s="3"/>
      <c r="CMH98" s="3"/>
      <c r="CMI98" s="3"/>
      <c r="CMJ98" s="3"/>
      <c r="CMK98" s="3"/>
      <c r="CML98" s="3"/>
      <c r="CMM98" s="3"/>
      <c r="CMN98" s="3"/>
      <c r="CMO98" s="3"/>
      <c r="CMP98" s="3"/>
      <c r="CMQ98" s="3"/>
      <c r="CMR98" s="3"/>
      <c r="CMS98" s="3"/>
      <c r="CMT98" s="3"/>
      <c r="CMU98" s="3"/>
      <c r="CMV98" s="3"/>
      <c r="CMW98" s="3"/>
      <c r="CMX98" s="3"/>
      <c r="CMY98" s="3"/>
      <c r="CMZ98" s="3"/>
      <c r="CNA98" s="3"/>
      <c r="CNB98" s="3"/>
      <c r="CNC98" s="3"/>
      <c r="CND98" s="3"/>
      <c r="CNE98" s="3"/>
      <c r="CNF98" s="3"/>
      <c r="CNG98" s="3"/>
      <c r="CNH98" s="3"/>
      <c r="CNI98" s="3"/>
      <c r="CNJ98" s="3"/>
      <c r="CNK98" s="3"/>
      <c r="CNL98" s="3"/>
      <c r="CNM98" s="3"/>
      <c r="CNN98" s="3"/>
      <c r="CNO98" s="3"/>
      <c r="CNP98" s="3"/>
      <c r="CNQ98" s="3"/>
      <c r="CNR98" s="3"/>
      <c r="CNS98" s="3"/>
      <c r="CNT98" s="3"/>
      <c r="CNU98" s="3"/>
      <c r="CNV98" s="3"/>
      <c r="CNW98" s="3"/>
      <c r="CNX98" s="3"/>
      <c r="CNY98" s="3"/>
      <c r="CNZ98" s="3"/>
      <c r="COA98" s="3"/>
      <c r="COB98" s="3"/>
      <c r="COC98" s="3"/>
      <c r="COD98" s="3"/>
      <c r="COE98" s="3"/>
      <c r="COF98" s="3"/>
      <c r="COG98" s="3"/>
      <c r="COH98" s="3"/>
      <c r="COI98" s="3"/>
      <c r="COJ98" s="3"/>
      <c r="COK98" s="3"/>
      <c r="COL98" s="3"/>
      <c r="COM98" s="3"/>
      <c r="CON98" s="3"/>
      <c r="COO98" s="3"/>
      <c r="COP98" s="3"/>
      <c r="COQ98" s="3"/>
      <c r="COR98" s="3"/>
      <c r="COS98" s="3"/>
      <c r="COT98" s="3"/>
      <c r="COU98" s="3"/>
      <c r="COV98" s="3"/>
      <c r="COW98" s="3"/>
      <c r="COX98" s="3"/>
      <c r="COY98" s="3"/>
      <c r="COZ98" s="3"/>
      <c r="CPA98" s="3"/>
      <c r="CPB98" s="3"/>
      <c r="CPC98" s="3"/>
      <c r="CPD98" s="3"/>
      <c r="CPE98" s="3"/>
      <c r="CPF98" s="3"/>
      <c r="CPG98" s="3"/>
      <c r="CPH98" s="3"/>
      <c r="CPI98" s="3"/>
      <c r="CPJ98" s="3"/>
      <c r="CPK98" s="3"/>
      <c r="CPL98" s="3"/>
      <c r="CPM98" s="3"/>
      <c r="CPN98" s="3"/>
      <c r="CPO98" s="3"/>
      <c r="CPP98" s="3"/>
      <c r="CPQ98" s="3"/>
      <c r="CPR98" s="3"/>
      <c r="CPS98" s="3"/>
      <c r="CPT98" s="3"/>
      <c r="CPU98" s="3"/>
      <c r="CPV98" s="3"/>
      <c r="CPW98" s="3"/>
      <c r="CPX98" s="3"/>
      <c r="CPY98" s="3"/>
      <c r="CPZ98" s="3"/>
      <c r="CQA98" s="3"/>
      <c r="CQB98" s="3"/>
      <c r="CQC98" s="3"/>
      <c r="CQD98" s="3"/>
      <c r="CQE98" s="3"/>
      <c r="CQF98" s="3"/>
      <c r="CQG98" s="3"/>
      <c r="CQH98" s="3"/>
      <c r="CQI98" s="3"/>
      <c r="CQJ98" s="3"/>
      <c r="CQK98" s="3"/>
      <c r="CQL98" s="3"/>
      <c r="CQM98" s="3"/>
      <c r="CQN98" s="3"/>
      <c r="CQO98" s="3"/>
      <c r="CQP98" s="3"/>
      <c r="CQQ98" s="3"/>
      <c r="CQR98" s="3"/>
      <c r="CQS98" s="3"/>
      <c r="CQT98" s="3"/>
      <c r="CQU98" s="3"/>
      <c r="CQV98" s="3"/>
      <c r="CQW98" s="3"/>
      <c r="CQX98" s="3"/>
      <c r="CQY98" s="3"/>
      <c r="CQZ98" s="3"/>
      <c r="CRA98" s="3"/>
      <c r="CRB98" s="3"/>
      <c r="CRC98" s="3"/>
      <c r="CRD98" s="3"/>
      <c r="CRE98" s="3"/>
      <c r="CRF98" s="3"/>
      <c r="CRG98" s="3"/>
      <c r="CRH98" s="3"/>
      <c r="CRI98" s="3"/>
      <c r="CRJ98" s="3"/>
      <c r="CRK98" s="3"/>
      <c r="CRL98" s="3"/>
      <c r="CRM98" s="3"/>
      <c r="CRN98" s="3"/>
      <c r="CRO98" s="3"/>
      <c r="CRP98" s="3"/>
      <c r="CRQ98" s="3"/>
      <c r="CRR98" s="3"/>
      <c r="CRS98" s="3"/>
      <c r="CRT98" s="3"/>
      <c r="CRU98" s="3"/>
      <c r="CRV98" s="3"/>
      <c r="CRW98" s="3"/>
      <c r="CRX98" s="3"/>
      <c r="CRY98" s="3"/>
      <c r="CRZ98" s="3"/>
      <c r="CSA98" s="3"/>
      <c r="CSB98" s="3"/>
      <c r="CSC98" s="3"/>
      <c r="CSD98" s="3"/>
      <c r="CSE98" s="3"/>
      <c r="CSF98" s="3"/>
      <c r="CSG98" s="3"/>
      <c r="CSH98" s="3"/>
      <c r="CSI98" s="3"/>
      <c r="CSJ98" s="3"/>
      <c r="CSK98" s="3"/>
      <c r="CSL98" s="3"/>
      <c r="CSM98" s="3"/>
      <c r="CSN98" s="3"/>
      <c r="CSO98" s="3"/>
      <c r="CSP98" s="3"/>
      <c r="CSQ98" s="3"/>
      <c r="CSR98" s="3"/>
      <c r="CSS98" s="3"/>
      <c r="CST98" s="3"/>
      <c r="CSU98" s="3"/>
      <c r="CSV98" s="3"/>
      <c r="CSW98" s="3"/>
      <c r="CSX98" s="3"/>
      <c r="CSY98" s="3"/>
      <c r="CSZ98" s="3"/>
      <c r="CTA98" s="3"/>
      <c r="CTB98" s="3"/>
      <c r="CTC98" s="3"/>
      <c r="CTD98" s="3"/>
      <c r="CTE98" s="3"/>
      <c r="CTF98" s="3"/>
      <c r="CTG98" s="3"/>
      <c r="CTH98" s="3"/>
      <c r="CTI98" s="3"/>
      <c r="CTJ98" s="3"/>
      <c r="CTK98" s="3"/>
      <c r="CTL98" s="3"/>
      <c r="CTM98" s="3"/>
      <c r="CTN98" s="3"/>
      <c r="CTO98" s="3"/>
      <c r="CTP98" s="3"/>
      <c r="CTQ98" s="3"/>
      <c r="CTR98" s="3"/>
      <c r="CTS98" s="3"/>
      <c r="CTT98" s="3"/>
      <c r="CTU98" s="3"/>
      <c r="CTV98" s="3"/>
      <c r="CTW98" s="3"/>
      <c r="CTX98" s="3"/>
      <c r="CTY98" s="3"/>
      <c r="CTZ98" s="3"/>
      <c r="CUA98" s="3"/>
      <c r="CUB98" s="3"/>
      <c r="CUC98" s="3"/>
      <c r="CUD98" s="3"/>
      <c r="CUE98" s="3"/>
      <c r="CUF98" s="3"/>
      <c r="CUG98" s="3"/>
      <c r="CUH98" s="3"/>
      <c r="CUI98" s="3"/>
      <c r="CUJ98" s="3"/>
      <c r="CUK98" s="3"/>
      <c r="CUL98" s="3"/>
      <c r="CUM98" s="3"/>
      <c r="CUN98" s="3"/>
      <c r="CUO98" s="3"/>
      <c r="CUP98" s="3"/>
      <c r="CUQ98" s="3"/>
      <c r="CUR98" s="3"/>
      <c r="CUS98" s="3"/>
      <c r="CUT98" s="3"/>
      <c r="CUU98" s="3"/>
      <c r="CUV98" s="3"/>
      <c r="CUW98" s="3"/>
      <c r="CUX98" s="3"/>
      <c r="CUY98" s="3"/>
      <c r="CUZ98" s="3"/>
      <c r="CVA98" s="3"/>
      <c r="CVB98" s="3"/>
      <c r="CVC98" s="3"/>
      <c r="CVD98" s="3"/>
      <c r="CVE98" s="3"/>
      <c r="CVF98" s="3"/>
      <c r="CVG98" s="3"/>
      <c r="CVH98" s="3"/>
      <c r="CVI98" s="3"/>
      <c r="CVJ98" s="3"/>
      <c r="CVK98" s="3"/>
      <c r="CVL98" s="3"/>
      <c r="CVM98" s="3"/>
      <c r="CVN98" s="3"/>
      <c r="CVO98" s="3"/>
      <c r="CVP98" s="3"/>
      <c r="CVQ98" s="3"/>
      <c r="CVR98" s="3"/>
      <c r="CVS98" s="3"/>
      <c r="CVT98" s="3"/>
      <c r="CVU98" s="3"/>
      <c r="CVV98" s="3"/>
      <c r="CVW98" s="3"/>
      <c r="CVX98" s="3"/>
      <c r="CVY98" s="3"/>
      <c r="CVZ98" s="3"/>
      <c r="CWA98" s="3"/>
      <c r="CWB98" s="3"/>
      <c r="CWC98" s="3"/>
      <c r="CWD98" s="3"/>
      <c r="CWE98" s="3"/>
      <c r="CWF98" s="3"/>
      <c r="CWG98" s="3"/>
      <c r="CWH98" s="3"/>
      <c r="CWI98" s="3"/>
      <c r="CWJ98" s="3"/>
      <c r="CWK98" s="3"/>
      <c r="CWL98" s="3"/>
      <c r="CWM98" s="3"/>
      <c r="CWN98" s="3"/>
      <c r="CWO98" s="3"/>
      <c r="CWP98" s="3"/>
      <c r="CWQ98" s="3"/>
      <c r="CWR98" s="3"/>
      <c r="CWS98" s="3"/>
      <c r="CWT98" s="3"/>
      <c r="CWU98" s="3"/>
      <c r="CWV98" s="3"/>
      <c r="CWW98" s="3"/>
      <c r="CWX98" s="3"/>
      <c r="CWY98" s="3"/>
      <c r="CWZ98" s="3"/>
      <c r="CXA98" s="3"/>
      <c r="CXB98" s="3"/>
      <c r="CXC98" s="3"/>
      <c r="CXD98" s="3"/>
      <c r="CXE98" s="3"/>
      <c r="CXF98" s="3"/>
      <c r="CXG98" s="3"/>
      <c r="CXH98" s="3"/>
      <c r="CXI98" s="3"/>
      <c r="CXJ98" s="3"/>
      <c r="CXK98" s="3"/>
      <c r="CXL98" s="3"/>
      <c r="CXM98" s="3"/>
      <c r="CXN98" s="3"/>
      <c r="CXO98" s="3"/>
      <c r="CXP98" s="3"/>
      <c r="CXQ98" s="3"/>
      <c r="CXR98" s="3"/>
      <c r="CXS98" s="3"/>
      <c r="CXT98" s="3"/>
      <c r="CXU98" s="3"/>
      <c r="CXV98" s="3"/>
      <c r="CXW98" s="3"/>
      <c r="CXX98" s="3"/>
      <c r="CXY98" s="3"/>
      <c r="CXZ98" s="3"/>
      <c r="CYA98" s="3"/>
      <c r="CYB98" s="3"/>
      <c r="CYC98" s="3"/>
      <c r="CYD98" s="3"/>
      <c r="CYE98" s="3"/>
      <c r="CYF98" s="3"/>
      <c r="CYG98" s="3"/>
      <c r="CYH98" s="3"/>
      <c r="CYI98" s="3"/>
      <c r="CYJ98" s="3"/>
      <c r="CYK98" s="3"/>
      <c r="CYL98" s="3"/>
      <c r="CYM98" s="3"/>
      <c r="CYN98" s="3"/>
      <c r="CYO98" s="3"/>
      <c r="CYP98" s="3"/>
      <c r="CYQ98" s="3"/>
      <c r="CYR98" s="3"/>
      <c r="CYS98" s="3"/>
      <c r="CYT98" s="3"/>
      <c r="CYU98" s="3"/>
      <c r="CYV98" s="3"/>
      <c r="CYW98" s="3"/>
      <c r="CYX98" s="3"/>
      <c r="CYY98" s="3"/>
      <c r="CYZ98" s="3"/>
      <c r="CZA98" s="3"/>
      <c r="CZB98" s="3"/>
      <c r="CZC98" s="3"/>
      <c r="CZD98" s="3"/>
      <c r="CZE98" s="3"/>
      <c r="CZF98" s="3"/>
      <c r="CZG98" s="3"/>
      <c r="CZH98" s="3"/>
      <c r="CZI98" s="3"/>
      <c r="CZJ98" s="3"/>
      <c r="CZK98" s="3"/>
      <c r="CZL98" s="3"/>
      <c r="CZM98" s="3"/>
      <c r="CZN98" s="3"/>
      <c r="CZO98" s="3"/>
      <c r="CZP98" s="3"/>
      <c r="CZQ98" s="3"/>
      <c r="CZR98" s="3"/>
      <c r="CZS98" s="3"/>
      <c r="CZT98" s="3"/>
      <c r="CZU98" s="3"/>
      <c r="CZV98" s="3"/>
      <c r="CZW98" s="3"/>
      <c r="CZX98" s="3"/>
      <c r="CZY98" s="3"/>
      <c r="CZZ98" s="3"/>
      <c r="DAA98" s="3"/>
      <c r="DAB98" s="3"/>
      <c r="DAC98" s="3"/>
      <c r="DAD98" s="3"/>
      <c r="DAE98" s="3"/>
      <c r="DAF98" s="3"/>
      <c r="DAG98" s="3"/>
      <c r="DAH98" s="3"/>
      <c r="DAI98" s="3"/>
      <c r="DAJ98" s="3"/>
      <c r="DAK98" s="3"/>
      <c r="DAL98" s="3"/>
      <c r="DAM98" s="3"/>
      <c r="DAN98" s="3"/>
      <c r="DAO98" s="3"/>
      <c r="DAP98" s="3"/>
      <c r="DAQ98" s="3"/>
      <c r="DAR98" s="3"/>
      <c r="DAS98" s="3"/>
      <c r="DAT98" s="3"/>
      <c r="DAU98" s="3"/>
      <c r="DAV98" s="3"/>
      <c r="DAW98" s="3"/>
      <c r="DAX98" s="3"/>
      <c r="DAY98" s="3"/>
      <c r="DAZ98" s="3"/>
      <c r="DBA98" s="3"/>
      <c r="DBB98" s="3"/>
      <c r="DBC98" s="3"/>
      <c r="DBD98" s="3"/>
      <c r="DBE98" s="3"/>
      <c r="DBF98" s="3"/>
      <c r="DBG98" s="3"/>
      <c r="DBH98" s="3"/>
      <c r="DBI98" s="3"/>
      <c r="DBJ98" s="3"/>
      <c r="DBK98" s="3"/>
      <c r="DBL98" s="3"/>
      <c r="DBM98" s="3"/>
      <c r="DBN98" s="3"/>
      <c r="DBO98" s="3"/>
      <c r="DBP98" s="3"/>
      <c r="DBQ98" s="3"/>
      <c r="DBR98" s="3"/>
      <c r="DBS98" s="3"/>
      <c r="DBT98" s="3"/>
      <c r="DBU98" s="3"/>
      <c r="DBV98" s="3"/>
      <c r="DBW98" s="3"/>
      <c r="DBX98" s="3"/>
      <c r="DBY98" s="3"/>
      <c r="DBZ98" s="3"/>
      <c r="DCA98" s="3"/>
      <c r="DCB98" s="3"/>
      <c r="DCC98" s="3"/>
      <c r="DCD98" s="3"/>
      <c r="DCE98" s="3"/>
      <c r="DCF98" s="3"/>
      <c r="DCG98" s="3"/>
      <c r="DCH98" s="3"/>
      <c r="DCI98" s="3"/>
      <c r="DCJ98" s="3"/>
      <c r="DCK98" s="3"/>
      <c r="DCL98" s="3"/>
      <c r="DCM98" s="3"/>
      <c r="DCN98" s="3"/>
      <c r="DCO98" s="3"/>
      <c r="DCP98" s="3"/>
      <c r="DCQ98" s="3"/>
      <c r="DCR98" s="3"/>
      <c r="DCS98" s="3"/>
      <c r="DCT98" s="3"/>
      <c r="DCU98" s="3"/>
      <c r="DCV98" s="3"/>
      <c r="DCW98" s="3"/>
      <c r="DCX98" s="3"/>
      <c r="DCY98" s="3"/>
      <c r="DCZ98" s="3"/>
      <c r="DDA98" s="3"/>
      <c r="DDB98" s="3"/>
      <c r="DDC98" s="3"/>
      <c r="DDD98" s="3"/>
      <c r="DDE98" s="3"/>
      <c r="DDF98" s="3"/>
      <c r="DDG98" s="3"/>
      <c r="DDH98" s="3"/>
      <c r="DDI98" s="3"/>
      <c r="DDJ98" s="3"/>
      <c r="DDK98" s="3"/>
      <c r="DDL98" s="3"/>
      <c r="DDM98" s="3"/>
      <c r="DDN98" s="3"/>
      <c r="DDO98" s="3"/>
      <c r="DDP98" s="3"/>
      <c r="DDQ98" s="3"/>
      <c r="DDR98" s="3"/>
      <c r="DDS98" s="3"/>
      <c r="DDT98" s="3"/>
      <c r="DDU98" s="3"/>
      <c r="DDV98" s="3"/>
      <c r="DDW98" s="3"/>
      <c r="DDX98" s="3"/>
      <c r="DDY98" s="3"/>
      <c r="DDZ98" s="3"/>
      <c r="DEA98" s="3"/>
      <c r="DEB98" s="3"/>
      <c r="DEC98" s="3"/>
      <c r="DED98" s="3"/>
      <c r="DEE98" s="3"/>
      <c r="DEF98" s="3"/>
      <c r="DEG98" s="3"/>
      <c r="DEH98" s="3"/>
      <c r="DEI98" s="3"/>
      <c r="DEJ98" s="3"/>
      <c r="DEK98" s="3"/>
      <c r="DEL98" s="3"/>
      <c r="DEM98" s="3"/>
      <c r="DEN98" s="3"/>
      <c r="DEO98" s="3"/>
      <c r="DEP98" s="3"/>
      <c r="DEQ98" s="3"/>
      <c r="DER98" s="3"/>
      <c r="DES98" s="3"/>
      <c r="DET98" s="3"/>
      <c r="DEU98" s="3"/>
      <c r="DEV98" s="3"/>
      <c r="DEW98" s="3"/>
      <c r="DEX98" s="3"/>
      <c r="DEY98" s="3"/>
      <c r="DEZ98" s="3"/>
      <c r="DFA98" s="3"/>
      <c r="DFB98" s="3"/>
      <c r="DFC98" s="3"/>
      <c r="DFD98" s="3"/>
      <c r="DFE98" s="3"/>
      <c r="DFF98" s="3"/>
      <c r="DFG98" s="3"/>
      <c r="DFH98" s="3"/>
      <c r="DFI98" s="3"/>
      <c r="DFJ98" s="3"/>
      <c r="DFK98" s="3"/>
      <c r="DFL98" s="3"/>
      <c r="DFM98" s="3"/>
      <c r="DFN98" s="3"/>
      <c r="DFO98" s="3"/>
      <c r="DFP98" s="3"/>
      <c r="DFQ98" s="3"/>
      <c r="DFR98" s="3"/>
      <c r="DFS98" s="3"/>
      <c r="DFT98" s="3"/>
      <c r="DFU98" s="3"/>
      <c r="DFV98" s="3"/>
      <c r="DFW98" s="3"/>
      <c r="DFX98" s="3"/>
      <c r="DFY98" s="3"/>
      <c r="DFZ98" s="3"/>
      <c r="DGA98" s="3"/>
      <c r="DGB98" s="3"/>
      <c r="DGC98" s="3"/>
      <c r="DGD98" s="3"/>
      <c r="DGE98" s="3"/>
      <c r="DGF98" s="3"/>
      <c r="DGG98" s="3"/>
      <c r="DGH98" s="3"/>
      <c r="DGI98" s="3"/>
      <c r="DGJ98" s="3"/>
      <c r="DGK98" s="3"/>
      <c r="DGL98" s="3"/>
      <c r="DGM98" s="3"/>
      <c r="DGN98" s="3"/>
      <c r="DGO98" s="3"/>
      <c r="DGP98" s="3"/>
      <c r="DGQ98" s="3"/>
      <c r="DGR98" s="3"/>
      <c r="DGS98" s="3"/>
      <c r="DGT98" s="3"/>
      <c r="DGU98" s="3"/>
      <c r="DGV98" s="3"/>
      <c r="DGW98" s="3"/>
      <c r="DGX98" s="3"/>
      <c r="DGY98" s="3"/>
      <c r="DGZ98" s="3"/>
      <c r="DHA98" s="3"/>
      <c r="DHB98" s="3"/>
      <c r="DHC98" s="3"/>
      <c r="DHD98" s="3"/>
      <c r="DHE98" s="3"/>
      <c r="DHF98" s="3"/>
      <c r="DHG98" s="3"/>
      <c r="DHH98" s="3"/>
      <c r="DHI98" s="3"/>
      <c r="DHJ98" s="3"/>
      <c r="DHK98" s="3"/>
      <c r="DHL98" s="3"/>
      <c r="DHM98" s="3"/>
      <c r="DHN98" s="3"/>
      <c r="DHO98" s="3"/>
      <c r="DHP98" s="3"/>
      <c r="DHQ98" s="3"/>
      <c r="DHR98" s="3"/>
      <c r="DHS98" s="3"/>
      <c r="DHT98" s="3"/>
      <c r="DHU98" s="3"/>
      <c r="DHV98" s="3"/>
      <c r="DHW98" s="3"/>
      <c r="DHX98" s="3"/>
      <c r="DHY98" s="3"/>
      <c r="DHZ98" s="3"/>
      <c r="DIA98" s="3"/>
      <c r="DIB98" s="3"/>
      <c r="DIC98" s="3"/>
      <c r="DID98" s="3"/>
      <c r="DIE98" s="3"/>
      <c r="DIF98" s="3"/>
      <c r="DIG98" s="3"/>
      <c r="DIH98" s="3"/>
      <c r="DII98" s="3"/>
      <c r="DIJ98" s="3"/>
      <c r="DIK98" s="3"/>
      <c r="DIL98" s="3"/>
      <c r="DIM98" s="3"/>
      <c r="DIN98" s="3"/>
      <c r="DIO98" s="3"/>
      <c r="DIP98" s="3"/>
      <c r="DIQ98" s="3"/>
      <c r="DIR98" s="3"/>
      <c r="DIS98" s="3"/>
      <c r="DIT98" s="3"/>
      <c r="DIU98" s="3"/>
      <c r="DIV98" s="3"/>
      <c r="DIW98" s="3"/>
      <c r="DIX98" s="3"/>
      <c r="DIY98" s="3"/>
      <c r="DIZ98" s="3"/>
      <c r="DJA98" s="3"/>
      <c r="DJB98" s="3"/>
      <c r="DJC98" s="3"/>
      <c r="DJD98" s="3"/>
      <c r="DJE98" s="3"/>
      <c r="DJF98" s="3"/>
      <c r="DJG98" s="3"/>
      <c r="DJH98" s="3"/>
      <c r="DJI98" s="3"/>
      <c r="DJJ98" s="3"/>
      <c r="DJK98" s="3"/>
      <c r="DJL98" s="3"/>
      <c r="DJM98" s="3"/>
      <c r="DJN98" s="3"/>
      <c r="DJO98" s="3"/>
      <c r="DJP98" s="3"/>
      <c r="DJQ98" s="3"/>
      <c r="DJR98" s="3"/>
      <c r="DJS98" s="3"/>
      <c r="DJT98" s="3"/>
      <c r="DJU98" s="3"/>
      <c r="DJV98" s="3"/>
      <c r="DJW98" s="3"/>
      <c r="DJX98" s="3"/>
      <c r="DJY98" s="3"/>
      <c r="DJZ98" s="3"/>
      <c r="DKA98" s="3"/>
      <c r="DKB98" s="3"/>
      <c r="DKC98" s="3"/>
      <c r="DKD98" s="3"/>
      <c r="DKE98" s="3"/>
      <c r="DKF98" s="3"/>
      <c r="DKG98" s="3"/>
      <c r="DKH98" s="3"/>
      <c r="DKI98" s="3"/>
      <c r="DKJ98" s="3"/>
      <c r="DKK98" s="3"/>
      <c r="DKL98" s="3"/>
      <c r="DKM98" s="3"/>
      <c r="DKN98" s="3"/>
      <c r="DKO98" s="3"/>
      <c r="DKP98" s="3"/>
      <c r="DKQ98" s="3"/>
      <c r="DKR98" s="3"/>
      <c r="DKS98" s="3"/>
      <c r="DKT98" s="3"/>
      <c r="DKU98" s="3"/>
      <c r="DKV98" s="3"/>
      <c r="DKW98" s="3"/>
      <c r="DKX98" s="3"/>
      <c r="DKY98" s="3"/>
      <c r="DKZ98" s="3"/>
      <c r="DLA98" s="3"/>
      <c r="DLB98" s="3"/>
      <c r="DLC98" s="3"/>
      <c r="DLD98" s="3"/>
      <c r="DLE98" s="3"/>
      <c r="DLF98" s="3"/>
      <c r="DLG98" s="3"/>
      <c r="DLH98" s="3"/>
      <c r="DLI98" s="3"/>
      <c r="DLJ98" s="3"/>
      <c r="DLK98" s="3"/>
      <c r="DLL98" s="3"/>
      <c r="DLM98" s="3"/>
      <c r="DLN98" s="3"/>
      <c r="DLO98" s="3"/>
      <c r="DLP98" s="3"/>
      <c r="DLQ98" s="3"/>
      <c r="DLR98" s="3"/>
      <c r="DLS98" s="3"/>
      <c r="DLT98" s="3"/>
      <c r="DLU98" s="3"/>
      <c r="DLV98" s="3"/>
      <c r="DLW98" s="3"/>
      <c r="DLX98" s="3"/>
      <c r="DLY98" s="3"/>
      <c r="DLZ98" s="3"/>
      <c r="DMA98" s="3"/>
      <c r="DMB98" s="3"/>
      <c r="DMC98" s="3"/>
      <c r="DMD98" s="3"/>
      <c r="DME98" s="3"/>
      <c r="DMF98" s="3"/>
      <c r="DMG98" s="3"/>
      <c r="DMH98" s="3"/>
      <c r="DMI98" s="3"/>
      <c r="DMJ98" s="3"/>
      <c r="DMK98" s="3"/>
      <c r="DML98" s="3"/>
      <c r="DMM98" s="3"/>
      <c r="DMN98" s="3"/>
      <c r="DMO98" s="3"/>
      <c r="DMP98" s="3"/>
      <c r="DMQ98" s="3"/>
      <c r="DMR98" s="3"/>
      <c r="DMS98" s="3"/>
      <c r="DMT98" s="3"/>
      <c r="DMU98" s="3"/>
      <c r="DMV98" s="3"/>
      <c r="DMW98" s="3"/>
      <c r="DMX98" s="3"/>
      <c r="DMY98" s="3"/>
      <c r="DMZ98" s="3"/>
      <c r="DNA98" s="3"/>
      <c r="DNB98" s="3"/>
      <c r="DNC98" s="3"/>
      <c r="DND98" s="3"/>
      <c r="DNE98" s="3"/>
      <c r="DNF98" s="3"/>
      <c r="DNG98" s="3"/>
      <c r="DNH98" s="3"/>
      <c r="DNI98" s="3"/>
      <c r="DNJ98" s="3"/>
      <c r="DNK98" s="3"/>
      <c r="DNL98" s="3"/>
      <c r="DNM98" s="3"/>
      <c r="DNN98" s="3"/>
      <c r="DNO98" s="3"/>
      <c r="DNP98" s="3"/>
      <c r="DNQ98" s="3"/>
      <c r="DNR98" s="3"/>
      <c r="DNS98" s="3"/>
      <c r="DNT98" s="3"/>
      <c r="DNU98" s="3"/>
      <c r="DNV98" s="3"/>
      <c r="DNW98" s="3"/>
      <c r="DNX98" s="3"/>
      <c r="DNY98" s="3"/>
      <c r="DNZ98" s="3"/>
      <c r="DOA98" s="3"/>
      <c r="DOB98" s="3"/>
      <c r="DOC98" s="3"/>
      <c r="DOD98" s="3"/>
      <c r="DOE98" s="3"/>
      <c r="DOF98" s="3"/>
      <c r="DOG98" s="3"/>
      <c r="DOH98" s="3"/>
      <c r="DOI98" s="3"/>
      <c r="DOJ98" s="3"/>
      <c r="DOK98" s="3"/>
      <c r="DOL98" s="3"/>
      <c r="DOM98" s="3"/>
      <c r="DON98" s="3"/>
      <c r="DOO98" s="3"/>
      <c r="DOP98" s="3"/>
      <c r="DOQ98" s="3"/>
      <c r="DOR98" s="3"/>
      <c r="DOS98" s="3"/>
      <c r="DOT98" s="3"/>
      <c r="DOU98" s="3"/>
      <c r="DOV98" s="3"/>
      <c r="DOW98" s="3"/>
      <c r="DOX98" s="3"/>
      <c r="DOY98" s="3"/>
      <c r="DOZ98" s="3"/>
      <c r="DPA98" s="3"/>
      <c r="DPB98" s="3"/>
      <c r="DPC98" s="3"/>
      <c r="DPD98" s="3"/>
      <c r="DPE98" s="3"/>
      <c r="DPF98" s="3"/>
      <c r="DPG98" s="3"/>
      <c r="DPH98" s="3"/>
      <c r="DPI98" s="3"/>
      <c r="DPJ98" s="3"/>
      <c r="DPK98" s="3"/>
      <c r="DPL98" s="3"/>
      <c r="DPM98" s="3"/>
      <c r="DPN98" s="3"/>
      <c r="DPO98" s="3"/>
      <c r="DPP98" s="3"/>
      <c r="DPQ98" s="3"/>
      <c r="DPR98" s="3"/>
      <c r="DPS98" s="3"/>
      <c r="DPT98" s="3"/>
      <c r="DPU98" s="3"/>
      <c r="DPV98" s="3"/>
      <c r="DPW98" s="3"/>
      <c r="DPX98" s="3"/>
      <c r="DPY98" s="3"/>
      <c r="DPZ98" s="3"/>
      <c r="DQA98" s="3"/>
      <c r="DQB98" s="3"/>
      <c r="DQC98" s="3"/>
      <c r="DQD98" s="3"/>
      <c r="DQE98" s="3"/>
      <c r="DQF98" s="3"/>
      <c r="DQG98" s="3"/>
      <c r="DQH98" s="3"/>
      <c r="DQI98" s="3"/>
      <c r="DQJ98" s="3"/>
      <c r="DQK98" s="3"/>
      <c r="DQL98" s="3"/>
      <c r="DQM98" s="3"/>
      <c r="DQN98" s="3"/>
      <c r="DQO98" s="3"/>
      <c r="DQP98" s="3"/>
      <c r="DQQ98" s="3"/>
      <c r="DQR98" s="3"/>
      <c r="DQS98" s="3"/>
      <c r="DQT98" s="3"/>
      <c r="DQU98" s="3"/>
      <c r="DQV98" s="3"/>
      <c r="DQW98" s="3"/>
      <c r="DQX98" s="3"/>
      <c r="DQY98" s="3"/>
      <c r="DQZ98" s="3"/>
      <c r="DRA98" s="3"/>
      <c r="DRB98" s="3"/>
      <c r="DRC98" s="3"/>
      <c r="DRD98" s="3"/>
      <c r="DRE98" s="3"/>
      <c r="DRF98" s="3"/>
      <c r="DRG98" s="3"/>
      <c r="DRH98" s="3"/>
      <c r="DRI98" s="3"/>
      <c r="DRJ98" s="3"/>
      <c r="DRK98" s="3"/>
      <c r="DRL98" s="3"/>
      <c r="DRM98" s="3"/>
      <c r="DRN98" s="3"/>
      <c r="DRO98" s="3"/>
      <c r="DRP98" s="3"/>
      <c r="DRQ98" s="3"/>
      <c r="DRR98" s="3"/>
      <c r="DRS98" s="3"/>
      <c r="DRT98" s="3"/>
      <c r="DRU98" s="3"/>
      <c r="DRV98" s="3"/>
      <c r="DRW98" s="3"/>
      <c r="DRX98" s="3"/>
      <c r="DRY98" s="3"/>
      <c r="DRZ98" s="3"/>
      <c r="DSA98" s="3"/>
      <c r="DSB98" s="3"/>
      <c r="DSC98" s="3"/>
      <c r="DSD98" s="3"/>
      <c r="DSE98" s="3"/>
      <c r="DSF98" s="3"/>
      <c r="DSG98" s="3"/>
      <c r="DSH98" s="3"/>
      <c r="DSI98" s="3"/>
      <c r="DSJ98" s="3"/>
      <c r="DSK98" s="3"/>
      <c r="DSL98" s="3"/>
      <c r="DSM98" s="3"/>
      <c r="DSN98" s="3"/>
      <c r="DSO98" s="3"/>
      <c r="DSP98" s="3"/>
      <c r="DSQ98" s="3"/>
      <c r="DSR98" s="3"/>
      <c r="DSS98" s="3"/>
      <c r="DST98" s="3"/>
      <c r="DSU98" s="3"/>
      <c r="DSV98" s="3"/>
      <c r="DSW98" s="3"/>
      <c r="DSX98" s="3"/>
      <c r="DSY98" s="3"/>
      <c r="DSZ98" s="3"/>
      <c r="DTA98" s="3"/>
      <c r="DTB98" s="3"/>
      <c r="DTC98" s="3"/>
      <c r="DTD98" s="3"/>
      <c r="DTE98" s="3"/>
      <c r="DTF98" s="3"/>
      <c r="DTG98" s="3"/>
      <c r="DTH98" s="3"/>
      <c r="DTI98" s="3"/>
      <c r="DTJ98" s="3"/>
      <c r="DTK98" s="3"/>
      <c r="DTL98" s="3"/>
      <c r="DTM98" s="3"/>
      <c r="DTN98" s="3"/>
      <c r="DTO98" s="3"/>
      <c r="DTP98" s="3"/>
      <c r="DTQ98" s="3"/>
      <c r="DTR98" s="3"/>
      <c r="DTS98" s="3"/>
      <c r="DTT98" s="3"/>
      <c r="DTU98" s="3"/>
      <c r="DTV98" s="3"/>
      <c r="DTW98" s="3"/>
      <c r="DTX98" s="3"/>
      <c r="DTY98" s="3"/>
      <c r="DTZ98" s="3"/>
      <c r="DUA98" s="3"/>
      <c r="DUB98" s="3"/>
      <c r="DUC98" s="3"/>
      <c r="DUD98" s="3"/>
      <c r="DUE98" s="3"/>
      <c r="DUF98" s="3"/>
      <c r="DUG98" s="3"/>
      <c r="DUH98" s="3"/>
      <c r="DUI98" s="3"/>
      <c r="DUJ98" s="3"/>
      <c r="DUK98" s="3"/>
      <c r="DUL98" s="3"/>
      <c r="DUM98" s="3"/>
      <c r="DUN98" s="3"/>
      <c r="DUO98" s="3"/>
      <c r="DUP98" s="3"/>
      <c r="DUQ98" s="3"/>
      <c r="DUR98" s="3"/>
      <c r="DUS98" s="3"/>
      <c r="DUT98" s="3"/>
      <c r="DUU98" s="3"/>
      <c r="DUV98" s="3"/>
      <c r="DUW98" s="3"/>
      <c r="DUX98" s="3"/>
      <c r="DUY98" s="3"/>
      <c r="DUZ98" s="3"/>
      <c r="DVA98" s="3"/>
      <c r="DVB98" s="3"/>
      <c r="DVC98" s="3"/>
      <c r="DVD98" s="3"/>
      <c r="DVE98" s="3"/>
      <c r="DVF98" s="3"/>
      <c r="DVG98" s="3"/>
      <c r="DVH98" s="3"/>
      <c r="DVI98" s="3"/>
      <c r="DVJ98" s="3"/>
      <c r="DVK98" s="3"/>
      <c r="DVL98" s="3"/>
      <c r="DVM98" s="3"/>
      <c r="DVN98" s="3"/>
      <c r="DVO98" s="3"/>
      <c r="DVP98" s="3"/>
      <c r="DVQ98" s="3"/>
      <c r="DVR98" s="3"/>
      <c r="DVS98" s="3"/>
      <c r="DVT98" s="3"/>
      <c r="DVU98" s="3"/>
      <c r="DVV98" s="3"/>
      <c r="DVW98" s="3"/>
      <c r="DVX98" s="3"/>
      <c r="DVY98" s="3"/>
      <c r="DVZ98" s="3"/>
      <c r="DWA98" s="3"/>
      <c r="DWB98" s="3"/>
      <c r="DWC98" s="3"/>
      <c r="DWD98" s="3"/>
      <c r="DWE98" s="3"/>
      <c r="DWF98" s="3"/>
      <c r="DWG98" s="3"/>
      <c r="DWH98" s="3"/>
      <c r="DWI98" s="3"/>
      <c r="DWJ98" s="3"/>
      <c r="DWK98" s="3"/>
      <c r="DWL98" s="3"/>
      <c r="DWM98" s="3"/>
      <c r="DWN98" s="3"/>
      <c r="DWO98" s="3"/>
      <c r="DWP98" s="3"/>
      <c r="DWQ98" s="3"/>
      <c r="DWR98" s="3"/>
      <c r="DWS98" s="3"/>
      <c r="DWT98" s="3"/>
      <c r="DWU98" s="3"/>
      <c r="DWV98" s="3"/>
      <c r="DWW98" s="3"/>
      <c r="DWX98" s="3"/>
      <c r="DWY98" s="3"/>
      <c r="DWZ98" s="3"/>
      <c r="DXA98" s="3"/>
      <c r="DXB98" s="3"/>
      <c r="DXC98" s="3"/>
      <c r="DXD98" s="3"/>
      <c r="DXE98" s="3"/>
      <c r="DXF98" s="3"/>
      <c r="DXG98" s="3"/>
      <c r="DXH98" s="3"/>
      <c r="DXI98" s="3"/>
      <c r="DXJ98" s="3"/>
      <c r="DXK98" s="3"/>
      <c r="DXL98" s="3"/>
      <c r="DXM98" s="3"/>
      <c r="DXN98" s="3"/>
      <c r="DXO98" s="3"/>
      <c r="DXP98" s="3"/>
      <c r="DXQ98" s="3"/>
      <c r="DXR98" s="3"/>
      <c r="DXS98" s="3"/>
      <c r="DXT98" s="3"/>
      <c r="DXU98" s="3"/>
      <c r="DXV98" s="3"/>
      <c r="DXW98" s="3"/>
      <c r="DXX98" s="3"/>
      <c r="DXY98" s="3"/>
      <c r="DXZ98" s="3"/>
      <c r="DYA98" s="3"/>
      <c r="DYB98" s="3"/>
      <c r="DYC98" s="3"/>
      <c r="DYD98" s="3"/>
      <c r="DYE98" s="3"/>
      <c r="DYF98" s="3"/>
      <c r="DYG98" s="3"/>
      <c r="DYH98" s="3"/>
      <c r="DYI98" s="3"/>
      <c r="DYJ98" s="3"/>
      <c r="DYK98" s="3"/>
      <c r="DYL98" s="3"/>
      <c r="DYM98" s="3"/>
      <c r="DYN98" s="3"/>
      <c r="DYO98" s="3"/>
      <c r="DYP98" s="3"/>
      <c r="DYQ98" s="3"/>
      <c r="DYR98" s="3"/>
      <c r="DYS98" s="3"/>
      <c r="DYT98" s="3"/>
      <c r="DYU98" s="3"/>
      <c r="DYV98" s="3"/>
      <c r="DYW98" s="3"/>
      <c r="DYX98" s="3"/>
      <c r="DYY98" s="3"/>
      <c r="DYZ98" s="3"/>
      <c r="DZA98" s="3"/>
      <c r="DZB98" s="3"/>
      <c r="DZC98" s="3"/>
      <c r="DZD98" s="3"/>
      <c r="DZE98" s="3"/>
      <c r="DZF98" s="3"/>
      <c r="DZG98" s="3"/>
      <c r="DZH98" s="3"/>
      <c r="DZI98" s="3"/>
      <c r="DZJ98" s="3"/>
      <c r="DZK98" s="3"/>
      <c r="DZL98" s="3"/>
      <c r="DZM98" s="3"/>
      <c r="DZN98" s="3"/>
      <c r="DZO98" s="3"/>
      <c r="DZP98" s="3"/>
      <c r="DZQ98" s="3"/>
      <c r="DZR98" s="3"/>
      <c r="DZS98" s="3"/>
      <c r="DZT98" s="3"/>
      <c r="DZU98" s="3"/>
      <c r="DZV98" s="3"/>
      <c r="DZW98" s="3"/>
      <c r="DZX98" s="3"/>
      <c r="DZY98" s="3"/>
      <c r="DZZ98" s="3"/>
      <c r="EAA98" s="3"/>
      <c r="EAB98" s="3"/>
      <c r="EAC98" s="3"/>
      <c r="EAD98" s="3"/>
      <c r="EAE98" s="3"/>
      <c r="EAF98" s="3"/>
      <c r="EAG98" s="3"/>
      <c r="EAH98" s="3"/>
      <c r="EAI98" s="3"/>
      <c r="EAJ98" s="3"/>
      <c r="EAK98" s="3"/>
      <c r="EAL98" s="3"/>
      <c r="EAM98" s="3"/>
    </row>
    <row r="99" spans="1:3419" ht="20.100000000000001" customHeight="1" x14ac:dyDescent="0.25">
      <c r="A99" s="285"/>
      <c r="B99" s="74" t="s">
        <v>8</v>
      </c>
      <c r="C99" s="54" t="s">
        <v>73</v>
      </c>
      <c r="D99" s="76">
        <v>1367</v>
      </c>
      <c r="E99" s="77">
        <v>1156</v>
      </c>
      <c r="F99" s="77">
        <v>1276</v>
      </c>
      <c r="G99" s="77">
        <v>1220</v>
      </c>
      <c r="H99" s="77">
        <v>1280</v>
      </c>
      <c r="I99" s="77">
        <v>1226</v>
      </c>
      <c r="J99" s="77">
        <v>1283</v>
      </c>
      <c r="K99" s="77">
        <v>1145</v>
      </c>
      <c r="L99" s="77">
        <v>1363</v>
      </c>
      <c r="M99" s="77">
        <v>1416</v>
      </c>
      <c r="N99" s="77">
        <v>1345</v>
      </c>
      <c r="O99" s="77">
        <v>1457</v>
      </c>
      <c r="P99" s="78">
        <f t="shared" ref="P99:P108" si="49">SUM(D99:O99)</f>
        <v>15534</v>
      </c>
      <c r="Q99" s="77">
        <v>1212</v>
      </c>
      <c r="R99" s="77">
        <v>1148</v>
      </c>
      <c r="S99" s="77">
        <v>1481</v>
      </c>
      <c r="T99" s="77">
        <v>1396</v>
      </c>
      <c r="U99" s="77">
        <v>1409</v>
      </c>
      <c r="V99" s="77">
        <v>1370</v>
      </c>
      <c r="W99" s="77">
        <v>1474</v>
      </c>
      <c r="X99" s="77">
        <v>1524</v>
      </c>
      <c r="Y99" s="77">
        <v>1521</v>
      </c>
      <c r="Z99" s="77">
        <v>1548</v>
      </c>
      <c r="AA99" s="77">
        <v>1481</v>
      </c>
      <c r="AB99" s="77">
        <v>1582</v>
      </c>
      <c r="AC99" s="78">
        <f t="shared" ref="AC99:AC108" si="50">SUM(Q99:AB99)</f>
        <v>17146</v>
      </c>
      <c r="AD99" s="77">
        <v>1458</v>
      </c>
      <c r="AE99" s="77">
        <v>1514</v>
      </c>
      <c r="AF99" s="77">
        <v>1632</v>
      </c>
      <c r="AG99" s="77">
        <v>1386</v>
      </c>
      <c r="AH99" s="77">
        <v>1590</v>
      </c>
      <c r="AI99" s="77">
        <v>1450</v>
      </c>
      <c r="AJ99" s="77">
        <v>1208</v>
      </c>
      <c r="AK99" s="77">
        <v>1265</v>
      </c>
      <c r="AL99" s="77">
        <v>1187</v>
      </c>
      <c r="AM99" s="129">
        <v>1127</v>
      </c>
      <c r="AN99" s="129">
        <v>1134</v>
      </c>
      <c r="AO99" s="129">
        <v>1255</v>
      </c>
      <c r="AP99" s="56">
        <v>1038</v>
      </c>
      <c r="AQ99" s="39">
        <v>875</v>
      </c>
      <c r="AR99" s="39">
        <v>1014</v>
      </c>
      <c r="AS99" s="39">
        <v>836</v>
      </c>
      <c r="AT99" s="39">
        <v>1009</v>
      </c>
      <c r="AU99" s="39">
        <v>892</v>
      </c>
      <c r="AV99" s="39">
        <v>1003</v>
      </c>
      <c r="AW99" s="39">
        <v>983</v>
      </c>
      <c r="AX99" s="39">
        <v>888</v>
      </c>
      <c r="AY99" s="39">
        <v>1055</v>
      </c>
      <c r="AZ99" s="39">
        <v>897</v>
      </c>
      <c r="BA99" s="39">
        <v>836</v>
      </c>
      <c r="BB99" s="56">
        <v>743</v>
      </c>
      <c r="BC99" s="39">
        <v>786</v>
      </c>
      <c r="BD99" s="39">
        <v>850</v>
      </c>
      <c r="BE99" s="39">
        <v>934</v>
      </c>
      <c r="BF99" s="39">
        <v>1037</v>
      </c>
      <c r="BG99" s="39">
        <v>931</v>
      </c>
      <c r="BH99" s="39">
        <v>1055</v>
      </c>
      <c r="BI99" s="39">
        <v>870</v>
      </c>
      <c r="BJ99" s="39">
        <v>812</v>
      </c>
      <c r="BK99" s="39">
        <v>836</v>
      </c>
      <c r="BL99" s="39">
        <v>841</v>
      </c>
      <c r="BM99" s="39">
        <v>949</v>
      </c>
      <c r="BN99" s="208">
        <f t="shared" ref="BN99:BN134" si="51">SUM(BB99:BM99)</f>
        <v>10644</v>
      </c>
      <c r="BO99" s="23">
        <v>891</v>
      </c>
      <c r="BP99" s="23">
        <v>827</v>
      </c>
      <c r="BQ99" s="23">
        <v>852</v>
      </c>
      <c r="BR99" s="23">
        <v>996</v>
      </c>
      <c r="BS99" s="23">
        <v>965</v>
      </c>
      <c r="BT99" s="23">
        <v>978</v>
      </c>
      <c r="BU99" s="23">
        <v>1113</v>
      </c>
      <c r="BV99" s="23">
        <v>927</v>
      </c>
      <c r="BW99" s="23">
        <v>239</v>
      </c>
      <c r="BX99" s="23">
        <v>22</v>
      </c>
      <c r="BY99" s="23">
        <v>8</v>
      </c>
      <c r="BZ99" s="23">
        <v>13</v>
      </c>
      <c r="CA99" s="226">
        <f t="shared" si="29"/>
        <v>7831</v>
      </c>
      <c r="CB99" s="56">
        <v>15</v>
      </c>
      <c r="CC99" s="39">
        <v>14</v>
      </c>
      <c r="CD99" s="39">
        <v>26</v>
      </c>
      <c r="CE99" s="39">
        <v>22</v>
      </c>
      <c r="CF99" s="39">
        <v>23</v>
      </c>
      <c r="CG99" s="39">
        <v>17</v>
      </c>
      <c r="CH99" s="39">
        <v>14</v>
      </c>
      <c r="CI99" s="39">
        <v>6</v>
      </c>
      <c r="CJ99" s="39">
        <v>3</v>
      </c>
      <c r="CK99" s="39">
        <v>7</v>
      </c>
      <c r="CL99" s="39">
        <v>17</v>
      </c>
      <c r="CM99" s="39">
        <v>30</v>
      </c>
      <c r="CN99" s="208">
        <f>SUM(CB99:CM99)</f>
        <v>194</v>
      </c>
      <c r="CO99" s="39">
        <v>25</v>
      </c>
      <c r="CP99" s="39">
        <v>23</v>
      </c>
      <c r="CQ99" s="39">
        <v>48</v>
      </c>
      <c r="CR99" s="39">
        <v>30</v>
      </c>
      <c r="CS99" s="39">
        <v>41</v>
      </c>
      <c r="CT99" s="39">
        <v>26</v>
      </c>
      <c r="CU99" s="39">
        <v>37</v>
      </c>
      <c r="CV99" s="39">
        <v>40</v>
      </c>
      <c r="CW99" s="39">
        <v>59</v>
      </c>
      <c r="CX99" s="39">
        <v>70</v>
      </c>
      <c r="CY99" s="39">
        <v>51</v>
      </c>
      <c r="CZ99" s="39">
        <v>40</v>
      </c>
      <c r="DA99" s="226">
        <f t="shared" si="26"/>
        <v>490</v>
      </c>
      <c r="DB99" s="39">
        <v>19</v>
      </c>
      <c r="DC99" s="39">
        <v>57</v>
      </c>
      <c r="DD99" s="39">
        <v>43</v>
      </c>
      <c r="DE99" s="39">
        <v>49</v>
      </c>
      <c r="DF99" s="39">
        <v>43</v>
      </c>
      <c r="DG99" s="39">
        <v>39</v>
      </c>
      <c r="DH99" s="39">
        <v>33</v>
      </c>
      <c r="DI99" s="39">
        <v>23</v>
      </c>
      <c r="DJ99" s="39">
        <v>50</v>
      </c>
      <c r="DK99" s="39">
        <v>53</v>
      </c>
      <c r="DL99" s="39">
        <v>47</v>
      </c>
      <c r="DM99" s="39">
        <v>38</v>
      </c>
      <c r="DN99" s="226">
        <f t="shared" si="27"/>
        <v>494</v>
      </c>
      <c r="DO99" s="39">
        <v>19</v>
      </c>
      <c r="DP99" s="39">
        <v>25</v>
      </c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</row>
    <row r="100" spans="1:3419" ht="20.100000000000001" customHeight="1" x14ac:dyDescent="0.25">
      <c r="A100" s="285"/>
      <c r="B100" s="74" t="s">
        <v>9</v>
      </c>
      <c r="C100" s="75" t="s">
        <v>10</v>
      </c>
      <c r="D100" s="79">
        <v>70</v>
      </c>
      <c r="E100" s="80">
        <v>64</v>
      </c>
      <c r="F100" s="80">
        <v>88</v>
      </c>
      <c r="G100" s="80">
        <v>68</v>
      </c>
      <c r="H100" s="80">
        <v>60</v>
      </c>
      <c r="I100" s="80">
        <v>63</v>
      </c>
      <c r="J100" s="80">
        <v>57</v>
      </c>
      <c r="K100" s="80">
        <v>41</v>
      </c>
      <c r="L100" s="80">
        <v>42</v>
      </c>
      <c r="M100" s="80">
        <v>48</v>
      </c>
      <c r="N100" s="80">
        <v>55</v>
      </c>
      <c r="O100" s="80">
        <v>48</v>
      </c>
      <c r="P100" s="72">
        <f t="shared" si="49"/>
        <v>704</v>
      </c>
      <c r="Q100" s="81">
        <v>37</v>
      </c>
      <c r="R100" s="81">
        <v>36</v>
      </c>
      <c r="S100" s="81">
        <v>50</v>
      </c>
      <c r="T100" s="81">
        <v>57</v>
      </c>
      <c r="U100" s="81">
        <v>52</v>
      </c>
      <c r="V100" s="81">
        <v>65</v>
      </c>
      <c r="W100" s="81">
        <v>53</v>
      </c>
      <c r="X100" s="81">
        <v>59</v>
      </c>
      <c r="Y100" s="81">
        <v>65</v>
      </c>
      <c r="Z100" s="81">
        <v>61</v>
      </c>
      <c r="AA100" s="82">
        <v>68</v>
      </c>
      <c r="AB100" s="82">
        <v>68</v>
      </c>
      <c r="AC100" s="72">
        <f t="shared" si="50"/>
        <v>671</v>
      </c>
      <c r="AD100" s="82">
        <v>69</v>
      </c>
      <c r="AE100" s="82">
        <v>72</v>
      </c>
      <c r="AF100" s="82">
        <v>85</v>
      </c>
      <c r="AG100" s="82">
        <v>84</v>
      </c>
      <c r="AH100" s="82">
        <v>92</v>
      </c>
      <c r="AI100" s="82">
        <v>92</v>
      </c>
      <c r="AJ100" s="82">
        <v>86</v>
      </c>
      <c r="AK100" s="82">
        <v>97</v>
      </c>
      <c r="AL100" s="82">
        <v>79</v>
      </c>
      <c r="AM100" s="124">
        <v>81</v>
      </c>
      <c r="AN100" s="124">
        <v>92</v>
      </c>
      <c r="AO100" s="124">
        <v>82</v>
      </c>
      <c r="AP100" s="56">
        <v>79</v>
      </c>
      <c r="AQ100" s="39">
        <v>81</v>
      </c>
      <c r="AR100" s="39">
        <v>69</v>
      </c>
      <c r="AS100" s="39">
        <v>82</v>
      </c>
      <c r="AT100" s="39">
        <v>95</v>
      </c>
      <c r="AU100" s="39">
        <v>67</v>
      </c>
      <c r="AV100" s="39">
        <v>90</v>
      </c>
      <c r="AW100" s="39">
        <v>101</v>
      </c>
      <c r="AX100" s="39">
        <v>86</v>
      </c>
      <c r="AY100" s="39">
        <v>108</v>
      </c>
      <c r="AZ100" s="39">
        <v>86</v>
      </c>
      <c r="BA100" s="39">
        <v>83</v>
      </c>
      <c r="BB100" s="56">
        <v>85</v>
      </c>
      <c r="BC100" s="39">
        <v>68</v>
      </c>
      <c r="BD100" s="39">
        <v>73</v>
      </c>
      <c r="BE100" s="39">
        <v>85</v>
      </c>
      <c r="BF100" s="39">
        <v>89</v>
      </c>
      <c r="BG100" s="39">
        <v>97</v>
      </c>
      <c r="BH100" s="39">
        <v>87</v>
      </c>
      <c r="BI100" s="39">
        <v>106</v>
      </c>
      <c r="BJ100" s="39">
        <v>111</v>
      </c>
      <c r="BK100" s="39">
        <v>117</v>
      </c>
      <c r="BL100" s="39">
        <v>101</v>
      </c>
      <c r="BM100" s="39">
        <v>87</v>
      </c>
      <c r="BN100" s="208">
        <f t="shared" si="51"/>
        <v>1106</v>
      </c>
      <c r="BO100" s="39">
        <v>104</v>
      </c>
      <c r="BP100" s="39">
        <v>93</v>
      </c>
      <c r="BQ100" s="39">
        <v>82</v>
      </c>
      <c r="BR100" s="39">
        <v>95</v>
      </c>
      <c r="BS100" s="39">
        <v>94</v>
      </c>
      <c r="BT100" s="39">
        <v>91</v>
      </c>
      <c r="BU100" s="39">
        <v>92</v>
      </c>
      <c r="BV100" s="39">
        <v>95</v>
      </c>
      <c r="BW100" s="39">
        <v>93</v>
      </c>
      <c r="BX100" s="39">
        <v>100</v>
      </c>
      <c r="BY100" s="39">
        <v>81</v>
      </c>
      <c r="BZ100" s="39">
        <v>91</v>
      </c>
      <c r="CA100" s="226">
        <f t="shared" si="29"/>
        <v>1111</v>
      </c>
      <c r="CB100" s="56">
        <v>80</v>
      </c>
      <c r="CC100" s="39">
        <v>85</v>
      </c>
      <c r="CD100" s="39">
        <v>105</v>
      </c>
      <c r="CE100" s="39">
        <v>103</v>
      </c>
      <c r="CF100" s="39">
        <v>94</v>
      </c>
      <c r="CG100" s="39">
        <v>103</v>
      </c>
      <c r="CH100" s="39">
        <v>92</v>
      </c>
      <c r="CI100" s="39">
        <v>96</v>
      </c>
      <c r="CJ100" s="39">
        <v>111</v>
      </c>
      <c r="CK100" s="39">
        <v>108</v>
      </c>
      <c r="CL100" s="39">
        <v>95</v>
      </c>
      <c r="CM100" s="39">
        <v>106</v>
      </c>
      <c r="CN100" s="208">
        <f t="shared" ref="CN100:CN142" si="52">SUM(CB100:CM100)</f>
        <v>1178</v>
      </c>
      <c r="CO100" s="39">
        <v>79</v>
      </c>
      <c r="CP100" s="39">
        <v>88</v>
      </c>
      <c r="CQ100" s="39">
        <v>113</v>
      </c>
      <c r="CR100" s="39">
        <v>98</v>
      </c>
      <c r="CS100" s="39">
        <v>96</v>
      </c>
      <c r="CT100" s="39">
        <v>91</v>
      </c>
      <c r="CU100" s="39">
        <v>92</v>
      </c>
      <c r="CV100" s="39">
        <v>114</v>
      </c>
      <c r="CW100" s="39">
        <v>98</v>
      </c>
      <c r="CX100" s="39">
        <v>95</v>
      </c>
      <c r="CY100" s="39">
        <v>94</v>
      </c>
      <c r="CZ100" s="39">
        <v>93</v>
      </c>
      <c r="DA100" s="226">
        <f t="shared" si="26"/>
        <v>1151</v>
      </c>
      <c r="DB100" s="39">
        <v>110</v>
      </c>
      <c r="DC100" s="39">
        <v>86</v>
      </c>
      <c r="DD100" s="39">
        <v>123</v>
      </c>
      <c r="DE100" s="39">
        <v>97</v>
      </c>
      <c r="DF100" s="39">
        <v>122</v>
      </c>
      <c r="DG100" s="39">
        <v>98</v>
      </c>
      <c r="DH100" s="39">
        <v>106</v>
      </c>
      <c r="DI100" s="39">
        <v>105</v>
      </c>
      <c r="DJ100" s="39">
        <v>100</v>
      </c>
      <c r="DK100" s="39">
        <v>109</v>
      </c>
      <c r="DL100" s="39">
        <v>113</v>
      </c>
      <c r="DM100" s="39">
        <v>100</v>
      </c>
      <c r="DN100" s="226">
        <f t="shared" si="27"/>
        <v>1269</v>
      </c>
      <c r="DO100" s="39">
        <v>119</v>
      </c>
      <c r="DP100" s="39">
        <v>91</v>
      </c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</row>
    <row r="101" spans="1:3419" ht="20.100000000000001" customHeight="1" x14ac:dyDescent="0.25">
      <c r="A101" s="285"/>
      <c r="B101" s="74" t="s">
        <v>11</v>
      </c>
      <c r="C101" s="75" t="s">
        <v>12</v>
      </c>
      <c r="D101" s="79">
        <v>84</v>
      </c>
      <c r="E101" s="80">
        <v>72</v>
      </c>
      <c r="F101" s="80">
        <v>92</v>
      </c>
      <c r="G101" s="80">
        <v>71</v>
      </c>
      <c r="H101" s="80">
        <v>74</v>
      </c>
      <c r="I101" s="80">
        <v>69</v>
      </c>
      <c r="J101" s="80">
        <v>74</v>
      </c>
      <c r="K101" s="80">
        <v>40</v>
      </c>
      <c r="L101" s="80">
        <v>45</v>
      </c>
      <c r="M101" s="80">
        <v>41</v>
      </c>
      <c r="N101" s="80">
        <v>52</v>
      </c>
      <c r="O101" s="80">
        <v>53</v>
      </c>
      <c r="P101" s="72">
        <f t="shared" si="49"/>
        <v>767</v>
      </c>
      <c r="Q101" s="81">
        <v>29</v>
      </c>
      <c r="R101" s="81">
        <v>30</v>
      </c>
      <c r="S101" s="81">
        <v>48</v>
      </c>
      <c r="T101" s="81">
        <v>54</v>
      </c>
      <c r="U101" s="81">
        <v>50</v>
      </c>
      <c r="V101" s="81">
        <v>51</v>
      </c>
      <c r="W101" s="81">
        <v>54</v>
      </c>
      <c r="X101" s="81">
        <v>60</v>
      </c>
      <c r="Y101" s="81">
        <v>64</v>
      </c>
      <c r="Z101" s="81">
        <v>73</v>
      </c>
      <c r="AA101" s="82">
        <v>76</v>
      </c>
      <c r="AB101" s="82">
        <v>71</v>
      </c>
      <c r="AC101" s="72">
        <f t="shared" si="50"/>
        <v>660</v>
      </c>
      <c r="AD101" s="82">
        <v>62</v>
      </c>
      <c r="AE101" s="82">
        <v>64</v>
      </c>
      <c r="AF101" s="82">
        <v>90</v>
      </c>
      <c r="AG101" s="82">
        <v>89</v>
      </c>
      <c r="AH101" s="82">
        <v>90</v>
      </c>
      <c r="AI101" s="82">
        <v>83</v>
      </c>
      <c r="AJ101" s="82">
        <v>87</v>
      </c>
      <c r="AK101" s="82">
        <v>80</v>
      </c>
      <c r="AL101" s="82">
        <v>77</v>
      </c>
      <c r="AM101" s="124">
        <v>88</v>
      </c>
      <c r="AN101" s="124">
        <v>76</v>
      </c>
      <c r="AO101" s="124">
        <v>94</v>
      </c>
      <c r="AP101" s="56">
        <v>84</v>
      </c>
      <c r="AQ101" s="39">
        <v>78</v>
      </c>
      <c r="AR101" s="39">
        <v>106</v>
      </c>
      <c r="AS101" s="39">
        <v>67</v>
      </c>
      <c r="AT101" s="39">
        <v>102</v>
      </c>
      <c r="AU101" s="39">
        <v>102</v>
      </c>
      <c r="AV101" s="39">
        <v>90</v>
      </c>
      <c r="AW101" s="39">
        <v>109</v>
      </c>
      <c r="AX101" s="39">
        <v>80</v>
      </c>
      <c r="AY101" s="39">
        <v>94</v>
      </c>
      <c r="AZ101" s="39">
        <v>88</v>
      </c>
      <c r="BA101" s="39">
        <v>92</v>
      </c>
      <c r="BB101" s="56">
        <v>81</v>
      </c>
      <c r="BC101" s="39">
        <v>68</v>
      </c>
      <c r="BD101" s="39">
        <v>94</v>
      </c>
      <c r="BE101" s="39">
        <v>117</v>
      </c>
      <c r="BF101" s="39">
        <v>93</v>
      </c>
      <c r="BG101" s="39">
        <v>96</v>
      </c>
      <c r="BH101" s="39">
        <v>119</v>
      </c>
      <c r="BI101" s="39">
        <v>110</v>
      </c>
      <c r="BJ101" s="39">
        <v>106</v>
      </c>
      <c r="BK101" s="39">
        <v>112</v>
      </c>
      <c r="BL101" s="39">
        <v>90</v>
      </c>
      <c r="BM101" s="39">
        <v>96</v>
      </c>
      <c r="BN101" s="208">
        <f t="shared" si="51"/>
        <v>1182</v>
      </c>
      <c r="BO101" s="39">
        <v>102</v>
      </c>
      <c r="BP101" s="39">
        <v>93</v>
      </c>
      <c r="BQ101" s="39">
        <v>91</v>
      </c>
      <c r="BR101" s="39">
        <v>104</v>
      </c>
      <c r="BS101" s="39">
        <v>103</v>
      </c>
      <c r="BT101" s="39">
        <v>82</v>
      </c>
      <c r="BU101" s="39">
        <v>115</v>
      </c>
      <c r="BV101" s="39">
        <v>98</v>
      </c>
      <c r="BW101" s="39">
        <v>111</v>
      </c>
      <c r="BX101" s="39">
        <v>107</v>
      </c>
      <c r="BY101" s="39">
        <v>98</v>
      </c>
      <c r="BZ101" s="39">
        <v>109</v>
      </c>
      <c r="CA101" s="226">
        <f t="shared" si="29"/>
        <v>1213</v>
      </c>
      <c r="CB101" s="56">
        <v>103</v>
      </c>
      <c r="CC101" s="39">
        <v>88</v>
      </c>
      <c r="CD101" s="39">
        <v>112</v>
      </c>
      <c r="CE101" s="39">
        <v>109</v>
      </c>
      <c r="CF101" s="39">
        <v>105</v>
      </c>
      <c r="CG101" s="39">
        <v>118</v>
      </c>
      <c r="CH101" s="39">
        <v>123</v>
      </c>
      <c r="CI101" s="39">
        <v>114</v>
      </c>
      <c r="CJ101" s="39">
        <v>110</v>
      </c>
      <c r="CK101" s="39">
        <v>150</v>
      </c>
      <c r="CL101" s="39">
        <v>124</v>
      </c>
      <c r="CM101" s="39">
        <v>103</v>
      </c>
      <c r="CN101" s="208">
        <f t="shared" si="52"/>
        <v>1359</v>
      </c>
      <c r="CO101" s="39">
        <v>116</v>
      </c>
      <c r="CP101" s="39">
        <v>96</v>
      </c>
      <c r="CQ101" s="39">
        <v>115</v>
      </c>
      <c r="CR101" s="39">
        <v>116</v>
      </c>
      <c r="CS101" s="39">
        <v>100</v>
      </c>
      <c r="CT101" s="39">
        <v>62</v>
      </c>
      <c r="CU101" s="39">
        <v>26</v>
      </c>
      <c r="CV101" s="39">
        <v>116</v>
      </c>
      <c r="CW101" s="39">
        <v>138</v>
      </c>
      <c r="CX101" s="39">
        <v>126</v>
      </c>
      <c r="CY101" s="39">
        <v>110</v>
      </c>
      <c r="CZ101" s="39">
        <v>134</v>
      </c>
      <c r="DA101" s="226">
        <f t="shared" si="26"/>
        <v>1255</v>
      </c>
      <c r="DB101" s="39">
        <v>122</v>
      </c>
      <c r="DC101" s="39">
        <v>101</v>
      </c>
      <c r="DD101" s="39">
        <v>145</v>
      </c>
      <c r="DE101" s="39">
        <v>108</v>
      </c>
      <c r="DF101" s="39">
        <v>130</v>
      </c>
      <c r="DG101" s="39">
        <v>111</v>
      </c>
      <c r="DH101" s="39">
        <v>120</v>
      </c>
      <c r="DI101" s="39">
        <v>123</v>
      </c>
      <c r="DJ101" s="39">
        <v>111</v>
      </c>
      <c r="DK101" s="39">
        <v>147</v>
      </c>
      <c r="DL101" s="39">
        <v>134</v>
      </c>
      <c r="DM101" s="39">
        <v>145</v>
      </c>
      <c r="DN101" s="226">
        <f t="shared" si="27"/>
        <v>1497</v>
      </c>
      <c r="DO101" s="39">
        <v>107</v>
      </c>
      <c r="DP101" s="39">
        <v>99</v>
      </c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</row>
    <row r="102" spans="1:3419" ht="20.100000000000001" customHeight="1" x14ac:dyDescent="0.25">
      <c r="A102" s="285"/>
      <c r="B102" s="74" t="s">
        <v>13</v>
      </c>
      <c r="C102" s="55" t="s">
        <v>75</v>
      </c>
      <c r="D102" s="79">
        <v>261</v>
      </c>
      <c r="E102" s="80">
        <v>193</v>
      </c>
      <c r="F102" s="80">
        <v>244</v>
      </c>
      <c r="G102" s="80">
        <v>255</v>
      </c>
      <c r="H102" s="80">
        <v>211</v>
      </c>
      <c r="I102" s="80">
        <v>238</v>
      </c>
      <c r="J102" s="80">
        <v>319</v>
      </c>
      <c r="K102" s="80">
        <v>265</v>
      </c>
      <c r="L102" s="80">
        <v>282</v>
      </c>
      <c r="M102" s="80">
        <v>287</v>
      </c>
      <c r="N102" s="80">
        <v>306</v>
      </c>
      <c r="O102" s="80">
        <v>291</v>
      </c>
      <c r="P102" s="72">
        <f t="shared" si="49"/>
        <v>3152</v>
      </c>
      <c r="Q102" s="81">
        <v>305</v>
      </c>
      <c r="R102" s="81">
        <v>236</v>
      </c>
      <c r="S102" s="81">
        <v>279</v>
      </c>
      <c r="T102" s="81">
        <v>297</v>
      </c>
      <c r="U102" s="81">
        <v>253</v>
      </c>
      <c r="V102" s="81">
        <v>273</v>
      </c>
      <c r="W102" s="81">
        <v>286</v>
      </c>
      <c r="X102" s="81">
        <v>327</v>
      </c>
      <c r="Y102" s="81">
        <v>276</v>
      </c>
      <c r="Z102" s="81">
        <v>258</v>
      </c>
      <c r="AA102" s="82">
        <v>293</v>
      </c>
      <c r="AB102" s="82">
        <v>315</v>
      </c>
      <c r="AC102" s="72">
        <f t="shared" si="50"/>
        <v>3398</v>
      </c>
      <c r="AD102" s="82">
        <v>343</v>
      </c>
      <c r="AE102" s="82">
        <v>117</v>
      </c>
      <c r="AF102" s="82">
        <v>140</v>
      </c>
      <c r="AG102" s="82">
        <v>120</v>
      </c>
      <c r="AH102" s="82">
        <v>115</v>
      </c>
      <c r="AI102" s="131">
        <v>106</v>
      </c>
      <c r="AJ102" s="131">
        <v>115</v>
      </c>
      <c r="AK102" s="131">
        <v>118</v>
      </c>
      <c r="AL102" s="131">
        <v>120</v>
      </c>
      <c r="AM102" s="124">
        <v>110</v>
      </c>
      <c r="AN102" s="124">
        <v>110</v>
      </c>
      <c r="AO102" s="124">
        <v>106</v>
      </c>
      <c r="AP102" s="56">
        <v>116</v>
      </c>
      <c r="AQ102" s="39">
        <v>103</v>
      </c>
      <c r="AR102" s="39">
        <v>116</v>
      </c>
      <c r="AS102" s="39">
        <v>103</v>
      </c>
      <c r="AT102" s="39">
        <v>124</v>
      </c>
      <c r="AU102" s="39">
        <v>99</v>
      </c>
      <c r="AV102" s="39">
        <v>115</v>
      </c>
      <c r="AW102" s="39">
        <v>120</v>
      </c>
      <c r="AX102" s="39">
        <v>108</v>
      </c>
      <c r="AY102" s="39">
        <v>127</v>
      </c>
      <c r="AZ102" s="39">
        <v>103</v>
      </c>
      <c r="BA102" s="39">
        <v>102</v>
      </c>
      <c r="BB102" s="56">
        <v>114</v>
      </c>
      <c r="BC102" s="39">
        <v>24</v>
      </c>
      <c r="BD102" s="39">
        <v>20</v>
      </c>
      <c r="BE102" s="39">
        <v>22</v>
      </c>
      <c r="BF102" s="39">
        <v>21</v>
      </c>
      <c r="BG102" s="39">
        <v>19</v>
      </c>
      <c r="BH102" s="39">
        <v>22</v>
      </c>
      <c r="BI102" s="39">
        <v>19</v>
      </c>
      <c r="BJ102" s="39">
        <v>21</v>
      </c>
      <c r="BK102" s="39">
        <v>23</v>
      </c>
      <c r="BL102" s="39">
        <v>21</v>
      </c>
      <c r="BM102" s="39">
        <v>22</v>
      </c>
      <c r="BN102" s="208">
        <f t="shared" si="51"/>
        <v>348</v>
      </c>
      <c r="BO102" s="39">
        <v>21</v>
      </c>
      <c r="BP102" s="39">
        <v>20</v>
      </c>
      <c r="BQ102" s="39">
        <v>19</v>
      </c>
      <c r="BR102" s="39">
        <v>21</v>
      </c>
      <c r="BS102" s="39">
        <v>19</v>
      </c>
      <c r="BT102" s="39">
        <v>20</v>
      </c>
      <c r="BU102" s="39">
        <v>22</v>
      </c>
      <c r="BV102" s="39">
        <v>20</v>
      </c>
      <c r="BW102" s="39">
        <v>22</v>
      </c>
      <c r="BX102" s="39">
        <v>22</v>
      </c>
      <c r="BY102" s="39">
        <v>19</v>
      </c>
      <c r="BZ102" s="39">
        <v>22</v>
      </c>
      <c r="CA102" s="226">
        <f t="shared" si="29"/>
        <v>247</v>
      </c>
      <c r="CB102" s="56">
        <v>19</v>
      </c>
      <c r="CC102" s="39">
        <v>18</v>
      </c>
      <c r="CD102" s="39">
        <v>22</v>
      </c>
      <c r="CE102" s="39">
        <v>21</v>
      </c>
      <c r="CF102" s="39">
        <v>20</v>
      </c>
      <c r="CG102" s="39">
        <v>21</v>
      </c>
      <c r="CH102" s="39">
        <v>21</v>
      </c>
      <c r="CI102" s="39">
        <v>20</v>
      </c>
      <c r="CJ102" s="39">
        <v>22</v>
      </c>
      <c r="CK102" s="39">
        <v>22</v>
      </c>
      <c r="CL102" s="39">
        <v>20</v>
      </c>
      <c r="CM102" s="39">
        <v>22</v>
      </c>
      <c r="CN102" s="208">
        <f t="shared" si="52"/>
        <v>248</v>
      </c>
      <c r="CO102" s="39">
        <v>19</v>
      </c>
      <c r="CP102" s="39">
        <v>19</v>
      </c>
      <c r="CQ102" s="39">
        <v>22</v>
      </c>
      <c r="CR102" s="39">
        <v>21</v>
      </c>
      <c r="CS102" s="39">
        <v>20</v>
      </c>
      <c r="CT102" s="39">
        <v>21</v>
      </c>
      <c r="CU102" s="39">
        <v>21</v>
      </c>
      <c r="CV102" s="39">
        <v>23</v>
      </c>
      <c r="CW102" s="39">
        <v>22</v>
      </c>
      <c r="CX102" s="39">
        <v>21</v>
      </c>
      <c r="CY102" s="39">
        <v>21</v>
      </c>
      <c r="CZ102" s="39">
        <v>23</v>
      </c>
      <c r="DA102" s="226">
        <f t="shared" si="26"/>
        <v>253</v>
      </c>
      <c r="DB102" s="39">
        <v>19</v>
      </c>
      <c r="DC102" s="39">
        <v>18</v>
      </c>
      <c r="DD102" s="39">
        <v>23</v>
      </c>
      <c r="DE102" s="39">
        <v>20</v>
      </c>
      <c r="DF102" s="39">
        <v>21</v>
      </c>
      <c r="DG102" s="39">
        <v>20</v>
      </c>
      <c r="DH102" s="39">
        <v>21</v>
      </c>
      <c r="DI102" s="39">
        <v>22</v>
      </c>
      <c r="DJ102" s="39">
        <v>21</v>
      </c>
      <c r="DK102" s="39">
        <v>22</v>
      </c>
      <c r="DL102" s="39">
        <v>21</v>
      </c>
      <c r="DM102" s="39">
        <v>22</v>
      </c>
      <c r="DN102" s="226">
        <f t="shared" si="27"/>
        <v>250</v>
      </c>
      <c r="DO102" s="39">
        <v>20</v>
      </c>
      <c r="DP102" s="39">
        <v>18</v>
      </c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</row>
    <row r="103" spans="1:3419" ht="20.100000000000001" customHeight="1" x14ac:dyDescent="0.25">
      <c r="A103" s="285"/>
      <c r="B103" s="74" t="s">
        <v>14</v>
      </c>
      <c r="C103" s="55" t="s">
        <v>76</v>
      </c>
      <c r="D103" s="79">
        <v>0</v>
      </c>
      <c r="E103" s="80">
        <v>0</v>
      </c>
      <c r="F103" s="80">
        <v>0</v>
      </c>
      <c r="G103" s="80">
        <v>0</v>
      </c>
      <c r="H103" s="80">
        <v>0</v>
      </c>
      <c r="I103" s="80">
        <v>3</v>
      </c>
      <c r="J103" s="80">
        <v>21</v>
      </c>
      <c r="K103" s="80">
        <v>29</v>
      </c>
      <c r="L103" s="80">
        <v>44</v>
      </c>
      <c r="M103" s="80">
        <v>44</v>
      </c>
      <c r="N103" s="80">
        <v>40</v>
      </c>
      <c r="O103" s="80">
        <v>41</v>
      </c>
      <c r="P103" s="72">
        <f t="shared" si="49"/>
        <v>222</v>
      </c>
      <c r="Q103" s="81">
        <v>38</v>
      </c>
      <c r="R103" s="81">
        <v>36</v>
      </c>
      <c r="S103" s="81">
        <v>46</v>
      </c>
      <c r="T103" s="81">
        <v>42</v>
      </c>
      <c r="U103" s="81">
        <v>43</v>
      </c>
      <c r="V103" s="81">
        <v>40</v>
      </c>
      <c r="W103" s="81">
        <v>42</v>
      </c>
      <c r="X103" s="81">
        <v>42</v>
      </c>
      <c r="Y103" s="81">
        <v>43</v>
      </c>
      <c r="Z103" s="81">
        <v>43</v>
      </c>
      <c r="AA103" s="82">
        <v>42</v>
      </c>
      <c r="AB103" s="82">
        <v>43</v>
      </c>
      <c r="AC103" s="72">
        <f t="shared" si="50"/>
        <v>500</v>
      </c>
      <c r="AD103" s="82">
        <v>42</v>
      </c>
      <c r="AE103" s="82">
        <v>40</v>
      </c>
      <c r="AF103" s="82">
        <v>42</v>
      </c>
      <c r="AG103" s="82">
        <v>42</v>
      </c>
      <c r="AH103" s="82">
        <v>42</v>
      </c>
      <c r="AI103" s="82">
        <v>40</v>
      </c>
      <c r="AJ103" s="82">
        <v>22</v>
      </c>
      <c r="AK103" s="82">
        <v>23</v>
      </c>
      <c r="AL103" s="82">
        <v>22</v>
      </c>
      <c r="AM103" s="124">
        <v>21</v>
      </c>
      <c r="AN103" s="124">
        <v>21</v>
      </c>
      <c r="AO103" s="124">
        <v>20</v>
      </c>
      <c r="AP103" s="56">
        <v>21</v>
      </c>
      <c r="AQ103" s="39">
        <v>19</v>
      </c>
      <c r="AR103" s="39">
        <v>22</v>
      </c>
      <c r="AS103" s="39">
        <v>19</v>
      </c>
      <c r="AT103" s="39">
        <v>22</v>
      </c>
      <c r="AU103" s="39">
        <v>19</v>
      </c>
      <c r="AV103" s="39">
        <v>21</v>
      </c>
      <c r="AW103" s="39">
        <v>22</v>
      </c>
      <c r="AX103" s="39">
        <v>20</v>
      </c>
      <c r="AY103" s="39">
        <v>23</v>
      </c>
      <c r="AZ103" s="39">
        <v>20</v>
      </c>
      <c r="BA103" s="39">
        <v>19</v>
      </c>
      <c r="BB103" s="56">
        <v>21</v>
      </c>
      <c r="BC103" s="39">
        <v>18</v>
      </c>
      <c r="BD103" s="39">
        <v>20</v>
      </c>
      <c r="BE103" s="39">
        <v>22</v>
      </c>
      <c r="BF103" s="39">
        <v>21</v>
      </c>
      <c r="BG103" s="39">
        <v>19</v>
      </c>
      <c r="BH103" s="39">
        <v>22</v>
      </c>
      <c r="BI103" s="39">
        <v>21</v>
      </c>
      <c r="BJ103" s="39">
        <v>21</v>
      </c>
      <c r="BK103" s="39">
        <v>23</v>
      </c>
      <c r="BL103" s="39">
        <v>21</v>
      </c>
      <c r="BM103" s="39">
        <v>21</v>
      </c>
      <c r="BN103" s="208">
        <f t="shared" si="51"/>
        <v>250</v>
      </c>
      <c r="BO103" s="39">
        <v>21</v>
      </c>
      <c r="BP103" s="39">
        <v>20</v>
      </c>
      <c r="BQ103" s="39">
        <v>19</v>
      </c>
      <c r="BR103" s="39">
        <v>21</v>
      </c>
      <c r="BS103" s="39">
        <v>21</v>
      </c>
      <c r="BT103" s="39">
        <v>20</v>
      </c>
      <c r="BU103" s="39">
        <v>22</v>
      </c>
      <c r="BV103" s="39">
        <v>20</v>
      </c>
      <c r="BW103" s="39">
        <v>22</v>
      </c>
      <c r="BX103" s="39">
        <v>22</v>
      </c>
      <c r="BY103" s="39">
        <v>19</v>
      </c>
      <c r="BZ103" s="39">
        <v>22</v>
      </c>
      <c r="CA103" s="226">
        <f t="shared" si="29"/>
        <v>249</v>
      </c>
      <c r="CB103" s="56">
        <v>20</v>
      </c>
      <c r="CC103" s="39">
        <v>18</v>
      </c>
      <c r="CD103" s="39">
        <v>22</v>
      </c>
      <c r="CE103" s="39">
        <v>21</v>
      </c>
      <c r="CF103" s="39">
        <v>20</v>
      </c>
      <c r="CG103" s="39">
        <v>21</v>
      </c>
      <c r="CH103" s="39">
        <v>21</v>
      </c>
      <c r="CI103" s="39">
        <v>20</v>
      </c>
      <c r="CJ103" s="39">
        <v>22</v>
      </c>
      <c r="CK103" s="39">
        <v>22</v>
      </c>
      <c r="CL103" s="39">
        <v>20</v>
      </c>
      <c r="CM103" s="39">
        <v>22</v>
      </c>
      <c r="CN103" s="208">
        <f t="shared" si="52"/>
        <v>249</v>
      </c>
      <c r="CO103" s="39">
        <v>20</v>
      </c>
      <c r="CP103" s="39">
        <v>19</v>
      </c>
      <c r="CQ103" s="39">
        <v>22</v>
      </c>
      <c r="CR103" s="39">
        <v>21</v>
      </c>
      <c r="CS103" s="39">
        <v>20</v>
      </c>
      <c r="CT103" s="39">
        <v>21</v>
      </c>
      <c r="CU103" s="39">
        <v>21</v>
      </c>
      <c r="CV103" s="39">
        <v>23</v>
      </c>
      <c r="CW103" s="39">
        <v>22</v>
      </c>
      <c r="CX103" s="39">
        <v>21</v>
      </c>
      <c r="CY103" s="39">
        <v>21</v>
      </c>
      <c r="CZ103" s="39">
        <v>21</v>
      </c>
      <c r="DA103" s="226">
        <f t="shared" si="26"/>
        <v>252</v>
      </c>
      <c r="DB103" s="39">
        <v>21</v>
      </c>
      <c r="DC103" s="39">
        <v>18</v>
      </c>
      <c r="DD103" s="39">
        <v>23</v>
      </c>
      <c r="DE103" s="39">
        <v>19</v>
      </c>
      <c r="DF103" s="39">
        <v>22</v>
      </c>
      <c r="DG103" s="39">
        <v>20</v>
      </c>
      <c r="DH103" s="39">
        <v>20</v>
      </c>
      <c r="DI103" s="39">
        <v>22</v>
      </c>
      <c r="DJ103" s="39">
        <v>21</v>
      </c>
      <c r="DK103" s="39">
        <v>22</v>
      </c>
      <c r="DL103" s="39">
        <v>21</v>
      </c>
      <c r="DM103" s="39">
        <v>21</v>
      </c>
      <c r="DN103" s="226">
        <f t="shared" si="27"/>
        <v>250</v>
      </c>
      <c r="DO103" s="39">
        <v>22</v>
      </c>
      <c r="DP103" s="39">
        <v>18</v>
      </c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</row>
    <row r="104" spans="1:3419" ht="20.100000000000001" customHeight="1" x14ac:dyDescent="0.25">
      <c r="A104" s="285"/>
      <c r="B104" s="74" t="s">
        <v>15</v>
      </c>
      <c r="C104" s="75" t="s">
        <v>16</v>
      </c>
      <c r="D104" s="79">
        <v>16</v>
      </c>
      <c r="E104" s="80">
        <v>16</v>
      </c>
      <c r="F104" s="80">
        <v>15</v>
      </c>
      <c r="G104" s="80">
        <v>12</v>
      </c>
      <c r="H104" s="80">
        <v>24</v>
      </c>
      <c r="I104" s="80">
        <v>20</v>
      </c>
      <c r="J104" s="80">
        <v>7</v>
      </c>
      <c r="K104" s="80">
        <v>6</v>
      </c>
      <c r="L104" s="80">
        <v>7</v>
      </c>
      <c r="M104" s="80">
        <v>1</v>
      </c>
      <c r="N104" s="80">
        <v>2</v>
      </c>
      <c r="O104" s="80">
        <v>13</v>
      </c>
      <c r="P104" s="72">
        <f t="shared" si="49"/>
        <v>139</v>
      </c>
      <c r="Q104" s="81">
        <v>3</v>
      </c>
      <c r="R104" s="81">
        <v>2</v>
      </c>
      <c r="S104" s="81">
        <v>17</v>
      </c>
      <c r="T104" s="81">
        <v>29</v>
      </c>
      <c r="U104" s="81">
        <v>21</v>
      </c>
      <c r="V104" s="81">
        <v>2</v>
      </c>
      <c r="W104" s="81">
        <v>2</v>
      </c>
      <c r="X104" s="81"/>
      <c r="Y104" s="81">
        <v>2</v>
      </c>
      <c r="Z104" s="81">
        <v>7</v>
      </c>
      <c r="AA104" s="82">
        <v>11</v>
      </c>
      <c r="AB104" s="82">
        <v>6</v>
      </c>
      <c r="AC104" s="72">
        <f t="shared" si="50"/>
        <v>102</v>
      </c>
      <c r="AD104" s="82">
        <v>2</v>
      </c>
      <c r="AE104" s="82">
        <v>3</v>
      </c>
      <c r="AF104" s="82">
        <v>4</v>
      </c>
      <c r="AG104" s="82">
        <v>2</v>
      </c>
      <c r="AH104" s="82">
        <v>6</v>
      </c>
      <c r="AI104" s="82">
        <v>2</v>
      </c>
      <c r="AJ104" s="82">
        <v>0</v>
      </c>
      <c r="AK104" s="82">
        <v>2</v>
      </c>
      <c r="AL104" s="82">
        <v>1</v>
      </c>
      <c r="AM104" s="82">
        <v>0</v>
      </c>
      <c r="AN104" s="82">
        <v>0</v>
      </c>
      <c r="AO104" s="82">
        <v>2</v>
      </c>
      <c r="AP104" s="56">
        <v>2</v>
      </c>
      <c r="AQ104" s="39">
        <v>3</v>
      </c>
      <c r="AR104" s="39">
        <v>1</v>
      </c>
      <c r="AS104" s="39">
        <v>0</v>
      </c>
      <c r="AT104" s="39">
        <v>0</v>
      </c>
      <c r="AU104" s="39">
        <v>0</v>
      </c>
      <c r="AV104" s="39">
        <v>1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56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2</v>
      </c>
      <c r="BI104" s="39">
        <v>0</v>
      </c>
      <c r="BJ104" s="39">
        <v>0</v>
      </c>
      <c r="BK104" s="39">
        <v>0</v>
      </c>
      <c r="BL104" s="39">
        <v>0</v>
      </c>
      <c r="BM104" s="39">
        <v>1</v>
      </c>
      <c r="BN104" s="208">
        <f t="shared" si="51"/>
        <v>3</v>
      </c>
      <c r="BO104" s="39">
        <v>0</v>
      </c>
      <c r="BP104" s="39">
        <v>0</v>
      </c>
      <c r="BQ104" s="39">
        <v>0</v>
      </c>
      <c r="BR104" s="39">
        <v>0</v>
      </c>
      <c r="BS104" s="39">
        <v>1</v>
      </c>
      <c r="BT104" s="39">
        <v>0</v>
      </c>
      <c r="BU104" s="39">
        <v>2</v>
      </c>
      <c r="BV104" s="39">
        <v>0</v>
      </c>
      <c r="BW104" s="39">
        <v>0</v>
      </c>
      <c r="BX104" s="39">
        <v>3</v>
      </c>
      <c r="BY104" s="39">
        <v>0</v>
      </c>
      <c r="BZ104" s="39">
        <v>0</v>
      </c>
      <c r="CA104" s="226">
        <f t="shared" si="29"/>
        <v>6</v>
      </c>
      <c r="CB104" s="56">
        <v>1</v>
      </c>
      <c r="CC104" s="39">
        <v>2</v>
      </c>
      <c r="CD104" s="39">
        <v>1</v>
      </c>
      <c r="CE104" s="39">
        <v>0</v>
      </c>
      <c r="CF104" s="39">
        <v>1</v>
      </c>
      <c r="CG104" s="39">
        <v>0</v>
      </c>
      <c r="CH104" s="39">
        <v>0</v>
      </c>
      <c r="CI104" s="39">
        <v>2</v>
      </c>
      <c r="CJ104" s="39">
        <v>1</v>
      </c>
      <c r="CK104" s="39">
        <v>0</v>
      </c>
      <c r="CL104" s="39">
        <v>0</v>
      </c>
      <c r="CM104" s="39">
        <v>3</v>
      </c>
      <c r="CN104" s="208">
        <f t="shared" si="52"/>
        <v>11</v>
      </c>
      <c r="CO104" s="39">
        <v>0</v>
      </c>
      <c r="CP104" s="39">
        <v>0</v>
      </c>
      <c r="CQ104" s="39">
        <v>1</v>
      </c>
      <c r="CR104" s="39">
        <v>1</v>
      </c>
      <c r="CS104" s="39">
        <v>1</v>
      </c>
      <c r="CT104" s="39">
        <v>1</v>
      </c>
      <c r="CU104" s="39">
        <v>1</v>
      </c>
      <c r="CV104" s="39">
        <v>2</v>
      </c>
      <c r="CW104" s="39">
        <v>2</v>
      </c>
      <c r="CX104" s="39">
        <v>1</v>
      </c>
      <c r="CY104" s="39">
        <v>0</v>
      </c>
      <c r="CZ104" s="39">
        <v>0</v>
      </c>
      <c r="DA104" s="226">
        <f t="shared" si="26"/>
        <v>10</v>
      </c>
      <c r="DB104" s="39">
        <v>0</v>
      </c>
      <c r="DC104" s="39">
        <v>0</v>
      </c>
      <c r="DD104" s="39">
        <v>0</v>
      </c>
      <c r="DE104" s="39">
        <v>5</v>
      </c>
      <c r="DF104" s="39">
        <v>1</v>
      </c>
      <c r="DG104" s="39">
        <v>1</v>
      </c>
      <c r="DH104" s="39">
        <v>1</v>
      </c>
      <c r="DI104" s="39">
        <v>0</v>
      </c>
      <c r="DJ104" s="39">
        <v>2</v>
      </c>
      <c r="DK104" s="39">
        <v>3</v>
      </c>
      <c r="DL104" s="39">
        <v>2</v>
      </c>
      <c r="DM104" s="39">
        <v>1</v>
      </c>
      <c r="DN104" s="226">
        <f t="shared" si="27"/>
        <v>16</v>
      </c>
      <c r="DO104" s="39">
        <v>2</v>
      </c>
      <c r="DP104" s="39">
        <v>1</v>
      </c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</row>
    <row r="105" spans="1:3419" ht="20.100000000000001" customHeight="1" x14ac:dyDescent="0.25">
      <c r="A105" s="285"/>
      <c r="B105" s="74" t="s">
        <v>19</v>
      </c>
      <c r="C105" s="75" t="s">
        <v>20</v>
      </c>
      <c r="D105" s="79">
        <v>257</v>
      </c>
      <c r="E105" s="80">
        <v>212</v>
      </c>
      <c r="F105" s="80">
        <v>236</v>
      </c>
      <c r="G105" s="80">
        <v>254</v>
      </c>
      <c r="H105" s="80">
        <v>230</v>
      </c>
      <c r="I105" s="80">
        <v>237</v>
      </c>
      <c r="J105" s="80">
        <v>265</v>
      </c>
      <c r="K105" s="80">
        <v>232</v>
      </c>
      <c r="L105" s="80">
        <v>263</v>
      </c>
      <c r="M105" s="80">
        <v>235</v>
      </c>
      <c r="N105" s="80">
        <v>246</v>
      </c>
      <c r="O105" s="80">
        <v>256</v>
      </c>
      <c r="P105" s="72">
        <f t="shared" si="49"/>
        <v>2923</v>
      </c>
      <c r="Q105" s="81">
        <v>236</v>
      </c>
      <c r="R105" s="81">
        <v>211</v>
      </c>
      <c r="S105" s="81">
        <v>274</v>
      </c>
      <c r="T105" s="81">
        <v>250</v>
      </c>
      <c r="U105" s="81">
        <v>253</v>
      </c>
      <c r="V105" s="81">
        <v>241</v>
      </c>
      <c r="W105" s="81">
        <v>259</v>
      </c>
      <c r="X105" s="81">
        <v>266</v>
      </c>
      <c r="Y105" s="81">
        <v>268</v>
      </c>
      <c r="Z105" s="81">
        <v>253</v>
      </c>
      <c r="AA105" s="82">
        <v>245</v>
      </c>
      <c r="AB105" s="82">
        <v>279</v>
      </c>
      <c r="AC105" s="72">
        <f t="shared" si="50"/>
        <v>3035</v>
      </c>
      <c r="AD105" s="82">
        <v>235</v>
      </c>
      <c r="AE105" s="82">
        <v>238</v>
      </c>
      <c r="AF105" s="82">
        <v>243</v>
      </c>
      <c r="AG105" s="82">
        <v>229</v>
      </c>
      <c r="AH105" s="82">
        <v>261</v>
      </c>
      <c r="AI105" s="82">
        <v>247</v>
      </c>
      <c r="AJ105" s="82">
        <v>266</v>
      </c>
      <c r="AK105" s="82">
        <v>404</v>
      </c>
      <c r="AL105" s="82">
        <v>385</v>
      </c>
      <c r="AM105" s="124">
        <v>323</v>
      </c>
      <c r="AN105" s="124">
        <v>377</v>
      </c>
      <c r="AO105" s="124">
        <v>397</v>
      </c>
      <c r="AP105" s="56">
        <v>371</v>
      </c>
      <c r="AQ105" s="39">
        <v>372</v>
      </c>
      <c r="AR105" s="39">
        <v>449</v>
      </c>
      <c r="AS105" s="39">
        <v>351</v>
      </c>
      <c r="AT105" s="39">
        <v>435</v>
      </c>
      <c r="AU105" s="39">
        <v>371</v>
      </c>
      <c r="AV105" s="39">
        <v>387</v>
      </c>
      <c r="AW105" s="39">
        <v>416</v>
      </c>
      <c r="AX105" s="39">
        <v>382</v>
      </c>
      <c r="AY105" s="39">
        <v>413</v>
      </c>
      <c r="AZ105" s="39">
        <v>359</v>
      </c>
      <c r="BA105" s="39">
        <v>372</v>
      </c>
      <c r="BB105" s="56">
        <v>384</v>
      </c>
      <c r="BC105" s="39">
        <v>308</v>
      </c>
      <c r="BD105" s="39">
        <v>380</v>
      </c>
      <c r="BE105" s="39">
        <v>394</v>
      </c>
      <c r="BF105" s="39">
        <v>398</v>
      </c>
      <c r="BG105" s="39">
        <v>356</v>
      </c>
      <c r="BH105" s="39">
        <v>419</v>
      </c>
      <c r="BI105" s="39">
        <v>396</v>
      </c>
      <c r="BJ105" s="39">
        <v>394</v>
      </c>
      <c r="BK105" s="39">
        <v>442</v>
      </c>
      <c r="BL105" s="39">
        <v>434</v>
      </c>
      <c r="BM105" s="39">
        <v>449</v>
      </c>
      <c r="BN105" s="208">
        <f t="shared" si="51"/>
        <v>4754</v>
      </c>
      <c r="BO105" s="39">
        <v>444</v>
      </c>
      <c r="BP105" s="39">
        <v>407</v>
      </c>
      <c r="BQ105" s="39">
        <v>386</v>
      </c>
      <c r="BR105" s="39">
        <v>429</v>
      </c>
      <c r="BS105" s="39">
        <v>437</v>
      </c>
      <c r="BT105" s="39">
        <v>417</v>
      </c>
      <c r="BU105" s="39">
        <v>481</v>
      </c>
      <c r="BV105" s="39">
        <v>475</v>
      </c>
      <c r="BW105" s="39">
        <v>501</v>
      </c>
      <c r="BX105" s="39">
        <v>488</v>
      </c>
      <c r="BY105" s="39">
        <v>418</v>
      </c>
      <c r="BZ105" s="39">
        <v>482</v>
      </c>
      <c r="CA105" s="226">
        <f t="shared" si="29"/>
        <v>5365</v>
      </c>
      <c r="CB105" s="56">
        <v>396</v>
      </c>
      <c r="CC105" s="39">
        <v>362</v>
      </c>
      <c r="CD105" s="39">
        <v>448</v>
      </c>
      <c r="CE105" s="39">
        <v>419</v>
      </c>
      <c r="CF105" s="39">
        <v>439</v>
      </c>
      <c r="CG105" s="39">
        <v>437</v>
      </c>
      <c r="CH105" s="39">
        <v>463</v>
      </c>
      <c r="CI105" s="39">
        <v>412</v>
      </c>
      <c r="CJ105" s="39">
        <v>472</v>
      </c>
      <c r="CK105" s="39">
        <v>504</v>
      </c>
      <c r="CL105" s="39">
        <v>455</v>
      </c>
      <c r="CM105" s="39">
        <v>519</v>
      </c>
      <c r="CN105" s="208">
        <f t="shared" si="52"/>
        <v>5326</v>
      </c>
      <c r="CO105" s="39">
        <v>439</v>
      </c>
      <c r="CP105" s="39">
        <v>424</v>
      </c>
      <c r="CQ105" s="39">
        <v>495</v>
      </c>
      <c r="CR105" s="39">
        <v>487</v>
      </c>
      <c r="CS105" s="39">
        <v>480</v>
      </c>
      <c r="CT105" s="39">
        <v>493</v>
      </c>
      <c r="CU105" s="39">
        <v>435</v>
      </c>
      <c r="CV105" s="39">
        <v>541</v>
      </c>
      <c r="CW105" s="39">
        <v>564</v>
      </c>
      <c r="CX105" s="39">
        <v>530</v>
      </c>
      <c r="CY105" s="39">
        <v>549</v>
      </c>
      <c r="CZ105" s="39">
        <v>575</v>
      </c>
      <c r="DA105" s="226">
        <f t="shared" si="26"/>
        <v>6012</v>
      </c>
      <c r="DB105" s="39">
        <v>523</v>
      </c>
      <c r="DC105" s="39">
        <v>473</v>
      </c>
      <c r="DD105" s="39">
        <v>616</v>
      </c>
      <c r="DE105" s="39">
        <v>565</v>
      </c>
      <c r="DF105" s="39">
        <v>633</v>
      </c>
      <c r="DG105" s="39">
        <v>583</v>
      </c>
      <c r="DH105" s="39">
        <v>631</v>
      </c>
      <c r="DI105" s="39">
        <v>636</v>
      </c>
      <c r="DJ105" s="39">
        <v>638</v>
      </c>
      <c r="DK105" s="39">
        <v>698</v>
      </c>
      <c r="DL105" s="39">
        <v>666</v>
      </c>
      <c r="DM105" s="39">
        <v>653</v>
      </c>
      <c r="DN105" s="226">
        <f t="shared" si="27"/>
        <v>7315</v>
      </c>
      <c r="DO105" s="39">
        <v>700</v>
      </c>
      <c r="DP105" s="39">
        <v>562</v>
      </c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</row>
    <row r="106" spans="1:3419" ht="20.100000000000001" customHeight="1" x14ac:dyDescent="0.25">
      <c r="A106" s="285"/>
      <c r="B106" s="74" t="s">
        <v>240</v>
      </c>
      <c r="C106" s="75" t="s">
        <v>241</v>
      </c>
      <c r="D106" s="79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72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2"/>
      <c r="AB106" s="82"/>
      <c r="AC106" s="72"/>
      <c r="AD106" s="82"/>
      <c r="AE106" s="82"/>
      <c r="AF106" s="82"/>
      <c r="AG106" s="82"/>
      <c r="AH106" s="82"/>
      <c r="AI106" s="82"/>
      <c r="AJ106" s="82"/>
      <c r="AK106" s="82"/>
      <c r="AL106" s="82"/>
      <c r="AM106" s="124"/>
      <c r="AN106" s="124"/>
      <c r="AO106" s="124"/>
      <c r="AP106" s="56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56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208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226"/>
      <c r="CB106" s="56">
        <v>0</v>
      </c>
      <c r="CC106" s="39">
        <v>0</v>
      </c>
      <c r="CD106" s="39">
        <v>0</v>
      </c>
      <c r="CE106" s="39">
        <v>0</v>
      </c>
      <c r="CF106" s="39">
        <v>0</v>
      </c>
      <c r="CG106" s="39">
        <v>0</v>
      </c>
      <c r="CH106" s="39">
        <v>0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208">
        <f t="shared" si="52"/>
        <v>0</v>
      </c>
      <c r="CO106" s="39">
        <v>0</v>
      </c>
      <c r="CP106" s="39">
        <v>0</v>
      </c>
      <c r="CQ106" s="39">
        <v>0</v>
      </c>
      <c r="CR106" s="39">
        <v>0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39">
        <v>0</v>
      </c>
      <c r="DA106" s="226">
        <f t="shared" si="26"/>
        <v>0</v>
      </c>
      <c r="DB106" s="39">
        <v>0</v>
      </c>
      <c r="DC106" s="39">
        <v>0</v>
      </c>
      <c r="DD106" s="39">
        <v>0</v>
      </c>
      <c r="DE106" s="39">
        <v>0</v>
      </c>
      <c r="DF106" s="39">
        <v>0</v>
      </c>
      <c r="DG106" s="39">
        <v>0</v>
      </c>
      <c r="DH106" s="39">
        <v>0</v>
      </c>
      <c r="DI106" s="39">
        <v>0</v>
      </c>
      <c r="DJ106" s="39">
        <v>0</v>
      </c>
      <c r="DK106" s="39">
        <v>0</v>
      </c>
      <c r="DL106" s="39">
        <v>0</v>
      </c>
      <c r="DM106" s="39">
        <v>0</v>
      </c>
      <c r="DN106" s="226">
        <f t="shared" si="27"/>
        <v>0</v>
      </c>
      <c r="DO106" s="39">
        <v>1</v>
      </c>
      <c r="DP106" s="39">
        <v>0</v>
      </c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</row>
    <row r="107" spans="1:3419" ht="20.100000000000001" customHeight="1" x14ac:dyDescent="0.3">
      <c r="A107" s="285"/>
      <c r="B107" s="217" t="s">
        <v>143</v>
      </c>
      <c r="C107" s="239" t="s">
        <v>146</v>
      </c>
      <c r="D107" s="79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72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2"/>
      <c r="AB107" s="82"/>
      <c r="AC107" s="72"/>
      <c r="AD107" s="82"/>
      <c r="AE107" s="82"/>
      <c r="AF107" s="82"/>
      <c r="AG107" s="82"/>
      <c r="AH107" s="82"/>
      <c r="AI107" s="82"/>
      <c r="AJ107" s="82"/>
      <c r="AK107" s="82"/>
      <c r="AL107" s="82"/>
      <c r="AM107" s="124"/>
      <c r="AN107" s="124"/>
      <c r="AO107" s="124"/>
      <c r="AP107" s="56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56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208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226"/>
      <c r="CB107" s="56">
        <v>0</v>
      </c>
      <c r="CC107" s="39">
        <v>0</v>
      </c>
      <c r="CD107" s="39">
        <v>0</v>
      </c>
      <c r="CE107" s="39">
        <v>0</v>
      </c>
      <c r="CF107" s="39">
        <v>0</v>
      </c>
      <c r="CG107" s="39">
        <v>0</v>
      </c>
      <c r="CH107" s="39">
        <v>0</v>
      </c>
      <c r="CI107" s="39">
        <v>0</v>
      </c>
      <c r="CJ107" s="39">
        <v>0</v>
      </c>
      <c r="CK107" s="39">
        <v>0</v>
      </c>
      <c r="CL107" s="39">
        <v>0</v>
      </c>
      <c r="CM107" s="39">
        <v>0</v>
      </c>
      <c r="CN107" s="208">
        <f t="shared" si="52"/>
        <v>0</v>
      </c>
      <c r="CO107" s="39">
        <v>0</v>
      </c>
      <c r="CP107" s="39">
        <v>0</v>
      </c>
      <c r="CQ107" s="39">
        <v>0</v>
      </c>
      <c r="CR107" s="39">
        <v>0</v>
      </c>
      <c r="CS107" s="39">
        <v>0</v>
      </c>
      <c r="CT107" s="39">
        <v>0</v>
      </c>
      <c r="CU107" s="39">
        <v>0</v>
      </c>
      <c r="CV107" s="39">
        <v>0</v>
      </c>
      <c r="CW107" s="39">
        <v>0</v>
      </c>
      <c r="CX107" s="39">
        <v>0</v>
      </c>
      <c r="CY107" s="39">
        <v>0</v>
      </c>
      <c r="CZ107" s="39">
        <v>0</v>
      </c>
      <c r="DA107" s="226">
        <f t="shared" si="26"/>
        <v>0</v>
      </c>
      <c r="DB107" s="39">
        <v>0</v>
      </c>
      <c r="DC107" s="39">
        <v>1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39">
        <v>0</v>
      </c>
      <c r="DJ107" s="39">
        <v>0</v>
      </c>
      <c r="DK107" s="39">
        <v>0</v>
      </c>
      <c r="DL107" s="39">
        <v>0</v>
      </c>
      <c r="DM107" s="39">
        <v>0</v>
      </c>
      <c r="DN107" s="226">
        <f t="shared" si="27"/>
        <v>1</v>
      </c>
      <c r="DO107" s="39">
        <v>0</v>
      </c>
      <c r="DP107" s="39">
        <v>0</v>
      </c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</row>
    <row r="108" spans="1:3419" ht="20.100000000000001" customHeight="1" x14ac:dyDescent="0.25">
      <c r="A108" s="285"/>
      <c r="B108" s="48" t="s">
        <v>26</v>
      </c>
      <c r="C108" s="55" t="s">
        <v>66</v>
      </c>
      <c r="D108" s="79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0">
        <v>0</v>
      </c>
      <c r="K108" s="80">
        <v>0</v>
      </c>
      <c r="L108" s="80">
        <v>0</v>
      </c>
      <c r="M108" s="80">
        <v>0</v>
      </c>
      <c r="N108" s="80">
        <v>0</v>
      </c>
      <c r="O108" s="80">
        <v>0</v>
      </c>
      <c r="P108" s="72">
        <f t="shared" si="49"/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1">
        <v>0</v>
      </c>
      <c r="W108" s="81">
        <v>0</v>
      </c>
      <c r="X108" s="81">
        <v>0</v>
      </c>
      <c r="Y108" s="81">
        <v>0</v>
      </c>
      <c r="Z108" s="81">
        <v>0</v>
      </c>
      <c r="AA108" s="82">
        <v>0</v>
      </c>
      <c r="AB108" s="82">
        <v>0</v>
      </c>
      <c r="AC108" s="72">
        <f t="shared" si="50"/>
        <v>0</v>
      </c>
      <c r="AD108" s="82">
        <v>0</v>
      </c>
      <c r="AE108" s="82">
        <v>0</v>
      </c>
      <c r="AF108" s="82">
        <v>0</v>
      </c>
      <c r="AG108" s="82">
        <v>0</v>
      </c>
      <c r="AH108" s="82">
        <v>0</v>
      </c>
      <c r="AI108" s="82">
        <v>0</v>
      </c>
      <c r="AJ108" s="82">
        <v>0</v>
      </c>
      <c r="AK108" s="82">
        <v>0</v>
      </c>
      <c r="AL108" s="82">
        <v>0</v>
      </c>
      <c r="AM108" s="82">
        <v>0</v>
      </c>
      <c r="AN108" s="82">
        <v>0</v>
      </c>
      <c r="AO108" s="82">
        <v>0</v>
      </c>
      <c r="AP108" s="130">
        <v>0</v>
      </c>
      <c r="AQ108" s="82">
        <v>0</v>
      </c>
      <c r="AR108" s="82">
        <v>0</v>
      </c>
      <c r="AS108" s="82">
        <v>0</v>
      </c>
      <c r="AT108" s="82">
        <v>0</v>
      </c>
      <c r="AU108" s="82">
        <v>0</v>
      </c>
      <c r="AV108" s="82">
        <v>0</v>
      </c>
      <c r="AW108" s="82">
        <v>0</v>
      </c>
      <c r="AX108" s="82">
        <v>0</v>
      </c>
      <c r="AY108" s="82">
        <v>0</v>
      </c>
      <c r="AZ108" s="82">
        <v>0</v>
      </c>
      <c r="BA108" s="82">
        <v>0</v>
      </c>
      <c r="BB108" s="130">
        <v>0</v>
      </c>
      <c r="BC108" s="82">
        <v>0</v>
      </c>
      <c r="BD108" s="82">
        <v>0</v>
      </c>
      <c r="BE108" s="82">
        <v>0</v>
      </c>
      <c r="BF108" s="82">
        <v>0</v>
      </c>
      <c r="BG108" s="82">
        <v>0</v>
      </c>
      <c r="BH108" s="82">
        <v>0</v>
      </c>
      <c r="BI108" s="82">
        <v>0</v>
      </c>
      <c r="BJ108" s="82">
        <v>0</v>
      </c>
      <c r="BK108" s="82">
        <v>0</v>
      </c>
      <c r="BL108" s="82">
        <v>0</v>
      </c>
      <c r="BM108" s="82">
        <v>0</v>
      </c>
      <c r="BN108" s="208">
        <f t="shared" si="51"/>
        <v>0</v>
      </c>
      <c r="BO108" s="82">
        <v>0</v>
      </c>
      <c r="BP108" s="82">
        <v>0</v>
      </c>
      <c r="BQ108" s="82">
        <v>0</v>
      </c>
      <c r="BR108" s="82">
        <v>0</v>
      </c>
      <c r="BS108" s="82">
        <v>0</v>
      </c>
      <c r="BT108" s="82">
        <v>0</v>
      </c>
      <c r="BU108" s="82">
        <v>0</v>
      </c>
      <c r="BV108" s="82">
        <v>0</v>
      </c>
      <c r="BW108" s="82">
        <v>12</v>
      </c>
      <c r="BX108" s="82">
        <v>50</v>
      </c>
      <c r="BY108" s="82">
        <v>12</v>
      </c>
      <c r="BZ108" s="82">
        <v>26</v>
      </c>
      <c r="CA108" s="226">
        <f t="shared" si="29"/>
        <v>100</v>
      </c>
      <c r="CB108" s="130">
        <v>16</v>
      </c>
      <c r="CC108" s="82">
        <v>22</v>
      </c>
      <c r="CD108" s="82">
        <v>17</v>
      </c>
      <c r="CE108" s="82">
        <v>38</v>
      </c>
      <c r="CF108" s="82">
        <v>33</v>
      </c>
      <c r="CG108" s="82">
        <v>20</v>
      </c>
      <c r="CH108" s="82">
        <v>20</v>
      </c>
      <c r="CI108" s="82">
        <v>15</v>
      </c>
      <c r="CJ108" s="82">
        <v>6</v>
      </c>
      <c r="CK108" s="82">
        <v>9</v>
      </c>
      <c r="CL108" s="82">
        <v>16</v>
      </c>
      <c r="CM108" s="82">
        <v>23</v>
      </c>
      <c r="CN108" s="208">
        <f t="shared" si="52"/>
        <v>235</v>
      </c>
      <c r="CO108" s="82">
        <v>27</v>
      </c>
      <c r="CP108" s="82">
        <v>23</v>
      </c>
      <c r="CQ108" s="82">
        <v>44</v>
      </c>
      <c r="CR108" s="82">
        <v>34</v>
      </c>
      <c r="CS108" s="82">
        <v>35</v>
      </c>
      <c r="CT108" s="82">
        <v>28</v>
      </c>
      <c r="CU108" s="82">
        <v>32</v>
      </c>
      <c r="CV108" s="82">
        <v>48</v>
      </c>
      <c r="CW108" s="82">
        <v>45</v>
      </c>
      <c r="CX108" s="82">
        <v>71</v>
      </c>
      <c r="CY108" s="82">
        <v>53</v>
      </c>
      <c r="CZ108" s="82">
        <v>53</v>
      </c>
      <c r="DA108" s="226">
        <f t="shared" si="26"/>
        <v>493</v>
      </c>
      <c r="DB108" s="82">
        <v>18</v>
      </c>
      <c r="DC108" s="82">
        <v>37</v>
      </c>
      <c r="DD108" s="82">
        <v>44</v>
      </c>
      <c r="DE108" s="82">
        <v>55</v>
      </c>
      <c r="DF108" s="82">
        <v>42</v>
      </c>
      <c r="DG108" s="82">
        <v>27</v>
      </c>
      <c r="DH108" s="82">
        <v>41</v>
      </c>
      <c r="DI108" s="82">
        <v>25</v>
      </c>
      <c r="DJ108" s="82">
        <v>33</v>
      </c>
      <c r="DK108" s="82">
        <v>65</v>
      </c>
      <c r="DL108" s="82">
        <v>48</v>
      </c>
      <c r="DM108" s="82">
        <v>32</v>
      </c>
      <c r="DN108" s="226">
        <f t="shared" si="27"/>
        <v>467</v>
      </c>
      <c r="DO108" s="82">
        <v>25</v>
      </c>
      <c r="DP108" s="82">
        <v>29</v>
      </c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</row>
    <row r="109" spans="1:3419" ht="20.100000000000001" customHeight="1" x14ac:dyDescent="0.25">
      <c r="A109" s="285"/>
      <c r="B109" s="48" t="s">
        <v>90</v>
      </c>
      <c r="C109" s="55" t="s">
        <v>94</v>
      </c>
      <c r="D109" s="79">
        <v>0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183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80">
        <v>0</v>
      </c>
      <c r="AC109" s="197">
        <v>0</v>
      </c>
      <c r="AD109" s="80">
        <v>0</v>
      </c>
      <c r="AE109" s="80">
        <v>0</v>
      </c>
      <c r="AF109" s="80">
        <v>0</v>
      </c>
      <c r="AG109" s="80">
        <v>0</v>
      </c>
      <c r="AH109" s="80">
        <v>0</v>
      </c>
      <c r="AI109" s="80">
        <v>0</v>
      </c>
      <c r="AJ109" s="80">
        <v>0</v>
      </c>
      <c r="AK109" s="80">
        <v>0</v>
      </c>
      <c r="AL109" s="80">
        <v>0</v>
      </c>
      <c r="AM109" s="80">
        <v>0</v>
      </c>
      <c r="AN109" s="80">
        <v>0</v>
      </c>
      <c r="AO109" s="80">
        <v>0</v>
      </c>
      <c r="AP109" s="56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0</v>
      </c>
      <c r="AX109" s="39">
        <v>0</v>
      </c>
      <c r="AY109" s="39">
        <v>0</v>
      </c>
      <c r="AZ109" s="39">
        <v>0</v>
      </c>
      <c r="BA109" s="39">
        <v>0</v>
      </c>
      <c r="BB109" s="56">
        <v>0</v>
      </c>
      <c r="BC109" s="39">
        <v>0</v>
      </c>
      <c r="BD109" s="39">
        <v>0</v>
      </c>
      <c r="BE109" s="39">
        <v>0</v>
      </c>
      <c r="BF109" s="39">
        <v>0</v>
      </c>
      <c r="BG109" s="39">
        <v>0</v>
      </c>
      <c r="BH109" s="39">
        <v>0</v>
      </c>
      <c r="BI109" s="39">
        <v>0</v>
      </c>
      <c r="BJ109" s="39">
        <v>0</v>
      </c>
      <c r="BK109" s="39">
        <v>0</v>
      </c>
      <c r="BL109" s="39">
        <v>0</v>
      </c>
      <c r="BM109" s="39">
        <v>0</v>
      </c>
      <c r="BN109" s="208">
        <f t="shared" si="51"/>
        <v>0</v>
      </c>
      <c r="BO109" s="39">
        <v>0</v>
      </c>
      <c r="BP109" s="39">
        <v>0</v>
      </c>
      <c r="BQ109" s="39">
        <v>0</v>
      </c>
      <c r="BR109" s="39">
        <v>0</v>
      </c>
      <c r="BS109" s="39">
        <v>0</v>
      </c>
      <c r="BT109" s="39">
        <v>0</v>
      </c>
      <c r="BU109" s="39">
        <v>0</v>
      </c>
      <c r="BV109" s="39">
        <v>0</v>
      </c>
      <c r="BW109" s="39">
        <v>0</v>
      </c>
      <c r="BX109" s="39">
        <v>0</v>
      </c>
      <c r="BY109" s="39">
        <v>0</v>
      </c>
      <c r="BZ109" s="39">
        <v>234</v>
      </c>
      <c r="CA109" s="226">
        <f t="shared" si="29"/>
        <v>234</v>
      </c>
      <c r="CB109" s="56">
        <v>225</v>
      </c>
      <c r="CC109" s="39">
        <v>205</v>
      </c>
      <c r="CD109" s="39">
        <v>265</v>
      </c>
      <c r="CE109" s="39">
        <v>245</v>
      </c>
      <c r="CF109" s="39">
        <v>225</v>
      </c>
      <c r="CG109" s="39">
        <v>256</v>
      </c>
      <c r="CH109" s="39">
        <v>247</v>
      </c>
      <c r="CI109" s="39">
        <v>242</v>
      </c>
      <c r="CJ109" s="39">
        <v>261</v>
      </c>
      <c r="CK109" s="39">
        <v>268</v>
      </c>
      <c r="CL109" s="39">
        <v>244</v>
      </c>
      <c r="CM109" s="39">
        <v>272</v>
      </c>
      <c r="CN109" s="208">
        <f t="shared" si="52"/>
        <v>2955</v>
      </c>
      <c r="CO109" s="39">
        <v>240</v>
      </c>
      <c r="CP109" s="39">
        <v>239</v>
      </c>
      <c r="CQ109" s="39">
        <v>255</v>
      </c>
      <c r="CR109" s="39">
        <v>240</v>
      </c>
      <c r="CS109" s="39">
        <v>244</v>
      </c>
      <c r="CT109" s="39">
        <v>250</v>
      </c>
      <c r="CU109" s="39">
        <v>242</v>
      </c>
      <c r="CV109" s="39">
        <v>266</v>
      </c>
      <c r="CW109" s="39">
        <v>264</v>
      </c>
      <c r="CX109" s="39">
        <v>239</v>
      </c>
      <c r="CY109" s="39">
        <v>241</v>
      </c>
      <c r="CZ109" s="39">
        <v>256</v>
      </c>
      <c r="DA109" s="226">
        <f t="shared" si="26"/>
        <v>2976</v>
      </c>
      <c r="DB109" s="39">
        <v>243</v>
      </c>
      <c r="DC109" s="39">
        <v>198</v>
      </c>
      <c r="DD109" s="39">
        <v>276</v>
      </c>
      <c r="DE109" s="39">
        <v>228</v>
      </c>
      <c r="DF109" s="39">
        <v>268</v>
      </c>
      <c r="DG109" s="39">
        <v>273</v>
      </c>
      <c r="DH109" s="39">
        <v>247</v>
      </c>
      <c r="DI109" s="39">
        <v>291</v>
      </c>
      <c r="DJ109" s="39">
        <v>275</v>
      </c>
      <c r="DK109" s="39">
        <v>302</v>
      </c>
      <c r="DL109" s="39">
        <v>287</v>
      </c>
      <c r="DM109" s="39">
        <v>281</v>
      </c>
      <c r="DN109" s="226">
        <f t="shared" si="27"/>
        <v>3169</v>
      </c>
      <c r="DO109" s="39">
        <v>278</v>
      </c>
      <c r="DP109" s="39">
        <v>245</v>
      </c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</row>
    <row r="110" spans="1:3419" ht="20.100000000000001" customHeight="1" x14ac:dyDescent="0.25">
      <c r="A110" s="285"/>
      <c r="B110" s="48" t="s">
        <v>88</v>
      </c>
      <c r="C110" s="55" t="s">
        <v>93</v>
      </c>
      <c r="D110" s="79">
        <v>0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80">
        <v>0</v>
      </c>
      <c r="K110" s="80">
        <v>0</v>
      </c>
      <c r="L110" s="80">
        <v>0</v>
      </c>
      <c r="M110" s="80">
        <v>0</v>
      </c>
      <c r="N110" s="80">
        <v>0</v>
      </c>
      <c r="O110" s="80">
        <v>0</v>
      </c>
      <c r="P110" s="183">
        <v>0</v>
      </c>
      <c r="Q110" s="80">
        <v>0</v>
      </c>
      <c r="R110" s="80">
        <v>0</v>
      </c>
      <c r="S110" s="80">
        <v>0</v>
      </c>
      <c r="T110" s="80">
        <v>0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80">
        <v>0</v>
      </c>
      <c r="AC110" s="197">
        <v>0</v>
      </c>
      <c r="AD110" s="80">
        <v>0</v>
      </c>
      <c r="AE110" s="80">
        <v>0</v>
      </c>
      <c r="AF110" s="80">
        <v>0</v>
      </c>
      <c r="AG110" s="80">
        <v>0</v>
      </c>
      <c r="AH110" s="80">
        <v>0</v>
      </c>
      <c r="AI110" s="80">
        <v>0</v>
      </c>
      <c r="AJ110" s="80">
        <v>0</v>
      </c>
      <c r="AK110" s="80">
        <v>0</v>
      </c>
      <c r="AL110" s="80">
        <v>0</v>
      </c>
      <c r="AM110" s="80">
        <v>0</v>
      </c>
      <c r="AN110" s="80">
        <v>0</v>
      </c>
      <c r="AO110" s="80">
        <v>0</v>
      </c>
      <c r="AP110" s="56">
        <v>0</v>
      </c>
      <c r="AQ110" s="39">
        <v>0</v>
      </c>
      <c r="AR110" s="39">
        <v>0</v>
      </c>
      <c r="AS110" s="39">
        <v>0</v>
      </c>
      <c r="AT110" s="39">
        <v>0</v>
      </c>
      <c r="AU110" s="39">
        <v>0</v>
      </c>
      <c r="AV110" s="39">
        <v>0</v>
      </c>
      <c r="AW110" s="39">
        <v>0</v>
      </c>
      <c r="AX110" s="39">
        <v>0</v>
      </c>
      <c r="AY110" s="39">
        <v>0</v>
      </c>
      <c r="AZ110" s="39">
        <v>0</v>
      </c>
      <c r="BA110" s="39">
        <v>0</v>
      </c>
      <c r="BB110" s="56">
        <v>0</v>
      </c>
      <c r="BC110" s="39">
        <v>0</v>
      </c>
      <c r="BD110" s="39">
        <v>0</v>
      </c>
      <c r="BE110" s="39">
        <v>0</v>
      </c>
      <c r="BF110" s="39">
        <v>0</v>
      </c>
      <c r="BG110" s="39">
        <v>0</v>
      </c>
      <c r="BH110" s="39">
        <v>0</v>
      </c>
      <c r="BI110" s="39">
        <v>0</v>
      </c>
      <c r="BJ110" s="39">
        <v>0</v>
      </c>
      <c r="BK110" s="39">
        <v>0</v>
      </c>
      <c r="BL110" s="39">
        <v>0</v>
      </c>
      <c r="BM110" s="39">
        <v>0</v>
      </c>
      <c r="BN110" s="208">
        <f t="shared" si="51"/>
        <v>0</v>
      </c>
      <c r="BO110" s="39">
        <v>0</v>
      </c>
      <c r="BP110" s="39">
        <v>0</v>
      </c>
      <c r="BQ110" s="39">
        <v>0</v>
      </c>
      <c r="BR110" s="39">
        <v>0</v>
      </c>
      <c r="BS110" s="39">
        <v>0</v>
      </c>
      <c r="BT110" s="39">
        <v>0</v>
      </c>
      <c r="BU110" s="39">
        <v>0</v>
      </c>
      <c r="BV110" s="39">
        <v>0</v>
      </c>
      <c r="BW110" s="39">
        <v>0</v>
      </c>
      <c r="BX110" s="39">
        <v>0</v>
      </c>
      <c r="BY110" s="39">
        <v>0</v>
      </c>
      <c r="BZ110" s="39">
        <v>161</v>
      </c>
      <c r="CA110" s="226">
        <f t="shared" si="29"/>
        <v>161</v>
      </c>
      <c r="CB110" s="56">
        <v>155</v>
      </c>
      <c r="CC110" s="39">
        <v>127</v>
      </c>
      <c r="CD110" s="39">
        <v>178</v>
      </c>
      <c r="CE110" s="39">
        <v>148</v>
      </c>
      <c r="CF110" s="39">
        <v>149</v>
      </c>
      <c r="CG110" s="39">
        <v>160</v>
      </c>
      <c r="CH110" s="39">
        <v>160</v>
      </c>
      <c r="CI110" s="39">
        <v>150</v>
      </c>
      <c r="CJ110" s="39">
        <v>161</v>
      </c>
      <c r="CK110" s="39">
        <v>163</v>
      </c>
      <c r="CL110" s="39">
        <v>121</v>
      </c>
      <c r="CM110" s="39">
        <v>135</v>
      </c>
      <c r="CN110" s="208">
        <f t="shared" si="52"/>
        <v>1807</v>
      </c>
      <c r="CO110" s="39">
        <v>130</v>
      </c>
      <c r="CP110" s="39">
        <v>114</v>
      </c>
      <c r="CQ110" s="39">
        <v>144</v>
      </c>
      <c r="CR110" s="39">
        <v>142</v>
      </c>
      <c r="CS110" s="39">
        <v>116</v>
      </c>
      <c r="CT110" s="39">
        <v>114</v>
      </c>
      <c r="CU110" s="39">
        <v>120</v>
      </c>
      <c r="CV110" s="39">
        <v>114</v>
      </c>
      <c r="CW110" s="39">
        <v>119</v>
      </c>
      <c r="CX110" s="39">
        <v>114</v>
      </c>
      <c r="CY110" s="39">
        <v>117</v>
      </c>
      <c r="CZ110" s="39">
        <v>138</v>
      </c>
      <c r="DA110" s="226">
        <f t="shared" si="26"/>
        <v>1482</v>
      </c>
      <c r="DB110" s="39">
        <v>144</v>
      </c>
      <c r="DC110" s="39">
        <v>103</v>
      </c>
      <c r="DD110" s="39">
        <v>142</v>
      </c>
      <c r="DE110" s="39">
        <v>124</v>
      </c>
      <c r="DF110" s="39">
        <v>163</v>
      </c>
      <c r="DG110" s="39">
        <v>145</v>
      </c>
      <c r="DH110" s="39">
        <v>134</v>
      </c>
      <c r="DI110" s="39">
        <v>186</v>
      </c>
      <c r="DJ110" s="39">
        <v>159</v>
      </c>
      <c r="DK110" s="39">
        <v>161</v>
      </c>
      <c r="DL110" s="39">
        <v>153</v>
      </c>
      <c r="DM110" s="39">
        <v>150</v>
      </c>
      <c r="DN110" s="226">
        <f t="shared" si="27"/>
        <v>1764</v>
      </c>
      <c r="DO110" s="39">
        <v>165</v>
      </c>
      <c r="DP110" s="39">
        <v>128</v>
      </c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</row>
    <row r="111" spans="1:3419" ht="20.100000000000001" customHeight="1" x14ac:dyDescent="0.25">
      <c r="A111" s="285"/>
      <c r="B111" s="48" t="s">
        <v>91</v>
      </c>
      <c r="C111" s="55" t="s">
        <v>95</v>
      </c>
      <c r="D111" s="79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183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0">
        <v>0</v>
      </c>
      <c r="AC111" s="197">
        <v>0</v>
      </c>
      <c r="AD111" s="80">
        <v>0</v>
      </c>
      <c r="AE111" s="80">
        <v>0</v>
      </c>
      <c r="AF111" s="80">
        <v>0</v>
      </c>
      <c r="AG111" s="80">
        <v>0</v>
      </c>
      <c r="AH111" s="80">
        <v>0</v>
      </c>
      <c r="AI111" s="80">
        <v>0</v>
      </c>
      <c r="AJ111" s="80">
        <v>0</v>
      </c>
      <c r="AK111" s="80">
        <v>0</v>
      </c>
      <c r="AL111" s="80">
        <v>0</v>
      </c>
      <c r="AM111" s="80">
        <v>0</v>
      </c>
      <c r="AN111" s="80">
        <v>0</v>
      </c>
      <c r="AO111" s="80">
        <v>0</v>
      </c>
      <c r="AP111" s="56">
        <v>0</v>
      </c>
      <c r="AQ111" s="39">
        <v>0</v>
      </c>
      <c r="AR111" s="39">
        <v>0</v>
      </c>
      <c r="AS111" s="39">
        <v>0</v>
      </c>
      <c r="AT111" s="39">
        <v>0</v>
      </c>
      <c r="AU111" s="39">
        <v>0</v>
      </c>
      <c r="AV111" s="39">
        <v>0</v>
      </c>
      <c r="AW111" s="39">
        <v>0</v>
      </c>
      <c r="AX111" s="39">
        <v>0</v>
      </c>
      <c r="AY111" s="39">
        <v>0</v>
      </c>
      <c r="AZ111" s="39">
        <v>0</v>
      </c>
      <c r="BA111" s="39">
        <v>0</v>
      </c>
      <c r="BB111" s="56">
        <v>0</v>
      </c>
      <c r="BC111" s="39">
        <v>0</v>
      </c>
      <c r="BD111" s="39">
        <v>0</v>
      </c>
      <c r="BE111" s="39">
        <v>0</v>
      </c>
      <c r="BF111" s="39">
        <v>0</v>
      </c>
      <c r="BG111" s="39">
        <v>0</v>
      </c>
      <c r="BH111" s="39">
        <v>0</v>
      </c>
      <c r="BI111" s="39">
        <v>0</v>
      </c>
      <c r="BJ111" s="39">
        <v>0</v>
      </c>
      <c r="BK111" s="39">
        <v>0</v>
      </c>
      <c r="BL111" s="39">
        <v>0</v>
      </c>
      <c r="BM111" s="39">
        <v>0</v>
      </c>
      <c r="BN111" s="208">
        <f t="shared" si="51"/>
        <v>0</v>
      </c>
      <c r="BO111" s="39">
        <v>0</v>
      </c>
      <c r="BP111" s="39">
        <v>0</v>
      </c>
      <c r="BQ111" s="39">
        <v>0</v>
      </c>
      <c r="BR111" s="39">
        <v>0</v>
      </c>
      <c r="BS111" s="39">
        <v>0</v>
      </c>
      <c r="BT111" s="39">
        <v>0</v>
      </c>
      <c r="BU111" s="39">
        <v>0</v>
      </c>
      <c r="BV111" s="39">
        <v>0</v>
      </c>
      <c r="BW111" s="39">
        <v>0</v>
      </c>
      <c r="BX111" s="39">
        <v>0</v>
      </c>
      <c r="BY111" s="39">
        <v>0</v>
      </c>
      <c r="BZ111" s="39">
        <v>57</v>
      </c>
      <c r="CA111" s="226">
        <f t="shared" si="29"/>
        <v>57</v>
      </c>
      <c r="CB111" s="56">
        <v>41</v>
      </c>
      <c r="CC111" s="39">
        <v>27</v>
      </c>
      <c r="CD111" s="39">
        <v>17</v>
      </c>
      <c r="CE111" s="39">
        <v>23</v>
      </c>
      <c r="CF111" s="39">
        <v>9</v>
      </c>
      <c r="CG111" s="39">
        <v>9</v>
      </c>
      <c r="CH111" s="39">
        <v>7</v>
      </c>
      <c r="CI111" s="39">
        <v>10</v>
      </c>
      <c r="CJ111" s="39">
        <v>6</v>
      </c>
      <c r="CK111" s="39">
        <v>6</v>
      </c>
      <c r="CL111" s="39">
        <v>11</v>
      </c>
      <c r="CM111" s="39">
        <v>19</v>
      </c>
      <c r="CN111" s="208">
        <f t="shared" si="52"/>
        <v>185</v>
      </c>
      <c r="CO111" s="39">
        <v>20</v>
      </c>
      <c r="CP111" s="39">
        <v>20</v>
      </c>
      <c r="CQ111" s="39">
        <v>21</v>
      </c>
      <c r="CR111" s="39">
        <v>17</v>
      </c>
      <c r="CS111" s="39">
        <v>20</v>
      </c>
      <c r="CT111" s="39">
        <v>16</v>
      </c>
      <c r="CU111" s="39">
        <v>18</v>
      </c>
      <c r="CV111" s="39">
        <v>19</v>
      </c>
      <c r="CW111" s="39">
        <v>13</v>
      </c>
      <c r="CX111" s="39">
        <v>19</v>
      </c>
      <c r="CY111" s="39">
        <v>12</v>
      </c>
      <c r="CZ111" s="39">
        <v>14</v>
      </c>
      <c r="DA111" s="226">
        <f t="shared" si="26"/>
        <v>209</v>
      </c>
      <c r="DB111" s="39">
        <v>16</v>
      </c>
      <c r="DC111" s="39">
        <v>11</v>
      </c>
      <c r="DD111" s="39">
        <v>20</v>
      </c>
      <c r="DE111" s="39">
        <v>11</v>
      </c>
      <c r="DF111" s="39">
        <v>20</v>
      </c>
      <c r="DG111" s="39">
        <v>16</v>
      </c>
      <c r="DH111" s="39">
        <v>15</v>
      </c>
      <c r="DI111" s="39">
        <v>12</v>
      </c>
      <c r="DJ111" s="39">
        <v>11</v>
      </c>
      <c r="DK111" s="39">
        <v>10</v>
      </c>
      <c r="DL111" s="39">
        <v>11</v>
      </c>
      <c r="DM111" s="39">
        <v>17</v>
      </c>
      <c r="DN111" s="226">
        <f t="shared" si="27"/>
        <v>170</v>
      </c>
      <c r="DO111" s="39">
        <v>16</v>
      </c>
      <c r="DP111" s="39">
        <v>13</v>
      </c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</row>
    <row r="112" spans="1:3419" ht="20.100000000000001" customHeight="1" x14ac:dyDescent="0.25">
      <c r="A112" s="285"/>
      <c r="B112" s="48" t="s">
        <v>65</v>
      </c>
      <c r="C112" s="55" t="s">
        <v>67</v>
      </c>
      <c r="D112" s="79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72">
        <f>SUM(D112:O112)</f>
        <v>0</v>
      </c>
      <c r="Q112" s="81">
        <v>0</v>
      </c>
      <c r="R112" s="81">
        <v>0</v>
      </c>
      <c r="S112" s="81">
        <v>0</v>
      </c>
      <c r="T112" s="81">
        <v>0</v>
      </c>
      <c r="U112" s="81">
        <v>0</v>
      </c>
      <c r="V112" s="81">
        <v>0</v>
      </c>
      <c r="W112" s="81">
        <v>0</v>
      </c>
      <c r="X112" s="81">
        <v>0</v>
      </c>
      <c r="Y112" s="81">
        <v>0</v>
      </c>
      <c r="Z112" s="81">
        <v>0</v>
      </c>
      <c r="AA112" s="82">
        <v>0</v>
      </c>
      <c r="AB112" s="82">
        <v>0</v>
      </c>
      <c r="AC112" s="72">
        <f>SUM(Q112:AB112)</f>
        <v>0</v>
      </c>
      <c r="AD112" s="82">
        <v>0</v>
      </c>
      <c r="AE112" s="82">
        <v>0</v>
      </c>
      <c r="AF112" s="82">
        <v>0</v>
      </c>
      <c r="AG112" s="82">
        <v>0</v>
      </c>
      <c r="AH112" s="82">
        <v>0</v>
      </c>
      <c r="AI112" s="82">
        <v>0</v>
      </c>
      <c r="AJ112" s="82">
        <v>0</v>
      </c>
      <c r="AK112" s="82">
        <v>0</v>
      </c>
      <c r="AL112" s="82">
        <v>0</v>
      </c>
      <c r="AM112" s="82">
        <v>0</v>
      </c>
      <c r="AN112" s="82">
        <v>0</v>
      </c>
      <c r="AO112" s="82">
        <v>0</v>
      </c>
      <c r="AP112" s="130">
        <v>0</v>
      </c>
      <c r="AQ112" s="82">
        <v>0</v>
      </c>
      <c r="AR112" s="82">
        <v>0</v>
      </c>
      <c r="AS112" s="82">
        <v>0</v>
      </c>
      <c r="AT112" s="82">
        <v>0</v>
      </c>
      <c r="AU112" s="82">
        <v>0</v>
      </c>
      <c r="AV112" s="82">
        <v>0</v>
      </c>
      <c r="AW112" s="82">
        <v>0</v>
      </c>
      <c r="AX112" s="82">
        <v>0</v>
      </c>
      <c r="AY112" s="82">
        <v>0</v>
      </c>
      <c r="AZ112" s="82">
        <v>0</v>
      </c>
      <c r="BA112" s="82">
        <v>0</v>
      </c>
      <c r="BB112" s="130">
        <v>0</v>
      </c>
      <c r="BC112" s="82">
        <v>0</v>
      </c>
      <c r="BD112" s="82">
        <v>0</v>
      </c>
      <c r="BE112" s="82">
        <v>0</v>
      </c>
      <c r="BF112" s="82">
        <v>0</v>
      </c>
      <c r="BG112" s="82">
        <v>0</v>
      </c>
      <c r="BH112" s="82">
        <v>0</v>
      </c>
      <c r="BI112" s="82">
        <v>0</v>
      </c>
      <c r="BJ112" s="82">
        <v>0</v>
      </c>
      <c r="BK112" s="82">
        <v>0</v>
      </c>
      <c r="BL112" s="82">
        <v>0</v>
      </c>
      <c r="BM112" s="82">
        <v>0</v>
      </c>
      <c r="BN112" s="208">
        <f t="shared" si="51"/>
        <v>0</v>
      </c>
      <c r="BO112" s="82">
        <v>0</v>
      </c>
      <c r="BP112" s="82">
        <v>0</v>
      </c>
      <c r="BQ112" s="82">
        <v>0</v>
      </c>
      <c r="BR112" s="82">
        <v>0</v>
      </c>
      <c r="BS112" s="82">
        <v>0</v>
      </c>
      <c r="BT112" s="82">
        <v>0</v>
      </c>
      <c r="BU112" s="82">
        <v>0</v>
      </c>
      <c r="BV112" s="82">
        <v>0</v>
      </c>
      <c r="BW112" s="82">
        <v>0</v>
      </c>
      <c r="BX112" s="82">
        <v>0</v>
      </c>
      <c r="BY112" s="82">
        <v>0</v>
      </c>
      <c r="BZ112" s="82">
        <v>0</v>
      </c>
      <c r="CA112" s="226">
        <f t="shared" si="29"/>
        <v>0</v>
      </c>
      <c r="CB112" s="130">
        <v>0</v>
      </c>
      <c r="CC112" s="82">
        <v>0</v>
      </c>
      <c r="CD112" s="82">
        <v>0</v>
      </c>
      <c r="CE112" s="82">
        <v>0</v>
      </c>
      <c r="CF112" s="82">
        <v>0</v>
      </c>
      <c r="CG112" s="82">
        <v>0</v>
      </c>
      <c r="CH112" s="82">
        <v>0</v>
      </c>
      <c r="CI112" s="82">
        <v>0</v>
      </c>
      <c r="CJ112" s="82">
        <v>0</v>
      </c>
      <c r="CK112" s="82">
        <v>0</v>
      </c>
      <c r="CL112" s="82">
        <v>0</v>
      </c>
      <c r="CM112" s="82">
        <v>0</v>
      </c>
      <c r="CN112" s="208">
        <f t="shared" si="52"/>
        <v>0</v>
      </c>
      <c r="CO112" s="82">
        <v>0</v>
      </c>
      <c r="CP112" s="82">
        <v>0</v>
      </c>
      <c r="CQ112" s="82">
        <v>0</v>
      </c>
      <c r="CR112" s="82">
        <v>0</v>
      </c>
      <c r="CS112" s="82">
        <v>0</v>
      </c>
      <c r="CT112" s="82">
        <v>0</v>
      </c>
      <c r="CU112" s="82">
        <v>0</v>
      </c>
      <c r="CV112" s="82">
        <v>0</v>
      </c>
      <c r="CW112" s="82">
        <v>0</v>
      </c>
      <c r="CX112" s="82">
        <v>0</v>
      </c>
      <c r="CY112" s="82">
        <v>0</v>
      </c>
      <c r="CZ112" s="82">
        <v>0</v>
      </c>
      <c r="DA112" s="226">
        <f t="shared" si="26"/>
        <v>0</v>
      </c>
      <c r="DB112" s="82">
        <v>0</v>
      </c>
      <c r="DC112" s="82">
        <v>0</v>
      </c>
      <c r="DD112" s="82">
        <v>0</v>
      </c>
      <c r="DE112" s="82">
        <v>0</v>
      </c>
      <c r="DF112" s="82">
        <v>0</v>
      </c>
      <c r="DG112" s="82">
        <v>0</v>
      </c>
      <c r="DH112" s="82">
        <v>0</v>
      </c>
      <c r="DI112" s="82">
        <v>0</v>
      </c>
      <c r="DJ112" s="82">
        <v>0</v>
      </c>
      <c r="DK112" s="82">
        <v>0</v>
      </c>
      <c r="DL112" s="82">
        <v>0</v>
      </c>
      <c r="DM112" s="82">
        <v>0</v>
      </c>
      <c r="DN112" s="226">
        <f t="shared" si="27"/>
        <v>0</v>
      </c>
      <c r="DO112" s="82">
        <v>0</v>
      </c>
      <c r="DP112" s="82">
        <v>0</v>
      </c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</row>
    <row r="113" spans="1:141" ht="20.100000000000001" customHeight="1" x14ac:dyDescent="0.25">
      <c r="A113" s="285"/>
      <c r="B113" s="48" t="s">
        <v>111</v>
      </c>
      <c r="C113" s="218" t="s">
        <v>138</v>
      </c>
      <c r="D113" s="79">
        <v>0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0">
        <v>0</v>
      </c>
      <c r="K113" s="80">
        <v>0</v>
      </c>
      <c r="L113" s="80">
        <v>0</v>
      </c>
      <c r="M113" s="80">
        <v>0</v>
      </c>
      <c r="N113" s="80">
        <v>0</v>
      </c>
      <c r="O113" s="80">
        <v>0</v>
      </c>
      <c r="P113" s="72">
        <f>SUM(D113:O113)</f>
        <v>0</v>
      </c>
      <c r="Q113" s="81">
        <v>0</v>
      </c>
      <c r="R113" s="81">
        <v>0</v>
      </c>
      <c r="S113" s="81">
        <v>0</v>
      </c>
      <c r="T113" s="81">
        <v>0</v>
      </c>
      <c r="U113" s="81">
        <v>0</v>
      </c>
      <c r="V113" s="81">
        <v>0</v>
      </c>
      <c r="W113" s="81">
        <v>0</v>
      </c>
      <c r="X113" s="81">
        <v>0</v>
      </c>
      <c r="Y113" s="81">
        <v>0</v>
      </c>
      <c r="Z113" s="81">
        <v>0</v>
      </c>
      <c r="AA113" s="82">
        <v>0</v>
      </c>
      <c r="AB113" s="82">
        <v>0</v>
      </c>
      <c r="AC113" s="72">
        <f>SUM(Q113:AB113)</f>
        <v>0</v>
      </c>
      <c r="AD113" s="82">
        <v>0</v>
      </c>
      <c r="AE113" s="82">
        <v>0</v>
      </c>
      <c r="AF113" s="82">
        <v>0</v>
      </c>
      <c r="AG113" s="82">
        <v>0</v>
      </c>
      <c r="AH113" s="82">
        <v>0</v>
      </c>
      <c r="AI113" s="82">
        <v>0</v>
      </c>
      <c r="AJ113" s="82">
        <v>0</v>
      </c>
      <c r="AK113" s="82">
        <v>0</v>
      </c>
      <c r="AL113" s="82">
        <v>0</v>
      </c>
      <c r="AM113" s="82">
        <v>0</v>
      </c>
      <c r="AN113" s="82">
        <v>0</v>
      </c>
      <c r="AO113" s="82">
        <v>0</v>
      </c>
      <c r="AP113" s="130">
        <v>0</v>
      </c>
      <c r="AQ113" s="82">
        <v>0</v>
      </c>
      <c r="AR113" s="82">
        <v>0</v>
      </c>
      <c r="AS113" s="82">
        <v>0</v>
      </c>
      <c r="AT113" s="82">
        <v>0</v>
      </c>
      <c r="AU113" s="82">
        <v>0</v>
      </c>
      <c r="AV113" s="82">
        <v>0</v>
      </c>
      <c r="AW113" s="82">
        <v>0</v>
      </c>
      <c r="AX113" s="82">
        <v>0</v>
      </c>
      <c r="AY113" s="82">
        <v>0</v>
      </c>
      <c r="AZ113" s="82">
        <v>0</v>
      </c>
      <c r="BA113" s="82">
        <v>0</v>
      </c>
      <c r="BB113" s="130">
        <v>0</v>
      </c>
      <c r="BC113" s="82">
        <v>0</v>
      </c>
      <c r="BD113" s="82">
        <v>0</v>
      </c>
      <c r="BE113" s="82">
        <v>0</v>
      </c>
      <c r="BF113" s="82">
        <v>0</v>
      </c>
      <c r="BG113" s="82">
        <v>0</v>
      </c>
      <c r="BH113" s="82">
        <v>0</v>
      </c>
      <c r="BI113" s="82">
        <v>0</v>
      </c>
      <c r="BJ113" s="82">
        <v>0</v>
      </c>
      <c r="BK113" s="82">
        <v>0</v>
      </c>
      <c r="BL113" s="82">
        <v>0</v>
      </c>
      <c r="BM113" s="82">
        <v>0</v>
      </c>
      <c r="BN113" s="208">
        <f t="shared" si="51"/>
        <v>0</v>
      </c>
      <c r="BO113" s="82">
        <v>0</v>
      </c>
      <c r="BP113" s="82">
        <v>0</v>
      </c>
      <c r="BQ113" s="82">
        <v>0</v>
      </c>
      <c r="BR113" s="82">
        <v>0</v>
      </c>
      <c r="BS113" s="82">
        <v>0</v>
      </c>
      <c r="BT113" s="82">
        <v>0</v>
      </c>
      <c r="BU113" s="82">
        <v>0</v>
      </c>
      <c r="BV113" s="82">
        <v>0</v>
      </c>
      <c r="BW113" s="82">
        <v>0</v>
      </c>
      <c r="BX113" s="82">
        <v>0</v>
      </c>
      <c r="BY113" s="82">
        <v>0</v>
      </c>
      <c r="BZ113" s="82">
        <v>0</v>
      </c>
      <c r="CA113" s="226">
        <f t="shared" si="29"/>
        <v>0</v>
      </c>
      <c r="CB113" s="130">
        <v>0</v>
      </c>
      <c r="CC113" s="82">
        <v>0</v>
      </c>
      <c r="CD113" s="82">
        <v>0</v>
      </c>
      <c r="CE113" s="82">
        <v>0</v>
      </c>
      <c r="CF113" s="82">
        <v>0</v>
      </c>
      <c r="CG113" s="82">
        <v>0</v>
      </c>
      <c r="CH113" s="82">
        <v>0</v>
      </c>
      <c r="CI113" s="82">
        <v>0</v>
      </c>
      <c r="CJ113" s="82">
        <v>0</v>
      </c>
      <c r="CK113" s="82">
        <v>0</v>
      </c>
      <c r="CL113" s="82">
        <v>0</v>
      </c>
      <c r="CM113" s="82">
        <v>0</v>
      </c>
      <c r="CN113" s="208">
        <f t="shared" si="52"/>
        <v>0</v>
      </c>
      <c r="CO113" s="82">
        <v>0</v>
      </c>
      <c r="CP113" s="82">
        <v>0</v>
      </c>
      <c r="CQ113" s="82">
        <v>0</v>
      </c>
      <c r="CR113" s="82">
        <v>1</v>
      </c>
      <c r="CS113" s="82">
        <v>1</v>
      </c>
      <c r="CT113" s="82">
        <v>0</v>
      </c>
      <c r="CU113" s="82">
        <v>6</v>
      </c>
      <c r="CV113" s="82">
        <v>6</v>
      </c>
      <c r="CW113" s="82">
        <v>3</v>
      </c>
      <c r="CX113" s="82">
        <v>2</v>
      </c>
      <c r="CY113" s="82">
        <v>7</v>
      </c>
      <c r="CZ113" s="82">
        <v>23</v>
      </c>
      <c r="DA113" s="226">
        <f t="shared" si="26"/>
        <v>49</v>
      </c>
      <c r="DB113" s="82">
        <v>5</v>
      </c>
      <c r="DC113" s="82">
        <v>1</v>
      </c>
      <c r="DD113" s="82">
        <v>2</v>
      </c>
      <c r="DE113" s="82">
        <v>1</v>
      </c>
      <c r="DF113" s="82">
        <v>1</v>
      </c>
      <c r="DG113" s="82">
        <v>2</v>
      </c>
      <c r="DH113" s="82">
        <v>2</v>
      </c>
      <c r="DI113" s="82">
        <v>4</v>
      </c>
      <c r="DJ113" s="82">
        <v>3</v>
      </c>
      <c r="DK113" s="82">
        <v>5</v>
      </c>
      <c r="DL113" s="82">
        <v>1</v>
      </c>
      <c r="DM113" s="82">
        <v>2</v>
      </c>
      <c r="DN113" s="226">
        <f t="shared" si="27"/>
        <v>29</v>
      </c>
      <c r="DO113" s="82">
        <v>1</v>
      </c>
      <c r="DP113" s="82">
        <v>3</v>
      </c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</row>
    <row r="114" spans="1:141" ht="19.5" customHeight="1" x14ac:dyDescent="0.25">
      <c r="A114" s="285"/>
      <c r="B114" s="74" t="s">
        <v>17</v>
      </c>
      <c r="C114" s="75" t="s">
        <v>18</v>
      </c>
      <c r="D114" s="79">
        <v>217</v>
      </c>
      <c r="E114" s="80">
        <v>201</v>
      </c>
      <c r="F114" s="80">
        <v>256</v>
      </c>
      <c r="G114" s="80">
        <v>235</v>
      </c>
      <c r="H114" s="80">
        <v>218</v>
      </c>
      <c r="I114" s="80">
        <v>246</v>
      </c>
      <c r="J114" s="80">
        <v>245</v>
      </c>
      <c r="K114" s="80">
        <v>227</v>
      </c>
      <c r="L114" s="80">
        <v>257</v>
      </c>
      <c r="M114" s="80">
        <v>262</v>
      </c>
      <c r="N114" s="80">
        <v>237</v>
      </c>
      <c r="O114" s="80">
        <v>260</v>
      </c>
      <c r="P114" s="72">
        <f>SUM(D114:O114)</f>
        <v>2861</v>
      </c>
      <c r="Q114" s="81">
        <v>219</v>
      </c>
      <c r="R114" s="81">
        <v>223</v>
      </c>
      <c r="S114" s="81">
        <v>287</v>
      </c>
      <c r="T114" s="81">
        <v>251</v>
      </c>
      <c r="U114" s="81">
        <v>256</v>
      </c>
      <c r="V114" s="81">
        <v>258</v>
      </c>
      <c r="W114" s="81">
        <v>274</v>
      </c>
      <c r="X114" s="81">
        <v>257</v>
      </c>
      <c r="Y114" s="81">
        <v>274</v>
      </c>
      <c r="Z114" s="81">
        <v>268</v>
      </c>
      <c r="AA114" s="82">
        <v>276</v>
      </c>
      <c r="AB114" s="82">
        <v>292</v>
      </c>
      <c r="AC114" s="72">
        <f>SUM(Q114:AB114)</f>
        <v>3135</v>
      </c>
      <c r="AD114" s="82">
        <v>268</v>
      </c>
      <c r="AE114" s="82">
        <v>241</v>
      </c>
      <c r="AF114" s="82">
        <v>273</v>
      </c>
      <c r="AG114" s="82">
        <v>283</v>
      </c>
      <c r="AH114" s="82">
        <v>284</v>
      </c>
      <c r="AI114" s="82">
        <v>280</v>
      </c>
      <c r="AJ114" s="82">
        <v>298</v>
      </c>
      <c r="AK114" s="82">
        <v>413</v>
      </c>
      <c r="AL114" s="82">
        <v>421</v>
      </c>
      <c r="AM114" s="82">
        <v>401</v>
      </c>
      <c r="AN114" s="82">
        <v>403</v>
      </c>
      <c r="AO114" s="82">
        <v>414</v>
      </c>
      <c r="AP114" s="56">
        <v>372</v>
      </c>
      <c r="AQ114" s="39">
        <v>348</v>
      </c>
      <c r="AR114" s="39">
        <v>422</v>
      </c>
      <c r="AS114" s="39">
        <v>408</v>
      </c>
      <c r="AT114" s="39">
        <v>486</v>
      </c>
      <c r="AU114" s="39">
        <v>425</v>
      </c>
      <c r="AV114" s="39">
        <v>486</v>
      </c>
      <c r="AW114" s="39">
        <v>497</v>
      </c>
      <c r="AX114" s="39">
        <v>429</v>
      </c>
      <c r="AY114" s="39">
        <v>558</v>
      </c>
      <c r="AZ114" s="39">
        <v>494</v>
      </c>
      <c r="BA114" s="39">
        <v>453</v>
      </c>
      <c r="BB114" s="56">
        <v>477</v>
      </c>
      <c r="BC114" s="39">
        <v>459</v>
      </c>
      <c r="BD114" s="39">
        <v>482</v>
      </c>
      <c r="BE114" s="39">
        <v>553</v>
      </c>
      <c r="BF114" s="39">
        <v>482</v>
      </c>
      <c r="BG114" s="39">
        <v>484</v>
      </c>
      <c r="BH114" s="39">
        <v>572</v>
      </c>
      <c r="BI114" s="39">
        <v>534</v>
      </c>
      <c r="BJ114" s="39">
        <v>535</v>
      </c>
      <c r="BK114" s="39">
        <v>569</v>
      </c>
      <c r="BL114" s="39">
        <v>532</v>
      </c>
      <c r="BM114" s="39">
        <v>532</v>
      </c>
      <c r="BN114" s="208">
        <f t="shared" si="51"/>
        <v>6211</v>
      </c>
      <c r="BO114" s="39">
        <v>511</v>
      </c>
      <c r="BP114" s="39">
        <v>512</v>
      </c>
      <c r="BQ114" s="39">
        <v>516</v>
      </c>
      <c r="BR114" s="39">
        <v>524</v>
      </c>
      <c r="BS114" s="39">
        <v>567</v>
      </c>
      <c r="BT114" s="39">
        <v>542</v>
      </c>
      <c r="BU114" s="39">
        <v>587</v>
      </c>
      <c r="BV114" s="39">
        <v>538</v>
      </c>
      <c r="BW114" s="39">
        <v>575</v>
      </c>
      <c r="BX114" s="39">
        <v>556</v>
      </c>
      <c r="BY114" s="39">
        <v>443</v>
      </c>
      <c r="BZ114" s="39">
        <v>523</v>
      </c>
      <c r="CA114" s="226">
        <f t="shared" si="29"/>
        <v>6394</v>
      </c>
      <c r="CB114" s="56">
        <v>473</v>
      </c>
      <c r="CC114" s="39">
        <v>403</v>
      </c>
      <c r="CD114" s="39">
        <v>486</v>
      </c>
      <c r="CE114" s="39">
        <v>505</v>
      </c>
      <c r="CF114" s="39">
        <v>440</v>
      </c>
      <c r="CG114" s="39">
        <v>453</v>
      </c>
      <c r="CH114" s="39">
        <v>505</v>
      </c>
      <c r="CI114" s="39">
        <v>429</v>
      </c>
      <c r="CJ114" s="39">
        <v>473</v>
      </c>
      <c r="CK114" s="39">
        <v>482</v>
      </c>
      <c r="CL114" s="39">
        <v>453</v>
      </c>
      <c r="CM114" s="39">
        <v>519</v>
      </c>
      <c r="CN114" s="208">
        <f t="shared" si="52"/>
        <v>5621</v>
      </c>
      <c r="CO114" s="39">
        <v>431</v>
      </c>
      <c r="CP114" s="39">
        <v>432</v>
      </c>
      <c r="CQ114" s="39">
        <v>510</v>
      </c>
      <c r="CR114" s="39">
        <v>482</v>
      </c>
      <c r="CS114" s="39">
        <v>438</v>
      </c>
      <c r="CT114" s="39">
        <v>512</v>
      </c>
      <c r="CU114" s="39">
        <v>527</v>
      </c>
      <c r="CV114" s="39">
        <v>573</v>
      </c>
      <c r="CW114" s="39">
        <v>561</v>
      </c>
      <c r="CX114" s="39">
        <v>560</v>
      </c>
      <c r="CY114" s="39">
        <v>539</v>
      </c>
      <c r="CZ114" s="39">
        <v>532</v>
      </c>
      <c r="DA114" s="226">
        <f t="shared" si="26"/>
        <v>6097</v>
      </c>
      <c r="DB114" s="39">
        <v>523</v>
      </c>
      <c r="DC114" s="39">
        <v>464</v>
      </c>
      <c r="DD114" s="39">
        <v>632</v>
      </c>
      <c r="DE114" s="39">
        <v>498</v>
      </c>
      <c r="DF114" s="39">
        <v>588</v>
      </c>
      <c r="DG114" s="39">
        <v>539</v>
      </c>
      <c r="DH114" s="39">
        <v>548</v>
      </c>
      <c r="DI114" s="39">
        <v>594</v>
      </c>
      <c r="DJ114" s="39">
        <v>588</v>
      </c>
      <c r="DK114" s="39">
        <v>580</v>
      </c>
      <c r="DL114" s="39">
        <v>558</v>
      </c>
      <c r="DM114" s="39">
        <v>537</v>
      </c>
      <c r="DN114" s="226">
        <f t="shared" si="27"/>
        <v>6649</v>
      </c>
      <c r="DO114" s="39">
        <v>574</v>
      </c>
      <c r="DP114" s="39">
        <v>486</v>
      </c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</row>
    <row r="115" spans="1:141" ht="20.100000000000001" customHeight="1" x14ac:dyDescent="0.25">
      <c r="A115" s="285"/>
      <c r="B115" s="48" t="s">
        <v>101</v>
      </c>
      <c r="C115" s="55" t="s">
        <v>102</v>
      </c>
      <c r="D115" s="79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80">
        <v>0</v>
      </c>
      <c r="K115" s="80">
        <v>0</v>
      </c>
      <c r="L115" s="80">
        <v>0</v>
      </c>
      <c r="M115" s="80">
        <v>0</v>
      </c>
      <c r="N115" s="80">
        <v>0</v>
      </c>
      <c r="O115" s="80">
        <v>0</v>
      </c>
      <c r="P115" s="183">
        <v>0</v>
      </c>
      <c r="Q115" s="80">
        <v>0</v>
      </c>
      <c r="R115" s="80">
        <v>0</v>
      </c>
      <c r="S115" s="80">
        <v>0</v>
      </c>
      <c r="T115" s="80">
        <v>0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80">
        <v>0</v>
      </c>
      <c r="AB115" s="80">
        <v>0</v>
      </c>
      <c r="AC115" s="197">
        <v>0</v>
      </c>
      <c r="AD115" s="80">
        <v>0</v>
      </c>
      <c r="AE115" s="80">
        <v>0</v>
      </c>
      <c r="AF115" s="80">
        <v>0</v>
      </c>
      <c r="AG115" s="80">
        <v>0</v>
      </c>
      <c r="AH115" s="80">
        <v>0</v>
      </c>
      <c r="AI115" s="80">
        <v>0</v>
      </c>
      <c r="AJ115" s="80">
        <v>0</v>
      </c>
      <c r="AK115" s="80">
        <v>0</v>
      </c>
      <c r="AL115" s="80">
        <v>0</v>
      </c>
      <c r="AM115" s="80">
        <v>0</v>
      </c>
      <c r="AN115" s="80">
        <v>0</v>
      </c>
      <c r="AO115" s="80">
        <v>0</v>
      </c>
      <c r="AP115" s="56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56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0</v>
      </c>
      <c r="BH115" s="39">
        <v>0</v>
      </c>
      <c r="BI115" s="39">
        <v>0</v>
      </c>
      <c r="BJ115" s="39">
        <v>0</v>
      </c>
      <c r="BK115" s="39">
        <v>0</v>
      </c>
      <c r="BL115" s="39">
        <v>0</v>
      </c>
      <c r="BM115" s="39">
        <v>0</v>
      </c>
      <c r="BN115" s="208">
        <f t="shared" si="51"/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226">
        <f t="shared" si="29"/>
        <v>0</v>
      </c>
      <c r="CB115" s="56">
        <v>0</v>
      </c>
      <c r="CC115" s="39">
        <v>2</v>
      </c>
      <c r="CD115" s="39">
        <v>23</v>
      </c>
      <c r="CE115" s="39">
        <v>16</v>
      </c>
      <c r="CF115" s="39">
        <v>21</v>
      </c>
      <c r="CG115" s="39">
        <v>26</v>
      </c>
      <c r="CH115" s="39">
        <v>33</v>
      </c>
      <c r="CI115" s="39">
        <v>25</v>
      </c>
      <c r="CJ115" s="39">
        <v>16</v>
      </c>
      <c r="CK115" s="39">
        <v>25</v>
      </c>
      <c r="CL115" s="39">
        <v>13</v>
      </c>
      <c r="CM115" s="39">
        <v>28</v>
      </c>
      <c r="CN115" s="208">
        <f t="shared" si="52"/>
        <v>228</v>
      </c>
      <c r="CO115" s="39">
        <v>11</v>
      </c>
      <c r="CP115" s="39">
        <v>14</v>
      </c>
      <c r="CQ115" s="39">
        <v>19</v>
      </c>
      <c r="CR115" s="39">
        <v>11</v>
      </c>
      <c r="CS115" s="39">
        <v>17</v>
      </c>
      <c r="CT115" s="39">
        <v>30</v>
      </c>
      <c r="CU115" s="39">
        <v>17</v>
      </c>
      <c r="CV115" s="39">
        <v>20</v>
      </c>
      <c r="CW115" s="39">
        <v>33</v>
      </c>
      <c r="CX115" s="39">
        <v>19</v>
      </c>
      <c r="CY115" s="39">
        <v>22</v>
      </c>
      <c r="CZ115" s="39">
        <v>29</v>
      </c>
      <c r="DA115" s="226">
        <f t="shared" si="26"/>
        <v>242</v>
      </c>
      <c r="DB115" s="39">
        <v>22</v>
      </c>
      <c r="DC115" s="39">
        <v>16</v>
      </c>
      <c r="DD115" s="39">
        <v>31</v>
      </c>
      <c r="DE115" s="39">
        <v>20</v>
      </c>
      <c r="DF115" s="39">
        <v>28</v>
      </c>
      <c r="DG115" s="39">
        <v>25</v>
      </c>
      <c r="DH115" s="39">
        <v>22</v>
      </c>
      <c r="DI115" s="39">
        <v>41</v>
      </c>
      <c r="DJ115" s="39">
        <v>35</v>
      </c>
      <c r="DK115" s="39">
        <v>51</v>
      </c>
      <c r="DL115" s="39">
        <v>30</v>
      </c>
      <c r="DM115" s="39">
        <v>35</v>
      </c>
      <c r="DN115" s="226">
        <f t="shared" si="27"/>
        <v>356</v>
      </c>
      <c r="DO115" s="39">
        <v>26</v>
      </c>
      <c r="DP115" s="39">
        <v>32</v>
      </c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</row>
    <row r="116" spans="1:141" ht="20.100000000000001" customHeight="1" x14ac:dyDescent="0.25">
      <c r="A116" s="285"/>
      <c r="B116" s="48" t="s">
        <v>99</v>
      </c>
      <c r="C116" s="55" t="s">
        <v>140</v>
      </c>
      <c r="D116" s="79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183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197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56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56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208"/>
      <c r="BO116" s="39"/>
      <c r="BP116" s="39"/>
      <c r="BQ116" s="39"/>
      <c r="BR116" s="39"/>
      <c r="BS116" s="39"/>
      <c r="BT116" s="39"/>
      <c r="BU116" s="39"/>
      <c r="BV116" s="39"/>
      <c r="BW116" s="39">
        <v>0</v>
      </c>
      <c r="BX116" s="39">
        <v>0</v>
      </c>
      <c r="BY116" s="39">
        <v>0</v>
      </c>
      <c r="BZ116" s="39">
        <v>0</v>
      </c>
      <c r="CA116" s="226">
        <f t="shared" si="29"/>
        <v>0</v>
      </c>
      <c r="CB116" s="56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208">
        <f t="shared" si="52"/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1</v>
      </c>
      <c r="CX116" s="39">
        <v>0</v>
      </c>
      <c r="CY116" s="39">
        <v>0</v>
      </c>
      <c r="CZ116" s="39">
        <v>0</v>
      </c>
      <c r="DA116" s="226">
        <f t="shared" si="26"/>
        <v>1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39">
        <v>0</v>
      </c>
      <c r="DJ116" s="39">
        <v>0</v>
      </c>
      <c r="DK116" s="39">
        <v>0</v>
      </c>
      <c r="DL116" s="39">
        <v>0</v>
      </c>
      <c r="DM116" s="39">
        <v>0</v>
      </c>
      <c r="DN116" s="226">
        <f t="shared" si="27"/>
        <v>0</v>
      </c>
      <c r="DO116" s="39">
        <v>0</v>
      </c>
      <c r="DP116" s="39">
        <v>0</v>
      </c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9"/>
      <c r="EF116" s="119"/>
      <c r="EG116" s="119"/>
      <c r="EH116" s="119"/>
      <c r="EI116" s="119"/>
      <c r="EJ116" s="119"/>
      <c r="EK116" s="119"/>
    </row>
    <row r="117" spans="1:141" ht="20.100000000000001" customHeight="1" x14ac:dyDescent="0.25">
      <c r="A117" s="285"/>
      <c r="B117" s="217" t="s">
        <v>28</v>
      </c>
      <c r="C117" s="218" t="s">
        <v>29</v>
      </c>
      <c r="D117" s="219">
        <v>1</v>
      </c>
      <c r="E117" s="220">
        <v>4</v>
      </c>
      <c r="F117" s="220">
        <v>0</v>
      </c>
      <c r="G117" s="220">
        <v>0</v>
      </c>
      <c r="H117" s="220">
        <v>2</v>
      </c>
      <c r="I117" s="220">
        <v>0</v>
      </c>
      <c r="J117" s="220">
        <v>0</v>
      </c>
      <c r="K117" s="220">
        <v>0</v>
      </c>
      <c r="L117" s="220">
        <v>0</v>
      </c>
      <c r="M117" s="221">
        <v>0</v>
      </c>
      <c r="N117" s="221">
        <v>0</v>
      </c>
      <c r="O117" s="220">
        <v>0</v>
      </c>
      <c r="P117" s="222">
        <f>SUM(D117:O117)</f>
        <v>7</v>
      </c>
      <c r="Q117" s="223">
        <v>0</v>
      </c>
      <c r="R117" s="223">
        <v>0</v>
      </c>
      <c r="S117" s="223">
        <v>0</v>
      </c>
      <c r="T117" s="223">
        <v>0</v>
      </c>
      <c r="U117" s="223">
        <v>0</v>
      </c>
      <c r="V117" s="223">
        <v>0</v>
      </c>
      <c r="W117" s="223">
        <v>0</v>
      </c>
      <c r="X117" s="223">
        <v>0</v>
      </c>
      <c r="Y117" s="223">
        <v>0</v>
      </c>
      <c r="Z117" s="223">
        <v>0</v>
      </c>
      <c r="AA117" s="223">
        <v>0</v>
      </c>
      <c r="AB117" s="224">
        <v>0</v>
      </c>
      <c r="AC117" s="222">
        <f>SUM(Q117:AB117)</f>
        <v>0</v>
      </c>
      <c r="AD117" s="224">
        <v>0</v>
      </c>
      <c r="AE117" s="224">
        <v>0</v>
      </c>
      <c r="AF117" s="224">
        <v>0</v>
      </c>
      <c r="AG117" s="224">
        <v>1</v>
      </c>
      <c r="AH117" s="224">
        <v>2</v>
      </c>
      <c r="AI117" s="224">
        <v>0</v>
      </c>
      <c r="AJ117" s="224">
        <v>0</v>
      </c>
      <c r="AK117" s="224">
        <v>0</v>
      </c>
      <c r="AL117" s="224">
        <v>0</v>
      </c>
      <c r="AM117" s="224">
        <v>0</v>
      </c>
      <c r="AN117" s="224">
        <v>0</v>
      </c>
      <c r="AO117" s="224">
        <v>0</v>
      </c>
      <c r="AP117" s="225">
        <v>0</v>
      </c>
      <c r="AQ117" s="224">
        <v>0</v>
      </c>
      <c r="AR117" s="224">
        <v>0</v>
      </c>
      <c r="AS117" s="224">
        <v>0</v>
      </c>
      <c r="AT117" s="224">
        <v>0</v>
      </c>
      <c r="AU117" s="224">
        <v>0</v>
      </c>
      <c r="AV117" s="224">
        <v>0</v>
      </c>
      <c r="AW117" s="224">
        <v>0</v>
      </c>
      <c r="AX117" s="224">
        <v>0</v>
      </c>
      <c r="AY117" s="224">
        <v>0</v>
      </c>
      <c r="AZ117" s="224">
        <v>0</v>
      </c>
      <c r="BA117" s="224">
        <v>0</v>
      </c>
      <c r="BB117" s="225">
        <v>0</v>
      </c>
      <c r="BC117" s="224">
        <v>0</v>
      </c>
      <c r="BD117" s="224">
        <v>0</v>
      </c>
      <c r="BE117" s="224">
        <v>1</v>
      </c>
      <c r="BF117" s="224">
        <v>0</v>
      </c>
      <c r="BG117" s="224">
        <v>0</v>
      </c>
      <c r="BH117" s="29">
        <v>0</v>
      </c>
      <c r="BI117" s="224">
        <v>0</v>
      </c>
      <c r="BJ117" s="224">
        <v>0</v>
      </c>
      <c r="BK117" s="224">
        <v>0</v>
      </c>
      <c r="BL117" s="224">
        <v>0</v>
      </c>
      <c r="BM117" s="224">
        <v>0</v>
      </c>
      <c r="BN117" s="226">
        <f t="shared" si="51"/>
        <v>1</v>
      </c>
      <c r="BO117" s="224">
        <v>0</v>
      </c>
      <c r="BP117" s="224">
        <v>0</v>
      </c>
      <c r="BQ117" s="224">
        <v>0</v>
      </c>
      <c r="BR117" s="224">
        <v>1</v>
      </c>
      <c r="BS117" s="224">
        <v>1</v>
      </c>
      <c r="BT117" s="224">
        <v>0</v>
      </c>
      <c r="BU117" s="224">
        <v>2</v>
      </c>
      <c r="BV117" s="224">
        <v>1</v>
      </c>
      <c r="BW117" s="224">
        <v>0</v>
      </c>
      <c r="BX117" s="224">
        <v>0</v>
      </c>
      <c r="BY117" s="224">
        <v>0</v>
      </c>
      <c r="BZ117" s="224">
        <v>3</v>
      </c>
      <c r="CA117" s="226">
        <f t="shared" si="29"/>
        <v>8</v>
      </c>
      <c r="CB117" s="225">
        <v>1</v>
      </c>
      <c r="CC117" s="224">
        <v>0</v>
      </c>
      <c r="CD117" s="224">
        <v>0</v>
      </c>
      <c r="CE117" s="224">
        <v>0</v>
      </c>
      <c r="CF117" s="224">
        <v>0</v>
      </c>
      <c r="CG117" s="224">
        <v>0</v>
      </c>
      <c r="CH117" s="224">
        <v>1</v>
      </c>
      <c r="CI117" s="224">
        <v>0</v>
      </c>
      <c r="CJ117" s="224">
        <v>1</v>
      </c>
      <c r="CK117" s="224">
        <v>3</v>
      </c>
      <c r="CL117" s="224">
        <v>5</v>
      </c>
      <c r="CM117" s="224">
        <v>0</v>
      </c>
      <c r="CN117" s="208">
        <f t="shared" si="52"/>
        <v>11</v>
      </c>
      <c r="CO117" s="224">
        <v>2</v>
      </c>
      <c r="CP117" s="224">
        <v>6</v>
      </c>
      <c r="CQ117" s="224">
        <v>4</v>
      </c>
      <c r="CR117" s="224">
        <v>4</v>
      </c>
      <c r="CS117" s="224">
        <v>7</v>
      </c>
      <c r="CT117" s="224">
        <v>3</v>
      </c>
      <c r="CU117" s="224">
        <v>6</v>
      </c>
      <c r="CV117" s="224">
        <v>8</v>
      </c>
      <c r="CW117" s="224">
        <v>5</v>
      </c>
      <c r="CX117" s="224">
        <v>4</v>
      </c>
      <c r="CY117" s="224">
        <v>2</v>
      </c>
      <c r="CZ117" s="224">
        <v>2</v>
      </c>
      <c r="DA117" s="226">
        <f t="shared" si="26"/>
        <v>53</v>
      </c>
      <c r="DB117" s="224">
        <v>1</v>
      </c>
      <c r="DC117" s="224">
        <v>1</v>
      </c>
      <c r="DD117" s="224">
        <v>0</v>
      </c>
      <c r="DE117" s="224">
        <v>1</v>
      </c>
      <c r="DF117" s="224">
        <v>22</v>
      </c>
      <c r="DG117" s="224">
        <v>1</v>
      </c>
      <c r="DH117" s="224">
        <v>1</v>
      </c>
      <c r="DI117" s="224">
        <v>7</v>
      </c>
      <c r="DJ117" s="224">
        <v>6</v>
      </c>
      <c r="DK117" s="224">
        <v>1</v>
      </c>
      <c r="DL117" s="224">
        <v>1</v>
      </c>
      <c r="DM117" s="224">
        <v>9</v>
      </c>
      <c r="DN117" s="226">
        <f t="shared" si="27"/>
        <v>51</v>
      </c>
      <c r="DO117" s="224">
        <v>9</v>
      </c>
      <c r="DP117" s="224">
        <v>5</v>
      </c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</row>
    <row r="118" spans="1:141" ht="20.100000000000001" customHeight="1" x14ac:dyDescent="0.25">
      <c r="A118" s="285"/>
      <c r="B118" s="217" t="s">
        <v>30</v>
      </c>
      <c r="C118" s="218" t="s">
        <v>31</v>
      </c>
      <c r="D118" s="219">
        <v>1</v>
      </c>
      <c r="E118" s="220">
        <v>4</v>
      </c>
      <c r="F118" s="220">
        <v>0</v>
      </c>
      <c r="G118" s="220">
        <v>0</v>
      </c>
      <c r="H118" s="220">
        <v>1</v>
      </c>
      <c r="I118" s="220">
        <v>0</v>
      </c>
      <c r="J118" s="220">
        <v>0</v>
      </c>
      <c r="K118" s="220">
        <v>0</v>
      </c>
      <c r="L118" s="220">
        <v>0</v>
      </c>
      <c r="M118" s="221">
        <v>0</v>
      </c>
      <c r="N118" s="221">
        <v>0</v>
      </c>
      <c r="O118" s="220">
        <v>0</v>
      </c>
      <c r="P118" s="222">
        <f>SUM(D118:O118)</f>
        <v>6</v>
      </c>
      <c r="Q118" s="223">
        <v>0</v>
      </c>
      <c r="R118" s="223">
        <v>0</v>
      </c>
      <c r="S118" s="223">
        <v>0</v>
      </c>
      <c r="T118" s="223">
        <v>0</v>
      </c>
      <c r="U118" s="223">
        <v>0</v>
      </c>
      <c r="V118" s="223">
        <v>0</v>
      </c>
      <c r="W118" s="223">
        <v>0</v>
      </c>
      <c r="X118" s="223">
        <v>0</v>
      </c>
      <c r="Y118" s="223">
        <v>0</v>
      </c>
      <c r="Z118" s="223">
        <v>0</v>
      </c>
      <c r="AA118" s="223">
        <v>0</v>
      </c>
      <c r="AB118" s="224">
        <v>0</v>
      </c>
      <c r="AC118" s="222">
        <f>SUM(Q118:AB118)</f>
        <v>0</v>
      </c>
      <c r="AD118" s="224">
        <v>0</v>
      </c>
      <c r="AE118" s="224">
        <v>0</v>
      </c>
      <c r="AF118" s="224">
        <v>0</v>
      </c>
      <c r="AG118" s="224">
        <v>1</v>
      </c>
      <c r="AH118" s="224">
        <v>2</v>
      </c>
      <c r="AI118" s="224">
        <v>0</v>
      </c>
      <c r="AJ118" s="224">
        <v>0</v>
      </c>
      <c r="AK118" s="224">
        <v>0</v>
      </c>
      <c r="AL118" s="224">
        <v>0</v>
      </c>
      <c r="AM118" s="224">
        <v>0</v>
      </c>
      <c r="AN118" s="224">
        <v>0</v>
      </c>
      <c r="AO118" s="224">
        <v>0</v>
      </c>
      <c r="AP118" s="225">
        <v>0</v>
      </c>
      <c r="AQ118" s="224">
        <v>0</v>
      </c>
      <c r="AR118" s="224">
        <v>0</v>
      </c>
      <c r="AS118" s="224">
        <v>0</v>
      </c>
      <c r="AT118" s="224">
        <v>0</v>
      </c>
      <c r="AU118" s="224">
        <v>0</v>
      </c>
      <c r="AV118" s="224">
        <v>0</v>
      </c>
      <c r="AW118" s="224">
        <v>0</v>
      </c>
      <c r="AX118" s="224">
        <v>0</v>
      </c>
      <c r="AY118" s="224">
        <v>0</v>
      </c>
      <c r="AZ118" s="224">
        <v>0</v>
      </c>
      <c r="BA118" s="224">
        <v>0</v>
      </c>
      <c r="BB118" s="225">
        <v>0</v>
      </c>
      <c r="BC118" s="224">
        <v>0</v>
      </c>
      <c r="BD118" s="224">
        <v>0</v>
      </c>
      <c r="BE118" s="224">
        <v>0</v>
      </c>
      <c r="BF118" s="224">
        <v>0</v>
      </c>
      <c r="BG118" s="224">
        <v>0</v>
      </c>
      <c r="BH118" s="29">
        <v>0</v>
      </c>
      <c r="BI118" s="224">
        <v>0</v>
      </c>
      <c r="BJ118" s="224">
        <v>0</v>
      </c>
      <c r="BK118" s="224">
        <v>0</v>
      </c>
      <c r="BL118" s="224">
        <v>0</v>
      </c>
      <c r="BM118" s="224">
        <v>0</v>
      </c>
      <c r="BN118" s="226">
        <f t="shared" si="51"/>
        <v>0</v>
      </c>
      <c r="BO118" s="224">
        <v>0</v>
      </c>
      <c r="BP118" s="224">
        <v>0</v>
      </c>
      <c r="BQ118" s="224">
        <v>0</v>
      </c>
      <c r="BR118" s="224">
        <v>0</v>
      </c>
      <c r="BS118" s="224">
        <v>0</v>
      </c>
      <c r="BT118" s="224">
        <v>0</v>
      </c>
      <c r="BU118" s="224">
        <v>0</v>
      </c>
      <c r="BV118" s="224">
        <v>0</v>
      </c>
      <c r="BW118" s="224">
        <v>0</v>
      </c>
      <c r="BX118" s="224">
        <v>0</v>
      </c>
      <c r="BY118" s="224">
        <v>0</v>
      </c>
      <c r="BZ118" s="224">
        <v>0</v>
      </c>
      <c r="CA118" s="226">
        <f t="shared" si="29"/>
        <v>0</v>
      </c>
      <c r="CB118" s="225">
        <v>0</v>
      </c>
      <c r="CC118" s="224">
        <v>0</v>
      </c>
      <c r="CD118" s="224">
        <v>0</v>
      </c>
      <c r="CE118" s="224">
        <v>0</v>
      </c>
      <c r="CF118" s="224">
        <v>0</v>
      </c>
      <c r="CG118" s="224">
        <v>0</v>
      </c>
      <c r="CH118" s="224">
        <v>0</v>
      </c>
      <c r="CI118" s="224">
        <v>0</v>
      </c>
      <c r="CJ118" s="224">
        <v>0</v>
      </c>
      <c r="CK118" s="224">
        <v>0</v>
      </c>
      <c r="CL118" s="224">
        <v>0</v>
      </c>
      <c r="CM118" s="224">
        <v>0</v>
      </c>
      <c r="CN118" s="208">
        <f t="shared" si="52"/>
        <v>0</v>
      </c>
      <c r="CO118" s="224">
        <v>0</v>
      </c>
      <c r="CP118" s="224">
        <v>0</v>
      </c>
      <c r="CQ118" s="224">
        <v>0</v>
      </c>
      <c r="CR118" s="224">
        <v>0</v>
      </c>
      <c r="CS118" s="224">
        <v>0</v>
      </c>
      <c r="CT118" s="224">
        <v>0</v>
      </c>
      <c r="CU118" s="224">
        <v>0</v>
      </c>
      <c r="CV118" s="224">
        <v>0</v>
      </c>
      <c r="CW118" s="224">
        <v>0</v>
      </c>
      <c r="CX118" s="224">
        <v>0</v>
      </c>
      <c r="CY118" s="224">
        <v>0</v>
      </c>
      <c r="CZ118" s="224">
        <v>0</v>
      </c>
      <c r="DA118" s="226">
        <f t="shared" si="26"/>
        <v>0</v>
      </c>
      <c r="DB118" s="224">
        <v>0</v>
      </c>
      <c r="DC118" s="224">
        <v>0</v>
      </c>
      <c r="DD118" s="224">
        <v>0</v>
      </c>
      <c r="DE118" s="224">
        <v>0</v>
      </c>
      <c r="DF118" s="224">
        <v>0</v>
      </c>
      <c r="DG118" s="224">
        <v>0</v>
      </c>
      <c r="DH118" s="224">
        <v>0</v>
      </c>
      <c r="DI118" s="224">
        <v>0</v>
      </c>
      <c r="DJ118" s="224">
        <v>0</v>
      </c>
      <c r="DK118" s="224">
        <v>0</v>
      </c>
      <c r="DL118" s="224">
        <v>0</v>
      </c>
      <c r="DM118" s="224">
        <v>0</v>
      </c>
      <c r="DN118" s="226">
        <f t="shared" si="27"/>
        <v>0</v>
      </c>
      <c r="DO118" s="224">
        <v>0</v>
      </c>
      <c r="DP118" s="224">
        <v>0</v>
      </c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9"/>
      <c r="EF118" s="119"/>
      <c r="EG118" s="119"/>
      <c r="EH118" s="119"/>
      <c r="EI118" s="119"/>
      <c r="EJ118" s="119"/>
      <c r="EK118" s="119"/>
    </row>
    <row r="119" spans="1:141" ht="20.100000000000001" customHeight="1" x14ac:dyDescent="0.25">
      <c r="A119" s="285"/>
      <c r="B119" s="217" t="s">
        <v>144</v>
      </c>
      <c r="C119" s="218" t="s">
        <v>145</v>
      </c>
      <c r="D119" s="219"/>
      <c r="E119" s="220"/>
      <c r="F119" s="220"/>
      <c r="G119" s="220"/>
      <c r="H119" s="220"/>
      <c r="I119" s="220"/>
      <c r="J119" s="220"/>
      <c r="K119" s="220"/>
      <c r="L119" s="220"/>
      <c r="M119" s="221"/>
      <c r="N119" s="221"/>
      <c r="O119" s="220"/>
      <c r="P119" s="222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4"/>
      <c r="AC119" s="222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5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5"/>
      <c r="BC119" s="224"/>
      <c r="BD119" s="224"/>
      <c r="BE119" s="224"/>
      <c r="BF119" s="224"/>
      <c r="BG119" s="224"/>
      <c r="BH119" s="29"/>
      <c r="BI119" s="224"/>
      <c r="BJ119" s="224"/>
      <c r="BK119" s="224"/>
      <c r="BL119" s="224"/>
      <c r="BM119" s="224"/>
      <c r="BN119" s="226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6"/>
      <c r="CB119" s="225">
        <v>0</v>
      </c>
      <c r="CC119" s="224">
        <v>0</v>
      </c>
      <c r="CD119" s="224">
        <v>0</v>
      </c>
      <c r="CE119" s="224">
        <v>0</v>
      </c>
      <c r="CF119" s="224">
        <v>0</v>
      </c>
      <c r="CG119" s="224">
        <v>0</v>
      </c>
      <c r="CH119" s="224">
        <v>0</v>
      </c>
      <c r="CI119" s="224">
        <v>0</v>
      </c>
      <c r="CJ119" s="224">
        <v>0</v>
      </c>
      <c r="CK119" s="224">
        <v>0</v>
      </c>
      <c r="CL119" s="224">
        <v>0</v>
      </c>
      <c r="CM119" s="224">
        <v>0</v>
      </c>
      <c r="CN119" s="208">
        <f t="shared" si="52"/>
        <v>0</v>
      </c>
      <c r="CO119" s="224">
        <v>0</v>
      </c>
      <c r="CP119" s="224">
        <v>0</v>
      </c>
      <c r="CQ119" s="224">
        <v>0</v>
      </c>
      <c r="CR119" s="224">
        <v>0</v>
      </c>
      <c r="CS119" s="224">
        <v>0</v>
      </c>
      <c r="CT119" s="224">
        <v>0</v>
      </c>
      <c r="CU119" s="224">
        <v>0</v>
      </c>
      <c r="CV119" s="224">
        <v>0</v>
      </c>
      <c r="CW119" s="224">
        <v>0</v>
      </c>
      <c r="CX119" s="224">
        <v>0</v>
      </c>
      <c r="CY119" s="224">
        <v>0</v>
      </c>
      <c r="CZ119" s="224">
        <v>0</v>
      </c>
      <c r="DA119" s="226">
        <f t="shared" si="26"/>
        <v>0</v>
      </c>
      <c r="DB119" s="224">
        <v>0</v>
      </c>
      <c r="DC119" s="224">
        <v>1</v>
      </c>
      <c r="DD119" s="224">
        <v>0</v>
      </c>
      <c r="DE119" s="224">
        <v>0</v>
      </c>
      <c r="DF119" s="224">
        <v>0</v>
      </c>
      <c r="DG119" s="224">
        <v>0</v>
      </c>
      <c r="DH119" s="224">
        <v>0</v>
      </c>
      <c r="DI119" s="224">
        <v>0</v>
      </c>
      <c r="DJ119" s="224">
        <v>0</v>
      </c>
      <c r="DK119" s="224">
        <v>0</v>
      </c>
      <c r="DL119" s="224">
        <v>0</v>
      </c>
      <c r="DM119" s="224">
        <v>0</v>
      </c>
      <c r="DN119" s="226">
        <f t="shared" si="27"/>
        <v>1</v>
      </c>
      <c r="DO119" s="224">
        <v>0</v>
      </c>
      <c r="DP119" s="224">
        <v>0</v>
      </c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</row>
    <row r="120" spans="1:141" ht="20.100000000000001" customHeight="1" x14ac:dyDescent="0.25">
      <c r="A120" s="285"/>
      <c r="B120" s="217" t="s">
        <v>77</v>
      </c>
      <c r="C120" s="218" t="s">
        <v>124</v>
      </c>
      <c r="D120" s="219">
        <v>0</v>
      </c>
      <c r="E120" s="220">
        <v>0</v>
      </c>
      <c r="F120" s="220">
        <v>0</v>
      </c>
      <c r="G120" s="220">
        <v>0</v>
      </c>
      <c r="H120" s="220">
        <v>1</v>
      </c>
      <c r="I120" s="220">
        <v>0</v>
      </c>
      <c r="J120" s="220">
        <v>0</v>
      </c>
      <c r="K120" s="220">
        <v>0</v>
      </c>
      <c r="L120" s="220">
        <v>0</v>
      </c>
      <c r="M120" s="221">
        <v>0</v>
      </c>
      <c r="N120" s="221">
        <v>0</v>
      </c>
      <c r="O120" s="220">
        <v>0</v>
      </c>
      <c r="P120" s="222">
        <f>SUM(D120:O120)</f>
        <v>1</v>
      </c>
      <c r="Q120" s="223">
        <v>0</v>
      </c>
      <c r="R120" s="223">
        <v>0</v>
      </c>
      <c r="S120" s="223">
        <v>0</v>
      </c>
      <c r="T120" s="223">
        <v>0</v>
      </c>
      <c r="U120" s="223">
        <v>0</v>
      </c>
      <c r="V120" s="223">
        <v>0</v>
      </c>
      <c r="W120" s="223">
        <v>0</v>
      </c>
      <c r="X120" s="223">
        <v>0</v>
      </c>
      <c r="Y120" s="223">
        <v>0</v>
      </c>
      <c r="Z120" s="223">
        <v>0</v>
      </c>
      <c r="AA120" s="223">
        <v>0</v>
      </c>
      <c r="AB120" s="224">
        <v>0</v>
      </c>
      <c r="AC120" s="222">
        <f>SUM(Q120:AB120)</f>
        <v>0</v>
      </c>
      <c r="AD120" s="224">
        <v>0</v>
      </c>
      <c r="AE120" s="224">
        <v>0</v>
      </c>
      <c r="AF120" s="224">
        <v>0</v>
      </c>
      <c r="AG120" s="224">
        <v>0</v>
      </c>
      <c r="AH120" s="224">
        <v>0</v>
      </c>
      <c r="AI120" s="224">
        <v>0</v>
      </c>
      <c r="AJ120" s="224">
        <v>0</v>
      </c>
      <c r="AK120" s="224">
        <v>0</v>
      </c>
      <c r="AL120" s="224">
        <v>0</v>
      </c>
      <c r="AM120" s="224">
        <v>0</v>
      </c>
      <c r="AN120" s="224">
        <v>0</v>
      </c>
      <c r="AO120" s="224">
        <v>0</v>
      </c>
      <c r="AP120" s="225">
        <v>0</v>
      </c>
      <c r="AQ120" s="224">
        <v>0</v>
      </c>
      <c r="AR120" s="224">
        <v>0</v>
      </c>
      <c r="AS120" s="224">
        <v>0</v>
      </c>
      <c r="AT120" s="224">
        <v>0</v>
      </c>
      <c r="AU120" s="224">
        <v>0</v>
      </c>
      <c r="AV120" s="224">
        <v>0</v>
      </c>
      <c r="AW120" s="224">
        <v>0</v>
      </c>
      <c r="AX120" s="224">
        <v>0</v>
      </c>
      <c r="AY120" s="224">
        <v>0</v>
      </c>
      <c r="AZ120" s="224">
        <v>0</v>
      </c>
      <c r="BA120" s="224">
        <v>0</v>
      </c>
      <c r="BB120" s="225">
        <v>0</v>
      </c>
      <c r="BC120" s="224">
        <v>0</v>
      </c>
      <c r="BD120" s="224">
        <v>0</v>
      </c>
      <c r="BE120" s="224">
        <v>1</v>
      </c>
      <c r="BF120" s="224">
        <v>0</v>
      </c>
      <c r="BG120" s="224">
        <v>0</v>
      </c>
      <c r="BH120" s="29">
        <v>0</v>
      </c>
      <c r="BI120" s="224">
        <v>0</v>
      </c>
      <c r="BJ120" s="224">
        <v>0</v>
      </c>
      <c r="BK120" s="224">
        <v>0</v>
      </c>
      <c r="BL120" s="224">
        <v>0</v>
      </c>
      <c r="BM120" s="224">
        <v>0</v>
      </c>
      <c r="BN120" s="226">
        <f t="shared" si="51"/>
        <v>1</v>
      </c>
      <c r="BO120" s="224">
        <v>0</v>
      </c>
      <c r="BP120" s="224">
        <v>0</v>
      </c>
      <c r="BQ120" s="224">
        <v>0</v>
      </c>
      <c r="BR120" s="224">
        <v>1</v>
      </c>
      <c r="BS120" s="224">
        <v>1</v>
      </c>
      <c r="BT120" s="224">
        <v>0</v>
      </c>
      <c r="BU120" s="224">
        <v>2</v>
      </c>
      <c r="BV120" s="224">
        <v>1</v>
      </c>
      <c r="BW120" s="224">
        <v>0</v>
      </c>
      <c r="BX120" s="224">
        <v>0</v>
      </c>
      <c r="BY120" s="224">
        <v>0</v>
      </c>
      <c r="BZ120" s="224">
        <v>4</v>
      </c>
      <c r="CA120" s="226">
        <f t="shared" si="29"/>
        <v>9</v>
      </c>
      <c r="CB120" s="225">
        <v>0</v>
      </c>
      <c r="CC120" s="224">
        <v>0</v>
      </c>
      <c r="CD120" s="224">
        <v>0</v>
      </c>
      <c r="CE120" s="224">
        <v>0</v>
      </c>
      <c r="CF120" s="224">
        <v>0</v>
      </c>
      <c r="CG120" s="224">
        <v>0</v>
      </c>
      <c r="CH120" s="224">
        <v>1</v>
      </c>
      <c r="CI120" s="224">
        <v>0</v>
      </c>
      <c r="CJ120" s="224">
        <v>1</v>
      </c>
      <c r="CK120" s="224">
        <v>4</v>
      </c>
      <c r="CL120" s="224">
        <v>4</v>
      </c>
      <c r="CM120" s="224">
        <v>0</v>
      </c>
      <c r="CN120" s="208">
        <f t="shared" si="52"/>
        <v>10</v>
      </c>
      <c r="CO120" s="224">
        <v>2</v>
      </c>
      <c r="CP120" s="224">
        <v>6</v>
      </c>
      <c r="CQ120" s="224">
        <v>4</v>
      </c>
      <c r="CR120" s="224">
        <v>5</v>
      </c>
      <c r="CS120" s="224">
        <v>7</v>
      </c>
      <c r="CT120" s="224">
        <v>1</v>
      </c>
      <c r="CU120" s="224">
        <v>6</v>
      </c>
      <c r="CV120" s="224">
        <v>10</v>
      </c>
      <c r="CW120" s="224">
        <v>4</v>
      </c>
      <c r="CX120" s="224">
        <v>5</v>
      </c>
      <c r="CY120" s="224">
        <v>1</v>
      </c>
      <c r="CZ120" s="224">
        <v>2</v>
      </c>
      <c r="DA120" s="226">
        <f t="shared" si="26"/>
        <v>53</v>
      </c>
      <c r="DB120" s="224">
        <v>0</v>
      </c>
      <c r="DC120" s="224">
        <v>0</v>
      </c>
      <c r="DD120" s="224">
        <v>0</v>
      </c>
      <c r="DE120" s="224">
        <v>4</v>
      </c>
      <c r="DF120" s="224">
        <v>16</v>
      </c>
      <c r="DG120" s="224">
        <v>1</v>
      </c>
      <c r="DH120" s="224">
        <v>1</v>
      </c>
      <c r="DI120" s="224">
        <v>8</v>
      </c>
      <c r="DJ120" s="224">
        <v>5</v>
      </c>
      <c r="DK120" s="224">
        <v>1</v>
      </c>
      <c r="DL120" s="224">
        <v>0</v>
      </c>
      <c r="DM120" s="224">
        <v>10</v>
      </c>
      <c r="DN120" s="226">
        <f t="shared" si="27"/>
        <v>46</v>
      </c>
      <c r="DO120" s="224">
        <v>11</v>
      </c>
      <c r="DP120" s="224">
        <v>3</v>
      </c>
      <c r="DT120" s="119"/>
      <c r="DU120" s="119"/>
      <c r="DV120" s="119"/>
      <c r="DW120" s="119"/>
      <c r="DX120" s="119"/>
      <c r="DY120" s="119"/>
      <c r="DZ120" s="119"/>
      <c r="EA120" s="119"/>
      <c r="EB120" s="119"/>
      <c r="EC120" s="119"/>
      <c r="ED120" s="119"/>
      <c r="EE120" s="119"/>
      <c r="EF120" s="119"/>
      <c r="EG120" s="119"/>
      <c r="EH120" s="119"/>
      <c r="EI120" s="119"/>
      <c r="EJ120" s="119"/>
      <c r="EK120" s="119"/>
    </row>
    <row r="121" spans="1:141" ht="20.100000000000001" customHeight="1" x14ac:dyDescent="0.25">
      <c r="A121" s="285"/>
      <c r="B121" s="217" t="s">
        <v>123</v>
      </c>
      <c r="C121" s="218" t="s">
        <v>127</v>
      </c>
      <c r="D121" s="219">
        <v>0</v>
      </c>
      <c r="E121" s="220">
        <v>0</v>
      </c>
      <c r="F121" s="220">
        <v>0</v>
      </c>
      <c r="G121" s="220">
        <v>0</v>
      </c>
      <c r="H121" s="220">
        <v>0</v>
      </c>
      <c r="I121" s="220">
        <v>0</v>
      </c>
      <c r="J121" s="220">
        <v>0</v>
      </c>
      <c r="K121" s="220">
        <v>0</v>
      </c>
      <c r="L121" s="220">
        <v>0</v>
      </c>
      <c r="M121" s="221">
        <v>0</v>
      </c>
      <c r="N121" s="221">
        <v>0</v>
      </c>
      <c r="O121" s="220">
        <v>0</v>
      </c>
      <c r="P121" s="222">
        <f>SUM(D121:O121)</f>
        <v>0</v>
      </c>
      <c r="Q121" s="223">
        <v>0</v>
      </c>
      <c r="R121" s="223">
        <v>0</v>
      </c>
      <c r="S121" s="223">
        <v>0</v>
      </c>
      <c r="T121" s="223">
        <v>0</v>
      </c>
      <c r="U121" s="223">
        <v>0</v>
      </c>
      <c r="V121" s="223">
        <v>0</v>
      </c>
      <c r="W121" s="223">
        <v>0</v>
      </c>
      <c r="X121" s="223">
        <v>0</v>
      </c>
      <c r="Y121" s="223">
        <v>0</v>
      </c>
      <c r="Z121" s="223">
        <v>0</v>
      </c>
      <c r="AA121" s="223">
        <v>0</v>
      </c>
      <c r="AB121" s="224">
        <v>0</v>
      </c>
      <c r="AC121" s="222">
        <f>SUM(Q121:AB121)</f>
        <v>0</v>
      </c>
      <c r="AD121" s="224">
        <v>0</v>
      </c>
      <c r="AE121" s="224">
        <v>0</v>
      </c>
      <c r="AF121" s="224">
        <v>0</v>
      </c>
      <c r="AG121" s="224">
        <v>0</v>
      </c>
      <c r="AH121" s="224">
        <v>0</v>
      </c>
      <c r="AI121" s="224">
        <v>0</v>
      </c>
      <c r="AJ121" s="224">
        <v>0</v>
      </c>
      <c r="AK121" s="224">
        <v>0</v>
      </c>
      <c r="AL121" s="224">
        <v>0</v>
      </c>
      <c r="AM121" s="224">
        <v>0</v>
      </c>
      <c r="AN121" s="224">
        <v>0</v>
      </c>
      <c r="AO121" s="224">
        <v>0</v>
      </c>
      <c r="AP121" s="225">
        <v>0</v>
      </c>
      <c r="AQ121" s="224">
        <v>0</v>
      </c>
      <c r="AR121" s="224">
        <v>0</v>
      </c>
      <c r="AS121" s="224">
        <v>0</v>
      </c>
      <c r="AT121" s="224">
        <v>0</v>
      </c>
      <c r="AU121" s="224">
        <v>0</v>
      </c>
      <c r="AV121" s="224">
        <v>0</v>
      </c>
      <c r="AW121" s="224">
        <v>0</v>
      </c>
      <c r="AX121" s="224">
        <v>0</v>
      </c>
      <c r="AY121" s="224">
        <v>0</v>
      </c>
      <c r="AZ121" s="224">
        <v>0</v>
      </c>
      <c r="BA121" s="224">
        <v>0</v>
      </c>
      <c r="BB121" s="225">
        <v>0</v>
      </c>
      <c r="BC121" s="224">
        <v>0</v>
      </c>
      <c r="BD121" s="224">
        <v>0</v>
      </c>
      <c r="BE121" s="224">
        <v>0</v>
      </c>
      <c r="BF121" s="224">
        <v>0</v>
      </c>
      <c r="BG121" s="224">
        <v>0</v>
      </c>
      <c r="BH121" s="29">
        <v>0</v>
      </c>
      <c r="BI121" s="224">
        <v>0</v>
      </c>
      <c r="BJ121" s="224">
        <v>0</v>
      </c>
      <c r="BK121" s="224">
        <v>0</v>
      </c>
      <c r="BL121" s="224">
        <v>0</v>
      </c>
      <c r="BM121" s="224">
        <v>0</v>
      </c>
      <c r="BN121" s="226">
        <f t="shared" si="51"/>
        <v>0</v>
      </c>
      <c r="BO121" s="224">
        <v>0</v>
      </c>
      <c r="BP121" s="224">
        <v>0</v>
      </c>
      <c r="BQ121" s="224">
        <v>0</v>
      </c>
      <c r="BR121" s="224">
        <v>0</v>
      </c>
      <c r="BS121" s="224">
        <v>0</v>
      </c>
      <c r="BT121" s="224">
        <v>0</v>
      </c>
      <c r="BU121" s="224">
        <v>0</v>
      </c>
      <c r="BV121" s="224">
        <v>0</v>
      </c>
      <c r="BW121" s="224">
        <v>0</v>
      </c>
      <c r="BX121" s="224">
        <v>0</v>
      </c>
      <c r="BY121" s="224">
        <v>0</v>
      </c>
      <c r="BZ121" s="224">
        <v>0</v>
      </c>
      <c r="CA121" s="226">
        <f t="shared" si="29"/>
        <v>0</v>
      </c>
      <c r="CB121" s="225">
        <v>0</v>
      </c>
      <c r="CC121" s="224">
        <v>0</v>
      </c>
      <c r="CD121" s="224">
        <v>0</v>
      </c>
      <c r="CE121" s="224">
        <v>0</v>
      </c>
      <c r="CF121" s="224">
        <v>0</v>
      </c>
      <c r="CG121" s="224">
        <v>0</v>
      </c>
      <c r="CH121" s="224">
        <v>0</v>
      </c>
      <c r="CI121" s="224">
        <v>0</v>
      </c>
      <c r="CJ121" s="224">
        <v>0</v>
      </c>
      <c r="CK121" s="224">
        <v>0</v>
      </c>
      <c r="CL121" s="224">
        <v>0</v>
      </c>
      <c r="CM121" s="224">
        <v>0</v>
      </c>
      <c r="CN121" s="208">
        <f t="shared" si="52"/>
        <v>0</v>
      </c>
      <c r="CO121" s="224">
        <v>1</v>
      </c>
      <c r="CP121" s="224">
        <v>0</v>
      </c>
      <c r="CQ121" s="224">
        <v>0</v>
      </c>
      <c r="CR121" s="224">
        <v>0</v>
      </c>
      <c r="CS121" s="224">
        <v>0</v>
      </c>
      <c r="CT121" s="224">
        <v>0</v>
      </c>
      <c r="CU121" s="224">
        <v>0</v>
      </c>
      <c r="CV121" s="224">
        <v>0</v>
      </c>
      <c r="CW121" s="224">
        <v>0</v>
      </c>
      <c r="CX121" s="224">
        <v>0</v>
      </c>
      <c r="CY121" s="224">
        <v>0</v>
      </c>
      <c r="CZ121" s="224">
        <v>0</v>
      </c>
      <c r="DA121" s="226">
        <f t="shared" si="26"/>
        <v>1</v>
      </c>
      <c r="DB121" s="224">
        <v>0</v>
      </c>
      <c r="DC121" s="224">
        <v>0</v>
      </c>
      <c r="DD121" s="224">
        <v>0</v>
      </c>
      <c r="DE121" s="224">
        <v>1</v>
      </c>
      <c r="DF121" s="224">
        <v>2</v>
      </c>
      <c r="DG121" s="224">
        <v>0</v>
      </c>
      <c r="DH121" s="224">
        <v>0</v>
      </c>
      <c r="DI121" s="224">
        <v>0</v>
      </c>
      <c r="DJ121" s="224">
        <v>0</v>
      </c>
      <c r="DK121" s="224">
        <v>0</v>
      </c>
      <c r="DL121" s="224">
        <v>0</v>
      </c>
      <c r="DM121" s="224">
        <v>0</v>
      </c>
      <c r="DN121" s="226">
        <f t="shared" si="27"/>
        <v>3</v>
      </c>
      <c r="DO121" s="224">
        <v>0</v>
      </c>
      <c r="DP121" s="224">
        <v>0</v>
      </c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19"/>
      <c r="EG121" s="119"/>
      <c r="EH121" s="119"/>
      <c r="EI121" s="119"/>
      <c r="EJ121" s="119"/>
      <c r="EK121" s="119"/>
    </row>
    <row r="122" spans="1:141" ht="20.100000000000001" customHeight="1" x14ac:dyDescent="0.25">
      <c r="A122" s="285"/>
      <c r="B122" s="74" t="s">
        <v>32</v>
      </c>
      <c r="C122" s="55" t="s">
        <v>74</v>
      </c>
      <c r="D122" s="79">
        <v>337</v>
      </c>
      <c r="E122" s="80">
        <v>211</v>
      </c>
      <c r="F122" s="80">
        <v>243</v>
      </c>
      <c r="G122" s="80">
        <v>224</v>
      </c>
      <c r="H122" s="80">
        <v>245</v>
      </c>
      <c r="I122" s="80">
        <v>252</v>
      </c>
      <c r="J122" s="80">
        <v>240</v>
      </c>
      <c r="K122" s="80">
        <v>188</v>
      </c>
      <c r="L122" s="80">
        <v>204</v>
      </c>
      <c r="M122" s="83">
        <v>213</v>
      </c>
      <c r="N122" s="83">
        <v>215</v>
      </c>
      <c r="O122" s="80">
        <v>352</v>
      </c>
      <c r="P122" s="72">
        <f>SUM(D122:O122)</f>
        <v>2924</v>
      </c>
      <c r="Q122" s="81">
        <v>201</v>
      </c>
      <c r="R122" s="81">
        <v>204</v>
      </c>
      <c r="S122" s="81">
        <v>292</v>
      </c>
      <c r="T122" s="81">
        <v>295</v>
      </c>
      <c r="U122" s="81">
        <v>426</v>
      </c>
      <c r="V122" s="81">
        <v>419</v>
      </c>
      <c r="W122" s="81">
        <v>314</v>
      </c>
      <c r="X122" s="81">
        <v>391</v>
      </c>
      <c r="Y122" s="81">
        <v>426</v>
      </c>
      <c r="Z122" s="81">
        <v>337</v>
      </c>
      <c r="AA122" s="82">
        <v>327</v>
      </c>
      <c r="AB122" s="82">
        <v>488</v>
      </c>
      <c r="AC122" s="72">
        <f>SUM(Q122:AB122)</f>
        <v>4120</v>
      </c>
      <c r="AD122" s="82">
        <v>347</v>
      </c>
      <c r="AE122" s="82">
        <v>348</v>
      </c>
      <c r="AF122" s="82">
        <v>397</v>
      </c>
      <c r="AG122" s="82">
        <v>494</v>
      </c>
      <c r="AH122" s="82">
        <v>485</v>
      </c>
      <c r="AI122" s="82">
        <v>495</v>
      </c>
      <c r="AJ122" s="82">
        <v>479</v>
      </c>
      <c r="AK122" s="82">
        <v>380</v>
      </c>
      <c r="AL122" s="82">
        <v>386</v>
      </c>
      <c r="AM122" s="124">
        <v>401</v>
      </c>
      <c r="AN122" s="124">
        <v>445</v>
      </c>
      <c r="AO122" s="124">
        <v>489</v>
      </c>
      <c r="AP122" s="56">
        <v>471</v>
      </c>
      <c r="AQ122" s="39">
        <v>660</v>
      </c>
      <c r="AR122" s="39">
        <v>762</v>
      </c>
      <c r="AS122" s="39">
        <v>690</v>
      </c>
      <c r="AT122" s="39">
        <v>872</v>
      </c>
      <c r="AU122" s="39">
        <v>713</v>
      </c>
      <c r="AV122" s="39">
        <v>899</v>
      </c>
      <c r="AW122" s="39">
        <v>817</v>
      </c>
      <c r="AX122" s="39">
        <v>856</v>
      </c>
      <c r="AY122" s="39">
        <v>1038</v>
      </c>
      <c r="AZ122" s="39">
        <v>932</v>
      </c>
      <c r="BA122" s="39">
        <v>1018</v>
      </c>
      <c r="BB122" s="56">
        <v>924</v>
      </c>
      <c r="BC122" s="39">
        <v>931</v>
      </c>
      <c r="BD122" s="39">
        <v>1123</v>
      </c>
      <c r="BE122" s="39">
        <v>1294</v>
      </c>
      <c r="BF122" s="39">
        <v>1524</v>
      </c>
      <c r="BG122" s="39">
        <v>1280</v>
      </c>
      <c r="BH122" s="39">
        <v>1702</v>
      </c>
      <c r="BI122" s="39">
        <v>1464</v>
      </c>
      <c r="BJ122" s="39">
        <v>1553</v>
      </c>
      <c r="BK122" s="39">
        <v>1770</v>
      </c>
      <c r="BL122" s="39">
        <v>1810</v>
      </c>
      <c r="BM122" s="39">
        <v>2059</v>
      </c>
      <c r="BN122" s="208">
        <f t="shared" si="51"/>
        <v>17434</v>
      </c>
      <c r="BO122" s="39">
        <v>1752</v>
      </c>
      <c r="BP122" s="39">
        <v>1745</v>
      </c>
      <c r="BQ122" s="39">
        <v>1836</v>
      </c>
      <c r="BR122" s="39">
        <v>1821</v>
      </c>
      <c r="BS122" s="39">
        <v>1971</v>
      </c>
      <c r="BT122" s="39">
        <v>1705</v>
      </c>
      <c r="BU122" s="39">
        <v>1946</v>
      </c>
      <c r="BV122" s="39">
        <v>1813</v>
      </c>
      <c r="BW122" s="39">
        <v>1478</v>
      </c>
      <c r="BX122" s="39">
        <v>1160</v>
      </c>
      <c r="BY122" s="39">
        <v>1012</v>
      </c>
      <c r="BZ122" s="39">
        <v>1328</v>
      </c>
      <c r="CA122" s="226">
        <f t="shared" si="29"/>
        <v>19567</v>
      </c>
      <c r="CB122" s="56">
        <v>1184</v>
      </c>
      <c r="CC122" s="39">
        <v>1028</v>
      </c>
      <c r="CD122" s="39">
        <v>1203</v>
      </c>
      <c r="CE122" s="39">
        <v>1151</v>
      </c>
      <c r="CF122" s="39">
        <v>1100</v>
      </c>
      <c r="CG122" s="39">
        <v>1176</v>
      </c>
      <c r="CH122" s="39">
        <v>1250</v>
      </c>
      <c r="CI122" s="39">
        <v>1101</v>
      </c>
      <c r="CJ122" s="39">
        <v>1197</v>
      </c>
      <c r="CK122" s="39">
        <v>1192</v>
      </c>
      <c r="CL122" s="39">
        <v>1041</v>
      </c>
      <c r="CM122" s="39">
        <v>1283</v>
      </c>
      <c r="CN122" s="208">
        <f t="shared" si="52"/>
        <v>13906</v>
      </c>
      <c r="CO122" s="39">
        <v>1080</v>
      </c>
      <c r="CP122" s="39">
        <v>1070</v>
      </c>
      <c r="CQ122" s="39">
        <v>1218</v>
      </c>
      <c r="CR122" s="39">
        <v>1290</v>
      </c>
      <c r="CS122" s="39">
        <v>1304</v>
      </c>
      <c r="CT122" s="39">
        <v>1469</v>
      </c>
      <c r="CU122" s="39">
        <v>1513</v>
      </c>
      <c r="CV122" s="39">
        <v>1812</v>
      </c>
      <c r="CW122" s="39">
        <v>1772</v>
      </c>
      <c r="CX122" s="39">
        <v>1729</v>
      </c>
      <c r="CY122" s="39">
        <v>1700</v>
      </c>
      <c r="CZ122" s="39">
        <v>1978</v>
      </c>
      <c r="DA122" s="226">
        <f t="shared" si="26"/>
        <v>17935</v>
      </c>
      <c r="DB122" s="39">
        <v>1695</v>
      </c>
      <c r="DC122" s="39">
        <v>1529</v>
      </c>
      <c r="DD122" s="39">
        <v>2016</v>
      </c>
      <c r="DE122" s="39">
        <v>1791</v>
      </c>
      <c r="DF122" s="39">
        <v>2025</v>
      </c>
      <c r="DG122" s="39">
        <v>1863</v>
      </c>
      <c r="DH122" s="39">
        <v>1802</v>
      </c>
      <c r="DI122" s="39">
        <v>1890</v>
      </c>
      <c r="DJ122" s="39">
        <v>1742</v>
      </c>
      <c r="DK122" s="39">
        <v>1894</v>
      </c>
      <c r="DL122" s="39">
        <v>1802</v>
      </c>
      <c r="DM122" s="39">
        <v>1910</v>
      </c>
      <c r="DN122" s="226">
        <f t="shared" si="27"/>
        <v>21959</v>
      </c>
      <c r="DO122" s="39">
        <v>1815</v>
      </c>
      <c r="DP122" s="39">
        <v>1589</v>
      </c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9"/>
      <c r="EF122" s="119"/>
      <c r="EG122" s="119"/>
      <c r="EH122" s="119"/>
      <c r="EI122" s="119"/>
      <c r="EJ122" s="119"/>
      <c r="EK122" s="119"/>
    </row>
    <row r="123" spans="1:141" ht="20.100000000000001" customHeight="1" x14ac:dyDescent="0.25">
      <c r="A123" s="285"/>
      <c r="B123" s="74" t="s">
        <v>59</v>
      </c>
      <c r="C123" s="55" t="s">
        <v>60</v>
      </c>
      <c r="D123" s="79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0">
        <v>0</v>
      </c>
      <c r="K123" s="80">
        <v>0</v>
      </c>
      <c r="L123" s="80">
        <v>0</v>
      </c>
      <c r="M123" s="80">
        <v>0</v>
      </c>
      <c r="N123" s="80">
        <v>0</v>
      </c>
      <c r="O123" s="80">
        <v>0</v>
      </c>
      <c r="P123" s="183">
        <v>0</v>
      </c>
      <c r="Q123" s="80">
        <v>0</v>
      </c>
      <c r="R123" s="80">
        <v>0</v>
      </c>
      <c r="S123" s="80">
        <v>0</v>
      </c>
      <c r="T123" s="80">
        <v>0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197">
        <v>0</v>
      </c>
      <c r="AD123" s="80">
        <v>0</v>
      </c>
      <c r="AE123" s="80">
        <v>0</v>
      </c>
      <c r="AF123" s="80">
        <v>0</v>
      </c>
      <c r="AG123" s="80">
        <v>0</v>
      </c>
      <c r="AH123" s="80">
        <v>0</v>
      </c>
      <c r="AI123" s="80">
        <v>0</v>
      </c>
      <c r="AJ123" s="80">
        <v>0</v>
      </c>
      <c r="AK123" s="80">
        <v>0</v>
      </c>
      <c r="AL123" s="80">
        <v>0</v>
      </c>
      <c r="AM123" s="80">
        <v>0</v>
      </c>
      <c r="AN123" s="80">
        <v>0</v>
      </c>
      <c r="AO123" s="195">
        <v>0</v>
      </c>
      <c r="AP123" s="56">
        <v>0</v>
      </c>
      <c r="AQ123" s="39">
        <v>0</v>
      </c>
      <c r="AR123" s="39">
        <v>0</v>
      </c>
      <c r="AS123" s="39">
        <v>0</v>
      </c>
      <c r="AT123" s="39">
        <v>0</v>
      </c>
      <c r="AU123" s="39">
        <v>0</v>
      </c>
      <c r="AV123" s="39">
        <v>0</v>
      </c>
      <c r="AW123" s="39">
        <v>0</v>
      </c>
      <c r="AX123" s="39">
        <v>0</v>
      </c>
      <c r="AY123" s="39">
        <v>0</v>
      </c>
      <c r="AZ123" s="39">
        <v>0</v>
      </c>
      <c r="BA123" s="39">
        <v>0</v>
      </c>
      <c r="BB123" s="56">
        <v>0</v>
      </c>
      <c r="BC123" s="39">
        <v>0</v>
      </c>
      <c r="BD123" s="39">
        <v>0</v>
      </c>
      <c r="BE123" s="39">
        <v>0</v>
      </c>
      <c r="BF123" s="39">
        <v>2</v>
      </c>
      <c r="BG123" s="39">
        <v>0</v>
      </c>
      <c r="BH123" s="39">
        <v>3</v>
      </c>
      <c r="BI123" s="39">
        <v>3</v>
      </c>
      <c r="BJ123" s="39">
        <v>3</v>
      </c>
      <c r="BK123" s="39">
        <v>0</v>
      </c>
      <c r="BL123" s="39">
        <v>1</v>
      </c>
      <c r="BM123" s="39">
        <v>1</v>
      </c>
      <c r="BN123" s="208">
        <f t="shared" si="51"/>
        <v>13</v>
      </c>
      <c r="BO123" s="39">
        <v>1</v>
      </c>
      <c r="BP123" s="39">
        <v>0</v>
      </c>
      <c r="BQ123" s="39">
        <v>2</v>
      </c>
      <c r="BR123" s="39">
        <v>0</v>
      </c>
      <c r="BS123" s="39">
        <v>1</v>
      </c>
      <c r="BT123" s="39">
        <v>1</v>
      </c>
      <c r="BU123" s="39">
        <v>2</v>
      </c>
      <c r="BV123" s="39">
        <v>0</v>
      </c>
      <c r="BW123" s="39">
        <v>0</v>
      </c>
      <c r="BX123" s="39">
        <v>0</v>
      </c>
      <c r="BY123" s="39">
        <v>0</v>
      </c>
      <c r="BZ123" s="39">
        <v>0</v>
      </c>
      <c r="CA123" s="226">
        <f t="shared" si="29"/>
        <v>7</v>
      </c>
      <c r="CB123" s="56">
        <v>0</v>
      </c>
      <c r="CC123" s="39">
        <v>0</v>
      </c>
      <c r="CD123" s="39">
        <v>0</v>
      </c>
      <c r="CE123" s="39">
        <v>0</v>
      </c>
      <c r="CF123" s="39">
        <v>0</v>
      </c>
      <c r="CG123" s="39">
        <v>0</v>
      </c>
      <c r="CH123" s="39">
        <v>0</v>
      </c>
      <c r="CI123" s="39">
        <v>1</v>
      </c>
      <c r="CJ123" s="39">
        <v>0</v>
      </c>
      <c r="CK123" s="39">
        <v>0</v>
      </c>
      <c r="CL123" s="39">
        <v>1</v>
      </c>
      <c r="CM123" s="39">
        <v>0</v>
      </c>
      <c r="CN123" s="208">
        <f t="shared" si="52"/>
        <v>2</v>
      </c>
      <c r="CO123" s="39">
        <v>0</v>
      </c>
      <c r="CP123" s="39">
        <v>0</v>
      </c>
      <c r="CQ123" s="39">
        <v>0</v>
      </c>
      <c r="CR123" s="39">
        <v>1</v>
      </c>
      <c r="CS123" s="39">
        <v>1</v>
      </c>
      <c r="CT123" s="39">
        <v>0</v>
      </c>
      <c r="CU123" s="39">
        <v>0</v>
      </c>
      <c r="CV123" s="39">
        <v>1</v>
      </c>
      <c r="CW123" s="39">
        <v>0</v>
      </c>
      <c r="CX123" s="39">
        <v>0</v>
      </c>
      <c r="CY123" s="39">
        <v>0</v>
      </c>
      <c r="CZ123" s="39">
        <v>0</v>
      </c>
      <c r="DA123" s="226">
        <f t="shared" si="26"/>
        <v>3</v>
      </c>
      <c r="DB123" s="39">
        <v>0</v>
      </c>
      <c r="DC123" s="39">
        <v>0</v>
      </c>
      <c r="DD123" s="39">
        <v>1</v>
      </c>
      <c r="DE123" s="39">
        <v>0</v>
      </c>
      <c r="DF123" s="39">
        <v>0</v>
      </c>
      <c r="DG123" s="39">
        <v>0</v>
      </c>
      <c r="DH123" s="39">
        <v>0</v>
      </c>
      <c r="DI123" s="39">
        <v>0</v>
      </c>
      <c r="DJ123" s="39">
        <v>0</v>
      </c>
      <c r="DK123" s="39">
        <v>0</v>
      </c>
      <c r="DL123" s="39">
        <v>0</v>
      </c>
      <c r="DM123" s="39">
        <v>0</v>
      </c>
      <c r="DN123" s="226">
        <f t="shared" si="27"/>
        <v>1</v>
      </c>
      <c r="DO123" s="39">
        <v>0</v>
      </c>
      <c r="DP123" s="39">
        <v>0</v>
      </c>
      <c r="DT123" s="119"/>
      <c r="DU123" s="119"/>
      <c r="DV123" s="119"/>
      <c r="DW123" s="119"/>
      <c r="DX123" s="119"/>
      <c r="DY123" s="119"/>
      <c r="DZ123" s="119"/>
      <c r="EA123" s="119"/>
      <c r="EB123" s="119"/>
      <c r="EC123" s="119"/>
      <c r="ED123" s="119"/>
      <c r="EE123" s="119"/>
      <c r="EF123" s="119"/>
      <c r="EG123" s="119"/>
      <c r="EH123" s="119"/>
      <c r="EI123" s="119"/>
      <c r="EJ123" s="119"/>
      <c r="EK123" s="119"/>
    </row>
    <row r="124" spans="1:141" ht="20.100000000000001" customHeight="1" x14ac:dyDescent="0.25">
      <c r="A124" s="285"/>
      <c r="B124" s="48" t="s">
        <v>68</v>
      </c>
      <c r="C124" s="55" t="s">
        <v>71</v>
      </c>
      <c r="D124" s="79">
        <v>0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  <c r="L124" s="80">
        <v>0</v>
      </c>
      <c r="M124" s="80">
        <v>0</v>
      </c>
      <c r="N124" s="80">
        <v>0</v>
      </c>
      <c r="O124" s="80">
        <v>0</v>
      </c>
      <c r="P124" s="183">
        <v>0</v>
      </c>
      <c r="Q124" s="80">
        <v>0</v>
      </c>
      <c r="R124" s="80">
        <v>0</v>
      </c>
      <c r="S124" s="80">
        <v>0</v>
      </c>
      <c r="T124" s="80">
        <v>0</v>
      </c>
      <c r="U124" s="80">
        <v>0</v>
      </c>
      <c r="V124" s="80">
        <v>0</v>
      </c>
      <c r="W124" s="80">
        <v>0</v>
      </c>
      <c r="X124" s="80">
        <v>0</v>
      </c>
      <c r="Y124" s="80">
        <v>0</v>
      </c>
      <c r="Z124" s="80">
        <v>0</v>
      </c>
      <c r="AA124" s="80">
        <v>0</v>
      </c>
      <c r="AB124" s="80">
        <v>0</v>
      </c>
      <c r="AC124" s="197">
        <v>0</v>
      </c>
      <c r="AD124" s="80">
        <v>0</v>
      </c>
      <c r="AE124" s="80">
        <v>0</v>
      </c>
      <c r="AF124" s="80">
        <v>0</v>
      </c>
      <c r="AG124" s="80">
        <v>0</v>
      </c>
      <c r="AH124" s="80">
        <v>0</v>
      </c>
      <c r="AI124" s="80">
        <v>0</v>
      </c>
      <c r="AJ124" s="80">
        <v>0</v>
      </c>
      <c r="AK124" s="80">
        <v>0</v>
      </c>
      <c r="AL124" s="80">
        <v>0</v>
      </c>
      <c r="AM124" s="80">
        <v>0</v>
      </c>
      <c r="AN124" s="80">
        <v>0</v>
      </c>
      <c r="AO124" s="195">
        <v>0</v>
      </c>
      <c r="AP124" s="56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56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208">
        <f t="shared" si="51"/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35</v>
      </c>
      <c r="BX124" s="39">
        <v>65</v>
      </c>
      <c r="BY124" s="39">
        <v>52</v>
      </c>
      <c r="BZ124" s="39">
        <v>66</v>
      </c>
      <c r="CA124" s="226">
        <f t="shared" si="29"/>
        <v>218</v>
      </c>
      <c r="CB124" s="56">
        <v>33</v>
      </c>
      <c r="CC124" s="39">
        <v>43</v>
      </c>
      <c r="CD124" s="39">
        <v>63</v>
      </c>
      <c r="CE124" s="39">
        <v>45</v>
      </c>
      <c r="CF124" s="39">
        <v>41</v>
      </c>
      <c r="CG124" s="39">
        <v>43</v>
      </c>
      <c r="CH124" s="39">
        <v>63</v>
      </c>
      <c r="CI124" s="39">
        <v>63</v>
      </c>
      <c r="CJ124" s="39">
        <v>63</v>
      </c>
      <c r="CK124" s="39">
        <v>70</v>
      </c>
      <c r="CL124" s="39">
        <v>76</v>
      </c>
      <c r="CM124" s="39">
        <v>68</v>
      </c>
      <c r="CN124" s="208">
        <f t="shared" si="52"/>
        <v>671</v>
      </c>
      <c r="CO124" s="39">
        <v>88</v>
      </c>
      <c r="CP124" s="39">
        <v>101</v>
      </c>
      <c r="CQ124" s="39">
        <v>97</v>
      </c>
      <c r="CR124" s="39">
        <v>155</v>
      </c>
      <c r="CS124" s="39">
        <v>129</v>
      </c>
      <c r="CT124" s="39">
        <v>191</v>
      </c>
      <c r="CU124" s="39">
        <v>143</v>
      </c>
      <c r="CV124" s="39">
        <v>207</v>
      </c>
      <c r="CW124" s="39">
        <v>168</v>
      </c>
      <c r="CX124" s="39">
        <v>174</v>
      </c>
      <c r="CY124" s="39">
        <v>171</v>
      </c>
      <c r="CZ124" s="39">
        <v>165</v>
      </c>
      <c r="DA124" s="226">
        <f t="shared" si="26"/>
        <v>1789</v>
      </c>
      <c r="DB124" s="39">
        <v>132</v>
      </c>
      <c r="DC124" s="39">
        <v>163</v>
      </c>
      <c r="DD124" s="39">
        <v>207</v>
      </c>
      <c r="DE124" s="39">
        <v>187</v>
      </c>
      <c r="DF124" s="39">
        <v>141</v>
      </c>
      <c r="DG124" s="39">
        <v>118</v>
      </c>
      <c r="DH124" s="39">
        <v>108</v>
      </c>
      <c r="DI124" s="39">
        <v>154</v>
      </c>
      <c r="DJ124" s="39">
        <v>145</v>
      </c>
      <c r="DK124" s="39">
        <v>160</v>
      </c>
      <c r="DL124" s="39">
        <v>137</v>
      </c>
      <c r="DM124" s="39">
        <v>142</v>
      </c>
      <c r="DN124" s="226">
        <f t="shared" si="27"/>
        <v>1794</v>
      </c>
      <c r="DO124" s="39">
        <v>169</v>
      </c>
      <c r="DP124" s="39">
        <v>101</v>
      </c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9"/>
      <c r="EF124" s="119"/>
      <c r="EG124" s="119"/>
      <c r="EH124" s="119"/>
      <c r="EI124" s="119"/>
      <c r="EJ124" s="119"/>
      <c r="EK124" s="119"/>
    </row>
    <row r="125" spans="1:141" ht="20.100000000000001" customHeight="1" x14ac:dyDescent="0.25">
      <c r="A125" s="285"/>
      <c r="B125" s="48" t="s">
        <v>69</v>
      </c>
      <c r="C125" s="55" t="s">
        <v>117</v>
      </c>
      <c r="D125" s="79">
        <v>0</v>
      </c>
      <c r="E125" s="80">
        <v>0</v>
      </c>
      <c r="F125" s="80">
        <v>0</v>
      </c>
      <c r="G125" s="80">
        <v>0</v>
      </c>
      <c r="H125" s="80">
        <v>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80">
        <v>0</v>
      </c>
      <c r="O125" s="80">
        <v>0</v>
      </c>
      <c r="P125" s="183">
        <v>0</v>
      </c>
      <c r="Q125" s="80">
        <v>0</v>
      </c>
      <c r="R125" s="80">
        <v>0</v>
      </c>
      <c r="S125" s="80">
        <v>0</v>
      </c>
      <c r="T125" s="80">
        <v>0</v>
      </c>
      <c r="U125" s="80">
        <v>0</v>
      </c>
      <c r="V125" s="80">
        <v>0</v>
      </c>
      <c r="W125" s="80">
        <v>0</v>
      </c>
      <c r="X125" s="80">
        <v>0</v>
      </c>
      <c r="Y125" s="80">
        <v>0</v>
      </c>
      <c r="Z125" s="80">
        <v>0</v>
      </c>
      <c r="AA125" s="80">
        <v>0</v>
      </c>
      <c r="AB125" s="80">
        <v>0</v>
      </c>
      <c r="AC125" s="197">
        <v>0</v>
      </c>
      <c r="AD125" s="80">
        <v>0</v>
      </c>
      <c r="AE125" s="80">
        <v>0</v>
      </c>
      <c r="AF125" s="80">
        <v>0</v>
      </c>
      <c r="AG125" s="80">
        <v>0</v>
      </c>
      <c r="AH125" s="80">
        <v>0</v>
      </c>
      <c r="AI125" s="80">
        <v>0</v>
      </c>
      <c r="AJ125" s="80">
        <v>0</v>
      </c>
      <c r="AK125" s="80">
        <v>0</v>
      </c>
      <c r="AL125" s="80">
        <v>0</v>
      </c>
      <c r="AM125" s="80">
        <v>0</v>
      </c>
      <c r="AN125" s="80">
        <v>0</v>
      </c>
      <c r="AO125" s="195">
        <v>0</v>
      </c>
      <c r="AP125" s="56">
        <v>0</v>
      </c>
      <c r="AQ125" s="39">
        <v>0</v>
      </c>
      <c r="AR125" s="39">
        <v>0</v>
      </c>
      <c r="AS125" s="39">
        <v>0</v>
      </c>
      <c r="AT125" s="39">
        <v>0</v>
      </c>
      <c r="AU125" s="39">
        <v>0</v>
      </c>
      <c r="AV125" s="39">
        <v>0</v>
      </c>
      <c r="AW125" s="39">
        <v>0</v>
      </c>
      <c r="AX125" s="39">
        <v>0</v>
      </c>
      <c r="AY125" s="39">
        <v>0</v>
      </c>
      <c r="AZ125" s="39">
        <v>0</v>
      </c>
      <c r="BA125" s="39">
        <v>0</v>
      </c>
      <c r="BB125" s="56">
        <v>0</v>
      </c>
      <c r="BC125" s="39">
        <v>0</v>
      </c>
      <c r="BD125" s="39">
        <v>0</v>
      </c>
      <c r="BE125" s="39">
        <v>0</v>
      </c>
      <c r="BF125" s="39">
        <v>0</v>
      </c>
      <c r="BG125" s="39">
        <v>0</v>
      </c>
      <c r="BH125" s="39">
        <v>0</v>
      </c>
      <c r="BI125" s="39">
        <v>0</v>
      </c>
      <c r="BJ125" s="39">
        <v>0</v>
      </c>
      <c r="BK125" s="39">
        <v>0</v>
      </c>
      <c r="BL125" s="39">
        <v>0</v>
      </c>
      <c r="BM125" s="39">
        <v>0</v>
      </c>
      <c r="BN125" s="208">
        <f t="shared" si="51"/>
        <v>0</v>
      </c>
      <c r="BO125" s="39">
        <v>0</v>
      </c>
      <c r="BP125" s="39">
        <v>0</v>
      </c>
      <c r="BQ125" s="39">
        <v>0</v>
      </c>
      <c r="BR125" s="39">
        <v>0</v>
      </c>
      <c r="BS125" s="39">
        <v>0</v>
      </c>
      <c r="BT125" s="39">
        <v>0</v>
      </c>
      <c r="BU125" s="39">
        <v>0</v>
      </c>
      <c r="BV125" s="39">
        <v>0</v>
      </c>
      <c r="BW125" s="39">
        <v>1087</v>
      </c>
      <c r="BX125" s="39">
        <v>1961</v>
      </c>
      <c r="BY125" s="39">
        <v>1639</v>
      </c>
      <c r="BZ125" s="39">
        <v>2159</v>
      </c>
      <c r="CA125" s="226">
        <f t="shared" si="29"/>
        <v>6846</v>
      </c>
      <c r="CB125" s="56">
        <v>1690</v>
      </c>
      <c r="CC125" s="39">
        <v>1652</v>
      </c>
      <c r="CD125" s="39">
        <v>1934</v>
      </c>
      <c r="CE125" s="39">
        <v>2032</v>
      </c>
      <c r="CF125" s="39">
        <v>1930</v>
      </c>
      <c r="CG125" s="39">
        <v>2167</v>
      </c>
      <c r="CH125" s="39">
        <v>2560</v>
      </c>
      <c r="CI125" s="39">
        <v>2412</v>
      </c>
      <c r="CJ125" s="39">
        <v>2393</v>
      </c>
      <c r="CK125" s="39">
        <v>2779</v>
      </c>
      <c r="CL125" s="39">
        <v>2670</v>
      </c>
      <c r="CM125" s="39">
        <v>2996</v>
      </c>
      <c r="CN125" s="208">
        <f t="shared" si="52"/>
        <v>27215</v>
      </c>
      <c r="CO125" s="39">
        <v>2481</v>
      </c>
      <c r="CP125" s="39">
        <v>2476</v>
      </c>
      <c r="CQ125" s="39">
        <v>3318</v>
      </c>
      <c r="CR125" s="39">
        <v>3170</v>
      </c>
      <c r="CS125" s="39">
        <v>3023</v>
      </c>
      <c r="CT125" s="39">
        <v>3255</v>
      </c>
      <c r="CU125" s="39">
        <v>3039</v>
      </c>
      <c r="CV125" s="39">
        <v>3483</v>
      </c>
      <c r="CW125" s="39">
        <v>3496</v>
      </c>
      <c r="CX125" s="39">
        <v>3516</v>
      </c>
      <c r="CY125" s="39">
        <v>3863</v>
      </c>
      <c r="CZ125" s="39">
        <v>5030</v>
      </c>
      <c r="DA125" s="226">
        <f t="shared" si="26"/>
        <v>40150</v>
      </c>
      <c r="DB125" s="39">
        <v>4562</v>
      </c>
      <c r="DC125" s="39">
        <v>4093</v>
      </c>
      <c r="DD125" s="39">
        <v>5271</v>
      </c>
      <c r="DE125" s="39">
        <v>3734</v>
      </c>
      <c r="DF125" s="39">
        <v>4790</v>
      </c>
      <c r="DG125" s="39">
        <v>4289</v>
      </c>
      <c r="DH125" s="39">
        <v>3757</v>
      </c>
      <c r="DI125" s="39">
        <v>4060</v>
      </c>
      <c r="DJ125" s="39">
        <v>3492</v>
      </c>
      <c r="DK125" s="39">
        <v>3700</v>
      </c>
      <c r="DL125" s="39">
        <v>3609</v>
      </c>
      <c r="DM125" s="39">
        <v>3514</v>
      </c>
      <c r="DN125" s="226">
        <f t="shared" si="27"/>
        <v>48871</v>
      </c>
      <c r="DO125" s="39">
        <v>3379</v>
      </c>
      <c r="DP125" s="39">
        <v>3061</v>
      </c>
      <c r="DT125" s="119"/>
      <c r="DU125" s="119"/>
      <c r="DV125" s="119"/>
      <c r="DW125" s="119"/>
      <c r="DX125" s="119"/>
      <c r="DY125" s="119"/>
      <c r="DZ125" s="119"/>
      <c r="EA125" s="119"/>
      <c r="EB125" s="119"/>
      <c r="EC125" s="119"/>
      <c r="ED125" s="119"/>
      <c r="EE125" s="119"/>
      <c r="EF125" s="119"/>
      <c r="EG125" s="119"/>
      <c r="EH125" s="119"/>
      <c r="EI125" s="119"/>
      <c r="EJ125" s="119"/>
      <c r="EK125" s="119"/>
    </row>
    <row r="126" spans="1:141" ht="20.100000000000001" customHeight="1" x14ac:dyDescent="0.25">
      <c r="A126" s="285"/>
      <c r="B126" s="48" t="s">
        <v>70</v>
      </c>
      <c r="C126" s="55" t="s">
        <v>72</v>
      </c>
      <c r="D126" s="79">
        <v>0</v>
      </c>
      <c r="E126" s="80">
        <v>0</v>
      </c>
      <c r="F126" s="80">
        <v>0</v>
      </c>
      <c r="G126" s="80">
        <v>0</v>
      </c>
      <c r="H126" s="80">
        <v>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80">
        <v>0</v>
      </c>
      <c r="O126" s="80">
        <v>0</v>
      </c>
      <c r="P126" s="183">
        <v>0</v>
      </c>
      <c r="Q126" s="80">
        <v>0</v>
      </c>
      <c r="R126" s="80">
        <v>0</v>
      </c>
      <c r="S126" s="80">
        <v>0</v>
      </c>
      <c r="T126" s="80">
        <v>0</v>
      </c>
      <c r="U126" s="80">
        <v>0</v>
      </c>
      <c r="V126" s="80">
        <v>0</v>
      </c>
      <c r="W126" s="80">
        <v>0</v>
      </c>
      <c r="X126" s="80">
        <v>0</v>
      </c>
      <c r="Y126" s="80">
        <v>0</v>
      </c>
      <c r="Z126" s="80">
        <v>0</v>
      </c>
      <c r="AA126" s="80">
        <v>0</v>
      </c>
      <c r="AB126" s="80">
        <v>0</v>
      </c>
      <c r="AC126" s="197">
        <v>0</v>
      </c>
      <c r="AD126" s="80">
        <v>0</v>
      </c>
      <c r="AE126" s="80">
        <v>0</v>
      </c>
      <c r="AF126" s="80">
        <v>0</v>
      </c>
      <c r="AG126" s="80">
        <v>0</v>
      </c>
      <c r="AH126" s="80">
        <v>0</v>
      </c>
      <c r="AI126" s="80">
        <v>0</v>
      </c>
      <c r="AJ126" s="80">
        <v>0</v>
      </c>
      <c r="AK126" s="80">
        <v>0</v>
      </c>
      <c r="AL126" s="80">
        <v>0</v>
      </c>
      <c r="AM126" s="80">
        <v>0</v>
      </c>
      <c r="AN126" s="80">
        <v>0</v>
      </c>
      <c r="AO126" s="195">
        <v>0</v>
      </c>
      <c r="AP126" s="56">
        <v>0</v>
      </c>
      <c r="AQ126" s="39">
        <v>0</v>
      </c>
      <c r="AR126" s="39">
        <v>0</v>
      </c>
      <c r="AS126" s="39">
        <v>0</v>
      </c>
      <c r="AT126" s="39">
        <v>0</v>
      </c>
      <c r="AU126" s="39">
        <v>0</v>
      </c>
      <c r="AV126" s="39">
        <v>0</v>
      </c>
      <c r="AW126" s="39">
        <v>0</v>
      </c>
      <c r="AX126" s="39">
        <v>0</v>
      </c>
      <c r="AY126" s="39">
        <v>0</v>
      </c>
      <c r="AZ126" s="39">
        <v>0</v>
      </c>
      <c r="BA126" s="39">
        <v>0</v>
      </c>
      <c r="BB126" s="56">
        <v>0</v>
      </c>
      <c r="BC126" s="39">
        <v>0</v>
      </c>
      <c r="BD126" s="39">
        <v>0</v>
      </c>
      <c r="BE126" s="39">
        <v>0</v>
      </c>
      <c r="BF126" s="39">
        <v>0</v>
      </c>
      <c r="BG126" s="39">
        <v>0</v>
      </c>
      <c r="BH126" s="39">
        <v>0</v>
      </c>
      <c r="BI126" s="39">
        <v>0</v>
      </c>
      <c r="BJ126" s="39">
        <v>0</v>
      </c>
      <c r="BK126" s="39">
        <v>0</v>
      </c>
      <c r="BL126" s="39">
        <v>0</v>
      </c>
      <c r="BM126" s="39">
        <v>0</v>
      </c>
      <c r="BN126" s="208">
        <f t="shared" si="51"/>
        <v>0</v>
      </c>
      <c r="BO126" s="39">
        <v>0</v>
      </c>
      <c r="BP126" s="39">
        <v>0</v>
      </c>
      <c r="BQ126" s="39">
        <v>0</v>
      </c>
      <c r="BR126" s="39">
        <v>0</v>
      </c>
      <c r="BS126" s="39">
        <v>0</v>
      </c>
      <c r="BT126" s="39">
        <v>0</v>
      </c>
      <c r="BU126" s="39">
        <v>0</v>
      </c>
      <c r="BV126" s="39">
        <v>0</v>
      </c>
      <c r="BW126" s="39">
        <v>36</v>
      </c>
      <c r="BX126" s="39">
        <v>103</v>
      </c>
      <c r="BY126" s="39">
        <v>111</v>
      </c>
      <c r="BZ126" s="39">
        <v>80</v>
      </c>
      <c r="CA126" s="226">
        <f t="shared" si="29"/>
        <v>330</v>
      </c>
      <c r="CB126" s="56">
        <v>54</v>
      </c>
      <c r="CC126" s="39">
        <v>63</v>
      </c>
      <c r="CD126" s="39">
        <v>57</v>
      </c>
      <c r="CE126" s="39">
        <v>67</v>
      </c>
      <c r="CF126" s="39">
        <v>101</v>
      </c>
      <c r="CG126" s="39">
        <v>76</v>
      </c>
      <c r="CH126" s="39">
        <v>77</v>
      </c>
      <c r="CI126" s="39">
        <v>54</v>
      </c>
      <c r="CJ126" s="39">
        <v>35</v>
      </c>
      <c r="CK126" s="39">
        <v>55</v>
      </c>
      <c r="CL126" s="39">
        <v>61</v>
      </c>
      <c r="CM126" s="39">
        <v>47</v>
      </c>
      <c r="CN126" s="208">
        <f t="shared" si="52"/>
        <v>747</v>
      </c>
      <c r="CO126" s="39">
        <v>26</v>
      </c>
      <c r="CP126" s="39">
        <v>36</v>
      </c>
      <c r="CQ126" s="39">
        <v>39</v>
      </c>
      <c r="CR126" s="39">
        <v>41</v>
      </c>
      <c r="CS126" s="39">
        <v>55</v>
      </c>
      <c r="CT126" s="39">
        <v>6</v>
      </c>
      <c r="CU126" s="39">
        <v>10</v>
      </c>
      <c r="CV126" s="39">
        <v>44</v>
      </c>
      <c r="CW126" s="39">
        <v>71</v>
      </c>
      <c r="CX126" s="39">
        <v>39</v>
      </c>
      <c r="CY126" s="39">
        <v>51</v>
      </c>
      <c r="CZ126" s="39">
        <v>43</v>
      </c>
      <c r="DA126" s="226">
        <f t="shared" si="26"/>
        <v>461</v>
      </c>
      <c r="DB126" s="39">
        <v>32</v>
      </c>
      <c r="DC126" s="39">
        <v>21</v>
      </c>
      <c r="DD126" s="39">
        <v>52</v>
      </c>
      <c r="DE126" s="39">
        <v>46</v>
      </c>
      <c r="DF126" s="39">
        <v>76</v>
      </c>
      <c r="DG126" s="39">
        <v>70</v>
      </c>
      <c r="DH126" s="39">
        <v>75</v>
      </c>
      <c r="DI126" s="39">
        <v>123</v>
      </c>
      <c r="DJ126" s="39">
        <v>120</v>
      </c>
      <c r="DK126" s="39">
        <v>119</v>
      </c>
      <c r="DL126" s="39">
        <v>117</v>
      </c>
      <c r="DM126" s="39">
        <v>94</v>
      </c>
      <c r="DN126" s="226">
        <f t="shared" si="27"/>
        <v>945</v>
      </c>
      <c r="DO126" s="39">
        <v>110</v>
      </c>
      <c r="DP126" s="39">
        <v>107</v>
      </c>
      <c r="DT126" s="119"/>
      <c r="DU126" s="119"/>
      <c r="DV126" s="119"/>
      <c r="DW126" s="119"/>
      <c r="DX126" s="119"/>
      <c r="DY126" s="119"/>
      <c r="DZ126" s="119"/>
      <c r="EA126" s="119"/>
      <c r="EB126" s="119"/>
      <c r="EC126" s="119"/>
      <c r="ED126" s="119"/>
      <c r="EE126" s="119"/>
      <c r="EF126" s="119"/>
      <c r="EG126" s="119"/>
      <c r="EH126" s="119"/>
      <c r="EI126" s="119"/>
      <c r="EJ126" s="119"/>
      <c r="EK126" s="119"/>
    </row>
    <row r="127" spans="1:141" ht="20.100000000000001" customHeight="1" x14ac:dyDescent="0.25">
      <c r="A127" s="285"/>
      <c r="B127" s="48" t="s">
        <v>112</v>
      </c>
      <c r="C127" s="55" t="s">
        <v>114</v>
      </c>
      <c r="D127" s="79">
        <v>0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80">
        <v>0</v>
      </c>
      <c r="K127" s="80">
        <v>0</v>
      </c>
      <c r="L127" s="80">
        <v>0</v>
      </c>
      <c r="M127" s="80">
        <v>0</v>
      </c>
      <c r="N127" s="80">
        <v>0</v>
      </c>
      <c r="O127" s="80"/>
      <c r="P127" s="183">
        <v>0</v>
      </c>
      <c r="Q127" s="80">
        <v>0</v>
      </c>
      <c r="R127" s="80">
        <v>0</v>
      </c>
      <c r="S127" s="80">
        <v>0</v>
      </c>
      <c r="T127" s="80">
        <v>0</v>
      </c>
      <c r="U127" s="80">
        <v>0</v>
      </c>
      <c r="V127" s="80">
        <v>0</v>
      </c>
      <c r="W127" s="80">
        <v>0</v>
      </c>
      <c r="X127" s="80">
        <v>0</v>
      </c>
      <c r="Y127" s="80">
        <v>0</v>
      </c>
      <c r="Z127" s="80">
        <v>0</v>
      </c>
      <c r="AA127" s="80">
        <v>0</v>
      </c>
      <c r="AB127" s="80">
        <v>0</v>
      </c>
      <c r="AC127" s="197">
        <v>0</v>
      </c>
      <c r="AD127" s="80">
        <v>0</v>
      </c>
      <c r="AE127" s="80">
        <v>0</v>
      </c>
      <c r="AF127" s="80">
        <v>0</v>
      </c>
      <c r="AG127" s="80">
        <v>0</v>
      </c>
      <c r="AH127" s="80">
        <v>0</v>
      </c>
      <c r="AI127" s="80">
        <v>0</v>
      </c>
      <c r="AJ127" s="80">
        <v>0</v>
      </c>
      <c r="AK127" s="80">
        <v>0</v>
      </c>
      <c r="AL127" s="80">
        <v>0</v>
      </c>
      <c r="AM127" s="80">
        <v>0</v>
      </c>
      <c r="AN127" s="80">
        <v>0</v>
      </c>
      <c r="AO127" s="195">
        <v>0</v>
      </c>
      <c r="AP127" s="56">
        <v>0</v>
      </c>
      <c r="AQ127" s="39">
        <v>0</v>
      </c>
      <c r="AR127" s="39">
        <v>0</v>
      </c>
      <c r="AS127" s="39">
        <v>0</v>
      </c>
      <c r="AT127" s="39">
        <v>0</v>
      </c>
      <c r="AU127" s="39">
        <v>0</v>
      </c>
      <c r="AV127" s="39">
        <v>0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56">
        <v>0</v>
      </c>
      <c r="BC127" s="39">
        <v>0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0</v>
      </c>
      <c r="BJ127" s="39">
        <v>0</v>
      </c>
      <c r="BK127" s="39">
        <v>0</v>
      </c>
      <c r="BL127" s="39">
        <v>0</v>
      </c>
      <c r="BM127" s="39">
        <v>0</v>
      </c>
      <c r="BN127" s="208">
        <f t="shared" si="51"/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0</v>
      </c>
      <c r="BT127" s="39">
        <v>0</v>
      </c>
      <c r="BU127" s="39">
        <v>0</v>
      </c>
      <c r="BV127" s="39">
        <v>0</v>
      </c>
      <c r="BW127" s="39">
        <v>0</v>
      </c>
      <c r="BX127" s="39">
        <v>0</v>
      </c>
      <c r="BY127" s="39">
        <v>0</v>
      </c>
      <c r="BZ127" s="39">
        <v>0</v>
      </c>
      <c r="CA127" s="226">
        <f t="shared" si="29"/>
        <v>0</v>
      </c>
      <c r="CB127" s="56">
        <v>0</v>
      </c>
      <c r="CC127" s="39">
        <v>0</v>
      </c>
      <c r="CD127" s="39">
        <v>0</v>
      </c>
      <c r="CE127" s="39">
        <v>0</v>
      </c>
      <c r="CF127" s="39">
        <v>0</v>
      </c>
      <c r="CG127" s="39">
        <v>46</v>
      </c>
      <c r="CH127" s="39">
        <v>82</v>
      </c>
      <c r="CI127" s="39">
        <v>71</v>
      </c>
      <c r="CJ127" s="39">
        <v>78</v>
      </c>
      <c r="CK127" s="39">
        <v>79</v>
      </c>
      <c r="CL127" s="39">
        <v>62</v>
      </c>
      <c r="CM127" s="39">
        <v>62</v>
      </c>
      <c r="CN127" s="208">
        <f t="shared" si="52"/>
        <v>480</v>
      </c>
      <c r="CO127" s="39">
        <v>63</v>
      </c>
      <c r="CP127" s="39">
        <v>63</v>
      </c>
      <c r="CQ127" s="39">
        <v>77</v>
      </c>
      <c r="CR127" s="39">
        <v>68</v>
      </c>
      <c r="CS127" s="39">
        <v>68</v>
      </c>
      <c r="CT127" s="39">
        <v>71</v>
      </c>
      <c r="CU127" s="39">
        <v>73</v>
      </c>
      <c r="CV127" s="39">
        <v>81</v>
      </c>
      <c r="CW127" s="39">
        <v>79</v>
      </c>
      <c r="CX127" s="39">
        <v>79</v>
      </c>
      <c r="CY127" s="39">
        <v>86</v>
      </c>
      <c r="CZ127" s="39">
        <v>74</v>
      </c>
      <c r="DA127" s="226">
        <f t="shared" si="26"/>
        <v>882</v>
      </c>
      <c r="DB127" s="39">
        <v>68</v>
      </c>
      <c r="DC127" s="39">
        <v>68</v>
      </c>
      <c r="DD127" s="39">
        <v>84</v>
      </c>
      <c r="DE127" s="39">
        <v>57</v>
      </c>
      <c r="DF127" s="39">
        <v>78</v>
      </c>
      <c r="DG127" s="39">
        <v>63</v>
      </c>
      <c r="DH127" s="39">
        <v>73</v>
      </c>
      <c r="DI127" s="39">
        <v>72</v>
      </c>
      <c r="DJ127" s="39">
        <v>72</v>
      </c>
      <c r="DK127" s="39">
        <v>79</v>
      </c>
      <c r="DL127" s="39">
        <v>74</v>
      </c>
      <c r="DM127" s="39">
        <v>70</v>
      </c>
      <c r="DN127" s="226">
        <f t="shared" si="27"/>
        <v>858</v>
      </c>
      <c r="DO127" s="39">
        <v>77</v>
      </c>
      <c r="DP127" s="39">
        <v>54</v>
      </c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9"/>
      <c r="EF127" s="119"/>
      <c r="EG127" s="119"/>
      <c r="EH127" s="119"/>
      <c r="EI127" s="119"/>
      <c r="EJ127" s="119"/>
      <c r="EK127" s="119"/>
    </row>
    <row r="128" spans="1:141" ht="20.100000000000001" customHeight="1" x14ac:dyDescent="0.25">
      <c r="A128" s="285"/>
      <c r="B128" s="48" t="s">
        <v>113</v>
      </c>
      <c r="C128" s="55" t="s">
        <v>115</v>
      </c>
      <c r="D128" s="79">
        <v>0</v>
      </c>
      <c r="E128" s="80">
        <v>0</v>
      </c>
      <c r="F128" s="80">
        <v>0</v>
      </c>
      <c r="G128" s="80">
        <v>0</v>
      </c>
      <c r="H128" s="80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80">
        <v>0</v>
      </c>
      <c r="O128" s="80">
        <v>0</v>
      </c>
      <c r="P128" s="183">
        <v>0</v>
      </c>
      <c r="Q128" s="80">
        <v>0</v>
      </c>
      <c r="R128" s="80">
        <v>0</v>
      </c>
      <c r="S128" s="80">
        <v>0</v>
      </c>
      <c r="T128" s="80">
        <v>0</v>
      </c>
      <c r="U128" s="80">
        <v>0</v>
      </c>
      <c r="V128" s="80">
        <v>0</v>
      </c>
      <c r="W128" s="80">
        <v>0</v>
      </c>
      <c r="X128" s="80">
        <v>0</v>
      </c>
      <c r="Y128" s="80">
        <v>0</v>
      </c>
      <c r="Z128" s="80">
        <v>0</v>
      </c>
      <c r="AA128" s="80">
        <v>0</v>
      </c>
      <c r="AB128" s="80">
        <v>0</v>
      </c>
      <c r="AC128" s="197">
        <v>0</v>
      </c>
      <c r="AD128" s="80">
        <v>0</v>
      </c>
      <c r="AE128" s="80">
        <v>0</v>
      </c>
      <c r="AF128" s="80">
        <v>0</v>
      </c>
      <c r="AG128" s="80">
        <v>0</v>
      </c>
      <c r="AH128" s="80">
        <v>0</v>
      </c>
      <c r="AI128" s="80">
        <v>0</v>
      </c>
      <c r="AJ128" s="80">
        <v>0</v>
      </c>
      <c r="AK128" s="80">
        <v>0</v>
      </c>
      <c r="AL128" s="80">
        <v>0</v>
      </c>
      <c r="AM128" s="80">
        <v>0</v>
      </c>
      <c r="AN128" s="80">
        <v>0</v>
      </c>
      <c r="AO128" s="195">
        <v>0</v>
      </c>
      <c r="AP128" s="56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56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208">
        <f t="shared" si="51"/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226">
        <f t="shared" si="29"/>
        <v>0</v>
      </c>
      <c r="CB128" s="56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26</v>
      </c>
      <c r="CH128" s="39">
        <v>52</v>
      </c>
      <c r="CI128" s="39">
        <v>49</v>
      </c>
      <c r="CJ128" s="39">
        <v>48</v>
      </c>
      <c r="CK128" s="39">
        <v>46</v>
      </c>
      <c r="CL128" s="39">
        <v>58</v>
      </c>
      <c r="CM128" s="39">
        <v>69</v>
      </c>
      <c r="CN128" s="208">
        <f t="shared" si="52"/>
        <v>348</v>
      </c>
      <c r="CO128" s="39">
        <v>51</v>
      </c>
      <c r="CP128" s="39">
        <v>50</v>
      </c>
      <c r="CQ128" s="39">
        <v>55</v>
      </c>
      <c r="CR128" s="39">
        <v>58</v>
      </c>
      <c r="CS128" s="39">
        <v>53</v>
      </c>
      <c r="CT128" s="39">
        <v>55</v>
      </c>
      <c r="CU128" s="39">
        <v>53</v>
      </c>
      <c r="CV128" s="39">
        <v>58</v>
      </c>
      <c r="CW128" s="39">
        <v>54</v>
      </c>
      <c r="CX128" s="39">
        <v>48</v>
      </c>
      <c r="CY128" s="39">
        <v>49</v>
      </c>
      <c r="CZ128" s="39">
        <v>52</v>
      </c>
      <c r="DA128" s="226">
        <f t="shared" si="26"/>
        <v>636</v>
      </c>
      <c r="DB128" s="39">
        <v>52</v>
      </c>
      <c r="DC128" s="39">
        <v>44</v>
      </c>
      <c r="DD128" s="39">
        <v>56</v>
      </c>
      <c r="DE128" s="39">
        <v>50</v>
      </c>
      <c r="DF128" s="39">
        <v>50</v>
      </c>
      <c r="DG128" s="39">
        <v>58</v>
      </c>
      <c r="DH128" s="39">
        <v>54</v>
      </c>
      <c r="DI128" s="39">
        <v>52</v>
      </c>
      <c r="DJ128" s="39">
        <v>48</v>
      </c>
      <c r="DK128" s="39">
        <v>52</v>
      </c>
      <c r="DL128" s="39">
        <v>51</v>
      </c>
      <c r="DM128" s="39">
        <v>50</v>
      </c>
      <c r="DN128" s="226">
        <f t="shared" si="27"/>
        <v>617</v>
      </c>
      <c r="DO128" s="39">
        <v>49</v>
      </c>
      <c r="DP128" s="39">
        <v>41</v>
      </c>
      <c r="DT128" s="119"/>
      <c r="DU128" s="119"/>
      <c r="DV128" s="119"/>
      <c r="DW128" s="119"/>
      <c r="DX128" s="119"/>
      <c r="DY128" s="119"/>
      <c r="DZ128" s="119"/>
      <c r="EA128" s="119"/>
      <c r="EB128" s="119"/>
      <c r="EC128" s="119"/>
      <c r="ED128" s="119"/>
      <c r="EE128" s="119"/>
      <c r="EF128" s="119"/>
      <c r="EG128" s="119"/>
      <c r="EH128" s="119"/>
      <c r="EI128" s="119"/>
      <c r="EJ128" s="119"/>
      <c r="EK128" s="119"/>
    </row>
    <row r="129" spans="1:3419" ht="20.100000000000001" customHeight="1" x14ac:dyDescent="0.25">
      <c r="A129" s="285"/>
      <c r="B129" s="48" t="s">
        <v>120</v>
      </c>
      <c r="C129" s="55" t="s">
        <v>121</v>
      </c>
      <c r="D129" s="79">
        <v>0</v>
      </c>
      <c r="E129" s="80">
        <v>0</v>
      </c>
      <c r="F129" s="80">
        <v>0</v>
      </c>
      <c r="G129" s="80">
        <v>0</v>
      </c>
      <c r="H129" s="80">
        <v>0</v>
      </c>
      <c r="I129" s="80">
        <v>0</v>
      </c>
      <c r="J129" s="80">
        <v>0</v>
      </c>
      <c r="K129" s="80">
        <v>0</v>
      </c>
      <c r="L129" s="80">
        <v>0</v>
      </c>
      <c r="M129" s="80">
        <v>0</v>
      </c>
      <c r="N129" s="80">
        <v>0</v>
      </c>
      <c r="O129" s="80">
        <v>0</v>
      </c>
      <c r="P129" s="183">
        <v>0</v>
      </c>
      <c r="Q129" s="80">
        <v>0</v>
      </c>
      <c r="R129" s="80">
        <v>0</v>
      </c>
      <c r="S129" s="80">
        <v>0</v>
      </c>
      <c r="T129" s="80">
        <v>0</v>
      </c>
      <c r="U129" s="80">
        <v>0</v>
      </c>
      <c r="V129" s="80">
        <v>0</v>
      </c>
      <c r="W129" s="80">
        <v>0</v>
      </c>
      <c r="X129" s="80">
        <v>0</v>
      </c>
      <c r="Y129" s="80">
        <v>0</v>
      </c>
      <c r="Z129" s="80">
        <v>0</v>
      </c>
      <c r="AA129" s="80">
        <v>0</v>
      </c>
      <c r="AB129" s="80">
        <v>0</v>
      </c>
      <c r="AC129" s="197">
        <v>0</v>
      </c>
      <c r="AD129" s="80">
        <v>0</v>
      </c>
      <c r="AE129" s="80">
        <v>0</v>
      </c>
      <c r="AF129" s="80">
        <v>0</v>
      </c>
      <c r="AG129" s="80">
        <v>0</v>
      </c>
      <c r="AH129" s="80">
        <v>0</v>
      </c>
      <c r="AI129" s="80">
        <v>0</v>
      </c>
      <c r="AJ129" s="80">
        <v>0</v>
      </c>
      <c r="AK129" s="80">
        <v>0</v>
      </c>
      <c r="AL129" s="80">
        <v>0</v>
      </c>
      <c r="AM129" s="80">
        <v>0</v>
      </c>
      <c r="AN129" s="80">
        <v>0</v>
      </c>
      <c r="AO129" s="195">
        <v>0</v>
      </c>
      <c r="AP129" s="56">
        <v>0</v>
      </c>
      <c r="AQ129" s="39">
        <v>0</v>
      </c>
      <c r="AR129" s="39">
        <v>0</v>
      </c>
      <c r="AS129" s="39">
        <v>0</v>
      </c>
      <c r="AT129" s="39">
        <v>0</v>
      </c>
      <c r="AU129" s="39">
        <v>0</v>
      </c>
      <c r="AV129" s="39">
        <v>0</v>
      </c>
      <c r="AW129" s="39">
        <v>0</v>
      </c>
      <c r="AX129" s="39">
        <v>0</v>
      </c>
      <c r="AY129" s="39">
        <v>0</v>
      </c>
      <c r="AZ129" s="39">
        <v>0</v>
      </c>
      <c r="BA129" s="39">
        <v>0</v>
      </c>
      <c r="BB129" s="56">
        <v>0</v>
      </c>
      <c r="BC129" s="39">
        <v>0</v>
      </c>
      <c r="BD129" s="39">
        <v>0</v>
      </c>
      <c r="BE129" s="39">
        <v>0</v>
      </c>
      <c r="BF129" s="39">
        <v>0</v>
      </c>
      <c r="BG129" s="39">
        <v>0</v>
      </c>
      <c r="BH129" s="39">
        <v>0</v>
      </c>
      <c r="BI129" s="39">
        <v>0</v>
      </c>
      <c r="BJ129" s="39">
        <v>0</v>
      </c>
      <c r="BK129" s="39">
        <v>0</v>
      </c>
      <c r="BL129" s="39">
        <v>0</v>
      </c>
      <c r="BM129" s="39">
        <v>0</v>
      </c>
      <c r="BN129" s="208">
        <f t="shared" si="51"/>
        <v>0</v>
      </c>
      <c r="BO129" s="39">
        <v>0</v>
      </c>
      <c r="BP129" s="39">
        <v>0</v>
      </c>
      <c r="BQ129" s="39">
        <v>0</v>
      </c>
      <c r="BR129" s="39">
        <v>0</v>
      </c>
      <c r="BS129" s="39">
        <v>0</v>
      </c>
      <c r="BT129" s="39">
        <v>0</v>
      </c>
      <c r="BU129" s="39">
        <v>0</v>
      </c>
      <c r="BV129" s="39">
        <v>0</v>
      </c>
      <c r="BW129" s="39">
        <v>0</v>
      </c>
      <c r="BX129" s="39">
        <v>0</v>
      </c>
      <c r="BY129" s="39">
        <v>0</v>
      </c>
      <c r="BZ129" s="39">
        <v>0</v>
      </c>
      <c r="CA129" s="226">
        <f t="shared" si="29"/>
        <v>0</v>
      </c>
      <c r="CB129" s="56">
        <v>0</v>
      </c>
      <c r="CC129" s="39">
        <v>0</v>
      </c>
      <c r="CD129" s="39">
        <v>0</v>
      </c>
      <c r="CE129" s="39">
        <v>0</v>
      </c>
      <c r="CF129" s="39">
        <v>0</v>
      </c>
      <c r="CG129" s="39">
        <v>0</v>
      </c>
      <c r="CH129" s="39">
        <v>0</v>
      </c>
      <c r="CI129" s="39">
        <v>0</v>
      </c>
      <c r="CJ129" s="39">
        <v>1</v>
      </c>
      <c r="CK129" s="39">
        <v>1</v>
      </c>
      <c r="CL129" s="39">
        <v>3</v>
      </c>
      <c r="CM129" s="39">
        <v>12</v>
      </c>
      <c r="CN129" s="208">
        <f t="shared" si="52"/>
        <v>17</v>
      </c>
      <c r="CO129" s="39">
        <v>3</v>
      </c>
      <c r="CP129" s="39">
        <v>5</v>
      </c>
      <c r="CQ129" s="39">
        <v>3</v>
      </c>
      <c r="CR129" s="39">
        <v>4</v>
      </c>
      <c r="CS129" s="39">
        <v>3</v>
      </c>
      <c r="CT129" s="39">
        <v>2</v>
      </c>
      <c r="CU129" s="39">
        <v>4</v>
      </c>
      <c r="CV129" s="39">
        <v>4</v>
      </c>
      <c r="CW129" s="39">
        <v>1</v>
      </c>
      <c r="CX129" s="39">
        <v>5</v>
      </c>
      <c r="CY129" s="39">
        <v>5</v>
      </c>
      <c r="CZ129" s="39">
        <v>8</v>
      </c>
      <c r="DA129" s="226">
        <f t="shared" si="26"/>
        <v>47</v>
      </c>
      <c r="DB129" s="39">
        <v>6</v>
      </c>
      <c r="DC129" s="39">
        <v>3</v>
      </c>
      <c r="DD129" s="39">
        <v>2</v>
      </c>
      <c r="DE129" s="39">
        <v>0</v>
      </c>
      <c r="DF129" s="39">
        <v>1</v>
      </c>
      <c r="DG129" s="39">
        <v>1</v>
      </c>
      <c r="DH129" s="39">
        <v>2</v>
      </c>
      <c r="DI129" s="39">
        <v>11</v>
      </c>
      <c r="DJ129" s="39">
        <v>4</v>
      </c>
      <c r="DK129" s="39">
        <v>7</v>
      </c>
      <c r="DL129" s="39">
        <v>8</v>
      </c>
      <c r="DM129" s="39">
        <v>7</v>
      </c>
      <c r="DN129" s="226">
        <f t="shared" si="27"/>
        <v>52</v>
      </c>
      <c r="DO129" s="39">
        <v>8</v>
      </c>
      <c r="DP129" s="39">
        <v>7</v>
      </c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9"/>
      <c r="EF129" s="119"/>
      <c r="EG129" s="119"/>
      <c r="EH129" s="119"/>
      <c r="EI129" s="119"/>
      <c r="EJ129" s="119"/>
      <c r="EK129" s="119"/>
    </row>
    <row r="130" spans="1:3419" ht="20.100000000000001" customHeight="1" x14ac:dyDescent="0.25">
      <c r="A130" s="285"/>
      <c r="B130" s="217" t="s">
        <v>129</v>
      </c>
      <c r="C130" s="218" t="s">
        <v>133</v>
      </c>
      <c r="D130" s="231">
        <v>0</v>
      </c>
      <c r="E130" s="231">
        <v>0</v>
      </c>
      <c r="F130" s="231">
        <v>0</v>
      </c>
      <c r="G130" s="231">
        <v>0</v>
      </c>
      <c r="H130" s="231">
        <v>0</v>
      </c>
      <c r="I130" s="231">
        <v>0</v>
      </c>
      <c r="J130" s="231">
        <v>0</v>
      </c>
      <c r="K130" s="231">
        <v>0</v>
      </c>
      <c r="L130" s="231">
        <v>0</v>
      </c>
      <c r="M130" s="231">
        <v>0</v>
      </c>
      <c r="N130" s="231">
        <v>0</v>
      </c>
      <c r="O130" s="232">
        <v>0</v>
      </c>
      <c r="P130" s="183">
        <v>0</v>
      </c>
      <c r="Q130" s="231">
        <v>0</v>
      </c>
      <c r="R130" s="231">
        <v>0</v>
      </c>
      <c r="S130" s="231">
        <v>0</v>
      </c>
      <c r="T130" s="231">
        <v>0</v>
      </c>
      <c r="U130" s="231">
        <v>0</v>
      </c>
      <c r="V130" s="231">
        <v>0</v>
      </c>
      <c r="W130" s="231">
        <v>0</v>
      </c>
      <c r="X130" s="231">
        <v>0</v>
      </c>
      <c r="Y130" s="231">
        <v>0</v>
      </c>
      <c r="Z130" s="231">
        <v>0</v>
      </c>
      <c r="AA130" s="231">
        <v>0</v>
      </c>
      <c r="AB130" s="232">
        <v>0</v>
      </c>
      <c r="AC130" s="233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36">
        <v>0</v>
      </c>
      <c r="AQ130" s="29">
        <v>0</v>
      </c>
      <c r="AR130" s="29">
        <v>0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36">
        <v>0</v>
      </c>
      <c r="BC130" s="29">
        <v>0</v>
      </c>
      <c r="BD130" s="29">
        <v>0</v>
      </c>
      <c r="BE130" s="29">
        <v>0</v>
      </c>
      <c r="BF130" s="29">
        <v>0</v>
      </c>
      <c r="BG130" s="29">
        <v>0</v>
      </c>
      <c r="BH130" s="29">
        <v>0</v>
      </c>
      <c r="BI130" s="29">
        <v>0</v>
      </c>
      <c r="BJ130" s="29">
        <v>0</v>
      </c>
      <c r="BK130" s="29">
        <v>0</v>
      </c>
      <c r="BL130" s="29">
        <v>0</v>
      </c>
      <c r="BM130" s="29">
        <v>0</v>
      </c>
      <c r="BN130" s="226">
        <f t="shared" si="51"/>
        <v>0</v>
      </c>
      <c r="BO130" s="29">
        <v>0</v>
      </c>
      <c r="BP130" s="29">
        <v>0</v>
      </c>
      <c r="BQ130" s="29">
        <v>0</v>
      </c>
      <c r="BR130" s="29">
        <v>0</v>
      </c>
      <c r="BS130" s="29">
        <v>0</v>
      </c>
      <c r="BT130" s="29">
        <v>0</v>
      </c>
      <c r="BU130" s="29">
        <v>0</v>
      </c>
      <c r="BV130" s="29">
        <v>0</v>
      </c>
      <c r="BW130" s="29">
        <v>0</v>
      </c>
      <c r="BX130" s="29">
        <v>0</v>
      </c>
      <c r="BY130" s="29">
        <v>0</v>
      </c>
      <c r="BZ130" s="29">
        <v>0</v>
      </c>
      <c r="CA130" s="226">
        <f t="shared" si="29"/>
        <v>0</v>
      </c>
      <c r="CB130" s="236">
        <v>0</v>
      </c>
      <c r="CC130" s="29">
        <v>0</v>
      </c>
      <c r="CD130" s="29">
        <v>0</v>
      </c>
      <c r="CE130" s="29">
        <v>0</v>
      </c>
      <c r="CF130" s="29">
        <v>0</v>
      </c>
      <c r="CG130" s="29">
        <v>0</v>
      </c>
      <c r="CH130" s="29">
        <v>0</v>
      </c>
      <c r="CI130" s="29">
        <v>0</v>
      </c>
      <c r="CJ130" s="29">
        <v>0</v>
      </c>
      <c r="CK130" s="29">
        <v>0</v>
      </c>
      <c r="CL130" s="29">
        <v>0</v>
      </c>
      <c r="CM130" s="29">
        <v>0</v>
      </c>
      <c r="CN130" s="208">
        <f t="shared" si="52"/>
        <v>0</v>
      </c>
      <c r="CO130" s="29">
        <v>0</v>
      </c>
      <c r="CP130" s="29">
        <v>1</v>
      </c>
      <c r="CQ130" s="29">
        <v>0</v>
      </c>
      <c r="CR130" s="29">
        <v>0</v>
      </c>
      <c r="CS130" s="29">
        <v>7</v>
      </c>
      <c r="CT130" s="29">
        <v>20</v>
      </c>
      <c r="CU130" s="29">
        <v>8</v>
      </c>
      <c r="CV130" s="29">
        <v>1</v>
      </c>
      <c r="CW130" s="29">
        <v>0</v>
      </c>
      <c r="CX130" s="29">
        <v>0</v>
      </c>
      <c r="CY130" s="29">
        <v>0</v>
      </c>
      <c r="CZ130" s="29">
        <v>0</v>
      </c>
      <c r="DA130" s="226">
        <f t="shared" si="26"/>
        <v>37</v>
      </c>
      <c r="DB130" s="29">
        <v>0</v>
      </c>
      <c r="DC130" s="29">
        <v>0</v>
      </c>
      <c r="DD130" s="29">
        <v>0</v>
      </c>
      <c r="DE130" s="29">
        <v>0</v>
      </c>
      <c r="DF130" s="29">
        <v>0</v>
      </c>
      <c r="DG130" s="29">
        <v>0</v>
      </c>
      <c r="DH130" s="29">
        <v>0</v>
      </c>
      <c r="DI130" s="29">
        <v>0</v>
      </c>
      <c r="DJ130" s="29">
        <v>4</v>
      </c>
      <c r="DK130" s="29">
        <v>5</v>
      </c>
      <c r="DL130" s="29">
        <v>6</v>
      </c>
      <c r="DM130" s="29">
        <v>10</v>
      </c>
      <c r="DN130" s="226">
        <f t="shared" si="27"/>
        <v>25</v>
      </c>
      <c r="DO130" s="29">
        <v>8</v>
      </c>
      <c r="DP130" s="29">
        <v>7</v>
      </c>
      <c r="DT130" s="119"/>
      <c r="DU130" s="119"/>
      <c r="DV130" s="119"/>
      <c r="DW130" s="119"/>
      <c r="DX130" s="119"/>
      <c r="DY130" s="119"/>
      <c r="DZ130" s="119"/>
      <c r="EA130" s="119"/>
      <c r="EB130" s="119"/>
      <c r="EC130" s="119"/>
      <c r="ED130" s="119"/>
      <c r="EE130" s="119"/>
      <c r="EF130" s="119"/>
      <c r="EG130" s="119"/>
      <c r="EH130" s="119"/>
      <c r="EI130" s="119"/>
      <c r="EJ130" s="119"/>
      <c r="EK130" s="119"/>
    </row>
    <row r="131" spans="1:3419" ht="20.100000000000001" customHeight="1" x14ac:dyDescent="0.25">
      <c r="A131" s="285"/>
      <c r="B131" s="217" t="s">
        <v>130</v>
      </c>
      <c r="C131" s="218" t="s">
        <v>134</v>
      </c>
      <c r="D131" s="231">
        <v>0</v>
      </c>
      <c r="E131" s="231">
        <v>0</v>
      </c>
      <c r="F131" s="231">
        <v>0</v>
      </c>
      <c r="G131" s="231">
        <v>0</v>
      </c>
      <c r="H131" s="231">
        <v>0</v>
      </c>
      <c r="I131" s="231">
        <v>0</v>
      </c>
      <c r="J131" s="231">
        <v>0</v>
      </c>
      <c r="K131" s="231">
        <v>0</v>
      </c>
      <c r="L131" s="231">
        <v>0</v>
      </c>
      <c r="M131" s="231">
        <v>0</v>
      </c>
      <c r="N131" s="231">
        <v>0</v>
      </c>
      <c r="O131" s="232">
        <v>0</v>
      </c>
      <c r="P131" s="183">
        <v>0</v>
      </c>
      <c r="Q131" s="231">
        <v>0</v>
      </c>
      <c r="R131" s="231">
        <v>0</v>
      </c>
      <c r="S131" s="231">
        <v>0</v>
      </c>
      <c r="T131" s="231">
        <v>0</v>
      </c>
      <c r="U131" s="231">
        <v>0</v>
      </c>
      <c r="V131" s="231">
        <v>0</v>
      </c>
      <c r="W131" s="231">
        <v>0</v>
      </c>
      <c r="X131" s="231">
        <v>0</v>
      </c>
      <c r="Y131" s="231">
        <v>0</v>
      </c>
      <c r="Z131" s="231">
        <v>0</v>
      </c>
      <c r="AA131" s="231">
        <v>0</v>
      </c>
      <c r="AB131" s="232">
        <v>0</v>
      </c>
      <c r="AC131" s="233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36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36">
        <v>0</v>
      </c>
      <c r="BC131" s="29">
        <v>0</v>
      </c>
      <c r="BD131" s="29">
        <v>0</v>
      </c>
      <c r="BE131" s="29">
        <v>0</v>
      </c>
      <c r="BF131" s="29">
        <v>0</v>
      </c>
      <c r="BG131" s="29">
        <v>0</v>
      </c>
      <c r="BH131" s="29">
        <v>0</v>
      </c>
      <c r="BI131" s="29">
        <v>0</v>
      </c>
      <c r="BJ131" s="29">
        <v>0</v>
      </c>
      <c r="BK131" s="29">
        <v>0</v>
      </c>
      <c r="BL131" s="29">
        <v>0</v>
      </c>
      <c r="BM131" s="29">
        <v>0</v>
      </c>
      <c r="BN131" s="226">
        <f t="shared" si="51"/>
        <v>0</v>
      </c>
      <c r="BO131" s="29">
        <v>0</v>
      </c>
      <c r="BP131" s="29">
        <v>0</v>
      </c>
      <c r="BQ131" s="29">
        <v>0</v>
      </c>
      <c r="BR131" s="29">
        <v>0</v>
      </c>
      <c r="BS131" s="29">
        <v>0</v>
      </c>
      <c r="BT131" s="29">
        <v>0</v>
      </c>
      <c r="BU131" s="29">
        <v>0</v>
      </c>
      <c r="BV131" s="29">
        <v>0</v>
      </c>
      <c r="BW131" s="29">
        <v>0</v>
      </c>
      <c r="BX131" s="29">
        <v>0</v>
      </c>
      <c r="BY131" s="29">
        <v>0</v>
      </c>
      <c r="BZ131" s="29">
        <v>0</v>
      </c>
      <c r="CA131" s="226">
        <f t="shared" si="29"/>
        <v>0</v>
      </c>
      <c r="CB131" s="236">
        <v>0</v>
      </c>
      <c r="CC131" s="29">
        <v>0</v>
      </c>
      <c r="CD131" s="29">
        <v>0</v>
      </c>
      <c r="CE131" s="29">
        <v>0</v>
      </c>
      <c r="CF131" s="29">
        <v>0</v>
      </c>
      <c r="CG131" s="29">
        <v>0</v>
      </c>
      <c r="CH131" s="29">
        <v>0</v>
      </c>
      <c r="CI131" s="29">
        <v>0</v>
      </c>
      <c r="CJ131" s="29">
        <v>0</v>
      </c>
      <c r="CK131" s="29">
        <v>0</v>
      </c>
      <c r="CL131" s="29">
        <v>0</v>
      </c>
      <c r="CM131" s="29">
        <v>0</v>
      </c>
      <c r="CN131" s="208">
        <f t="shared" si="52"/>
        <v>0</v>
      </c>
      <c r="CO131" s="29">
        <v>0</v>
      </c>
      <c r="CP131" s="29">
        <v>12</v>
      </c>
      <c r="CQ131" s="29">
        <v>11</v>
      </c>
      <c r="CR131" s="29">
        <v>14</v>
      </c>
      <c r="CS131" s="29">
        <v>19</v>
      </c>
      <c r="CT131" s="29">
        <v>82</v>
      </c>
      <c r="CU131" s="29">
        <v>92</v>
      </c>
      <c r="CV131" s="29">
        <v>16</v>
      </c>
      <c r="CW131" s="29">
        <v>0</v>
      </c>
      <c r="CX131" s="29">
        <v>0</v>
      </c>
      <c r="CY131" s="29">
        <v>0</v>
      </c>
      <c r="CZ131" s="29">
        <v>0</v>
      </c>
      <c r="DA131" s="226">
        <f t="shared" si="26"/>
        <v>246</v>
      </c>
      <c r="DB131" s="29">
        <v>0</v>
      </c>
      <c r="DC131" s="29">
        <v>0</v>
      </c>
      <c r="DD131" s="29">
        <v>0</v>
      </c>
      <c r="DE131" s="29">
        <v>0</v>
      </c>
      <c r="DF131" s="29">
        <v>0</v>
      </c>
      <c r="DG131" s="29">
        <v>0</v>
      </c>
      <c r="DH131" s="29">
        <v>0</v>
      </c>
      <c r="DI131" s="29">
        <v>0</v>
      </c>
      <c r="DJ131" s="29">
        <v>0</v>
      </c>
      <c r="DK131" s="29">
        <v>0</v>
      </c>
      <c r="DL131" s="29">
        <v>0</v>
      </c>
      <c r="DM131" s="29">
        <v>0</v>
      </c>
      <c r="DN131" s="226">
        <f t="shared" si="27"/>
        <v>0</v>
      </c>
      <c r="DO131" s="29">
        <v>0</v>
      </c>
      <c r="DP131" s="29">
        <v>0</v>
      </c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9"/>
      <c r="EF131" s="119"/>
      <c r="EG131" s="119"/>
      <c r="EH131" s="119"/>
      <c r="EI131" s="119"/>
      <c r="EJ131" s="119"/>
      <c r="EK131" s="119"/>
    </row>
    <row r="132" spans="1:3419" ht="20.100000000000001" customHeight="1" x14ac:dyDescent="0.25">
      <c r="A132" s="285"/>
      <c r="B132" s="217" t="s">
        <v>131</v>
      </c>
      <c r="C132" s="218" t="s">
        <v>135</v>
      </c>
      <c r="D132" s="231">
        <v>0</v>
      </c>
      <c r="E132" s="231">
        <v>0</v>
      </c>
      <c r="F132" s="231">
        <v>0</v>
      </c>
      <c r="G132" s="231">
        <v>0</v>
      </c>
      <c r="H132" s="231">
        <v>0</v>
      </c>
      <c r="I132" s="231">
        <v>0</v>
      </c>
      <c r="J132" s="231">
        <v>0</v>
      </c>
      <c r="K132" s="231">
        <v>0</v>
      </c>
      <c r="L132" s="231">
        <v>0</v>
      </c>
      <c r="M132" s="231">
        <v>0</v>
      </c>
      <c r="N132" s="231">
        <v>0</v>
      </c>
      <c r="O132" s="232">
        <v>0</v>
      </c>
      <c r="P132" s="183">
        <v>0</v>
      </c>
      <c r="Q132" s="231">
        <v>0</v>
      </c>
      <c r="R132" s="231">
        <v>0</v>
      </c>
      <c r="S132" s="231">
        <v>0</v>
      </c>
      <c r="T132" s="231">
        <v>0</v>
      </c>
      <c r="U132" s="231">
        <v>0</v>
      </c>
      <c r="V132" s="231">
        <v>0</v>
      </c>
      <c r="W132" s="231">
        <v>0</v>
      </c>
      <c r="X132" s="231">
        <v>0</v>
      </c>
      <c r="Y132" s="231">
        <v>0</v>
      </c>
      <c r="Z132" s="231">
        <v>0</v>
      </c>
      <c r="AA132" s="231">
        <v>0</v>
      </c>
      <c r="AB132" s="232">
        <v>0</v>
      </c>
      <c r="AC132" s="233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36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36">
        <v>0</v>
      </c>
      <c r="BC132" s="29">
        <v>0</v>
      </c>
      <c r="BD132" s="29">
        <v>0</v>
      </c>
      <c r="BE132" s="29">
        <v>0</v>
      </c>
      <c r="BF132" s="29">
        <v>0</v>
      </c>
      <c r="BG132" s="29">
        <v>0</v>
      </c>
      <c r="BH132" s="29">
        <v>0</v>
      </c>
      <c r="BI132" s="29">
        <v>0</v>
      </c>
      <c r="BJ132" s="29">
        <v>0</v>
      </c>
      <c r="BK132" s="29">
        <v>0</v>
      </c>
      <c r="BL132" s="29">
        <v>0</v>
      </c>
      <c r="BM132" s="29">
        <v>0</v>
      </c>
      <c r="BN132" s="226">
        <f t="shared" si="51"/>
        <v>0</v>
      </c>
      <c r="BO132" s="29">
        <v>0</v>
      </c>
      <c r="BP132" s="29">
        <v>0</v>
      </c>
      <c r="BQ132" s="29">
        <v>0</v>
      </c>
      <c r="BR132" s="29">
        <v>0</v>
      </c>
      <c r="BS132" s="29">
        <v>0</v>
      </c>
      <c r="BT132" s="29">
        <v>0</v>
      </c>
      <c r="BU132" s="29">
        <v>0</v>
      </c>
      <c r="BV132" s="29">
        <v>0</v>
      </c>
      <c r="BW132" s="29">
        <v>0</v>
      </c>
      <c r="BX132" s="29">
        <v>0</v>
      </c>
      <c r="BY132" s="29">
        <v>0</v>
      </c>
      <c r="BZ132" s="29">
        <v>0</v>
      </c>
      <c r="CA132" s="226">
        <f t="shared" si="29"/>
        <v>0</v>
      </c>
      <c r="CB132" s="236">
        <v>0</v>
      </c>
      <c r="CC132" s="29">
        <v>0</v>
      </c>
      <c r="CD132" s="29">
        <v>0</v>
      </c>
      <c r="CE132" s="29">
        <v>0</v>
      </c>
      <c r="CF132" s="29">
        <v>0</v>
      </c>
      <c r="CG132" s="29">
        <v>0</v>
      </c>
      <c r="CH132" s="29">
        <v>0</v>
      </c>
      <c r="CI132" s="29">
        <v>0</v>
      </c>
      <c r="CJ132" s="29">
        <v>0</v>
      </c>
      <c r="CK132" s="29">
        <v>0</v>
      </c>
      <c r="CL132" s="29">
        <v>0</v>
      </c>
      <c r="CM132" s="29">
        <v>0</v>
      </c>
      <c r="CN132" s="208">
        <f t="shared" si="52"/>
        <v>0</v>
      </c>
      <c r="CO132" s="29">
        <v>0</v>
      </c>
      <c r="CP132" s="29">
        <v>1</v>
      </c>
      <c r="CQ132" s="29">
        <v>9</v>
      </c>
      <c r="CR132" s="29">
        <v>4</v>
      </c>
      <c r="CS132" s="29">
        <v>7</v>
      </c>
      <c r="CT132" s="29">
        <v>64</v>
      </c>
      <c r="CU132" s="29">
        <v>55</v>
      </c>
      <c r="CV132" s="29">
        <v>4</v>
      </c>
      <c r="CW132" s="29">
        <v>0</v>
      </c>
      <c r="CX132" s="29">
        <v>0</v>
      </c>
      <c r="CY132" s="29">
        <v>0</v>
      </c>
      <c r="CZ132" s="29">
        <v>0</v>
      </c>
      <c r="DA132" s="226">
        <f t="shared" si="26"/>
        <v>144</v>
      </c>
      <c r="DB132" s="29">
        <v>0</v>
      </c>
      <c r="DC132" s="29">
        <v>0</v>
      </c>
      <c r="DD132" s="29">
        <v>0</v>
      </c>
      <c r="DE132" s="29">
        <v>0</v>
      </c>
      <c r="DF132" s="29">
        <v>0</v>
      </c>
      <c r="DG132" s="29">
        <v>0</v>
      </c>
      <c r="DH132" s="29">
        <v>0</v>
      </c>
      <c r="DI132" s="29">
        <v>0</v>
      </c>
      <c r="DJ132" s="29">
        <v>0</v>
      </c>
      <c r="DK132" s="29">
        <v>0</v>
      </c>
      <c r="DL132" s="29">
        <v>0</v>
      </c>
      <c r="DM132" s="29">
        <v>0</v>
      </c>
      <c r="DN132" s="226">
        <f t="shared" si="27"/>
        <v>0</v>
      </c>
      <c r="DO132" s="29">
        <v>0</v>
      </c>
      <c r="DP132" s="29">
        <v>0</v>
      </c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119"/>
      <c r="EF132" s="119"/>
      <c r="EG132" s="119"/>
      <c r="EH132" s="119"/>
      <c r="EI132" s="119"/>
      <c r="EJ132" s="119"/>
      <c r="EK132" s="119"/>
    </row>
    <row r="133" spans="1:3419" ht="20.100000000000001" customHeight="1" x14ac:dyDescent="0.25">
      <c r="A133" s="285"/>
      <c r="B133" s="217" t="s">
        <v>132</v>
      </c>
      <c r="C133" s="218" t="s">
        <v>136</v>
      </c>
      <c r="D133" s="231">
        <v>0</v>
      </c>
      <c r="E133" s="231">
        <v>0</v>
      </c>
      <c r="F133" s="231">
        <v>0</v>
      </c>
      <c r="G133" s="231">
        <v>0</v>
      </c>
      <c r="H133" s="231">
        <v>0</v>
      </c>
      <c r="I133" s="231">
        <v>0</v>
      </c>
      <c r="J133" s="231">
        <v>0</v>
      </c>
      <c r="K133" s="231">
        <v>0</v>
      </c>
      <c r="L133" s="231">
        <v>0</v>
      </c>
      <c r="M133" s="231">
        <v>0</v>
      </c>
      <c r="N133" s="231">
        <v>0</v>
      </c>
      <c r="O133" s="232">
        <v>0</v>
      </c>
      <c r="P133" s="183">
        <v>0</v>
      </c>
      <c r="Q133" s="231">
        <v>0</v>
      </c>
      <c r="R133" s="231">
        <v>0</v>
      </c>
      <c r="S133" s="231">
        <v>0</v>
      </c>
      <c r="T133" s="231">
        <v>0</v>
      </c>
      <c r="U133" s="231">
        <v>0</v>
      </c>
      <c r="V133" s="231">
        <v>0</v>
      </c>
      <c r="W133" s="231">
        <v>0</v>
      </c>
      <c r="X133" s="231">
        <v>0</v>
      </c>
      <c r="Y133" s="231">
        <v>0</v>
      </c>
      <c r="Z133" s="231">
        <v>0</v>
      </c>
      <c r="AA133" s="231">
        <v>0</v>
      </c>
      <c r="AB133" s="232">
        <v>0</v>
      </c>
      <c r="AC133" s="233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36">
        <v>0</v>
      </c>
      <c r="AQ133" s="29">
        <v>0</v>
      </c>
      <c r="AR133" s="29">
        <v>0</v>
      </c>
      <c r="AS133" s="29"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36">
        <v>0</v>
      </c>
      <c r="BC133" s="29">
        <v>0</v>
      </c>
      <c r="BD133" s="29">
        <v>0</v>
      </c>
      <c r="BE133" s="29">
        <v>0</v>
      </c>
      <c r="BF133" s="29">
        <v>0</v>
      </c>
      <c r="BG133" s="29">
        <v>0</v>
      </c>
      <c r="BH133" s="29">
        <v>0</v>
      </c>
      <c r="BI133" s="29">
        <v>0</v>
      </c>
      <c r="BJ133" s="29">
        <v>0</v>
      </c>
      <c r="BK133" s="29">
        <v>0</v>
      </c>
      <c r="BL133" s="29">
        <v>0</v>
      </c>
      <c r="BM133" s="29">
        <v>0</v>
      </c>
      <c r="BN133" s="226">
        <f t="shared" si="51"/>
        <v>0</v>
      </c>
      <c r="BO133" s="29">
        <v>0</v>
      </c>
      <c r="BP133" s="29">
        <v>0</v>
      </c>
      <c r="BQ133" s="29">
        <v>0</v>
      </c>
      <c r="BR133" s="29">
        <v>0</v>
      </c>
      <c r="BS133" s="29">
        <v>0</v>
      </c>
      <c r="BT133" s="29">
        <v>0</v>
      </c>
      <c r="BU133" s="29">
        <v>0</v>
      </c>
      <c r="BV133" s="29">
        <v>0</v>
      </c>
      <c r="BW133" s="29">
        <v>0</v>
      </c>
      <c r="BX133" s="29">
        <v>0</v>
      </c>
      <c r="BY133" s="29">
        <v>0</v>
      </c>
      <c r="BZ133" s="29">
        <v>0</v>
      </c>
      <c r="CA133" s="226">
        <f t="shared" si="29"/>
        <v>0</v>
      </c>
      <c r="CB133" s="236">
        <v>0</v>
      </c>
      <c r="CC133" s="29">
        <v>0</v>
      </c>
      <c r="CD133" s="29">
        <v>0</v>
      </c>
      <c r="CE133" s="29">
        <v>0</v>
      </c>
      <c r="CF133" s="29">
        <v>0</v>
      </c>
      <c r="CG133" s="29">
        <v>0</v>
      </c>
      <c r="CH133" s="29">
        <v>0</v>
      </c>
      <c r="CI133" s="29">
        <v>0</v>
      </c>
      <c r="CJ133" s="29">
        <v>0</v>
      </c>
      <c r="CK133" s="29">
        <v>0</v>
      </c>
      <c r="CL133" s="29">
        <v>0</v>
      </c>
      <c r="CM133" s="29">
        <v>0</v>
      </c>
      <c r="CN133" s="208">
        <f t="shared" si="52"/>
        <v>0</v>
      </c>
      <c r="CO133" s="29">
        <v>0</v>
      </c>
      <c r="CP133" s="29">
        <v>9</v>
      </c>
      <c r="CQ133" s="29">
        <v>5</v>
      </c>
      <c r="CR133" s="29">
        <v>11</v>
      </c>
      <c r="CS133" s="29">
        <v>12</v>
      </c>
      <c r="CT133" s="29">
        <v>20</v>
      </c>
      <c r="CU133" s="29">
        <v>11</v>
      </c>
      <c r="CV133" s="29">
        <v>0</v>
      </c>
      <c r="CW133" s="29">
        <v>0</v>
      </c>
      <c r="CX133" s="29">
        <v>0</v>
      </c>
      <c r="CY133" s="29">
        <v>0</v>
      </c>
      <c r="CZ133" s="29">
        <v>0</v>
      </c>
      <c r="DA133" s="226">
        <f t="shared" si="26"/>
        <v>68</v>
      </c>
      <c r="DB133" s="29">
        <v>0</v>
      </c>
      <c r="DC133" s="29">
        <v>0</v>
      </c>
      <c r="DD133" s="29">
        <v>0</v>
      </c>
      <c r="DE133" s="29">
        <v>0</v>
      </c>
      <c r="DF133" s="29">
        <v>0</v>
      </c>
      <c r="DG133" s="29">
        <v>0</v>
      </c>
      <c r="DH133" s="29">
        <v>0</v>
      </c>
      <c r="DI133" s="29">
        <v>0</v>
      </c>
      <c r="DJ133" s="29">
        <v>0</v>
      </c>
      <c r="DK133" s="29">
        <v>0</v>
      </c>
      <c r="DL133" s="29">
        <v>0</v>
      </c>
      <c r="DM133" s="29">
        <v>0</v>
      </c>
      <c r="DN133" s="226">
        <f t="shared" si="27"/>
        <v>0</v>
      </c>
      <c r="DO133" s="29">
        <v>0</v>
      </c>
      <c r="DP133" s="29">
        <v>0</v>
      </c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9"/>
      <c r="EF133" s="119"/>
      <c r="EG133" s="119"/>
      <c r="EH133" s="119"/>
      <c r="EI133" s="119"/>
      <c r="EJ133" s="119"/>
      <c r="EK133" s="119"/>
    </row>
    <row r="134" spans="1:3419" ht="20.100000000000001" customHeight="1" x14ac:dyDescent="0.25">
      <c r="A134" s="285"/>
      <c r="B134" s="48" t="s">
        <v>125</v>
      </c>
      <c r="C134" s="218" t="s">
        <v>126</v>
      </c>
      <c r="D134" s="79">
        <v>0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80">
        <v>0</v>
      </c>
      <c r="K134" s="80">
        <v>0</v>
      </c>
      <c r="L134" s="80">
        <v>0</v>
      </c>
      <c r="M134" s="80">
        <v>0</v>
      </c>
      <c r="N134" s="80">
        <v>0</v>
      </c>
      <c r="O134" s="80">
        <v>0</v>
      </c>
      <c r="P134" s="183">
        <v>0</v>
      </c>
      <c r="Q134" s="80">
        <v>0</v>
      </c>
      <c r="R134" s="80">
        <v>0</v>
      </c>
      <c r="S134" s="80">
        <v>0</v>
      </c>
      <c r="T134" s="80">
        <v>0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80">
        <v>0</v>
      </c>
      <c r="AB134" s="80">
        <v>0</v>
      </c>
      <c r="AC134" s="197">
        <v>0</v>
      </c>
      <c r="AD134" s="80">
        <v>0</v>
      </c>
      <c r="AE134" s="80">
        <v>0</v>
      </c>
      <c r="AF134" s="80">
        <v>0</v>
      </c>
      <c r="AG134" s="80">
        <v>0</v>
      </c>
      <c r="AH134" s="80">
        <v>0</v>
      </c>
      <c r="AI134" s="80">
        <v>0</v>
      </c>
      <c r="AJ134" s="80">
        <v>0</v>
      </c>
      <c r="AK134" s="80">
        <v>0</v>
      </c>
      <c r="AL134" s="80">
        <v>0</v>
      </c>
      <c r="AM134" s="80">
        <v>0</v>
      </c>
      <c r="AN134" s="80">
        <v>0</v>
      </c>
      <c r="AO134" s="195">
        <v>0</v>
      </c>
      <c r="AP134" s="56">
        <v>0</v>
      </c>
      <c r="AQ134" s="39">
        <v>0</v>
      </c>
      <c r="AR134" s="39">
        <v>0</v>
      </c>
      <c r="AS134" s="39">
        <v>0</v>
      </c>
      <c r="AT134" s="39">
        <v>0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56">
        <v>0</v>
      </c>
      <c r="BC134" s="39">
        <v>0</v>
      </c>
      <c r="BD134" s="39">
        <v>0</v>
      </c>
      <c r="BE134" s="39">
        <v>0</v>
      </c>
      <c r="BF134" s="39">
        <v>0</v>
      </c>
      <c r="BG134" s="39">
        <v>0</v>
      </c>
      <c r="BH134" s="39">
        <v>0</v>
      </c>
      <c r="BI134" s="39">
        <v>0</v>
      </c>
      <c r="BJ134" s="39">
        <v>0</v>
      </c>
      <c r="BK134" s="39">
        <v>0</v>
      </c>
      <c r="BL134" s="39">
        <v>0</v>
      </c>
      <c r="BM134" s="39">
        <v>0</v>
      </c>
      <c r="BN134" s="208">
        <f t="shared" si="51"/>
        <v>0</v>
      </c>
      <c r="BO134" s="39">
        <v>0</v>
      </c>
      <c r="BP134" s="39">
        <v>0</v>
      </c>
      <c r="BQ134" s="39">
        <v>0</v>
      </c>
      <c r="BR134" s="39">
        <v>0</v>
      </c>
      <c r="BS134" s="39">
        <v>0</v>
      </c>
      <c r="BT134" s="39">
        <v>0</v>
      </c>
      <c r="BU134" s="39">
        <v>0</v>
      </c>
      <c r="BV134" s="39">
        <v>0</v>
      </c>
      <c r="BW134" s="39">
        <v>0</v>
      </c>
      <c r="BX134" s="39">
        <v>0</v>
      </c>
      <c r="BY134" s="39">
        <v>0</v>
      </c>
      <c r="BZ134" s="39">
        <v>0</v>
      </c>
      <c r="CA134" s="226">
        <f t="shared" si="29"/>
        <v>0</v>
      </c>
      <c r="CB134" s="56">
        <v>0</v>
      </c>
      <c r="CC134" s="39">
        <v>0</v>
      </c>
      <c r="CD134" s="39">
        <v>0</v>
      </c>
      <c r="CE134" s="39">
        <v>0</v>
      </c>
      <c r="CF134" s="39">
        <v>0</v>
      </c>
      <c r="CG134" s="39">
        <v>0</v>
      </c>
      <c r="CH134" s="39">
        <v>0</v>
      </c>
      <c r="CI134" s="39">
        <v>0</v>
      </c>
      <c r="CJ134" s="39">
        <v>0</v>
      </c>
      <c r="CK134" s="39">
        <v>0</v>
      </c>
      <c r="CL134" s="39">
        <v>0</v>
      </c>
      <c r="CM134" s="39">
        <v>0</v>
      </c>
      <c r="CN134" s="208">
        <f t="shared" si="52"/>
        <v>0</v>
      </c>
      <c r="CO134" s="39">
        <v>1</v>
      </c>
      <c r="CP134" s="39">
        <v>0</v>
      </c>
      <c r="CQ134" s="39">
        <v>2</v>
      </c>
      <c r="CR134" s="39">
        <v>1</v>
      </c>
      <c r="CS134" s="39">
        <v>17</v>
      </c>
      <c r="CT134" s="39">
        <v>38</v>
      </c>
      <c r="CU134" s="39">
        <v>2</v>
      </c>
      <c r="CV134" s="39">
        <v>0</v>
      </c>
      <c r="CW134" s="39">
        <v>0</v>
      </c>
      <c r="CX134" s="39">
        <v>0</v>
      </c>
      <c r="CY134" s="39">
        <v>0</v>
      </c>
      <c r="CZ134" s="39">
        <v>0</v>
      </c>
      <c r="DA134" s="226">
        <f t="shared" si="26"/>
        <v>61</v>
      </c>
      <c r="DB134" s="39">
        <v>0</v>
      </c>
      <c r="DC134" s="39">
        <v>0</v>
      </c>
      <c r="DD134" s="39">
        <v>0</v>
      </c>
      <c r="DE134" s="39">
        <v>0</v>
      </c>
      <c r="DF134" s="39">
        <v>0</v>
      </c>
      <c r="DG134" s="39">
        <v>0</v>
      </c>
      <c r="DH134" s="39">
        <v>0</v>
      </c>
      <c r="DI134" s="39">
        <v>0</v>
      </c>
      <c r="DJ134" s="39">
        <v>0</v>
      </c>
      <c r="DK134" s="39">
        <v>0</v>
      </c>
      <c r="DL134" s="39">
        <v>0</v>
      </c>
      <c r="DM134" s="39">
        <v>0</v>
      </c>
      <c r="DN134" s="226">
        <f t="shared" si="27"/>
        <v>0</v>
      </c>
      <c r="DO134" s="39">
        <v>0</v>
      </c>
      <c r="DP134" s="39">
        <v>0</v>
      </c>
      <c r="DT134" s="119"/>
      <c r="DU134" s="119"/>
      <c r="DV134" s="119"/>
      <c r="DW134" s="119"/>
      <c r="DX134" s="119"/>
      <c r="DY134" s="119"/>
      <c r="DZ134" s="119"/>
      <c r="EA134" s="119"/>
      <c r="EB134" s="119"/>
      <c r="EC134" s="119"/>
      <c r="ED134" s="119"/>
      <c r="EE134" s="119"/>
      <c r="EF134" s="119"/>
      <c r="EG134" s="119"/>
      <c r="EH134" s="119"/>
      <c r="EI134" s="119"/>
      <c r="EJ134" s="119"/>
      <c r="EK134" s="119"/>
    </row>
    <row r="135" spans="1:3419" ht="20.100000000000001" customHeight="1" x14ac:dyDescent="0.25">
      <c r="A135" s="285"/>
      <c r="B135" s="74" t="s">
        <v>21</v>
      </c>
      <c r="C135" s="75" t="s">
        <v>22</v>
      </c>
      <c r="D135" s="79">
        <v>612</v>
      </c>
      <c r="E135" s="80">
        <v>429</v>
      </c>
      <c r="F135" s="80">
        <v>517</v>
      </c>
      <c r="G135" s="80">
        <v>434</v>
      </c>
      <c r="H135" s="80">
        <v>407</v>
      </c>
      <c r="I135" s="80">
        <v>458</v>
      </c>
      <c r="J135" s="80">
        <v>454</v>
      </c>
      <c r="K135" s="80">
        <v>412</v>
      </c>
      <c r="L135" s="80">
        <v>441</v>
      </c>
      <c r="M135" s="80">
        <v>429</v>
      </c>
      <c r="N135" s="80">
        <v>387</v>
      </c>
      <c r="O135" s="80">
        <v>386</v>
      </c>
      <c r="P135" s="72">
        <f>SUM(D135:O135)</f>
        <v>5366</v>
      </c>
      <c r="Q135" s="81">
        <v>476</v>
      </c>
      <c r="R135" s="81">
        <v>380</v>
      </c>
      <c r="S135" s="81">
        <v>452</v>
      </c>
      <c r="T135" s="81">
        <v>365</v>
      </c>
      <c r="U135" s="81">
        <v>339</v>
      </c>
      <c r="V135" s="81">
        <v>376</v>
      </c>
      <c r="W135" s="81">
        <v>312</v>
      </c>
      <c r="X135" s="81">
        <v>342</v>
      </c>
      <c r="Y135" s="81">
        <v>352</v>
      </c>
      <c r="Z135" s="81">
        <v>354</v>
      </c>
      <c r="AA135" s="82">
        <v>321</v>
      </c>
      <c r="AB135" s="82">
        <v>210</v>
      </c>
      <c r="AC135" s="72">
        <f>SUM(Q135:AB135)</f>
        <v>4279</v>
      </c>
      <c r="AD135" s="82">
        <v>389</v>
      </c>
      <c r="AE135" s="82">
        <v>323</v>
      </c>
      <c r="AF135" s="82">
        <v>366</v>
      </c>
      <c r="AG135" s="82">
        <v>281</v>
      </c>
      <c r="AH135" s="82">
        <v>305</v>
      </c>
      <c r="AI135" s="82">
        <v>300</v>
      </c>
      <c r="AJ135" s="82">
        <v>281</v>
      </c>
      <c r="AK135" s="82">
        <v>306</v>
      </c>
      <c r="AL135" s="82">
        <v>269</v>
      </c>
      <c r="AM135" s="82">
        <v>302</v>
      </c>
      <c r="AN135" s="82">
        <v>292</v>
      </c>
      <c r="AO135" s="205">
        <v>237</v>
      </c>
      <c r="AP135" s="56">
        <v>342</v>
      </c>
      <c r="AQ135" s="39">
        <v>244</v>
      </c>
      <c r="AR135" s="39">
        <v>318</v>
      </c>
      <c r="AS135" s="39">
        <v>249</v>
      </c>
      <c r="AT135" s="39">
        <v>296</v>
      </c>
      <c r="AU135" s="39">
        <v>275</v>
      </c>
      <c r="AV135" s="39">
        <v>323</v>
      </c>
      <c r="AW135" s="39">
        <v>328</v>
      </c>
      <c r="AX135" s="39">
        <v>246</v>
      </c>
      <c r="AY135" s="39">
        <v>293</v>
      </c>
      <c r="AZ135" s="39">
        <v>276</v>
      </c>
      <c r="BA135" s="39">
        <v>249</v>
      </c>
      <c r="BB135" s="56">
        <v>404</v>
      </c>
      <c r="BC135" s="39">
        <v>277</v>
      </c>
      <c r="BD135" s="39">
        <v>274</v>
      </c>
      <c r="BE135" s="39">
        <v>268</v>
      </c>
      <c r="BF135" s="39">
        <v>253</v>
      </c>
      <c r="BG135" s="39">
        <v>328</v>
      </c>
      <c r="BH135" s="39">
        <v>332</v>
      </c>
      <c r="BI135" s="39">
        <v>332</v>
      </c>
      <c r="BJ135" s="39">
        <v>293</v>
      </c>
      <c r="BK135" s="39">
        <v>355</v>
      </c>
      <c r="BL135" s="39">
        <v>323</v>
      </c>
      <c r="BM135" s="39">
        <v>363</v>
      </c>
      <c r="BN135" s="208">
        <f t="shared" ref="BN135:BN157" si="53">SUM(BB135:BM135)</f>
        <v>3802</v>
      </c>
      <c r="BO135" s="39">
        <v>492</v>
      </c>
      <c r="BP135" s="39">
        <v>374</v>
      </c>
      <c r="BQ135" s="39">
        <v>381</v>
      </c>
      <c r="BR135" s="39">
        <v>360</v>
      </c>
      <c r="BS135" s="39">
        <v>355</v>
      </c>
      <c r="BT135" s="39">
        <v>325</v>
      </c>
      <c r="BU135" s="39">
        <v>372</v>
      </c>
      <c r="BV135" s="39">
        <v>347</v>
      </c>
      <c r="BW135" s="39">
        <v>342</v>
      </c>
      <c r="BX135" s="39">
        <v>400</v>
      </c>
      <c r="BY135" s="39">
        <v>338</v>
      </c>
      <c r="BZ135" s="39">
        <v>376</v>
      </c>
      <c r="CA135" s="226">
        <f t="shared" si="29"/>
        <v>4462</v>
      </c>
      <c r="CB135" s="56">
        <v>514</v>
      </c>
      <c r="CC135" s="39">
        <v>355</v>
      </c>
      <c r="CD135" s="39">
        <v>441</v>
      </c>
      <c r="CE135" s="39">
        <v>432</v>
      </c>
      <c r="CF135" s="39">
        <v>381</v>
      </c>
      <c r="CG135" s="39">
        <v>412</v>
      </c>
      <c r="CH135" s="39">
        <v>373</v>
      </c>
      <c r="CI135" s="39">
        <v>433</v>
      </c>
      <c r="CJ135" s="39">
        <v>428</v>
      </c>
      <c r="CK135" s="39">
        <v>448</v>
      </c>
      <c r="CL135" s="39">
        <v>435</v>
      </c>
      <c r="CM135" s="39">
        <v>470</v>
      </c>
      <c r="CN135" s="208">
        <f t="shared" si="52"/>
        <v>5122</v>
      </c>
      <c r="CO135" s="39">
        <v>597</v>
      </c>
      <c r="CP135" s="39">
        <v>457</v>
      </c>
      <c r="CQ135" s="39">
        <v>483</v>
      </c>
      <c r="CR135" s="39">
        <v>466</v>
      </c>
      <c r="CS135" s="39">
        <v>484</v>
      </c>
      <c r="CT135" s="39">
        <v>539</v>
      </c>
      <c r="CU135" s="39">
        <v>501</v>
      </c>
      <c r="CV135" s="39">
        <v>506</v>
      </c>
      <c r="CW135" s="39">
        <v>472</v>
      </c>
      <c r="CX135" s="39">
        <v>466</v>
      </c>
      <c r="CY135" s="39">
        <v>460</v>
      </c>
      <c r="CZ135" s="39">
        <v>435</v>
      </c>
      <c r="DA135" s="226">
        <f t="shared" si="26"/>
        <v>5866</v>
      </c>
      <c r="DB135" s="39">
        <v>559</v>
      </c>
      <c r="DC135" s="39">
        <v>420</v>
      </c>
      <c r="DD135" s="39">
        <v>522</v>
      </c>
      <c r="DE135" s="39">
        <v>465</v>
      </c>
      <c r="DF135" s="39">
        <v>539</v>
      </c>
      <c r="DG135" s="39">
        <v>514</v>
      </c>
      <c r="DH135" s="39">
        <v>438</v>
      </c>
      <c r="DI135" s="39">
        <v>450</v>
      </c>
      <c r="DJ135" s="39">
        <v>413</v>
      </c>
      <c r="DK135" s="39">
        <v>476</v>
      </c>
      <c r="DL135" s="39">
        <v>477</v>
      </c>
      <c r="DM135" s="39">
        <v>439</v>
      </c>
      <c r="DN135" s="226">
        <f t="shared" si="27"/>
        <v>5712</v>
      </c>
      <c r="DO135" s="39">
        <v>564</v>
      </c>
      <c r="DP135" s="39">
        <v>448</v>
      </c>
      <c r="DT135" s="119"/>
      <c r="DU135" s="119"/>
      <c r="DV135" s="119"/>
      <c r="DW135" s="119"/>
      <c r="DX135" s="119"/>
      <c r="DY135" s="119"/>
      <c r="DZ135" s="119"/>
      <c r="EA135" s="119"/>
      <c r="EB135" s="119"/>
      <c r="EC135" s="119"/>
      <c r="ED135" s="119"/>
      <c r="EE135" s="119"/>
      <c r="EF135" s="119"/>
      <c r="EG135" s="119"/>
      <c r="EH135" s="119"/>
      <c r="EI135" s="119"/>
      <c r="EJ135" s="119"/>
      <c r="EK135" s="119"/>
    </row>
    <row r="136" spans="1:3419" ht="20.100000000000001" customHeight="1" x14ac:dyDescent="0.25">
      <c r="A136" s="285"/>
      <c r="B136" s="74" t="s">
        <v>23</v>
      </c>
      <c r="C136" s="75" t="s">
        <v>24</v>
      </c>
      <c r="D136" s="79">
        <v>317</v>
      </c>
      <c r="E136" s="80">
        <v>328</v>
      </c>
      <c r="F136" s="80">
        <v>359</v>
      </c>
      <c r="G136" s="80">
        <v>399</v>
      </c>
      <c r="H136" s="80">
        <v>382</v>
      </c>
      <c r="I136" s="80">
        <v>392</v>
      </c>
      <c r="J136" s="80">
        <v>371</v>
      </c>
      <c r="K136" s="80">
        <v>369</v>
      </c>
      <c r="L136" s="80">
        <v>377</v>
      </c>
      <c r="M136" s="80">
        <v>422</v>
      </c>
      <c r="N136" s="80">
        <v>337</v>
      </c>
      <c r="O136" s="80">
        <v>451</v>
      </c>
      <c r="P136" s="72">
        <f>SUM(D136:O136)</f>
        <v>4504</v>
      </c>
      <c r="Q136" s="81">
        <v>236</v>
      </c>
      <c r="R136" s="81">
        <v>293</v>
      </c>
      <c r="S136" s="81">
        <v>334</v>
      </c>
      <c r="T136" s="81">
        <v>343</v>
      </c>
      <c r="U136" s="81">
        <v>335</v>
      </c>
      <c r="V136" s="81">
        <v>288</v>
      </c>
      <c r="W136" s="81">
        <v>300</v>
      </c>
      <c r="X136" s="81">
        <v>305</v>
      </c>
      <c r="Y136" s="81">
        <v>337</v>
      </c>
      <c r="Z136" s="81">
        <v>355</v>
      </c>
      <c r="AA136" s="82">
        <v>315</v>
      </c>
      <c r="AB136" s="82">
        <v>423</v>
      </c>
      <c r="AC136" s="72">
        <f>SUM(Q136:AB136)</f>
        <v>3864</v>
      </c>
      <c r="AD136" s="82">
        <v>243</v>
      </c>
      <c r="AE136" s="82">
        <v>265</v>
      </c>
      <c r="AF136" s="82">
        <v>270</v>
      </c>
      <c r="AG136" s="82">
        <v>312</v>
      </c>
      <c r="AH136" s="82">
        <v>339</v>
      </c>
      <c r="AI136" s="82">
        <v>382</v>
      </c>
      <c r="AJ136" s="82">
        <v>217</v>
      </c>
      <c r="AK136" s="82">
        <v>253</v>
      </c>
      <c r="AL136" s="82">
        <v>259</v>
      </c>
      <c r="AM136" s="82">
        <v>237</v>
      </c>
      <c r="AN136" s="82">
        <v>233</v>
      </c>
      <c r="AO136" s="205">
        <v>311</v>
      </c>
      <c r="AP136" s="56">
        <v>151</v>
      </c>
      <c r="AQ136" s="39">
        <v>161</v>
      </c>
      <c r="AR136" s="39">
        <v>175</v>
      </c>
      <c r="AS136" s="39">
        <v>184</v>
      </c>
      <c r="AT136" s="39">
        <v>253</v>
      </c>
      <c r="AU136" s="39">
        <v>205</v>
      </c>
      <c r="AV136" s="39">
        <v>245</v>
      </c>
      <c r="AW136" s="39">
        <v>234</v>
      </c>
      <c r="AX136" s="39">
        <v>237</v>
      </c>
      <c r="AY136" s="39">
        <v>239</v>
      </c>
      <c r="AZ136" s="39">
        <v>215</v>
      </c>
      <c r="BA136" s="39">
        <v>254</v>
      </c>
      <c r="BB136" s="56">
        <v>166</v>
      </c>
      <c r="BC136" s="39">
        <v>156</v>
      </c>
      <c r="BD136" s="39">
        <v>172</v>
      </c>
      <c r="BE136" s="39">
        <v>210</v>
      </c>
      <c r="BF136" s="39">
        <v>213</v>
      </c>
      <c r="BG136" s="39">
        <v>217</v>
      </c>
      <c r="BH136" s="39">
        <v>261</v>
      </c>
      <c r="BI136" s="39">
        <v>224</v>
      </c>
      <c r="BJ136" s="39">
        <v>228</v>
      </c>
      <c r="BK136" s="39">
        <v>271</v>
      </c>
      <c r="BL136" s="39">
        <v>230</v>
      </c>
      <c r="BM136" s="39">
        <v>318</v>
      </c>
      <c r="BN136" s="208">
        <f t="shared" si="53"/>
        <v>2666</v>
      </c>
      <c r="BO136" s="39">
        <v>172</v>
      </c>
      <c r="BP136" s="39">
        <v>186</v>
      </c>
      <c r="BQ136" s="39">
        <v>177</v>
      </c>
      <c r="BR136" s="39">
        <v>217</v>
      </c>
      <c r="BS136" s="39">
        <v>221</v>
      </c>
      <c r="BT136" s="39">
        <v>238</v>
      </c>
      <c r="BU136" s="39">
        <v>233</v>
      </c>
      <c r="BV136" s="39">
        <v>206</v>
      </c>
      <c r="BW136" s="39">
        <v>253</v>
      </c>
      <c r="BX136" s="39">
        <v>239</v>
      </c>
      <c r="BY136" s="39">
        <v>207</v>
      </c>
      <c r="BZ136" s="39">
        <v>328</v>
      </c>
      <c r="CA136" s="226">
        <f t="shared" si="29"/>
        <v>2677</v>
      </c>
      <c r="CB136" s="56">
        <v>167</v>
      </c>
      <c r="CC136" s="39">
        <v>135</v>
      </c>
      <c r="CD136" s="39">
        <v>193</v>
      </c>
      <c r="CE136" s="39">
        <v>204</v>
      </c>
      <c r="CF136" s="39">
        <v>236</v>
      </c>
      <c r="CG136" s="39">
        <v>229</v>
      </c>
      <c r="CH136" s="39">
        <v>215</v>
      </c>
      <c r="CI136" s="39">
        <v>223</v>
      </c>
      <c r="CJ136" s="39">
        <v>247</v>
      </c>
      <c r="CK136" s="39">
        <v>290</v>
      </c>
      <c r="CL136" s="39">
        <v>233</v>
      </c>
      <c r="CM136" s="39">
        <v>398</v>
      </c>
      <c r="CN136" s="208">
        <f t="shared" si="52"/>
        <v>2770</v>
      </c>
      <c r="CO136" s="39">
        <v>186</v>
      </c>
      <c r="CP136" s="39">
        <v>187</v>
      </c>
      <c r="CQ136" s="39">
        <v>230</v>
      </c>
      <c r="CR136" s="39">
        <v>250</v>
      </c>
      <c r="CS136" s="39">
        <v>220</v>
      </c>
      <c r="CT136" s="39">
        <v>250</v>
      </c>
      <c r="CU136" s="39">
        <v>256</v>
      </c>
      <c r="CV136" s="39">
        <v>231</v>
      </c>
      <c r="CW136" s="39">
        <v>247</v>
      </c>
      <c r="CX136" s="39">
        <v>232</v>
      </c>
      <c r="CY136" s="39">
        <v>251</v>
      </c>
      <c r="CZ136" s="39">
        <v>298</v>
      </c>
      <c r="DA136" s="226">
        <f t="shared" si="26"/>
        <v>2838</v>
      </c>
      <c r="DB136" s="39">
        <v>193</v>
      </c>
      <c r="DC136" s="39">
        <v>192</v>
      </c>
      <c r="DD136" s="39">
        <v>223</v>
      </c>
      <c r="DE136" s="39">
        <v>223</v>
      </c>
      <c r="DF136" s="39">
        <v>230</v>
      </c>
      <c r="DG136" s="39">
        <v>256</v>
      </c>
      <c r="DH136" s="39">
        <v>232</v>
      </c>
      <c r="DI136" s="39">
        <v>234</v>
      </c>
      <c r="DJ136" s="39">
        <v>235</v>
      </c>
      <c r="DK136" s="39">
        <v>259</v>
      </c>
      <c r="DL136" s="39">
        <v>242</v>
      </c>
      <c r="DM136" s="39">
        <v>315</v>
      </c>
      <c r="DN136" s="226">
        <f t="shared" si="27"/>
        <v>2834</v>
      </c>
      <c r="DO136" s="39">
        <v>197</v>
      </c>
      <c r="DP136" s="39">
        <v>153</v>
      </c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9"/>
      <c r="EF136" s="119"/>
      <c r="EG136" s="119"/>
      <c r="EH136" s="119"/>
      <c r="EI136" s="119"/>
      <c r="EJ136" s="119"/>
      <c r="EK136" s="119"/>
    </row>
    <row r="137" spans="1:3419" ht="20.100000000000001" customHeight="1" x14ac:dyDescent="0.25">
      <c r="A137" s="285"/>
      <c r="B137" s="74" t="s">
        <v>25</v>
      </c>
      <c r="C137" s="75" t="s">
        <v>43</v>
      </c>
      <c r="D137" s="79">
        <v>316</v>
      </c>
      <c r="E137" s="80">
        <v>326</v>
      </c>
      <c r="F137" s="80">
        <v>358</v>
      </c>
      <c r="G137" s="80">
        <v>398</v>
      </c>
      <c r="H137" s="80">
        <v>373</v>
      </c>
      <c r="I137" s="80">
        <v>389</v>
      </c>
      <c r="J137" s="80">
        <v>370</v>
      </c>
      <c r="K137" s="80">
        <v>368</v>
      </c>
      <c r="L137" s="80">
        <v>375</v>
      </c>
      <c r="M137" s="80">
        <v>419</v>
      </c>
      <c r="N137" s="80">
        <v>335</v>
      </c>
      <c r="O137" s="80">
        <v>445</v>
      </c>
      <c r="P137" s="72">
        <f>SUM(D137:O137)</f>
        <v>4472</v>
      </c>
      <c r="Q137" s="81">
        <v>235</v>
      </c>
      <c r="R137" s="81">
        <v>292</v>
      </c>
      <c r="S137" s="81">
        <v>332</v>
      </c>
      <c r="T137" s="81">
        <v>339</v>
      </c>
      <c r="U137" s="81">
        <v>335</v>
      </c>
      <c r="V137" s="81">
        <v>286</v>
      </c>
      <c r="W137" s="81">
        <v>298</v>
      </c>
      <c r="X137" s="81">
        <v>302</v>
      </c>
      <c r="Y137" s="81">
        <v>331</v>
      </c>
      <c r="Z137" s="81">
        <v>350</v>
      </c>
      <c r="AA137" s="82">
        <v>309</v>
      </c>
      <c r="AB137" s="82">
        <v>413</v>
      </c>
      <c r="AC137" s="72">
        <f>SUM(Q137:AB137)</f>
        <v>3822</v>
      </c>
      <c r="AD137" s="82">
        <v>235</v>
      </c>
      <c r="AE137" s="82">
        <v>263</v>
      </c>
      <c r="AF137" s="82">
        <v>264</v>
      </c>
      <c r="AG137" s="82">
        <v>306</v>
      </c>
      <c r="AH137" s="82">
        <v>333</v>
      </c>
      <c r="AI137" s="82">
        <v>381</v>
      </c>
      <c r="AJ137" s="82">
        <v>215</v>
      </c>
      <c r="AK137" s="82">
        <v>251</v>
      </c>
      <c r="AL137" s="82">
        <v>257</v>
      </c>
      <c r="AM137" s="82">
        <v>235</v>
      </c>
      <c r="AN137" s="82">
        <v>232</v>
      </c>
      <c r="AO137" s="205">
        <v>305</v>
      </c>
      <c r="AP137" s="56">
        <v>151</v>
      </c>
      <c r="AQ137" s="39">
        <v>159</v>
      </c>
      <c r="AR137" s="39">
        <v>174</v>
      </c>
      <c r="AS137" s="39">
        <v>182</v>
      </c>
      <c r="AT137" s="39">
        <v>253</v>
      </c>
      <c r="AU137" s="39">
        <v>204</v>
      </c>
      <c r="AV137" s="39">
        <v>241</v>
      </c>
      <c r="AW137" s="39">
        <v>234</v>
      </c>
      <c r="AX137" s="39">
        <v>237</v>
      </c>
      <c r="AY137" s="39">
        <v>239</v>
      </c>
      <c r="AZ137" s="39">
        <v>213</v>
      </c>
      <c r="BA137" s="39">
        <v>253</v>
      </c>
      <c r="BB137" s="56">
        <v>165</v>
      </c>
      <c r="BC137" s="39">
        <v>154</v>
      </c>
      <c r="BD137" s="39">
        <v>172</v>
      </c>
      <c r="BE137" s="39">
        <v>209</v>
      </c>
      <c r="BF137" s="39">
        <v>210</v>
      </c>
      <c r="BG137" s="39">
        <v>212</v>
      </c>
      <c r="BH137" s="39">
        <v>256</v>
      </c>
      <c r="BI137" s="39">
        <v>220</v>
      </c>
      <c r="BJ137" s="39">
        <v>227</v>
      </c>
      <c r="BK137" s="39">
        <v>271</v>
      </c>
      <c r="BL137" s="39">
        <v>226</v>
      </c>
      <c r="BM137" s="39">
        <v>311</v>
      </c>
      <c r="BN137" s="208">
        <f t="shared" si="53"/>
        <v>2633</v>
      </c>
      <c r="BO137" s="39">
        <v>171</v>
      </c>
      <c r="BP137" s="39">
        <v>185</v>
      </c>
      <c r="BQ137" s="39">
        <v>176</v>
      </c>
      <c r="BR137" s="39">
        <v>212</v>
      </c>
      <c r="BS137" s="39">
        <v>220</v>
      </c>
      <c r="BT137" s="39">
        <v>238</v>
      </c>
      <c r="BU137" s="39">
        <v>232</v>
      </c>
      <c r="BV137" s="39">
        <v>206</v>
      </c>
      <c r="BW137" s="39">
        <v>249</v>
      </c>
      <c r="BX137" s="39">
        <v>250</v>
      </c>
      <c r="BY137" s="39">
        <v>206</v>
      </c>
      <c r="BZ137" s="39">
        <v>322</v>
      </c>
      <c r="CA137" s="226">
        <f t="shared" si="29"/>
        <v>2667</v>
      </c>
      <c r="CB137" s="56">
        <v>164</v>
      </c>
      <c r="CC137" s="39">
        <v>135</v>
      </c>
      <c r="CD137" s="39">
        <v>190</v>
      </c>
      <c r="CE137" s="39">
        <v>204</v>
      </c>
      <c r="CF137" s="39">
        <v>235</v>
      </c>
      <c r="CG137" s="39">
        <v>226</v>
      </c>
      <c r="CH137" s="39">
        <v>213</v>
      </c>
      <c r="CI137" s="39">
        <v>222</v>
      </c>
      <c r="CJ137" s="39">
        <v>245</v>
      </c>
      <c r="CK137" s="39">
        <v>288</v>
      </c>
      <c r="CL137" s="39">
        <v>230</v>
      </c>
      <c r="CM137" s="39">
        <v>392</v>
      </c>
      <c r="CN137" s="208">
        <f t="shared" si="52"/>
        <v>2744</v>
      </c>
      <c r="CO137" s="39">
        <v>186</v>
      </c>
      <c r="CP137" s="39">
        <v>187</v>
      </c>
      <c r="CQ137" s="39">
        <v>228</v>
      </c>
      <c r="CR137" s="39">
        <v>249</v>
      </c>
      <c r="CS137" s="39">
        <v>220</v>
      </c>
      <c r="CT137" s="39">
        <v>247</v>
      </c>
      <c r="CU137" s="39">
        <v>255</v>
      </c>
      <c r="CV137" s="39">
        <v>229</v>
      </c>
      <c r="CW137" s="39">
        <v>244</v>
      </c>
      <c r="CX137" s="39">
        <v>230</v>
      </c>
      <c r="CY137" s="39">
        <v>250</v>
      </c>
      <c r="CZ137" s="39">
        <v>296</v>
      </c>
      <c r="DA137" s="226">
        <f t="shared" si="26"/>
        <v>2821</v>
      </c>
      <c r="DB137" s="39">
        <v>193</v>
      </c>
      <c r="DC137" s="39">
        <v>192</v>
      </c>
      <c r="DD137" s="39">
        <v>221</v>
      </c>
      <c r="DE137" s="39">
        <v>222</v>
      </c>
      <c r="DF137" s="39">
        <v>225</v>
      </c>
      <c r="DG137" s="39">
        <v>255</v>
      </c>
      <c r="DH137" s="39">
        <v>232</v>
      </c>
      <c r="DI137" s="39">
        <v>232</v>
      </c>
      <c r="DJ137" s="39">
        <v>232</v>
      </c>
      <c r="DK137" s="39">
        <v>257</v>
      </c>
      <c r="DL137" s="39">
        <v>241</v>
      </c>
      <c r="DM137" s="39">
        <v>311</v>
      </c>
      <c r="DN137" s="226">
        <f t="shared" si="27"/>
        <v>2813</v>
      </c>
      <c r="DO137" s="39">
        <v>196</v>
      </c>
      <c r="DP137" s="39">
        <v>151</v>
      </c>
      <c r="DT137" s="119"/>
      <c r="DU137" s="119"/>
      <c r="DV137" s="119"/>
      <c r="DW137" s="119"/>
      <c r="DX137" s="119"/>
      <c r="DY137" s="119"/>
      <c r="DZ137" s="119"/>
      <c r="EA137" s="119"/>
      <c r="EB137" s="119"/>
      <c r="EC137" s="119"/>
      <c r="ED137" s="119"/>
      <c r="EE137" s="119"/>
      <c r="EF137" s="119"/>
      <c r="EG137" s="119"/>
      <c r="EH137" s="119"/>
      <c r="EI137" s="119"/>
      <c r="EJ137" s="119"/>
      <c r="EK137" s="119"/>
    </row>
    <row r="138" spans="1:3419" ht="20.100000000000001" customHeight="1" x14ac:dyDescent="0.25">
      <c r="A138" s="285"/>
      <c r="B138" s="74" t="s">
        <v>34</v>
      </c>
      <c r="C138" s="75" t="s">
        <v>27</v>
      </c>
      <c r="D138" s="79">
        <v>0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80">
        <v>0</v>
      </c>
      <c r="K138" s="80">
        <v>0</v>
      </c>
      <c r="L138" s="80">
        <v>0</v>
      </c>
      <c r="M138" s="80">
        <v>0</v>
      </c>
      <c r="N138" s="80">
        <v>0</v>
      </c>
      <c r="O138" s="80">
        <v>0</v>
      </c>
      <c r="P138" s="72">
        <f>SUM(D138:O138)</f>
        <v>0</v>
      </c>
      <c r="Q138" s="81">
        <v>0</v>
      </c>
      <c r="R138" s="81">
        <v>0</v>
      </c>
      <c r="S138" s="81">
        <v>0</v>
      </c>
      <c r="T138" s="81">
        <v>0</v>
      </c>
      <c r="U138" s="81">
        <v>3</v>
      </c>
      <c r="V138" s="81">
        <v>2</v>
      </c>
      <c r="W138" s="81">
        <v>2</v>
      </c>
      <c r="X138" s="81">
        <v>3</v>
      </c>
      <c r="Y138" s="81">
        <v>6</v>
      </c>
      <c r="Z138" s="81">
        <v>5</v>
      </c>
      <c r="AA138" s="82">
        <v>6</v>
      </c>
      <c r="AB138" s="82">
        <v>10</v>
      </c>
      <c r="AC138" s="72">
        <f>SUM(Q138:AB138)</f>
        <v>37</v>
      </c>
      <c r="AD138" s="82">
        <v>8</v>
      </c>
      <c r="AE138" s="82">
        <v>2</v>
      </c>
      <c r="AF138" s="82">
        <v>6</v>
      </c>
      <c r="AG138" s="82">
        <v>6</v>
      </c>
      <c r="AH138" s="82">
        <v>6</v>
      </c>
      <c r="AI138" s="82">
        <v>1</v>
      </c>
      <c r="AJ138" s="82">
        <v>2</v>
      </c>
      <c r="AK138" s="82">
        <v>2</v>
      </c>
      <c r="AL138" s="82">
        <v>2</v>
      </c>
      <c r="AM138" s="82">
        <v>2</v>
      </c>
      <c r="AN138" s="82">
        <v>1</v>
      </c>
      <c r="AO138" s="205">
        <v>6</v>
      </c>
      <c r="AP138" s="56">
        <v>0</v>
      </c>
      <c r="AQ138" s="39">
        <v>2</v>
      </c>
      <c r="AR138" s="39">
        <v>1</v>
      </c>
      <c r="AS138" s="39">
        <v>2</v>
      </c>
      <c r="AT138" s="39">
        <v>0</v>
      </c>
      <c r="AU138" s="39">
        <v>1</v>
      </c>
      <c r="AV138" s="39">
        <v>4</v>
      </c>
      <c r="AW138" s="39">
        <v>0</v>
      </c>
      <c r="AX138" s="39">
        <v>0</v>
      </c>
      <c r="AY138" s="39">
        <v>0</v>
      </c>
      <c r="AZ138" s="39">
        <v>2</v>
      </c>
      <c r="BA138" s="39">
        <v>1</v>
      </c>
      <c r="BB138" s="56">
        <v>1</v>
      </c>
      <c r="BC138" s="39">
        <v>2</v>
      </c>
      <c r="BD138" s="39">
        <v>0</v>
      </c>
      <c r="BE138" s="39">
        <v>1</v>
      </c>
      <c r="BF138" s="39">
        <v>3</v>
      </c>
      <c r="BG138" s="39">
        <v>5</v>
      </c>
      <c r="BH138" s="39">
        <v>5</v>
      </c>
      <c r="BI138" s="39">
        <v>4</v>
      </c>
      <c r="BJ138" s="39">
        <v>1</v>
      </c>
      <c r="BK138" s="39">
        <v>0</v>
      </c>
      <c r="BL138" s="39">
        <v>4</v>
      </c>
      <c r="BM138" s="39">
        <v>7</v>
      </c>
      <c r="BN138" s="208">
        <f t="shared" si="53"/>
        <v>33</v>
      </c>
      <c r="BO138" s="39">
        <v>1</v>
      </c>
      <c r="BP138" s="39">
        <v>1</v>
      </c>
      <c r="BQ138" s="39">
        <v>1</v>
      </c>
      <c r="BR138" s="39">
        <v>5</v>
      </c>
      <c r="BS138" s="39">
        <v>1</v>
      </c>
      <c r="BT138" s="39">
        <v>0</v>
      </c>
      <c r="BU138" s="39">
        <v>1</v>
      </c>
      <c r="BV138" s="39">
        <v>0</v>
      </c>
      <c r="BW138" s="39">
        <v>4</v>
      </c>
      <c r="BX138" s="39">
        <v>0</v>
      </c>
      <c r="BY138" s="39">
        <v>1</v>
      </c>
      <c r="BZ138" s="39">
        <v>6</v>
      </c>
      <c r="CA138" s="226">
        <f t="shared" si="29"/>
        <v>21</v>
      </c>
      <c r="CB138" s="56">
        <v>3</v>
      </c>
      <c r="CC138" s="39">
        <v>0</v>
      </c>
      <c r="CD138" s="39">
        <v>3</v>
      </c>
      <c r="CE138" s="39">
        <v>0</v>
      </c>
      <c r="CF138" s="39">
        <v>1</v>
      </c>
      <c r="CG138" s="39">
        <v>3</v>
      </c>
      <c r="CH138" s="39">
        <v>2</v>
      </c>
      <c r="CI138" s="39">
        <v>1</v>
      </c>
      <c r="CJ138" s="39">
        <v>2</v>
      </c>
      <c r="CK138" s="39">
        <v>2</v>
      </c>
      <c r="CL138" s="39">
        <v>3</v>
      </c>
      <c r="CM138" s="39">
        <v>6</v>
      </c>
      <c r="CN138" s="208">
        <f t="shared" si="52"/>
        <v>26</v>
      </c>
      <c r="CO138" s="39">
        <v>0</v>
      </c>
      <c r="CP138" s="39">
        <v>0</v>
      </c>
      <c r="CQ138" s="39">
        <v>2</v>
      </c>
      <c r="CR138" s="39">
        <v>1</v>
      </c>
      <c r="CS138" s="39">
        <v>0</v>
      </c>
      <c r="CT138" s="39">
        <v>3</v>
      </c>
      <c r="CU138" s="39">
        <v>1</v>
      </c>
      <c r="CV138" s="39">
        <v>2</v>
      </c>
      <c r="CW138" s="39">
        <v>3</v>
      </c>
      <c r="CX138" s="39">
        <v>2</v>
      </c>
      <c r="CY138" s="39">
        <v>1</v>
      </c>
      <c r="CZ138" s="39">
        <v>2</v>
      </c>
      <c r="DA138" s="226">
        <f t="shared" si="26"/>
        <v>17</v>
      </c>
      <c r="DB138" s="39">
        <v>0</v>
      </c>
      <c r="DC138" s="39">
        <v>0</v>
      </c>
      <c r="DD138" s="39">
        <v>2</v>
      </c>
      <c r="DE138" s="39">
        <v>1</v>
      </c>
      <c r="DF138" s="39">
        <v>5</v>
      </c>
      <c r="DG138" s="39">
        <v>1</v>
      </c>
      <c r="DH138" s="39">
        <v>0</v>
      </c>
      <c r="DI138" s="39">
        <v>2</v>
      </c>
      <c r="DJ138" s="39">
        <v>3</v>
      </c>
      <c r="DK138" s="39">
        <v>2</v>
      </c>
      <c r="DL138" s="39">
        <v>1</v>
      </c>
      <c r="DM138" s="39">
        <v>4</v>
      </c>
      <c r="DN138" s="226">
        <f t="shared" si="27"/>
        <v>21</v>
      </c>
      <c r="DO138" s="39">
        <v>1</v>
      </c>
      <c r="DP138" s="39">
        <v>2</v>
      </c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9"/>
      <c r="EF138" s="119"/>
      <c r="EG138" s="119"/>
      <c r="EH138" s="119"/>
      <c r="EI138" s="119"/>
      <c r="EJ138" s="119"/>
      <c r="EK138" s="119"/>
    </row>
    <row r="139" spans="1:3419" ht="20.100000000000001" customHeight="1" x14ac:dyDescent="0.25">
      <c r="A139" s="285"/>
      <c r="B139" s="48" t="s">
        <v>89</v>
      </c>
      <c r="C139" s="55" t="s">
        <v>96</v>
      </c>
      <c r="D139" s="79">
        <v>0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80">
        <v>0</v>
      </c>
      <c r="K139" s="80">
        <v>0</v>
      </c>
      <c r="L139" s="80">
        <v>0</v>
      </c>
      <c r="M139" s="80">
        <v>0</v>
      </c>
      <c r="N139" s="80">
        <v>0</v>
      </c>
      <c r="O139" s="80">
        <v>0</v>
      </c>
      <c r="P139" s="183">
        <v>0</v>
      </c>
      <c r="Q139" s="80">
        <v>0</v>
      </c>
      <c r="R139" s="80">
        <v>0</v>
      </c>
      <c r="S139" s="80">
        <v>0</v>
      </c>
      <c r="T139" s="80">
        <v>0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80">
        <v>0</v>
      </c>
      <c r="AB139" s="80">
        <v>0</v>
      </c>
      <c r="AC139" s="197">
        <v>0</v>
      </c>
      <c r="AD139" s="80">
        <v>0</v>
      </c>
      <c r="AE139" s="80">
        <v>0</v>
      </c>
      <c r="AF139" s="80">
        <v>0</v>
      </c>
      <c r="AG139" s="80">
        <v>0</v>
      </c>
      <c r="AH139" s="80">
        <v>0</v>
      </c>
      <c r="AI139" s="80">
        <v>0</v>
      </c>
      <c r="AJ139" s="80">
        <v>0</v>
      </c>
      <c r="AK139" s="80">
        <v>0</v>
      </c>
      <c r="AL139" s="80">
        <v>0</v>
      </c>
      <c r="AM139" s="80">
        <v>0</v>
      </c>
      <c r="AN139" s="80">
        <v>0</v>
      </c>
      <c r="AO139" s="195">
        <v>0</v>
      </c>
      <c r="AP139" s="56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56">
        <v>0</v>
      </c>
      <c r="BC139" s="39">
        <v>0</v>
      </c>
      <c r="BD139" s="39">
        <v>0</v>
      </c>
      <c r="BE139" s="39">
        <v>0</v>
      </c>
      <c r="BF139" s="39">
        <v>0</v>
      </c>
      <c r="BG139" s="39">
        <v>0</v>
      </c>
      <c r="BH139" s="39">
        <v>0</v>
      </c>
      <c r="BI139" s="39">
        <v>0</v>
      </c>
      <c r="BJ139" s="39">
        <v>0</v>
      </c>
      <c r="BK139" s="39">
        <v>0</v>
      </c>
      <c r="BL139" s="39">
        <v>0</v>
      </c>
      <c r="BM139" s="39">
        <v>0</v>
      </c>
      <c r="BN139" s="208">
        <f t="shared" si="53"/>
        <v>0</v>
      </c>
      <c r="BO139" s="39">
        <v>0</v>
      </c>
      <c r="BP139" s="39">
        <v>0</v>
      </c>
      <c r="BQ139" s="39">
        <v>0</v>
      </c>
      <c r="BR139" s="39">
        <v>0</v>
      </c>
      <c r="BS139" s="39">
        <v>0</v>
      </c>
      <c r="BT139" s="39">
        <v>0</v>
      </c>
      <c r="BU139" s="39">
        <v>0</v>
      </c>
      <c r="BV139" s="39">
        <v>0</v>
      </c>
      <c r="BW139" s="39">
        <v>0</v>
      </c>
      <c r="BX139" s="39">
        <v>0</v>
      </c>
      <c r="BY139" s="39">
        <v>0</v>
      </c>
      <c r="BZ139" s="39">
        <v>15</v>
      </c>
      <c r="CA139" s="226">
        <f t="shared" si="29"/>
        <v>15</v>
      </c>
      <c r="CB139" s="56">
        <v>3</v>
      </c>
      <c r="CC139" s="39">
        <v>3</v>
      </c>
      <c r="CD139" s="39">
        <v>4</v>
      </c>
      <c r="CE139" s="39">
        <v>4</v>
      </c>
      <c r="CF139" s="39">
        <v>1</v>
      </c>
      <c r="CG139" s="39">
        <v>3</v>
      </c>
      <c r="CH139" s="39">
        <v>5</v>
      </c>
      <c r="CI139" s="39">
        <v>5</v>
      </c>
      <c r="CJ139" s="39">
        <v>1</v>
      </c>
      <c r="CK139" s="39">
        <v>2</v>
      </c>
      <c r="CL139" s="39">
        <v>3</v>
      </c>
      <c r="CM139" s="39">
        <v>6</v>
      </c>
      <c r="CN139" s="208">
        <f t="shared" si="52"/>
        <v>40</v>
      </c>
      <c r="CO139" s="39">
        <v>1</v>
      </c>
      <c r="CP139" s="39">
        <v>2</v>
      </c>
      <c r="CQ139" s="39">
        <v>10</v>
      </c>
      <c r="CR139" s="39">
        <v>1</v>
      </c>
      <c r="CS139" s="39">
        <v>1</v>
      </c>
      <c r="CT139" s="39">
        <v>0</v>
      </c>
      <c r="CU139" s="39">
        <v>0</v>
      </c>
      <c r="CV139" s="39">
        <v>3</v>
      </c>
      <c r="CW139" s="39">
        <v>3</v>
      </c>
      <c r="CX139" s="39">
        <v>1</v>
      </c>
      <c r="CY139" s="39">
        <v>0</v>
      </c>
      <c r="CZ139" s="39">
        <v>0</v>
      </c>
      <c r="DA139" s="226">
        <f t="shared" si="26"/>
        <v>22</v>
      </c>
      <c r="DB139" s="39">
        <v>3</v>
      </c>
      <c r="DC139" s="39">
        <v>3</v>
      </c>
      <c r="DD139" s="39">
        <v>3</v>
      </c>
      <c r="DE139" s="39">
        <v>0</v>
      </c>
      <c r="DF139" s="39">
        <v>0</v>
      </c>
      <c r="DG139" s="39">
        <v>5</v>
      </c>
      <c r="DH139" s="39">
        <v>4</v>
      </c>
      <c r="DI139" s="39">
        <v>2</v>
      </c>
      <c r="DJ139" s="39">
        <v>4</v>
      </c>
      <c r="DK139" s="39">
        <v>4</v>
      </c>
      <c r="DL139" s="39">
        <v>4</v>
      </c>
      <c r="DM139" s="39">
        <v>6</v>
      </c>
      <c r="DN139" s="226">
        <f t="shared" si="27"/>
        <v>38</v>
      </c>
      <c r="DO139" s="39">
        <v>3</v>
      </c>
      <c r="DP139" s="39">
        <v>0</v>
      </c>
      <c r="DT139" s="119"/>
      <c r="DU139" s="119"/>
      <c r="DV139" s="119"/>
      <c r="DW139" s="119"/>
      <c r="DX139" s="119"/>
      <c r="DY139" s="119"/>
      <c r="DZ139" s="119"/>
      <c r="EA139" s="119"/>
      <c r="EB139" s="119"/>
      <c r="EC139" s="119"/>
      <c r="ED139" s="119"/>
      <c r="EE139" s="119"/>
      <c r="EF139" s="119"/>
      <c r="EG139" s="119"/>
      <c r="EH139" s="119"/>
      <c r="EI139" s="119"/>
      <c r="EJ139" s="119"/>
      <c r="EK139" s="119"/>
    </row>
    <row r="140" spans="1:3419" ht="20.100000000000001" customHeight="1" x14ac:dyDescent="0.25">
      <c r="A140" s="285"/>
      <c r="B140" s="48" t="s">
        <v>118</v>
      </c>
      <c r="C140" s="55" t="s">
        <v>119</v>
      </c>
      <c r="D140" s="79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80">
        <v>0</v>
      </c>
      <c r="K140" s="80">
        <v>0</v>
      </c>
      <c r="L140" s="80">
        <v>0</v>
      </c>
      <c r="M140" s="80">
        <v>0</v>
      </c>
      <c r="N140" s="80">
        <v>0</v>
      </c>
      <c r="O140" s="80">
        <v>0</v>
      </c>
      <c r="P140" s="183">
        <v>0</v>
      </c>
      <c r="Q140" s="80">
        <v>0</v>
      </c>
      <c r="R140" s="80">
        <v>0</v>
      </c>
      <c r="S140" s="80">
        <v>0</v>
      </c>
      <c r="T140" s="80">
        <v>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80">
        <v>0</v>
      </c>
      <c r="AC140" s="197">
        <v>0</v>
      </c>
      <c r="AD140" s="80">
        <v>0</v>
      </c>
      <c r="AE140" s="80">
        <v>0</v>
      </c>
      <c r="AF140" s="80">
        <v>0</v>
      </c>
      <c r="AG140" s="80">
        <v>0</v>
      </c>
      <c r="AH140" s="80">
        <v>0</v>
      </c>
      <c r="AI140" s="80">
        <v>0</v>
      </c>
      <c r="AJ140" s="80">
        <v>0</v>
      </c>
      <c r="AK140" s="80">
        <v>0</v>
      </c>
      <c r="AL140" s="80">
        <v>0</v>
      </c>
      <c r="AM140" s="80">
        <v>0</v>
      </c>
      <c r="AN140" s="80">
        <v>0</v>
      </c>
      <c r="AO140" s="195">
        <v>0</v>
      </c>
      <c r="AP140" s="56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56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208">
        <f t="shared" si="53"/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226">
        <f t="shared" si="29"/>
        <v>0</v>
      </c>
      <c r="CB140" s="56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2</v>
      </c>
      <c r="CI140" s="39">
        <v>0</v>
      </c>
      <c r="CJ140" s="39">
        <v>1</v>
      </c>
      <c r="CK140" s="39">
        <v>1</v>
      </c>
      <c r="CL140" s="39">
        <v>0</v>
      </c>
      <c r="CM140" s="39">
        <v>1</v>
      </c>
      <c r="CN140" s="208">
        <f t="shared" si="52"/>
        <v>5</v>
      </c>
      <c r="CO140" s="39">
        <v>0</v>
      </c>
      <c r="CP140" s="39">
        <v>2</v>
      </c>
      <c r="CQ140" s="39">
        <v>0</v>
      </c>
      <c r="CR140" s="39">
        <v>0</v>
      </c>
      <c r="CS140" s="39">
        <v>2</v>
      </c>
      <c r="CT140" s="39">
        <v>0</v>
      </c>
      <c r="CU140" s="39">
        <v>0</v>
      </c>
      <c r="CV140" s="39">
        <v>4</v>
      </c>
      <c r="CW140" s="39">
        <v>1</v>
      </c>
      <c r="CX140" s="39">
        <v>1</v>
      </c>
      <c r="CY140" s="39">
        <v>1</v>
      </c>
      <c r="CZ140" s="39">
        <v>0</v>
      </c>
      <c r="DA140" s="226">
        <f t="shared" si="26"/>
        <v>11</v>
      </c>
      <c r="DB140" s="39">
        <v>0</v>
      </c>
      <c r="DC140" s="39">
        <v>0</v>
      </c>
      <c r="DD140" s="39">
        <v>0</v>
      </c>
      <c r="DE140" s="39">
        <v>1</v>
      </c>
      <c r="DF140" s="39">
        <v>1</v>
      </c>
      <c r="DG140" s="39">
        <v>2</v>
      </c>
      <c r="DH140" s="39">
        <v>0</v>
      </c>
      <c r="DI140" s="39">
        <v>0</v>
      </c>
      <c r="DJ140" s="39">
        <v>0</v>
      </c>
      <c r="DK140" s="39">
        <v>0</v>
      </c>
      <c r="DL140" s="39">
        <v>0</v>
      </c>
      <c r="DM140" s="39">
        <v>0</v>
      </c>
      <c r="DN140" s="226">
        <f t="shared" si="27"/>
        <v>4</v>
      </c>
      <c r="DO140" s="39">
        <v>0</v>
      </c>
      <c r="DP140" s="39">
        <v>0</v>
      </c>
      <c r="DT140" s="119"/>
      <c r="DU140" s="119"/>
      <c r="DV140" s="119"/>
      <c r="DW140" s="119"/>
      <c r="DX140" s="119"/>
      <c r="DY140" s="119"/>
      <c r="DZ140" s="119"/>
      <c r="EA140" s="119"/>
      <c r="EB140" s="119"/>
      <c r="EC140" s="119"/>
      <c r="ED140" s="119"/>
      <c r="EE140" s="119"/>
      <c r="EF140" s="119"/>
      <c r="EG140" s="119"/>
      <c r="EH140" s="119"/>
      <c r="EI140" s="119"/>
      <c r="EJ140" s="119"/>
      <c r="EK140" s="119"/>
    </row>
    <row r="141" spans="1:3419" ht="20.100000000000001" customHeight="1" x14ac:dyDescent="0.25">
      <c r="A141" s="285"/>
      <c r="B141" s="48" t="s">
        <v>57</v>
      </c>
      <c r="C141" s="55" t="s">
        <v>58</v>
      </c>
      <c r="D141" s="79">
        <v>0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80">
        <v>0</v>
      </c>
      <c r="O141" s="80">
        <v>0</v>
      </c>
      <c r="P141" s="183">
        <v>0</v>
      </c>
      <c r="Q141" s="80">
        <v>0</v>
      </c>
      <c r="R141" s="80">
        <v>0</v>
      </c>
      <c r="S141" s="80">
        <v>0</v>
      </c>
      <c r="T141" s="80">
        <v>0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80">
        <v>0</v>
      </c>
      <c r="AC141" s="197">
        <v>0</v>
      </c>
      <c r="AD141" s="80">
        <v>0</v>
      </c>
      <c r="AE141" s="80">
        <v>0</v>
      </c>
      <c r="AF141" s="80">
        <v>0</v>
      </c>
      <c r="AG141" s="80">
        <v>0</v>
      </c>
      <c r="AH141" s="80">
        <v>0</v>
      </c>
      <c r="AI141" s="80">
        <v>0</v>
      </c>
      <c r="AJ141" s="80">
        <v>0</v>
      </c>
      <c r="AK141" s="80">
        <v>0</v>
      </c>
      <c r="AL141" s="80">
        <v>0</v>
      </c>
      <c r="AM141" s="80">
        <v>0</v>
      </c>
      <c r="AN141" s="80">
        <v>0</v>
      </c>
      <c r="AO141" s="195">
        <v>0</v>
      </c>
      <c r="AP141" s="56">
        <v>0</v>
      </c>
      <c r="AQ141" s="39">
        <v>0</v>
      </c>
      <c r="AR141" s="39">
        <v>0</v>
      </c>
      <c r="AS141" s="39">
        <v>0</v>
      </c>
      <c r="AT141" s="39">
        <v>0</v>
      </c>
      <c r="AU141" s="39">
        <v>0</v>
      </c>
      <c r="AV141" s="39">
        <v>0</v>
      </c>
      <c r="AW141" s="39">
        <v>21</v>
      </c>
      <c r="AX141" s="39">
        <v>20</v>
      </c>
      <c r="AY141" s="39">
        <v>23</v>
      </c>
      <c r="AZ141" s="39">
        <v>20</v>
      </c>
      <c r="BA141" s="39">
        <v>21</v>
      </c>
      <c r="BB141" s="56">
        <v>21</v>
      </c>
      <c r="BC141" s="39">
        <v>18</v>
      </c>
      <c r="BD141" s="39">
        <v>22</v>
      </c>
      <c r="BE141" s="39">
        <v>22</v>
      </c>
      <c r="BF141" s="39">
        <v>22</v>
      </c>
      <c r="BG141" s="39">
        <v>19</v>
      </c>
      <c r="BH141" s="39">
        <v>23</v>
      </c>
      <c r="BI141" s="39">
        <v>21</v>
      </c>
      <c r="BJ141" s="39">
        <v>24</v>
      </c>
      <c r="BK141" s="39">
        <v>21</v>
      </c>
      <c r="BL141" s="39">
        <v>20</v>
      </c>
      <c r="BM141" s="39">
        <v>19</v>
      </c>
      <c r="BN141" s="208">
        <f t="shared" si="53"/>
        <v>252</v>
      </c>
      <c r="BO141" s="39">
        <v>22</v>
      </c>
      <c r="BP141" s="39">
        <v>19</v>
      </c>
      <c r="BQ141" s="39">
        <v>20</v>
      </c>
      <c r="BR141" s="39">
        <v>19</v>
      </c>
      <c r="BS141" s="39">
        <v>13</v>
      </c>
      <c r="BT141" s="39">
        <v>8</v>
      </c>
      <c r="BU141" s="39">
        <v>16</v>
      </c>
      <c r="BV141" s="39">
        <v>13</v>
      </c>
      <c r="BW141" s="39">
        <v>12</v>
      </c>
      <c r="BX141" s="39">
        <v>12</v>
      </c>
      <c r="BY141" s="39">
        <v>8</v>
      </c>
      <c r="BZ141" s="39">
        <v>8</v>
      </c>
      <c r="CA141" s="226">
        <f t="shared" si="29"/>
        <v>170</v>
      </c>
      <c r="CB141" s="56">
        <v>10</v>
      </c>
      <c r="CC141" s="39">
        <v>9</v>
      </c>
      <c r="CD141" s="39">
        <v>11</v>
      </c>
      <c r="CE141" s="39">
        <v>9</v>
      </c>
      <c r="CF141" s="39">
        <v>4</v>
      </c>
      <c r="CG141" s="39">
        <v>11</v>
      </c>
      <c r="CH141" s="39">
        <v>10</v>
      </c>
      <c r="CI141" s="39">
        <v>8</v>
      </c>
      <c r="CJ141" s="39">
        <v>16</v>
      </c>
      <c r="CK141" s="39">
        <v>16</v>
      </c>
      <c r="CL141" s="39">
        <v>9</v>
      </c>
      <c r="CM141" s="39">
        <v>4</v>
      </c>
      <c r="CN141" s="208">
        <f t="shared" si="52"/>
        <v>117</v>
      </c>
      <c r="CO141" s="39">
        <v>3</v>
      </c>
      <c r="CP141" s="39">
        <v>10</v>
      </c>
      <c r="CQ141" s="39">
        <v>10</v>
      </c>
      <c r="CR141" s="39">
        <v>11</v>
      </c>
      <c r="CS141" s="39">
        <v>9</v>
      </c>
      <c r="CT141" s="39">
        <v>6</v>
      </c>
      <c r="CU141" s="39">
        <v>9</v>
      </c>
      <c r="CV141" s="39">
        <v>16</v>
      </c>
      <c r="CW141" s="39">
        <v>14</v>
      </c>
      <c r="CX141" s="39">
        <v>13</v>
      </c>
      <c r="CY141" s="39">
        <v>6</v>
      </c>
      <c r="CZ141" s="39">
        <v>2</v>
      </c>
      <c r="DA141" s="226">
        <f t="shared" si="26"/>
        <v>109</v>
      </c>
      <c r="DB141" s="39">
        <v>7</v>
      </c>
      <c r="DC141" s="39">
        <v>5</v>
      </c>
      <c r="DD141" s="39">
        <v>13</v>
      </c>
      <c r="DE141" s="39">
        <v>11</v>
      </c>
      <c r="DF141" s="39">
        <v>9</v>
      </c>
      <c r="DG141" s="39">
        <v>11</v>
      </c>
      <c r="DH141" s="39">
        <v>16</v>
      </c>
      <c r="DI141" s="39">
        <v>17</v>
      </c>
      <c r="DJ141" s="39">
        <v>17</v>
      </c>
      <c r="DK141" s="39">
        <v>13</v>
      </c>
      <c r="DL141" s="39">
        <v>6</v>
      </c>
      <c r="DM141" s="39">
        <v>9</v>
      </c>
      <c r="DN141" s="226">
        <f t="shared" si="27"/>
        <v>134</v>
      </c>
      <c r="DO141" s="39">
        <v>4</v>
      </c>
      <c r="DP141" s="39">
        <v>11</v>
      </c>
      <c r="DT141" s="119"/>
      <c r="DU141" s="119"/>
      <c r="DV141" s="119"/>
      <c r="DW141" s="119"/>
      <c r="DX141" s="119"/>
      <c r="DY141" s="119"/>
      <c r="DZ141" s="119"/>
      <c r="EA141" s="119"/>
      <c r="EB141" s="119"/>
      <c r="EC141" s="119"/>
      <c r="ED141" s="119"/>
      <c r="EE141" s="119"/>
      <c r="EF141" s="119"/>
      <c r="EG141" s="119"/>
      <c r="EH141" s="119"/>
      <c r="EI141" s="119"/>
      <c r="EJ141" s="119"/>
      <c r="EK141" s="119"/>
    </row>
    <row r="142" spans="1:3419" ht="20.100000000000001" customHeight="1" thickBot="1" x14ac:dyDescent="0.3">
      <c r="A142" s="285"/>
      <c r="B142" s="48" t="s">
        <v>92</v>
      </c>
      <c r="C142" s="55" t="s">
        <v>97</v>
      </c>
      <c r="D142" s="84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184">
        <v>0</v>
      </c>
      <c r="Q142" s="85">
        <v>0</v>
      </c>
      <c r="R142" s="85">
        <v>0</v>
      </c>
      <c r="S142" s="85">
        <v>0</v>
      </c>
      <c r="T142" s="85">
        <v>0</v>
      </c>
      <c r="U142" s="85">
        <v>0</v>
      </c>
      <c r="V142" s="85">
        <v>0</v>
      </c>
      <c r="W142" s="85">
        <v>0</v>
      </c>
      <c r="X142" s="85">
        <v>0</v>
      </c>
      <c r="Y142" s="85">
        <v>0</v>
      </c>
      <c r="Z142" s="85">
        <v>0</v>
      </c>
      <c r="AA142" s="85">
        <v>0</v>
      </c>
      <c r="AB142" s="85">
        <v>0</v>
      </c>
      <c r="AC142" s="198">
        <v>0</v>
      </c>
      <c r="AD142" s="85">
        <v>0</v>
      </c>
      <c r="AE142" s="85">
        <v>0</v>
      </c>
      <c r="AF142" s="85">
        <v>0</v>
      </c>
      <c r="AG142" s="85">
        <v>0</v>
      </c>
      <c r="AH142" s="85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5">
        <v>0</v>
      </c>
      <c r="AO142" s="196">
        <v>0</v>
      </c>
      <c r="AP142" s="39">
        <v>0</v>
      </c>
      <c r="AQ142" s="39">
        <v>0</v>
      </c>
      <c r="AR142" s="39">
        <v>0</v>
      </c>
      <c r="AS142" s="39">
        <v>0</v>
      </c>
      <c r="AT142" s="39">
        <v>0</v>
      </c>
      <c r="AU142" s="39">
        <v>0</v>
      </c>
      <c r="AV142" s="39">
        <v>0</v>
      </c>
      <c r="AW142" s="39">
        <v>0</v>
      </c>
      <c r="AX142" s="39">
        <v>0</v>
      </c>
      <c r="AY142" s="39">
        <v>0</v>
      </c>
      <c r="AZ142" s="39">
        <v>0</v>
      </c>
      <c r="BA142" s="39">
        <v>0</v>
      </c>
      <c r="BB142" s="126">
        <v>0</v>
      </c>
      <c r="BC142" s="127">
        <v>0</v>
      </c>
      <c r="BD142" s="127">
        <v>0</v>
      </c>
      <c r="BE142" s="127">
        <v>0</v>
      </c>
      <c r="BF142" s="127">
        <v>0</v>
      </c>
      <c r="BG142" s="127">
        <v>0</v>
      </c>
      <c r="BH142" s="127">
        <v>0</v>
      </c>
      <c r="BI142" s="127">
        <v>0</v>
      </c>
      <c r="BJ142" s="127">
        <v>0</v>
      </c>
      <c r="BK142" s="127">
        <v>0</v>
      </c>
      <c r="BL142" s="127">
        <v>0</v>
      </c>
      <c r="BM142" s="127">
        <v>0</v>
      </c>
      <c r="BN142" s="208">
        <f t="shared" si="53"/>
        <v>0</v>
      </c>
      <c r="BO142" s="127">
        <v>0</v>
      </c>
      <c r="BP142" s="127">
        <v>0</v>
      </c>
      <c r="BQ142" s="127">
        <v>0</v>
      </c>
      <c r="BR142" s="127">
        <v>0</v>
      </c>
      <c r="BS142" s="127">
        <v>0</v>
      </c>
      <c r="BT142" s="127">
        <v>0</v>
      </c>
      <c r="BU142" s="127">
        <v>0</v>
      </c>
      <c r="BV142" s="127">
        <v>0</v>
      </c>
      <c r="BW142" s="127">
        <v>0</v>
      </c>
      <c r="BX142" s="127">
        <v>0</v>
      </c>
      <c r="BY142" s="127">
        <v>0</v>
      </c>
      <c r="BZ142" s="39">
        <v>8</v>
      </c>
      <c r="CA142" s="226">
        <f t="shared" si="29"/>
        <v>8</v>
      </c>
      <c r="CB142" s="56">
        <v>14</v>
      </c>
      <c r="CC142" s="39">
        <v>12</v>
      </c>
      <c r="CD142" s="39">
        <v>15</v>
      </c>
      <c r="CE142" s="39">
        <v>121</v>
      </c>
      <c r="CF142" s="39">
        <v>16</v>
      </c>
      <c r="CG142" s="39">
        <v>22</v>
      </c>
      <c r="CH142" s="39">
        <v>29</v>
      </c>
      <c r="CI142" s="39">
        <v>30</v>
      </c>
      <c r="CJ142" s="39">
        <v>34</v>
      </c>
      <c r="CK142" s="127">
        <v>40</v>
      </c>
      <c r="CL142" s="39">
        <v>35</v>
      </c>
      <c r="CM142" s="39">
        <v>37</v>
      </c>
      <c r="CN142" s="208">
        <f t="shared" si="52"/>
        <v>405</v>
      </c>
      <c r="CO142" s="39">
        <v>36</v>
      </c>
      <c r="CP142" s="39">
        <v>42</v>
      </c>
      <c r="CQ142" s="39">
        <v>41</v>
      </c>
      <c r="CR142" s="39">
        <v>38</v>
      </c>
      <c r="CS142" s="39">
        <v>42</v>
      </c>
      <c r="CT142" s="39">
        <v>58</v>
      </c>
      <c r="CU142" s="39">
        <v>59</v>
      </c>
      <c r="CV142" s="39">
        <v>63</v>
      </c>
      <c r="CW142" s="39">
        <v>49</v>
      </c>
      <c r="CX142" s="39">
        <v>65</v>
      </c>
      <c r="CY142" s="39">
        <v>66</v>
      </c>
      <c r="CZ142" s="39">
        <v>66</v>
      </c>
      <c r="DA142" s="226">
        <f t="shared" si="26"/>
        <v>625</v>
      </c>
      <c r="DB142" s="39">
        <v>68</v>
      </c>
      <c r="DC142" s="39">
        <v>62</v>
      </c>
      <c r="DD142" s="39">
        <v>65</v>
      </c>
      <c r="DE142" s="39">
        <v>75</v>
      </c>
      <c r="DF142" s="39">
        <v>84</v>
      </c>
      <c r="DG142" s="39">
        <v>248</v>
      </c>
      <c r="DH142" s="39">
        <v>291</v>
      </c>
      <c r="DI142" s="39">
        <v>115</v>
      </c>
      <c r="DJ142" s="39">
        <v>158</v>
      </c>
      <c r="DK142" s="39">
        <v>189</v>
      </c>
      <c r="DL142" s="39">
        <v>244</v>
      </c>
      <c r="DM142" s="39">
        <v>205</v>
      </c>
      <c r="DN142" s="226">
        <f t="shared" si="27"/>
        <v>1804</v>
      </c>
      <c r="DO142" s="39">
        <v>241</v>
      </c>
      <c r="DP142" s="39">
        <v>146</v>
      </c>
      <c r="DT142" s="119"/>
      <c r="DU142" s="119"/>
      <c r="DV142" s="119"/>
      <c r="DW142" s="119"/>
      <c r="DX142" s="119"/>
      <c r="DY142" s="119"/>
      <c r="DZ142" s="119"/>
      <c r="EA142" s="119"/>
      <c r="EB142" s="119"/>
      <c r="EC142" s="119"/>
      <c r="ED142" s="119"/>
      <c r="EE142" s="119"/>
      <c r="EF142" s="119"/>
      <c r="EG142" s="119"/>
      <c r="EH142" s="119"/>
      <c r="EI142" s="119"/>
      <c r="EJ142" s="119"/>
      <c r="EK142" s="119"/>
    </row>
    <row r="143" spans="1:3419" s="25" customFormat="1" ht="20.100000000000001" customHeight="1" thickBot="1" x14ac:dyDescent="0.35">
      <c r="A143" s="285"/>
      <c r="B143" s="169" t="s">
        <v>52</v>
      </c>
      <c r="C143" s="167"/>
      <c r="D143" s="87">
        <f t="shared" ref="D143:AI143" si="54">SUM(D144:D178)</f>
        <v>1278</v>
      </c>
      <c r="E143" s="71">
        <f t="shared" si="54"/>
        <v>1159</v>
      </c>
      <c r="F143" s="71">
        <f t="shared" si="54"/>
        <v>1363</v>
      </c>
      <c r="G143" s="71">
        <f t="shared" si="54"/>
        <v>1303</v>
      </c>
      <c r="H143" s="71">
        <f t="shared" si="54"/>
        <v>1437</v>
      </c>
      <c r="I143" s="71">
        <f t="shared" si="54"/>
        <v>1427</v>
      </c>
      <c r="J143" s="71">
        <f t="shared" si="54"/>
        <v>1443</v>
      </c>
      <c r="K143" s="71">
        <f t="shared" si="54"/>
        <v>1253</v>
      </c>
      <c r="L143" s="71">
        <f t="shared" si="54"/>
        <v>1317</v>
      </c>
      <c r="M143" s="71">
        <f t="shared" si="54"/>
        <v>1293</v>
      </c>
      <c r="N143" s="71">
        <f t="shared" si="54"/>
        <v>1341</v>
      </c>
      <c r="O143" s="201">
        <f t="shared" si="54"/>
        <v>1452</v>
      </c>
      <c r="P143" s="71">
        <f t="shared" si="54"/>
        <v>16066</v>
      </c>
      <c r="Q143" s="87">
        <f t="shared" si="54"/>
        <v>1123</v>
      </c>
      <c r="R143" s="71">
        <f t="shared" si="54"/>
        <v>1114</v>
      </c>
      <c r="S143" s="71">
        <f t="shared" si="54"/>
        <v>1377</v>
      </c>
      <c r="T143" s="71">
        <f t="shared" si="54"/>
        <v>1365</v>
      </c>
      <c r="U143" s="71">
        <f t="shared" si="54"/>
        <v>1391</v>
      </c>
      <c r="V143" s="71">
        <f t="shared" si="54"/>
        <v>1516</v>
      </c>
      <c r="W143" s="71">
        <f t="shared" si="54"/>
        <v>1344</v>
      </c>
      <c r="X143" s="71">
        <f t="shared" si="54"/>
        <v>1286</v>
      </c>
      <c r="Y143" s="71">
        <f t="shared" si="54"/>
        <v>1294</v>
      </c>
      <c r="Z143" s="71">
        <f t="shared" si="54"/>
        <v>1301</v>
      </c>
      <c r="AA143" s="71">
        <f t="shared" si="54"/>
        <v>1209</v>
      </c>
      <c r="AB143" s="201">
        <f t="shared" si="54"/>
        <v>1570</v>
      </c>
      <c r="AC143" s="71">
        <f t="shared" si="54"/>
        <v>15890</v>
      </c>
      <c r="AD143" s="87">
        <f t="shared" si="54"/>
        <v>1201</v>
      </c>
      <c r="AE143" s="71">
        <f t="shared" si="54"/>
        <v>1159</v>
      </c>
      <c r="AF143" s="71">
        <f t="shared" si="54"/>
        <v>1296</v>
      </c>
      <c r="AG143" s="71">
        <f t="shared" si="54"/>
        <v>1199</v>
      </c>
      <c r="AH143" s="71">
        <f t="shared" si="54"/>
        <v>1384</v>
      </c>
      <c r="AI143" s="71">
        <f t="shared" si="54"/>
        <v>1273</v>
      </c>
      <c r="AJ143" s="71">
        <f t="shared" ref="AJ143:BM143" si="55">SUM(AJ144:AJ178)</f>
        <v>1309</v>
      </c>
      <c r="AK143" s="71">
        <f t="shared" si="55"/>
        <v>1523</v>
      </c>
      <c r="AL143" s="71">
        <f t="shared" si="55"/>
        <v>1448</v>
      </c>
      <c r="AM143" s="71">
        <f t="shared" si="55"/>
        <v>1308</v>
      </c>
      <c r="AN143" s="71">
        <f t="shared" si="55"/>
        <v>1408</v>
      </c>
      <c r="AO143" s="201">
        <f t="shared" si="55"/>
        <v>1496</v>
      </c>
      <c r="AP143" s="71">
        <f t="shared" si="55"/>
        <v>1302</v>
      </c>
      <c r="AQ143" s="71">
        <f t="shared" si="55"/>
        <v>1244</v>
      </c>
      <c r="AR143" s="71">
        <f t="shared" si="55"/>
        <v>1562</v>
      </c>
      <c r="AS143" s="71">
        <f t="shared" si="55"/>
        <v>1473</v>
      </c>
      <c r="AT143" s="71">
        <f t="shared" si="55"/>
        <v>1774</v>
      </c>
      <c r="AU143" s="71">
        <f t="shared" si="55"/>
        <v>1379</v>
      </c>
      <c r="AV143" s="71">
        <f t="shared" si="55"/>
        <v>1455</v>
      </c>
      <c r="AW143" s="71">
        <f t="shared" si="55"/>
        <v>1463</v>
      </c>
      <c r="AX143" s="71">
        <f t="shared" si="55"/>
        <v>1389</v>
      </c>
      <c r="AY143" s="71">
        <f t="shared" si="55"/>
        <v>1506</v>
      </c>
      <c r="AZ143" s="71">
        <f t="shared" si="55"/>
        <v>1319</v>
      </c>
      <c r="BA143" s="71">
        <f t="shared" si="55"/>
        <v>1312</v>
      </c>
      <c r="BB143" s="87">
        <f t="shared" si="55"/>
        <v>1404</v>
      </c>
      <c r="BC143" s="71">
        <f t="shared" si="55"/>
        <v>1231</v>
      </c>
      <c r="BD143" s="71">
        <f t="shared" si="55"/>
        <v>1360</v>
      </c>
      <c r="BE143" s="71">
        <f t="shared" si="55"/>
        <v>1453</v>
      </c>
      <c r="BF143" s="71">
        <f t="shared" si="55"/>
        <v>1409</v>
      </c>
      <c r="BG143" s="71">
        <f t="shared" si="55"/>
        <v>1333</v>
      </c>
      <c r="BH143" s="71">
        <f t="shared" si="55"/>
        <v>1468</v>
      </c>
      <c r="BI143" s="71">
        <f t="shared" si="55"/>
        <v>1513</v>
      </c>
      <c r="BJ143" s="71">
        <f t="shared" si="55"/>
        <v>1469</v>
      </c>
      <c r="BK143" s="71">
        <f t="shared" si="55"/>
        <v>1605</v>
      </c>
      <c r="BL143" s="71">
        <f t="shared" si="55"/>
        <v>1480</v>
      </c>
      <c r="BM143" s="71">
        <f t="shared" si="55"/>
        <v>1459</v>
      </c>
      <c r="BN143" s="73">
        <f t="shared" si="53"/>
        <v>17184</v>
      </c>
      <c r="BO143" s="71">
        <f t="shared" ref="BO143:CL143" si="56">SUM(BO144:BO178)</f>
        <v>1441</v>
      </c>
      <c r="BP143" s="71">
        <f t="shared" si="56"/>
        <v>1370</v>
      </c>
      <c r="BQ143" s="71">
        <f t="shared" si="56"/>
        <v>1413</v>
      </c>
      <c r="BR143" s="71">
        <f t="shared" si="56"/>
        <v>1496</v>
      </c>
      <c r="BS143" s="71">
        <f t="shared" si="56"/>
        <v>1559</v>
      </c>
      <c r="BT143" s="71">
        <f t="shared" si="56"/>
        <v>1442</v>
      </c>
      <c r="BU143" s="71">
        <f t="shared" si="56"/>
        <v>1569</v>
      </c>
      <c r="BV143" s="71">
        <f t="shared" si="56"/>
        <v>1631</v>
      </c>
      <c r="BW143" s="71">
        <f t="shared" si="56"/>
        <v>1660</v>
      </c>
      <c r="BX143" s="71">
        <f t="shared" si="56"/>
        <v>1710</v>
      </c>
      <c r="BY143" s="71">
        <f t="shared" si="56"/>
        <v>1399</v>
      </c>
      <c r="BZ143" s="71">
        <f t="shared" si="56"/>
        <v>1975</v>
      </c>
      <c r="CA143" s="73">
        <f t="shared" si="29"/>
        <v>18665</v>
      </c>
      <c r="CB143" s="87">
        <f t="shared" si="56"/>
        <v>1741</v>
      </c>
      <c r="CC143" s="71">
        <f t="shared" si="56"/>
        <v>1527</v>
      </c>
      <c r="CD143" s="71">
        <f t="shared" si="56"/>
        <v>1817</v>
      </c>
      <c r="CE143" s="71">
        <f t="shared" si="56"/>
        <v>1883</v>
      </c>
      <c r="CF143" s="71">
        <f t="shared" si="56"/>
        <v>1685</v>
      </c>
      <c r="CG143" s="71">
        <f t="shared" ref="CG143:CH143" si="57">SUM(CG144:CG178)</f>
        <v>1864</v>
      </c>
      <c r="CH143" s="71">
        <f t="shared" si="57"/>
        <v>2134</v>
      </c>
      <c r="CI143" s="71">
        <f t="shared" si="56"/>
        <v>2080</v>
      </c>
      <c r="CJ143" s="71">
        <f t="shared" si="56"/>
        <v>2144</v>
      </c>
      <c r="CK143" s="71">
        <f t="shared" si="56"/>
        <v>2271</v>
      </c>
      <c r="CL143" s="71">
        <f t="shared" si="56"/>
        <v>2080</v>
      </c>
      <c r="CM143" s="71">
        <f t="shared" ref="CM143:DJ143" si="58">SUM(CM144:CM178)</f>
        <v>2347</v>
      </c>
      <c r="CN143" s="73">
        <f>SUM(CB143:CM143)</f>
        <v>23573</v>
      </c>
      <c r="CO143" s="71">
        <f t="shared" si="58"/>
        <v>2023</v>
      </c>
      <c r="CP143" s="71">
        <f t="shared" si="58"/>
        <v>1980</v>
      </c>
      <c r="CQ143" s="71">
        <f t="shared" si="58"/>
        <v>2279</v>
      </c>
      <c r="CR143" s="71">
        <f t="shared" si="58"/>
        <v>2288</v>
      </c>
      <c r="CS143" s="71">
        <f t="shared" si="58"/>
        <v>2247</v>
      </c>
      <c r="CT143" s="71">
        <f t="shared" si="58"/>
        <v>2367</v>
      </c>
      <c r="CU143" s="71">
        <f t="shared" si="58"/>
        <v>2293</v>
      </c>
      <c r="CV143" s="71">
        <f t="shared" si="58"/>
        <v>2499</v>
      </c>
      <c r="CW143" s="71">
        <f t="shared" si="58"/>
        <v>2390</v>
      </c>
      <c r="CX143" s="71">
        <f t="shared" si="58"/>
        <v>2277</v>
      </c>
      <c r="CY143" s="71">
        <f t="shared" si="58"/>
        <v>2349</v>
      </c>
      <c r="CZ143" s="71">
        <f t="shared" si="58"/>
        <v>2329</v>
      </c>
      <c r="DA143" s="278">
        <f t="shared" ref="DA143:DA182" si="59">SUM(CO143:CZ143)</f>
        <v>27321</v>
      </c>
      <c r="DB143" s="71">
        <f t="shared" si="58"/>
        <v>2174</v>
      </c>
      <c r="DC143" s="71">
        <f t="shared" si="58"/>
        <v>1970</v>
      </c>
      <c r="DD143" s="71">
        <f t="shared" si="58"/>
        <v>2464</v>
      </c>
      <c r="DE143" s="71">
        <f t="shared" si="58"/>
        <v>2219</v>
      </c>
      <c r="DF143" s="71">
        <f t="shared" si="58"/>
        <v>2601</v>
      </c>
      <c r="DG143" s="71">
        <f t="shared" si="58"/>
        <v>2476</v>
      </c>
      <c r="DH143" s="71">
        <f t="shared" si="58"/>
        <v>2693</v>
      </c>
      <c r="DI143" s="71">
        <f t="shared" si="58"/>
        <v>2465</v>
      </c>
      <c r="DJ143" s="71">
        <f t="shared" si="58"/>
        <v>2306</v>
      </c>
      <c r="DK143" s="71">
        <f t="shared" ref="DK143:DL143" si="60">SUM(DK144:DK178)</f>
        <v>2393</v>
      </c>
      <c r="DL143" s="71">
        <f t="shared" si="60"/>
        <v>2244</v>
      </c>
      <c r="DM143" s="71">
        <f t="shared" ref="DM143:DP143" si="61">SUM(DM144:DM178)</f>
        <v>2269</v>
      </c>
      <c r="DN143" s="278">
        <f t="shared" ref="DN143:DN182" si="62">SUM(DB143:DM143)</f>
        <v>28274</v>
      </c>
      <c r="DO143" s="71">
        <f t="shared" si="61"/>
        <v>2411</v>
      </c>
      <c r="DP143" s="71">
        <f t="shared" si="61"/>
        <v>2016</v>
      </c>
      <c r="DQ143" s="119"/>
      <c r="DR143" s="119"/>
      <c r="DS143" s="119"/>
      <c r="DT143" s="119"/>
      <c r="DU143" s="119"/>
      <c r="DV143" s="119"/>
      <c r="DW143" s="119"/>
      <c r="DX143" s="119"/>
      <c r="DY143" s="119"/>
      <c r="DZ143" s="119"/>
      <c r="EA143" s="119"/>
      <c r="EB143" s="119"/>
      <c r="EC143" s="119"/>
      <c r="ED143" s="119"/>
      <c r="EE143" s="119"/>
      <c r="EF143" s="119"/>
      <c r="EG143" s="119"/>
      <c r="EH143" s="119"/>
      <c r="EI143" s="119"/>
      <c r="EJ143" s="119"/>
      <c r="EK143" s="119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  <c r="IW143" s="3"/>
      <c r="IX143" s="3"/>
      <c r="IY143" s="3"/>
      <c r="IZ143" s="3"/>
      <c r="JA143" s="3"/>
      <c r="JB143" s="3"/>
      <c r="JC143" s="3"/>
      <c r="JD143" s="3"/>
      <c r="JE143" s="3"/>
      <c r="JF143" s="3"/>
      <c r="JG143" s="3"/>
      <c r="JH143" s="3"/>
      <c r="JI143" s="3"/>
      <c r="JJ143" s="3"/>
      <c r="JK143" s="3"/>
      <c r="JL143" s="3"/>
      <c r="JM143" s="3"/>
      <c r="JN143" s="3"/>
      <c r="JO143" s="3"/>
      <c r="JP143" s="3"/>
      <c r="JQ143" s="3"/>
      <c r="JR143" s="3"/>
      <c r="JS143" s="3"/>
      <c r="JT143" s="3"/>
      <c r="JU143" s="3"/>
      <c r="JV143" s="3"/>
      <c r="JW143" s="3"/>
      <c r="JX143" s="3"/>
      <c r="JY143" s="3"/>
      <c r="JZ143" s="3"/>
      <c r="KA143" s="3"/>
      <c r="KB143" s="3"/>
      <c r="KC143" s="3"/>
      <c r="KD143" s="3"/>
      <c r="KE143" s="3"/>
      <c r="KF143" s="3"/>
      <c r="KG143" s="3"/>
      <c r="KH143" s="3"/>
      <c r="KI143" s="3"/>
      <c r="KJ143" s="3"/>
      <c r="KK143" s="3"/>
      <c r="KL143" s="3"/>
      <c r="KM143" s="3"/>
      <c r="KN143" s="3"/>
      <c r="KO143" s="3"/>
      <c r="KP143" s="3"/>
      <c r="KQ143" s="3"/>
      <c r="KR143" s="3"/>
      <c r="KS143" s="3"/>
      <c r="KT143" s="3"/>
      <c r="KU143" s="3"/>
      <c r="KV143" s="3"/>
      <c r="KW143" s="3"/>
      <c r="KX143" s="3"/>
      <c r="KY143" s="3"/>
      <c r="KZ143" s="3"/>
      <c r="LA143" s="3"/>
      <c r="LB143" s="3"/>
      <c r="LC143" s="3"/>
      <c r="LD143" s="3"/>
      <c r="LE143" s="3"/>
      <c r="LF143" s="3"/>
      <c r="LG143" s="3"/>
      <c r="LH143" s="3"/>
      <c r="LI143" s="3"/>
      <c r="LJ143" s="3"/>
      <c r="LK143" s="3"/>
      <c r="LL143" s="3"/>
      <c r="LM143" s="3"/>
      <c r="LN143" s="3"/>
      <c r="LO143" s="3"/>
      <c r="LP143" s="3"/>
      <c r="LQ143" s="3"/>
      <c r="LR143" s="3"/>
      <c r="LS143" s="3"/>
      <c r="LT143" s="3"/>
      <c r="LU143" s="3"/>
      <c r="LV143" s="3"/>
      <c r="LW143" s="3"/>
      <c r="LX143" s="3"/>
      <c r="LY143" s="3"/>
      <c r="LZ143" s="3"/>
      <c r="MA143" s="3"/>
      <c r="MB143" s="3"/>
      <c r="MC143" s="3"/>
      <c r="MD143" s="3"/>
      <c r="ME143" s="3"/>
      <c r="MF143" s="3"/>
      <c r="MG143" s="3"/>
      <c r="MH143" s="3"/>
      <c r="MI143" s="3"/>
      <c r="MJ143" s="3"/>
      <c r="MK143" s="3"/>
      <c r="ML143" s="3"/>
      <c r="MM143" s="3"/>
      <c r="MN143" s="3"/>
      <c r="MO143" s="3"/>
      <c r="MP143" s="3"/>
      <c r="MQ143" s="3"/>
      <c r="MR143" s="3"/>
      <c r="MS143" s="3"/>
      <c r="MT143" s="3"/>
      <c r="MU143" s="3"/>
      <c r="MV143" s="3"/>
      <c r="MW143" s="3"/>
      <c r="MX143" s="3"/>
      <c r="MY143" s="3"/>
      <c r="MZ143" s="3"/>
      <c r="NA143" s="3"/>
      <c r="NB143" s="3"/>
      <c r="NC143" s="3"/>
      <c r="ND143" s="3"/>
      <c r="NE143" s="3"/>
      <c r="NF143" s="3"/>
      <c r="NG143" s="3"/>
      <c r="NH143" s="3"/>
      <c r="NI143" s="3"/>
      <c r="NJ143" s="3"/>
      <c r="NK143" s="3"/>
      <c r="NL143" s="3"/>
      <c r="NM143" s="3"/>
      <c r="NN143" s="3"/>
      <c r="NO143" s="3"/>
      <c r="NP143" s="3"/>
      <c r="NQ143" s="3"/>
      <c r="NR143" s="3"/>
      <c r="NS143" s="3"/>
      <c r="NT143" s="3"/>
      <c r="NU143" s="3"/>
      <c r="NV143" s="3"/>
      <c r="NW143" s="3"/>
      <c r="NX143" s="3"/>
      <c r="NY143" s="3"/>
      <c r="NZ143" s="3"/>
      <c r="OA143" s="3"/>
      <c r="OB143" s="3"/>
      <c r="OC143" s="3"/>
      <c r="OD143" s="3"/>
      <c r="OE143" s="3"/>
      <c r="OF143" s="3"/>
      <c r="OG143" s="3"/>
      <c r="OH143" s="3"/>
      <c r="OI143" s="3"/>
      <c r="OJ143" s="3"/>
      <c r="OK143" s="3"/>
      <c r="OL143" s="3"/>
      <c r="OM143" s="3"/>
      <c r="ON143" s="3"/>
      <c r="OO143" s="3"/>
      <c r="OP143" s="3"/>
      <c r="OQ143" s="3"/>
      <c r="OR143" s="3"/>
      <c r="OS143" s="3"/>
      <c r="OT143" s="3"/>
      <c r="OU143" s="3"/>
      <c r="OV143" s="3"/>
      <c r="OW143" s="3"/>
      <c r="OX143" s="3"/>
      <c r="OY143" s="3"/>
      <c r="OZ143" s="3"/>
      <c r="PA143" s="3"/>
      <c r="PB143" s="3"/>
      <c r="PC143" s="3"/>
      <c r="PD143" s="3"/>
      <c r="PE143" s="3"/>
      <c r="PF143" s="3"/>
      <c r="PG143" s="3"/>
      <c r="PH143" s="3"/>
      <c r="PI143" s="3"/>
      <c r="PJ143" s="3"/>
      <c r="PK143" s="3"/>
      <c r="PL143" s="3"/>
      <c r="PM143" s="3"/>
      <c r="PN143" s="3"/>
      <c r="PO143" s="3"/>
      <c r="PP143" s="3"/>
      <c r="PQ143" s="3"/>
      <c r="PR143" s="3"/>
      <c r="PS143" s="3"/>
      <c r="PT143" s="3"/>
      <c r="PU143" s="3"/>
      <c r="PV143" s="3"/>
      <c r="PW143" s="3"/>
      <c r="PX143" s="3"/>
      <c r="PY143" s="3"/>
      <c r="PZ143" s="3"/>
      <c r="QA143" s="3"/>
      <c r="QB143" s="3"/>
      <c r="QC143" s="3"/>
      <c r="QD143" s="3"/>
      <c r="QE143" s="3"/>
      <c r="QF143" s="3"/>
      <c r="QG143" s="3"/>
      <c r="QH143" s="3"/>
      <c r="QI143" s="3"/>
      <c r="QJ143" s="3"/>
      <c r="QK143" s="3"/>
      <c r="QL143" s="3"/>
      <c r="QM143" s="3"/>
      <c r="QN143" s="3"/>
      <c r="QO143" s="3"/>
      <c r="QP143" s="3"/>
      <c r="QQ143" s="3"/>
      <c r="QR143" s="3"/>
      <c r="QS143" s="3"/>
      <c r="QT143" s="3"/>
      <c r="QU143" s="3"/>
      <c r="QV143" s="3"/>
      <c r="QW143" s="3"/>
      <c r="QX143" s="3"/>
      <c r="QY143" s="3"/>
      <c r="QZ143" s="3"/>
      <c r="RA143" s="3"/>
      <c r="RB143" s="3"/>
      <c r="RC143" s="3"/>
      <c r="RD143" s="3"/>
      <c r="RE143" s="3"/>
      <c r="RF143" s="3"/>
      <c r="RG143" s="3"/>
      <c r="RH143" s="3"/>
      <c r="RI143" s="3"/>
      <c r="RJ143" s="3"/>
      <c r="RK143" s="3"/>
      <c r="RL143" s="3"/>
      <c r="RM143" s="3"/>
      <c r="RN143" s="3"/>
      <c r="RO143" s="3"/>
      <c r="RP143" s="3"/>
      <c r="RQ143" s="3"/>
      <c r="RR143" s="3"/>
      <c r="RS143" s="3"/>
      <c r="RT143" s="3"/>
      <c r="RU143" s="3"/>
      <c r="RV143" s="3"/>
      <c r="RW143" s="3"/>
      <c r="RX143" s="3"/>
      <c r="RY143" s="3"/>
      <c r="RZ143" s="3"/>
      <c r="SA143" s="3"/>
      <c r="SB143" s="3"/>
      <c r="SC143" s="3"/>
      <c r="SD143" s="3"/>
      <c r="SE143" s="3"/>
      <c r="SF143" s="3"/>
      <c r="SG143" s="3"/>
      <c r="SH143" s="3"/>
      <c r="SI143" s="3"/>
      <c r="SJ143" s="3"/>
      <c r="SK143" s="3"/>
      <c r="SL143" s="3"/>
      <c r="SM143" s="3"/>
      <c r="SN143" s="3"/>
      <c r="SO143" s="3"/>
      <c r="SP143" s="3"/>
      <c r="SQ143" s="3"/>
      <c r="SR143" s="3"/>
      <c r="SS143" s="3"/>
      <c r="ST143" s="3"/>
      <c r="SU143" s="3"/>
      <c r="SV143" s="3"/>
      <c r="SW143" s="3"/>
      <c r="SX143" s="3"/>
      <c r="SY143" s="3"/>
      <c r="SZ143" s="3"/>
      <c r="TA143" s="3"/>
      <c r="TB143" s="3"/>
      <c r="TC143" s="3"/>
      <c r="TD143" s="3"/>
      <c r="TE143" s="3"/>
      <c r="TF143" s="3"/>
      <c r="TG143" s="3"/>
      <c r="TH143" s="3"/>
      <c r="TI143" s="3"/>
      <c r="TJ143" s="3"/>
      <c r="TK143" s="3"/>
      <c r="TL143" s="3"/>
      <c r="TM143" s="3"/>
      <c r="TN143" s="3"/>
      <c r="TO143" s="3"/>
      <c r="TP143" s="3"/>
      <c r="TQ143" s="3"/>
      <c r="TR143" s="3"/>
      <c r="TS143" s="3"/>
      <c r="TT143" s="3"/>
      <c r="TU143" s="3"/>
      <c r="TV143" s="3"/>
      <c r="TW143" s="3"/>
      <c r="TX143" s="3"/>
      <c r="TY143" s="3"/>
      <c r="TZ143" s="3"/>
      <c r="UA143" s="3"/>
      <c r="UB143" s="3"/>
      <c r="UC143" s="3"/>
      <c r="UD143" s="3"/>
      <c r="UE143" s="3"/>
      <c r="UF143" s="3"/>
      <c r="UG143" s="3"/>
      <c r="UH143" s="3"/>
      <c r="UI143" s="3"/>
      <c r="UJ143" s="3"/>
      <c r="UK143" s="3"/>
      <c r="UL143" s="3"/>
      <c r="UM143" s="3"/>
      <c r="UN143" s="3"/>
      <c r="UO143" s="3"/>
      <c r="UP143" s="3"/>
      <c r="UQ143" s="3"/>
      <c r="UR143" s="3"/>
      <c r="US143" s="3"/>
      <c r="UT143" s="3"/>
      <c r="UU143" s="3"/>
      <c r="UV143" s="3"/>
      <c r="UW143" s="3"/>
      <c r="UX143" s="3"/>
      <c r="UY143" s="3"/>
      <c r="UZ143" s="3"/>
      <c r="VA143" s="3"/>
      <c r="VB143" s="3"/>
      <c r="VC143" s="3"/>
      <c r="VD143" s="3"/>
      <c r="VE143" s="3"/>
      <c r="VF143" s="3"/>
      <c r="VG143" s="3"/>
      <c r="VH143" s="3"/>
      <c r="VI143" s="3"/>
      <c r="VJ143" s="3"/>
      <c r="VK143" s="3"/>
      <c r="VL143" s="3"/>
      <c r="VM143" s="3"/>
      <c r="VN143" s="3"/>
      <c r="VO143" s="3"/>
      <c r="VP143" s="3"/>
      <c r="VQ143" s="3"/>
      <c r="VR143" s="3"/>
      <c r="VS143" s="3"/>
      <c r="VT143" s="3"/>
      <c r="VU143" s="3"/>
      <c r="VV143" s="3"/>
      <c r="VW143" s="3"/>
      <c r="VX143" s="3"/>
      <c r="VY143" s="3"/>
      <c r="VZ143" s="3"/>
      <c r="WA143" s="3"/>
      <c r="WB143" s="3"/>
      <c r="WC143" s="3"/>
      <c r="WD143" s="3"/>
      <c r="WE143" s="3"/>
      <c r="WF143" s="3"/>
      <c r="WG143" s="3"/>
      <c r="WH143" s="3"/>
      <c r="WI143" s="3"/>
      <c r="WJ143" s="3"/>
      <c r="WK143" s="3"/>
      <c r="WL143" s="3"/>
      <c r="WM143" s="3"/>
      <c r="WN143" s="3"/>
      <c r="WO143" s="3"/>
      <c r="WP143" s="3"/>
      <c r="WQ143" s="3"/>
      <c r="WR143" s="3"/>
      <c r="WS143" s="3"/>
      <c r="WT143" s="3"/>
      <c r="WU143" s="3"/>
      <c r="WV143" s="3"/>
      <c r="WW143" s="3"/>
      <c r="WX143" s="3"/>
      <c r="WY143" s="3"/>
      <c r="WZ143" s="3"/>
      <c r="XA143" s="3"/>
      <c r="XB143" s="3"/>
      <c r="XC143" s="3"/>
      <c r="XD143" s="3"/>
      <c r="XE143" s="3"/>
      <c r="XF143" s="3"/>
      <c r="XG143" s="3"/>
      <c r="XH143" s="3"/>
      <c r="XI143" s="3"/>
      <c r="XJ143" s="3"/>
      <c r="XK143" s="3"/>
      <c r="XL143" s="3"/>
      <c r="XM143" s="3"/>
      <c r="XN143" s="3"/>
      <c r="XO143" s="3"/>
      <c r="XP143" s="3"/>
      <c r="XQ143" s="3"/>
      <c r="XR143" s="3"/>
      <c r="XS143" s="3"/>
      <c r="XT143" s="3"/>
      <c r="XU143" s="3"/>
      <c r="XV143" s="3"/>
      <c r="XW143" s="3"/>
      <c r="XX143" s="3"/>
      <c r="XY143" s="3"/>
      <c r="XZ143" s="3"/>
      <c r="YA143" s="3"/>
      <c r="YB143" s="3"/>
      <c r="YC143" s="3"/>
      <c r="YD143" s="3"/>
      <c r="YE143" s="3"/>
      <c r="YF143" s="3"/>
      <c r="YG143" s="3"/>
      <c r="YH143" s="3"/>
      <c r="YI143" s="3"/>
      <c r="YJ143" s="3"/>
      <c r="YK143" s="3"/>
      <c r="YL143" s="3"/>
      <c r="YM143" s="3"/>
      <c r="YN143" s="3"/>
      <c r="YO143" s="3"/>
      <c r="YP143" s="3"/>
      <c r="YQ143" s="3"/>
      <c r="YR143" s="3"/>
      <c r="YS143" s="3"/>
      <c r="YT143" s="3"/>
      <c r="YU143" s="3"/>
      <c r="YV143" s="3"/>
      <c r="YW143" s="3"/>
      <c r="YX143" s="3"/>
      <c r="YY143" s="3"/>
      <c r="YZ143" s="3"/>
      <c r="ZA143" s="3"/>
      <c r="ZB143" s="3"/>
      <c r="ZC143" s="3"/>
      <c r="ZD143" s="3"/>
      <c r="ZE143" s="3"/>
      <c r="ZF143" s="3"/>
      <c r="ZG143" s="3"/>
      <c r="ZH143" s="3"/>
      <c r="ZI143" s="3"/>
      <c r="ZJ143" s="3"/>
      <c r="ZK143" s="3"/>
      <c r="ZL143" s="3"/>
      <c r="ZM143" s="3"/>
      <c r="ZN143" s="3"/>
      <c r="ZO143" s="3"/>
      <c r="ZP143" s="3"/>
      <c r="ZQ143" s="3"/>
      <c r="ZR143" s="3"/>
      <c r="ZS143" s="3"/>
      <c r="ZT143" s="3"/>
      <c r="ZU143" s="3"/>
      <c r="ZV143" s="3"/>
      <c r="ZW143" s="3"/>
      <c r="ZX143" s="3"/>
      <c r="ZY143" s="3"/>
      <c r="ZZ143" s="3"/>
      <c r="AAA143" s="3"/>
      <c r="AAB143" s="3"/>
      <c r="AAC143" s="3"/>
      <c r="AAD143" s="3"/>
      <c r="AAE143" s="3"/>
      <c r="AAF143" s="3"/>
      <c r="AAG143" s="3"/>
      <c r="AAH143" s="3"/>
      <c r="AAI143" s="3"/>
      <c r="AAJ143" s="3"/>
      <c r="AAK143" s="3"/>
      <c r="AAL143" s="3"/>
      <c r="AAM143" s="3"/>
      <c r="AAN143" s="3"/>
      <c r="AAO143" s="3"/>
      <c r="AAP143" s="3"/>
      <c r="AAQ143" s="3"/>
      <c r="AAR143" s="3"/>
      <c r="AAS143" s="3"/>
      <c r="AAT143" s="3"/>
      <c r="AAU143" s="3"/>
      <c r="AAV143" s="3"/>
      <c r="AAW143" s="3"/>
      <c r="AAX143" s="3"/>
      <c r="AAY143" s="3"/>
      <c r="AAZ143" s="3"/>
      <c r="ABA143" s="3"/>
      <c r="ABB143" s="3"/>
      <c r="ABC143" s="3"/>
      <c r="ABD143" s="3"/>
      <c r="ABE143" s="3"/>
      <c r="ABF143" s="3"/>
      <c r="ABG143" s="3"/>
      <c r="ABH143" s="3"/>
      <c r="ABI143" s="3"/>
      <c r="ABJ143" s="3"/>
      <c r="ABK143" s="3"/>
      <c r="ABL143" s="3"/>
      <c r="ABM143" s="3"/>
      <c r="ABN143" s="3"/>
      <c r="ABO143" s="3"/>
      <c r="ABP143" s="3"/>
      <c r="ABQ143" s="3"/>
      <c r="ABR143" s="3"/>
      <c r="ABS143" s="3"/>
      <c r="ABT143" s="3"/>
      <c r="ABU143" s="3"/>
      <c r="ABV143" s="3"/>
      <c r="ABW143" s="3"/>
      <c r="ABX143" s="3"/>
      <c r="ABY143" s="3"/>
      <c r="ABZ143" s="3"/>
      <c r="ACA143" s="3"/>
      <c r="ACB143" s="3"/>
      <c r="ACC143" s="3"/>
      <c r="ACD143" s="3"/>
      <c r="ACE143" s="3"/>
      <c r="ACF143" s="3"/>
      <c r="ACG143" s="3"/>
      <c r="ACH143" s="3"/>
      <c r="ACI143" s="3"/>
      <c r="ACJ143" s="3"/>
      <c r="ACK143" s="3"/>
      <c r="ACL143" s="3"/>
      <c r="ACM143" s="3"/>
      <c r="ACN143" s="3"/>
      <c r="ACO143" s="3"/>
      <c r="ACP143" s="3"/>
      <c r="ACQ143" s="3"/>
      <c r="ACR143" s="3"/>
      <c r="ACS143" s="3"/>
      <c r="ACT143" s="3"/>
      <c r="ACU143" s="3"/>
      <c r="ACV143" s="3"/>
      <c r="ACW143" s="3"/>
      <c r="ACX143" s="3"/>
      <c r="ACY143" s="3"/>
      <c r="ACZ143" s="3"/>
      <c r="ADA143" s="3"/>
      <c r="ADB143" s="3"/>
      <c r="ADC143" s="3"/>
      <c r="ADD143" s="3"/>
      <c r="ADE143" s="3"/>
      <c r="ADF143" s="3"/>
      <c r="ADG143" s="3"/>
      <c r="ADH143" s="3"/>
      <c r="ADI143" s="3"/>
      <c r="ADJ143" s="3"/>
      <c r="ADK143" s="3"/>
      <c r="ADL143" s="3"/>
      <c r="ADM143" s="3"/>
      <c r="ADN143" s="3"/>
      <c r="ADO143" s="3"/>
      <c r="ADP143" s="3"/>
      <c r="ADQ143" s="3"/>
      <c r="ADR143" s="3"/>
      <c r="ADS143" s="3"/>
      <c r="ADT143" s="3"/>
      <c r="ADU143" s="3"/>
      <c r="ADV143" s="3"/>
      <c r="ADW143" s="3"/>
      <c r="ADX143" s="3"/>
      <c r="ADY143" s="3"/>
      <c r="ADZ143" s="3"/>
      <c r="AEA143" s="3"/>
      <c r="AEB143" s="3"/>
      <c r="AEC143" s="3"/>
      <c r="AED143" s="3"/>
      <c r="AEE143" s="3"/>
      <c r="AEF143" s="3"/>
      <c r="AEG143" s="3"/>
      <c r="AEH143" s="3"/>
      <c r="AEI143" s="3"/>
      <c r="AEJ143" s="3"/>
      <c r="AEK143" s="3"/>
      <c r="AEL143" s="3"/>
      <c r="AEM143" s="3"/>
      <c r="AEN143" s="3"/>
      <c r="AEO143" s="3"/>
      <c r="AEP143" s="3"/>
      <c r="AEQ143" s="3"/>
      <c r="AER143" s="3"/>
      <c r="AES143" s="3"/>
      <c r="AET143" s="3"/>
      <c r="AEU143" s="3"/>
      <c r="AEV143" s="3"/>
      <c r="AEW143" s="3"/>
      <c r="AEX143" s="3"/>
      <c r="AEY143" s="3"/>
      <c r="AEZ143" s="3"/>
      <c r="AFA143" s="3"/>
      <c r="AFB143" s="3"/>
      <c r="AFC143" s="3"/>
      <c r="AFD143" s="3"/>
      <c r="AFE143" s="3"/>
      <c r="AFF143" s="3"/>
      <c r="AFG143" s="3"/>
      <c r="AFH143" s="3"/>
      <c r="AFI143" s="3"/>
      <c r="AFJ143" s="3"/>
      <c r="AFK143" s="3"/>
      <c r="AFL143" s="3"/>
      <c r="AFM143" s="3"/>
      <c r="AFN143" s="3"/>
      <c r="AFO143" s="3"/>
      <c r="AFP143" s="3"/>
      <c r="AFQ143" s="3"/>
      <c r="AFR143" s="3"/>
      <c r="AFS143" s="3"/>
      <c r="AFT143" s="3"/>
      <c r="AFU143" s="3"/>
      <c r="AFV143" s="3"/>
      <c r="AFW143" s="3"/>
      <c r="AFX143" s="3"/>
      <c r="AFY143" s="3"/>
      <c r="AFZ143" s="3"/>
      <c r="AGA143" s="3"/>
      <c r="AGB143" s="3"/>
      <c r="AGC143" s="3"/>
      <c r="AGD143" s="3"/>
      <c r="AGE143" s="3"/>
      <c r="AGF143" s="3"/>
      <c r="AGG143" s="3"/>
      <c r="AGH143" s="3"/>
      <c r="AGI143" s="3"/>
      <c r="AGJ143" s="3"/>
      <c r="AGK143" s="3"/>
      <c r="AGL143" s="3"/>
      <c r="AGM143" s="3"/>
      <c r="AGN143" s="3"/>
      <c r="AGO143" s="3"/>
      <c r="AGP143" s="3"/>
      <c r="AGQ143" s="3"/>
      <c r="AGR143" s="3"/>
      <c r="AGS143" s="3"/>
      <c r="AGT143" s="3"/>
      <c r="AGU143" s="3"/>
      <c r="AGV143" s="3"/>
      <c r="AGW143" s="3"/>
      <c r="AGX143" s="3"/>
      <c r="AGY143" s="3"/>
      <c r="AGZ143" s="3"/>
      <c r="AHA143" s="3"/>
      <c r="AHB143" s="3"/>
      <c r="AHC143" s="3"/>
      <c r="AHD143" s="3"/>
      <c r="AHE143" s="3"/>
      <c r="AHF143" s="3"/>
      <c r="AHG143" s="3"/>
      <c r="AHH143" s="3"/>
      <c r="AHI143" s="3"/>
      <c r="AHJ143" s="3"/>
      <c r="AHK143" s="3"/>
      <c r="AHL143" s="3"/>
      <c r="AHM143" s="3"/>
      <c r="AHN143" s="3"/>
      <c r="AHO143" s="3"/>
      <c r="AHP143" s="3"/>
      <c r="AHQ143" s="3"/>
      <c r="AHR143" s="3"/>
      <c r="AHS143" s="3"/>
      <c r="AHT143" s="3"/>
      <c r="AHU143" s="3"/>
      <c r="AHV143" s="3"/>
      <c r="AHW143" s="3"/>
      <c r="AHX143" s="3"/>
      <c r="AHY143" s="3"/>
      <c r="AHZ143" s="3"/>
      <c r="AIA143" s="3"/>
      <c r="AIB143" s="3"/>
      <c r="AIC143" s="3"/>
      <c r="AID143" s="3"/>
      <c r="AIE143" s="3"/>
      <c r="AIF143" s="3"/>
      <c r="AIG143" s="3"/>
      <c r="AIH143" s="3"/>
      <c r="AII143" s="3"/>
      <c r="AIJ143" s="3"/>
      <c r="AIK143" s="3"/>
      <c r="AIL143" s="3"/>
      <c r="AIM143" s="3"/>
      <c r="AIN143" s="3"/>
      <c r="AIO143" s="3"/>
      <c r="AIP143" s="3"/>
      <c r="AIQ143" s="3"/>
      <c r="AIR143" s="3"/>
      <c r="AIS143" s="3"/>
      <c r="AIT143" s="3"/>
      <c r="AIU143" s="3"/>
      <c r="AIV143" s="3"/>
      <c r="AIW143" s="3"/>
      <c r="AIX143" s="3"/>
      <c r="AIY143" s="3"/>
      <c r="AIZ143" s="3"/>
      <c r="AJA143" s="3"/>
      <c r="AJB143" s="3"/>
      <c r="AJC143" s="3"/>
      <c r="AJD143" s="3"/>
      <c r="AJE143" s="3"/>
      <c r="AJF143" s="3"/>
      <c r="AJG143" s="3"/>
      <c r="AJH143" s="3"/>
      <c r="AJI143" s="3"/>
      <c r="AJJ143" s="3"/>
      <c r="AJK143" s="3"/>
      <c r="AJL143" s="3"/>
      <c r="AJM143" s="3"/>
      <c r="AJN143" s="3"/>
      <c r="AJO143" s="3"/>
      <c r="AJP143" s="3"/>
      <c r="AJQ143" s="3"/>
      <c r="AJR143" s="3"/>
      <c r="AJS143" s="3"/>
      <c r="AJT143" s="3"/>
      <c r="AJU143" s="3"/>
      <c r="AJV143" s="3"/>
      <c r="AJW143" s="3"/>
      <c r="AJX143" s="3"/>
      <c r="AJY143" s="3"/>
      <c r="AJZ143" s="3"/>
      <c r="AKA143" s="3"/>
      <c r="AKB143" s="3"/>
      <c r="AKC143" s="3"/>
      <c r="AKD143" s="3"/>
      <c r="AKE143" s="3"/>
      <c r="AKF143" s="3"/>
      <c r="AKG143" s="3"/>
      <c r="AKH143" s="3"/>
      <c r="AKI143" s="3"/>
      <c r="AKJ143" s="3"/>
      <c r="AKK143" s="3"/>
      <c r="AKL143" s="3"/>
      <c r="AKM143" s="3"/>
      <c r="AKN143" s="3"/>
      <c r="AKO143" s="3"/>
      <c r="AKP143" s="3"/>
      <c r="AKQ143" s="3"/>
      <c r="AKR143" s="3"/>
      <c r="AKS143" s="3"/>
      <c r="AKT143" s="3"/>
      <c r="AKU143" s="3"/>
      <c r="AKV143" s="3"/>
      <c r="AKW143" s="3"/>
      <c r="AKX143" s="3"/>
      <c r="AKY143" s="3"/>
      <c r="AKZ143" s="3"/>
      <c r="ALA143" s="3"/>
      <c r="ALB143" s="3"/>
      <c r="ALC143" s="3"/>
      <c r="ALD143" s="3"/>
      <c r="ALE143" s="3"/>
      <c r="ALF143" s="3"/>
      <c r="ALG143" s="3"/>
      <c r="ALH143" s="3"/>
      <c r="ALI143" s="3"/>
      <c r="ALJ143" s="3"/>
      <c r="ALK143" s="3"/>
      <c r="ALL143" s="3"/>
      <c r="ALM143" s="3"/>
      <c r="ALN143" s="3"/>
      <c r="ALO143" s="3"/>
      <c r="ALP143" s="3"/>
      <c r="ALQ143" s="3"/>
      <c r="ALR143" s="3"/>
      <c r="ALS143" s="3"/>
      <c r="ALT143" s="3"/>
      <c r="ALU143" s="3"/>
      <c r="ALV143" s="3"/>
      <c r="ALW143" s="3"/>
      <c r="ALX143" s="3"/>
      <c r="ALY143" s="3"/>
      <c r="ALZ143" s="3"/>
      <c r="AMA143" s="3"/>
      <c r="AMB143" s="3"/>
      <c r="AMC143" s="3"/>
      <c r="AMD143" s="3"/>
      <c r="AME143" s="3"/>
      <c r="AMF143" s="3"/>
      <c r="AMG143" s="3"/>
      <c r="AMH143" s="3"/>
      <c r="AMI143" s="3"/>
      <c r="AMJ143" s="3"/>
      <c r="AMK143" s="3"/>
      <c r="AML143" s="3"/>
      <c r="AMM143" s="3"/>
      <c r="AMN143" s="3"/>
      <c r="AMO143" s="3"/>
      <c r="AMP143" s="3"/>
      <c r="AMQ143" s="3"/>
      <c r="AMR143" s="3"/>
      <c r="AMS143" s="3"/>
      <c r="AMT143" s="3"/>
      <c r="AMU143" s="3"/>
      <c r="AMV143" s="3"/>
      <c r="AMW143" s="3"/>
      <c r="AMX143" s="3"/>
      <c r="AMY143" s="3"/>
      <c r="AMZ143" s="3"/>
      <c r="ANA143" s="3"/>
      <c r="ANB143" s="3"/>
      <c r="ANC143" s="3"/>
      <c r="AND143" s="3"/>
      <c r="ANE143" s="3"/>
      <c r="ANF143" s="3"/>
      <c r="ANG143" s="3"/>
      <c r="ANH143" s="3"/>
      <c r="ANI143" s="3"/>
      <c r="ANJ143" s="3"/>
      <c r="ANK143" s="3"/>
      <c r="ANL143" s="3"/>
      <c r="ANM143" s="3"/>
      <c r="ANN143" s="3"/>
      <c r="ANO143" s="3"/>
      <c r="ANP143" s="3"/>
      <c r="ANQ143" s="3"/>
      <c r="ANR143" s="3"/>
      <c r="ANS143" s="3"/>
      <c r="ANT143" s="3"/>
      <c r="ANU143" s="3"/>
      <c r="ANV143" s="3"/>
      <c r="ANW143" s="3"/>
      <c r="ANX143" s="3"/>
      <c r="ANY143" s="3"/>
      <c r="ANZ143" s="3"/>
      <c r="AOA143" s="3"/>
      <c r="AOB143" s="3"/>
      <c r="AOC143" s="3"/>
      <c r="AOD143" s="3"/>
      <c r="AOE143" s="3"/>
      <c r="AOF143" s="3"/>
      <c r="AOG143" s="3"/>
      <c r="AOH143" s="3"/>
      <c r="AOI143" s="3"/>
      <c r="AOJ143" s="3"/>
      <c r="AOK143" s="3"/>
      <c r="AOL143" s="3"/>
      <c r="AOM143" s="3"/>
      <c r="AON143" s="3"/>
      <c r="AOO143" s="3"/>
      <c r="AOP143" s="3"/>
      <c r="AOQ143" s="3"/>
      <c r="AOR143" s="3"/>
      <c r="AOS143" s="3"/>
      <c r="AOT143" s="3"/>
      <c r="AOU143" s="3"/>
      <c r="AOV143" s="3"/>
      <c r="AOW143" s="3"/>
      <c r="AOX143" s="3"/>
      <c r="AOY143" s="3"/>
      <c r="AOZ143" s="3"/>
      <c r="APA143" s="3"/>
      <c r="APB143" s="3"/>
      <c r="APC143" s="3"/>
      <c r="APD143" s="3"/>
      <c r="APE143" s="3"/>
      <c r="APF143" s="3"/>
      <c r="APG143" s="3"/>
      <c r="APH143" s="3"/>
      <c r="API143" s="3"/>
      <c r="APJ143" s="3"/>
      <c r="APK143" s="3"/>
      <c r="APL143" s="3"/>
      <c r="APM143" s="3"/>
      <c r="APN143" s="3"/>
      <c r="APO143" s="3"/>
      <c r="APP143" s="3"/>
      <c r="APQ143" s="3"/>
      <c r="APR143" s="3"/>
      <c r="APS143" s="3"/>
      <c r="APT143" s="3"/>
      <c r="APU143" s="3"/>
      <c r="APV143" s="3"/>
      <c r="APW143" s="3"/>
      <c r="APX143" s="3"/>
      <c r="APY143" s="3"/>
      <c r="APZ143" s="3"/>
      <c r="AQA143" s="3"/>
      <c r="AQB143" s="3"/>
      <c r="AQC143" s="3"/>
      <c r="AQD143" s="3"/>
      <c r="AQE143" s="3"/>
      <c r="AQF143" s="3"/>
      <c r="AQG143" s="3"/>
      <c r="AQH143" s="3"/>
      <c r="AQI143" s="3"/>
      <c r="AQJ143" s="3"/>
      <c r="AQK143" s="3"/>
      <c r="AQL143" s="3"/>
      <c r="AQM143" s="3"/>
      <c r="AQN143" s="3"/>
      <c r="AQO143" s="3"/>
      <c r="AQP143" s="3"/>
      <c r="AQQ143" s="3"/>
      <c r="AQR143" s="3"/>
      <c r="AQS143" s="3"/>
      <c r="AQT143" s="3"/>
      <c r="AQU143" s="3"/>
      <c r="AQV143" s="3"/>
      <c r="AQW143" s="3"/>
      <c r="AQX143" s="3"/>
      <c r="AQY143" s="3"/>
      <c r="AQZ143" s="3"/>
      <c r="ARA143" s="3"/>
      <c r="ARB143" s="3"/>
      <c r="ARC143" s="3"/>
      <c r="ARD143" s="3"/>
      <c r="ARE143" s="3"/>
      <c r="ARF143" s="3"/>
      <c r="ARG143" s="3"/>
      <c r="ARH143" s="3"/>
      <c r="ARI143" s="3"/>
      <c r="ARJ143" s="3"/>
      <c r="ARK143" s="3"/>
      <c r="ARL143" s="3"/>
      <c r="ARM143" s="3"/>
      <c r="ARN143" s="3"/>
      <c r="ARO143" s="3"/>
      <c r="ARP143" s="3"/>
      <c r="ARQ143" s="3"/>
      <c r="ARR143" s="3"/>
      <c r="ARS143" s="3"/>
      <c r="ART143" s="3"/>
      <c r="ARU143" s="3"/>
      <c r="ARV143" s="3"/>
      <c r="ARW143" s="3"/>
      <c r="ARX143" s="3"/>
      <c r="ARY143" s="3"/>
      <c r="ARZ143" s="3"/>
      <c r="ASA143" s="3"/>
      <c r="ASB143" s="3"/>
      <c r="ASC143" s="3"/>
      <c r="ASD143" s="3"/>
      <c r="ASE143" s="3"/>
      <c r="ASF143" s="3"/>
      <c r="ASG143" s="3"/>
      <c r="ASH143" s="3"/>
      <c r="ASI143" s="3"/>
      <c r="ASJ143" s="3"/>
      <c r="ASK143" s="3"/>
      <c r="ASL143" s="3"/>
      <c r="ASM143" s="3"/>
      <c r="ASN143" s="3"/>
      <c r="ASO143" s="3"/>
      <c r="ASP143" s="3"/>
      <c r="ASQ143" s="3"/>
      <c r="ASR143" s="3"/>
      <c r="ASS143" s="3"/>
      <c r="AST143" s="3"/>
      <c r="ASU143" s="3"/>
      <c r="ASV143" s="3"/>
      <c r="ASW143" s="3"/>
      <c r="ASX143" s="3"/>
      <c r="ASY143" s="3"/>
      <c r="ASZ143" s="3"/>
      <c r="ATA143" s="3"/>
      <c r="ATB143" s="3"/>
      <c r="ATC143" s="3"/>
      <c r="ATD143" s="3"/>
      <c r="ATE143" s="3"/>
      <c r="ATF143" s="3"/>
      <c r="ATG143" s="3"/>
      <c r="ATH143" s="3"/>
      <c r="ATI143" s="3"/>
      <c r="ATJ143" s="3"/>
      <c r="ATK143" s="3"/>
      <c r="ATL143" s="3"/>
      <c r="ATM143" s="3"/>
      <c r="ATN143" s="3"/>
      <c r="ATO143" s="3"/>
      <c r="ATP143" s="3"/>
      <c r="ATQ143" s="3"/>
      <c r="ATR143" s="3"/>
      <c r="ATS143" s="3"/>
      <c r="ATT143" s="3"/>
      <c r="ATU143" s="3"/>
      <c r="ATV143" s="3"/>
      <c r="ATW143" s="3"/>
      <c r="ATX143" s="3"/>
      <c r="ATY143" s="3"/>
      <c r="ATZ143" s="3"/>
      <c r="AUA143" s="3"/>
      <c r="AUB143" s="3"/>
      <c r="AUC143" s="3"/>
      <c r="AUD143" s="3"/>
      <c r="AUE143" s="3"/>
      <c r="AUF143" s="3"/>
      <c r="AUG143" s="3"/>
      <c r="AUH143" s="3"/>
      <c r="AUI143" s="3"/>
      <c r="AUJ143" s="3"/>
      <c r="AUK143" s="3"/>
      <c r="AUL143" s="3"/>
      <c r="AUM143" s="3"/>
      <c r="AUN143" s="3"/>
      <c r="AUO143" s="3"/>
      <c r="AUP143" s="3"/>
      <c r="AUQ143" s="3"/>
      <c r="AUR143" s="3"/>
      <c r="AUS143" s="3"/>
      <c r="AUT143" s="3"/>
      <c r="AUU143" s="3"/>
      <c r="AUV143" s="3"/>
      <c r="AUW143" s="3"/>
      <c r="AUX143" s="3"/>
      <c r="AUY143" s="3"/>
      <c r="AUZ143" s="3"/>
      <c r="AVA143" s="3"/>
      <c r="AVB143" s="3"/>
      <c r="AVC143" s="3"/>
      <c r="AVD143" s="3"/>
      <c r="AVE143" s="3"/>
      <c r="AVF143" s="3"/>
      <c r="AVG143" s="3"/>
      <c r="AVH143" s="3"/>
      <c r="AVI143" s="3"/>
      <c r="AVJ143" s="3"/>
      <c r="AVK143" s="3"/>
      <c r="AVL143" s="3"/>
      <c r="AVM143" s="3"/>
      <c r="AVN143" s="3"/>
      <c r="AVO143" s="3"/>
      <c r="AVP143" s="3"/>
      <c r="AVQ143" s="3"/>
      <c r="AVR143" s="3"/>
      <c r="AVS143" s="3"/>
      <c r="AVT143" s="3"/>
      <c r="AVU143" s="3"/>
      <c r="AVV143" s="3"/>
      <c r="AVW143" s="3"/>
      <c r="AVX143" s="3"/>
      <c r="AVY143" s="3"/>
      <c r="AVZ143" s="3"/>
      <c r="AWA143" s="3"/>
      <c r="AWB143" s="3"/>
      <c r="AWC143" s="3"/>
      <c r="AWD143" s="3"/>
      <c r="AWE143" s="3"/>
      <c r="AWF143" s="3"/>
      <c r="AWG143" s="3"/>
      <c r="AWH143" s="3"/>
      <c r="AWI143" s="3"/>
      <c r="AWJ143" s="3"/>
      <c r="AWK143" s="3"/>
      <c r="AWL143" s="3"/>
      <c r="AWM143" s="3"/>
      <c r="AWN143" s="3"/>
      <c r="AWO143" s="3"/>
      <c r="AWP143" s="3"/>
      <c r="AWQ143" s="3"/>
      <c r="AWR143" s="3"/>
      <c r="AWS143" s="3"/>
      <c r="AWT143" s="3"/>
      <c r="AWU143" s="3"/>
      <c r="AWV143" s="3"/>
      <c r="AWW143" s="3"/>
      <c r="AWX143" s="3"/>
      <c r="AWY143" s="3"/>
      <c r="AWZ143" s="3"/>
      <c r="AXA143" s="3"/>
      <c r="AXB143" s="3"/>
      <c r="AXC143" s="3"/>
      <c r="AXD143" s="3"/>
      <c r="AXE143" s="3"/>
      <c r="AXF143" s="3"/>
      <c r="AXG143" s="3"/>
      <c r="AXH143" s="3"/>
      <c r="AXI143" s="3"/>
      <c r="AXJ143" s="3"/>
      <c r="AXK143" s="3"/>
      <c r="AXL143" s="3"/>
      <c r="AXM143" s="3"/>
      <c r="AXN143" s="3"/>
      <c r="AXO143" s="3"/>
      <c r="AXP143" s="3"/>
      <c r="AXQ143" s="3"/>
      <c r="AXR143" s="3"/>
      <c r="AXS143" s="3"/>
      <c r="AXT143" s="3"/>
      <c r="AXU143" s="3"/>
      <c r="AXV143" s="3"/>
      <c r="AXW143" s="3"/>
      <c r="AXX143" s="3"/>
      <c r="AXY143" s="3"/>
      <c r="AXZ143" s="3"/>
      <c r="AYA143" s="3"/>
      <c r="AYB143" s="3"/>
      <c r="AYC143" s="3"/>
      <c r="AYD143" s="3"/>
      <c r="AYE143" s="3"/>
      <c r="AYF143" s="3"/>
      <c r="AYG143" s="3"/>
      <c r="AYH143" s="3"/>
      <c r="AYI143" s="3"/>
      <c r="AYJ143" s="3"/>
      <c r="AYK143" s="3"/>
      <c r="AYL143" s="3"/>
      <c r="AYM143" s="3"/>
      <c r="AYN143" s="3"/>
      <c r="AYO143" s="3"/>
      <c r="AYP143" s="3"/>
      <c r="AYQ143" s="3"/>
      <c r="AYR143" s="3"/>
      <c r="AYS143" s="3"/>
      <c r="AYT143" s="3"/>
      <c r="AYU143" s="3"/>
      <c r="AYV143" s="3"/>
      <c r="AYW143" s="3"/>
      <c r="AYX143" s="3"/>
      <c r="AYY143" s="3"/>
      <c r="AYZ143" s="3"/>
      <c r="AZA143" s="3"/>
      <c r="AZB143" s="3"/>
      <c r="AZC143" s="3"/>
      <c r="AZD143" s="3"/>
      <c r="AZE143" s="3"/>
      <c r="AZF143" s="3"/>
      <c r="AZG143" s="3"/>
      <c r="AZH143" s="3"/>
      <c r="AZI143" s="3"/>
      <c r="AZJ143" s="3"/>
      <c r="AZK143" s="3"/>
      <c r="AZL143" s="3"/>
      <c r="AZM143" s="3"/>
      <c r="AZN143" s="3"/>
      <c r="AZO143" s="3"/>
      <c r="AZP143" s="3"/>
      <c r="AZQ143" s="3"/>
      <c r="AZR143" s="3"/>
      <c r="AZS143" s="3"/>
      <c r="AZT143" s="3"/>
      <c r="AZU143" s="3"/>
      <c r="AZV143" s="3"/>
      <c r="AZW143" s="3"/>
      <c r="AZX143" s="3"/>
      <c r="AZY143" s="3"/>
      <c r="AZZ143" s="3"/>
      <c r="BAA143" s="3"/>
      <c r="BAB143" s="3"/>
      <c r="BAC143" s="3"/>
      <c r="BAD143" s="3"/>
      <c r="BAE143" s="3"/>
      <c r="BAF143" s="3"/>
      <c r="BAG143" s="3"/>
      <c r="BAH143" s="3"/>
      <c r="BAI143" s="3"/>
      <c r="BAJ143" s="3"/>
      <c r="BAK143" s="3"/>
      <c r="BAL143" s="3"/>
      <c r="BAM143" s="3"/>
      <c r="BAN143" s="3"/>
      <c r="BAO143" s="3"/>
      <c r="BAP143" s="3"/>
      <c r="BAQ143" s="3"/>
      <c r="BAR143" s="3"/>
      <c r="BAS143" s="3"/>
      <c r="BAT143" s="3"/>
      <c r="BAU143" s="3"/>
      <c r="BAV143" s="3"/>
      <c r="BAW143" s="3"/>
      <c r="BAX143" s="3"/>
      <c r="BAY143" s="3"/>
      <c r="BAZ143" s="3"/>
      <c r="BBA143" s="3"/>
      <c r="BBB143" s="3"/>
      <c r="BBC143" s="3"/>
      <c r="BBD143" s="3"/>
      <c r="BBE143" s="3"/>
      <c r="BBF143" s="3"/>
      <c r="BBG143" s="3"/>
      <c r="BBH143" s="3"/>
      <c r="BBI143" s="3"/>
      <c r="BBJ143" s="3"/>
      <c r="BBK143" s="3"/>
      <c r="BBL143" s="3"/>
      <c r="BBM143" s="3"/>
      <c r="BBN143" s="3"/>
      <c r="BBO143" s="3"/>
      <c r="BBP143" s="3"/>
      <c r="BBQ143" s="3"/>
      <c r="BBR143" s="3"/>
      <c r="BBS143" s="3"/>
      <c r="BBT143" s="3"/>
      <c r="BBU143" s="3"/>
      <c r="BBV143" s="3"/>
      <c r="BBW143" s="3"/>
      <c r="BBX143" s="3"/>
      <c r="BBY143" s="3"/>
      <c r="BBZ143" s="3"/>
      <c r="BCA143" s="3"/>
      <c r="BCB143" s="3"/>
      <c r="BCC143" s="3"/>
      <c r="BCD143" s="3"/>
      <c r="BCE143" s="3"/>
      <c r="BCF143" s="3"/>
      <c r="BCG143" s="3"/>
      <c r="BCH143" s="3"/>
      <c r="BCI143" s="3"/>
      <c r="BCJ143" s="3"/>
      <c r="BCK143" s="3"/>
      <c r="BCL143" s="3"/>
      <c r="BCM143" s="3"/>
      <c r="BCN143" s="3"/>
      <c r="BCO143" s="3"/>
      <c r="BCP143" s="3"/>
      <c r="BCQ143" s="3"/>
      <c r="BCR143" s="3"/>
      <c r="BCS143" s="3"/>
      <c r="BCT143" s="3"/>
      <c r="BCU143" s="3"/>
      <c r="BCV143" s="3"/>
      <c r="BCW143" s="3"/>
      <c r="BCX143" s="3"/>
      <c r="BCY143" s="3"/>
      <c r="BCZ143" s="3"/>
      <c r="BDA143" s="3"/>
      <c r="BDB143" s="3"/>
      <c r="BDC143" s="3"/>
      <c r="BDD143" s="3"/>
      <c r="BDE143" s="3"/>
      <c r="BDF143" s="3"/>
      <c r="BDG143" s="3"/>
      <c r="BDH143" s="3"/>
      <c r="BDI143" s="3"/>
      <c r="BDJ143" s="3"/>
      <c r="BDK143" s="3"/>
      <c r="BDL143" s="3"/>
      <c r="BDM143" s="3"/>
      <c r="BDN143" s="3"/>
      <c r="BDO143" s="3"/>
      <c r="BDP143" s="3"/>
      <c r="BDQ143" s="3"/>
      <c r="BDR143" s="3"/>
      <c r="BDS143" s="3"/>
      <c r="BDT143" s="3"/>
      <c r="BDU143" s="3"/>
      <c r="BDV143" s="3"/>
      <c r="BDW143" s="3"/>
      <c r="BDX143" s="3"/>
      <c r="BDY143" s="3"/>
      <c r="BDZ143" s="3"/>
      <c r="BEA143" s="3"/>
      <c r="BEB143" s="3"/>
      <c r="BEC143" s="3"/>
      <c r="BED143" s="3"/>
      <c r="BEE143" s="3"/>
      <c r="BEF143" s="3"/>
      <c r="BEG143" s="3"/>
      <c r="BEH143" s="3"/>
      <c r="BEI143" s="3"/>
      <c r="BEJ143" s="3"/>
      <c r="BEK143" s="3"/>
      <c r="BEL143" s="3"/>
      <c r="BEM143" s="3"/>
      <c r="BEN143" s="3"/>
      <c r="BEO143" s="3"/>
      <c r="BEP143" s="3"/>
      <c r="BEQ143" s="3"/>
      <c r="BER143" s="3"/>
      <c r="BES143" s="3"/>
      <c r="BET143" s="3"/>
      <c r="BEU143" s="3"/>
      <c r="BEV143" s="3"/>
      <c r="BEW143" s="3"/>
      <c r="BEX143" s="3"/>
      <c r="BEY143" s="3"/>
      <c r="BEZ143" s="3"/>
      <c r="BFA143" s="3"/>
      <c r="BFB143" s="3"/>
      <c r="BFC143" s="3"/>
      <c r="BFD143" s="3"/>
      <c r="BFE143" s="3"/>
      <c r="BFF143" s="3"/>
      <c r="BFG143" s="3"/>
      <c r="BFH143" s="3"/>
      <c r="BFI143" s="3"/>
      <c r="BFJ143" s="3"/>
      <c r="BFK143" s="3"/>
      <c r="BFL143" s="3"/>
      <c r="BFM143" s="3"/>
      <c r="BFN143" s="3"/>
      <c r="BFO143" s="3"/>
      <c r="BFP143" s="3"/>
      <c r="BFQ143" s="3"/>
      <c r="BFR143" s="3"/>
      <c r="BFS143" s="3"/>
      <c r="BFT143" s="3"/>
      <c r="BFU143" s="3"/>
      <c r="BFV143" s="3"/>
      <c r="BFW143" s="3"/>
      <c r="BFX143" s="3"/>
      <c r="BFY143" s="3"/>
      <c r="BFZ143" s="3"/>
      <c r="BGA143" s="3"/>
      <c r="BGB143" s="3"/>
      <c r="BGC143" s="3"/>
      <c r="BGD143" s="3"/>
      <c r="BGE143" s="3"/>
      <c r="BGF143" s="3"/>
      <c r="BGG143" s="3"/>
      <c r="BGH143" s="3"/>
      <c r="BGI143" s="3"/>
      <c r="BGJ143" s="3"/>
      <c r="BGK143" s="3"/>
      <c r="BGL143" s="3"/>
      <c r="BGM143" s="3"/>
      <c r="BGN143" s="3"/>
      <c r="BGO143" s="3"/>
      <c r="BGP143" s="3"/>
      <c r="BGQ143" s="3"/>
      <c r="BGR143" s="3"/>
      <c r="BGS143" s="3"/>
      <c r="BGT143" s="3"/>
      <c r="BGU143" s="3"/>
      <c r="BGV143" s="3"/>
      <c r="BGW143" s="3"/>
      <c r="BGX143" s="3"/>
      <c r="BGY143" s="3"/>
      <c r="BGZ143" s="3"/>
      <c r="BHA143" s="3"/>
      <c r="BHB143" s="3"/>
      <c r="BHC143" s="3"/>
      <c r="BHD143" s="3"/>
      <c r="BHE143" s="3"/>
      <c r="BHF143" s="3"/>
      <c r="BHG143" s="3"/>
      <c r="BHH143" s="3"/>
      <c r="BHI143" s="3"/>
      <c r="BHJ143" s="3"/>
      <c r="BHK143" s="3"/>
      <c r="BHL143" s="3"/>
      <c r="BHM143" s="3"/>
      <c r="BHN143" s="3"/>
      <c r="BHO143" s="3"/>
      <c r="BHP143" s="3"/>
      <c r="BHQ143" s="3"/>
      <c r="BHR143" s="3"/>
      <c r="BHS143" s="3"/>
      <c r="BHT143" s="3"/>
      <c r="BHU143" s="3"/>
      <c r="BHV143" s="3"/>
      <c r="BHW143" s="3"/>
      <c r="BHX143" s="3"/>
      <c r="BHY143" s="3"/>
      <c r="BHZ143" s="3"/>
      <c r="BIA143" s="3"/>
      <c r="BIB143" s="3"/>
      <c r="BIC143" s="3"/>
      <c r="BID143" s="3"/>
      <c r="BIE143" s="3"/>
      <c r="BIF143" s="3"/>
      <c r="BIG143" s="3"/>
      <c r="BIH143" s="3"/>
      <c r="BII143" s="3"/>
      <c r="BIJ143" s="3"/>
      <c r="BIK143" s="3"/>
      <c r="BIL143" s="3"/>
      <c r="BIM143" s="3"/>
      <c r="BIN143" s="3"/>
      <c r="BIO143" s="3"/>
      <c r="BIP143" s="3"/>
      <c r="BIQ143" s="3"/>
      <c r="BIR143" s="3"/>
      <c r="BIS143" s="3"/>
      <c r="BIT143" s="3"/>
      <c r="BIU143" s="3"/>
      <c r="BIV143" s="3"/>
      <c r="BIW143" s="3"/>
      <c r="BIX143" s="3"/>
      <c r="BIY143" s="3"/>
      <c r="BIZ143" s="3"/>
      <c r="BJA143" s="3"/>
      <c r="BJB143" s="3"/>
      <c r="BJC143" s="3"/>
      <c r="BJD143" s="3"/>
      <c r="BJE143" s="3"/>
      <c r="BJF143" s="3"/>
      <c r="BJG143" s="3"/>
      <c r="BJH143" s="3"/>
      <c r="BJI143" s="3"/>
      <c r="BJJ143" s="3"/>
      <c r="BJK143" s="3"/>
      <c r="BJL143" s="3"/>
      <c r="BJM143" s="3"/>
      <c r="BJN143" s="3"/>
      <c r="BJO143" s="3"/>
      <c r="BJP143" s="3"/>
      <c r="BJQ143" s="3"/>
      <c r="BJR143" s="3"/>
      <c r="BJS143" s="3"/>
      <c r="BJT143" s="3"/>
      <c r="BJU143" s="3"/>
      <c r="BJV143" s="3"/>
      <c r="BJW143" s="3"/>
      <c r="BJX143" s="3"/>
      <c r="BJY143" s="3"/>
      <c r="BJZ143" s="3"/>
      <c r="BKA143" s="3"/>
      <c r="BKB143" s="3"/>
      <c r="BKC143" s="3"/>
      <c r="BKD143" s="3"/>
      <c r="BKE143" s="3"/>
      <c r="BKF143" s="3"/>
      <c r="BKG143" s="3"/>
      <c r="BKH143" s="3"/>
      <c r="BKI143" s="3"/>
      <c r="BKJ143" s="3"/>
      <c r="BKK143" s="3"/>
      <c r="BKL143" s="3"/>
      <c r="BKM143" s="3"/>
      <c r="BKN143" s="3"/>
      <c r="BKO143" s="3"/>
      <c r="BKP143" s="3"/>
      <c r="BKQ143" s="3"/>
      <c r="BKR143" s="3"/>
      <c r="BKS143" s="3"/>
      <c r="BKT143" s="3"/>
      <c r="BKU143" s="3"/>
      <c r="BKV143" s="3"/>
      <c r="BKW143" s="3"/>
      <c r="BKX143" s="3"/>
      <c r="BKY143" s="3"/>
      <c r="BKZ143" s="3"/>
      <c r="BLA143" s="3"/>
      <c r="BLB143" s="3"/>
      <c r="BLC143" s="3"/>
      <c r="BLD143" s="3"/>
      <c r="BLE143" s="3"/>
      <c r="BLF143" s="3"/>
      <c r="BLG143" s="3"/>
      <c r="BLH143" s="3"/>
      <c r="BLI143" s="3"/>
      <c r="BLJ143" s="3"/>
      <c r="BLK143" s="3"/>
      <c r="BLL143" s="3"/>
      <c r="BLM143" s="3"/>
      <c r="BLN143" s="3"/>
      <c r="BLO143" s="3"/>
      <c r="BLP143" s="3"/>
      <c r="BLQ143" s="3"/>
      <c r="BLR143" s="3"/>
      <c r="BLS143" s="3"/>
      <c r="BLT143" s="3"/>
      <c r="BLU143" s="3"/>
      <c r="BLV143" s="3"/>
      <c r="BLW143" s="3"/>
      <c r="BLX143" s="3"/>
      <c r="BLY143" s="3"/>
      <c r="BLZ143" s="3"/>
      <c r="BMA143" s="3"/>
      <c r="BMB143" s="3"/>
      <c r="BMC143" s="3"/>
      <c r="BMD143" s="3"/>
      <c r="BME143" s="3"/>
      <c r="BMF143" s="3"/>
      <c r="BMG143" s="3"/>
      <c r="BMH143" s="3"/>
      <c r="BMI143" s="3"/>
      <c r="BMJ143" s="3"/>
      <c r="BMK143" s="3"/>
      <c r="BML143" s="3"/>
      <c r="BMM143" s="3"/>
      <c r="BMN143" s="3"/>
      <c r="BMO143" s="3"/>
      <c r="BMP143" s="3"/>
      <c r="BMQ143" s="3"/>
      <c r="BMR143" s="3"/>
      <c r="BMS143" s="3"/>
      <c r="BMT143" s="3"/>
      <c r="BMU143" s="3"/>
      <c r="BMV143" s="3"/>
      <c r="BMW143" s="3"/>
      <c r="BMX143" s="3"/>
      <c r="BMY143" s="3"/>
      <c r="BMZ143" s="3"/>
      <c r="BNA143" s="3"/>
      <c r="BNB143" s="3"/>
      <c r="BNC143" s="3"/>
      <c r="BND143" s="3"/>
      <c r="BNE143" s="3"/>
      <c r="BNF143" s="3"/>
      <c r="BNG143" s="3"/>
      <c r="BNH143" s="3"/>
      <c r="BNI143" s="3"/>
      <c r="BNJ143" s="3"/>
      <c r="BNK143" s="3"/>
      <c r="BNL143" s="3"/>
      <c r="BNM143" s="3"/>
      <c r="BNN143" s="3"/>
      <c r="BNO143" s="3"/>
      <c r="BNP143" s="3"/>
      <c r="BNQ143" s="3"/>
      <c r="BNR143" s="3"/>
      <c r="BNS143" s="3"/>
      <c r="BNT143" s="3"/>
      <c r="BNU143" s="3"/>
      <c r="BNV143" s="3"/>
      <c r="BNW143" s="3"/>
      <c r="BNX143" s="3"/>
      <c r="BNY143" s="3"/>
      <c r="BNZ143" s="3"/>
      <c r="BOA143" s="3"/>
      <c r="BOB143" s="3"/>
      <c r="BOC143" s="3"/>
      <c r="BOD143" s="3"/>
      <c r="BOE143" s="3"/>
      <c r="BOF143" s="3"/>
      <c r="BOG143" s="3"/>
      <c r="BOH143" s="3"/>
      <c r="BOI143" s="3"/>
      <c r="BOJ143" s="3"/>
      <c r="BOK143" s="3"/>
      <c r="BOL143" s="3"/>
      <c r="BOM143" s="3"/>
      <c r="BON143" s="3"/>
      <c r="BOO143" s="3"/>
      <c r="BOP143" s="3"/>
      <c r="BOQ143" s="3"/>
      <c r="BOR143" s="3"/>
      <c r="BOS143" s="3"/>
      <c r="BOT143" s="3"/>
      <c r="BOU143" s="3"/>
      <c r="BOV143" s="3"/>
      <c r="BOW143" s="3"/>
      <c r="BOX143" s="3"/>
      <c r="BOY143" s="3"/>
      <c r="BOZ143" s="3"/>
      <c r="BPA143" s="3"/>
      <c r="BPB143" s="3"/>
      <c r="BPC143" s="3"/>
      <c r="BPD143" s="3"/>
      <c r="BPE143" s="3"/>
      <c r="BPF143" s="3"/>
      <c r="BPG143" s="3"/>
      <c r="BPH143" s="3"/>
      <c r="BPI143" s="3"/>
      <c r="BPJ143" s="3"/>
      <c r="BPK143" s="3"/>
      <c r="BPL143" s="3"/>
      <c r="BPM143" s="3"/>
      <c r="BPN143" s="3"/>
      <c r="BPO143" s="3"/>
      <c r="BPP143" s="3"/>
      <c r="BPQ143" s="3"/>
      <c r="BPR143" s="3"/>
      <c r="BPS143" s="3"/>
      <c r="BPT143" s="3"/>
      <c r="BPU143" s="3"/>
      <c r="BPV143" s="3"/>
      <c r="BPW143" s="3"/>
      <c r="BPX143" s="3"/>
      <c r="BPY143" s="3"/>
      <c r="BPZ143" s="3"/>
      <c r="BQA143" s="3"/>
      <c r="BQB143" s="3"/>
      <c r="BQC143" s="3"/>
      <c r="BQD143" s="3"/>
      <c r="BQE143" s="3"/>
      <c r="BQF143" s="3"/>
      <c r="BQG143" s="3"/>
      <c r="BQH143" s="3"/>
      <c r="BQI143" s="3"/>
      <c r="BQJ143" s="3"/>
      <c r="BQK143" s="3"/>
      <c r="BQL143" s="3"/>
      <c r="BQM143" s="3"/>
      <c r="BQN143" s="3"/>
      <c r="BQO143" s="3"/>
      <c r="BQP143" s="3"/>
      <c r="BQQ143" s="3"/>
      <c r="BQR143" s="3"/>
      <c r="BQS143" s="3"/>
      <c r="BQT143" s="3"/>
      <c r="BQU143" s="3"/>
      <c r="BQV143" s="3"/>
      <c r="BQW143" s="3"/>
      <c r="BQX143" s="3"/>
      <c r="BQY143" s="3"/>
      <c r="BQZ143" s="3"/>
      <c r="BRA143" s="3"/>
      <c r="BRB143" s="3"/>
      <c r="BRC143" s="3"/>
      <c r="BRD143" s="3"/>
      <c r="BRE143" s="3"/>
      <c r="BRF143" s="3"/>
      <c r="BRG143" s="3"/>
      <c r="BRH143" s="3"/>
      <c r="BRI143" s="3"/>
      <c r="BRJ143" s="3"/>
      <c r="BRK143" s="3"/>
      <c r="BRL143" s="3"/>
      <c r="BRM143" s="3"/>
      <c r="BRN143" s="3"/>
      <c r="BRO143" s="3"/>
      <c r="BRP143" s="3"/>
      <c r="BRQ143" s="3"/>
      <c r="BRR143" s="3"/>
      <c r="BRS143" s="3"/>
      <c r="BRT143" s="3"/>
      <c r="BRU143" s="3"/>
      <c r="BRV143" s="3"/>
      <c r="BRW143" s="3"/>
      <c r="BRX143" s="3"/>
      <c r="BRY143" s="3"/>
      <c r="BRZ143" s="3"/>
      <c r="BSA143" s="3"/>
      <c r="BSB143" s="3"/>
      <c r="BSC143" s="3"/>
      <c r="BSD143" s="3"/>
      <c r="BSE143" s="3"/>
      <c r="BSF143" s="3"/>
      <c r="BSG143" s="3"/>
      <c r="BSH143" s="3"/>
      <c r="BSI143" s="3"/>
      <c r="BSJ143" s="3"/>
      <c r="BSK143" s="3"/>
      <c r="BSL143" s="3"/>
      <c r="BSM143" s="3"/>
      <c r="BSN143" s="3"/>
      <c r="BSO143" s="3"/>
      <c r="BSP143" s="3"/>
      <c r="BSQ143" s="3"/>
      <c r="BSR143" s="3"/>
      <c r="BSS143" s="3"/>
      <c r="BST143" s="3"/>
      <c r="BSU143" s="3"/>
      <c r="BSV143" s="3"/>
      <c r="BSW143" s="3"/>
      <c r="BSX143" s="3"/>
      <c r="BSY143" s="3"/>
      <c r="BSZ143" s="3"/>
      <c r="BTA143" s="3"/>
      <c r="BTB143" s="3"/>
      <c r="BTC143" s="3"/>
      <c r="BTD143" s="3"/>
      <c r="BTE143" s="3"/>
      <c r="BTF143" s="3"/>
      <c r="BTG143" s="3"/>
      <c r="BTH143" s="3"/>
      <c r="BTI143" s="3"/>
      <c r="BTJ143" s="3"/>
      <c r="BTK143" s="3"/>
      <c r="BTL143" s="3"/>
      <c r="BTM143" s="3"/>
      <c r="BTN143" s="3"/>
      <c r="BTO143" s="3"/>
      <c r="BTP143" s="3"/>
      <c r="BTQ143" s="3"/>
      <c r="BTR143" s="3"/>
      <c r="BTS143" s="3"/>
      <c r="BTT143" s="3"/>
      <c r="BTU143" s="3"/>
      <c r="BTV143" s="3"/>
      <c r="BTW143" s="3"/>
      <c r="BTX143" s="3"/>
      <c r="BTY143" s="3"/>
      <c r="BTZ143" s="3"/>
      <c r="BUA143" s="3"/>
      <c r="BUB143" s="3"/>
      <c r="BUC143" s="3"/>
      <c r="BUD143" s="3"/>
      <c r="BUE143" s="3"/>
      <c r="BUF143" s="3"/>
      <c r="BUG143" s="3"/>
      <c r="BUH143" s="3"/>
      <c r="BUI143" s="3"/>
      <c r="BUJ143" s="3"/>
      <c r="BUK143" s="3"/>
      <c r="BUL143" s="3"/>
      <c r="BUM143" s="3"/>
      <c r="BUN143" s="3"/>
      <c r="BUO143" s="3"/>
      <c r="BUP143" s="3"/>
      <c r="BUQ143" s="3"/>
      <c r="BUR143" s="3"/>
      <c r="BUS143" s="3"/>
      <c r="BUT143" s="3"/>
      <c r="BUU143" s="3"/>
      <c r="BUV143" s="3"/>
      <c r="BUW143" s="3"/>
      <c r="BUX143" s="3"/>
      <c r="BUY143" s="3"/>
      <c r="BUZ143" s="3"/>
      <c r="BVA143" s="3"/>
      <c r="BVB143" s="3"/>
      <c r="BVC143" s="3"/>
      <c r="BVD143" s="3"/>
      <c r="BVE143" s="3"/>
      <c r="BVF143" s="3"/>
      <c r="BVG143" s="3"/>
      <c r="BVH143" s="3"/>
      <c r="BVI143" s="3"/>
      <c r="BVJ143" s="3"/>
      <c r="BVK143" s="3"/>
      <c r="BVL143" s="3"/>
      <c r="BVM143" s="3"/>
      <c r="BVN143" s="3"/>
      <c r="BVO143" s="3"/>
      <c r="BVP143" s="3"/>
      <c r="BVQ143" s="3"/>
      <c r="BVR143" s="3"/>
      <c r="BVS143" s="3"/>
      <c r="BVT143" s="3"/>
      <c r="BVU143" s="3"/>
      <c r="BVV143" s="3"/>
      <c r="BVW143" s="3"/>
      <c r="BVX143" s="3"/>
      <c r="BVY143" s="3"/>
      <c r="BVZ143" s="3"/>
      <c r="BWA143" s="3"/>
      <c r="BWB143" s="3"/>
      <c r="BWC143" s="3"/>
      <c r="BWD143" s="3"/>
      <c r="BWE143" s="3"/>
      <c r="BWF143" s="3"/>
      <c r="BWG143" s="3"/>
      <c r="BWH143" s="3"/>
      <c r="BWI143" s="3"/>
      <c r="BWJ143" s="3"/>
      <c r="BWK143" s="3"/>
      <c r="BWL143" s="3"/>
      <c r="BWM143" s="3"/>
      <c r="BWN143" s="3"/>
      <c r="BWO143" s="3"/>
      <c r="BWP143" s="3"/>
      <c r="BWQ143" s="3"/>
      <c r="BWR143" s="3"/>
      <c r="BWS143" s="3"/>
      <c r="BWT143" s="3"/>
      <c r="BWU143" s="3"/>
      <c r="BWV143" s="3"/>
      <c r="BWW143" s="3"/>
      <c r="BWX143" s="3"/>
      <c r="BWY143" s="3"/>
      <c r="BWZ143" s="3"/>
      <c r="BXA143" s="3"/>
      <c r="BXB143" s="3"/>
      <c r="BXC143" s="3"/>
      <c r="BXD143" s="3"/>
      <c r="BXE143" s="3"/>
      <c r="BXF143" s="3"/>
      <c r="BXG143" s="3"/>
      <c r="BXH143" s="3"/>
      <c r="BXI143" s="3"/>
      <c r="BXJ143" s="3"/>
      <c r="BXK143" s="3"/>
      <c r="BXL143" s="3"/>
      <c r="BXM143" s="3"/>
      <c r="BXN143" s="3"/>
      <c r="BXO143" s="3"/>
      <c r="BXP143" s="3"/>
      <c r="BXQ143" s="3"/>
      <c r="BXR143" s="3"/>
      <c r="BXS143" s="3"/>
      <c r="BXT143" s="3"/>
      <c r="BXU143" s="3"/>
      <c r="BXV143" s="3"/>
      <c r="BXW143" s="3"/>
      <c r="BXX143" s="3"/>
      <c r="BXY143" s="3"/>
      <c r="BXZ143" s="3"/>
      <c r="BYA143" s="3"/>
      <c r="BYB143" s="3"/>
      <c r="BYC143" s="3"/>
      <c r="BYD143" s="3"/>
      <c r="BYE143" s="3"/>
      <c r="BYF143" s="3"/>
      <c r="BYG143" s="3"/>
      <c r="BYH143" s="3"/>
      <c r="BYI143" s="3"/>
      <c r="BYJ143" s="3"/>
      <c r="BYK143" s="3"/>
      <c r="BYL143" s="3"/>
      <c r="BYM143" s="3"/>
      <c r="BYN143" s="3"/>
      <c r="BYO143" s="3"/>
      <c r="BYP143" s="3"/>
      <c r="BYQ143" s="3"/>
      <c r="BYR143" s="3"/>
      <c r="BYS143" s="3"/>
      <c r="BYT143" s="3"/>
      <c r="BYU143" s="3"/>
      <c r="BYV143" s="3"/>
      <c r="BYW143" s="3"/>
      <c r="BYX143" s="3"/>
      <c r="BYY143" s="3"/>
      <c r="BYZ143" s="3"/>
      <c r="BZA143" s="3"/>
      <c r="BZB143" s="3"/>
      <c r="BZC143" s="3"/>
      <c r="BZD143" s="3"/>
      <c r="BZE143" s="3"/>
      <c r="BZF143" s="3"/>
      <c r="BZG143" s="3"/>
      <c r="BZH143" s="3"/>
      <c r="BZI143" s="3"/>
      <c r="BZJ143" s="3"/>
      <c r="BZK143" s="3"/>
      <c r="BZL143" s="3"/>
      <c r="BZM143" s="3"/>
      <c r="BZN143" s="3"/>
      <c r="BZO143" s="3"/>
      <c r="BZP143" s="3"/>
      <c r="BZQ143" s="3"/>
      <c r="BZR143" s="3"/>
      <c r="BZS143" s="3"/>
      <c r="BZT143" s="3"/>
      <c r="BZU143" s="3"/>
      <c r="BZV143" s="3"/>
      <c r="BZW143" s="3"/>
      <c r="BZX143" s="3"/>
      <c r="BZY143" s="3"/>
      <c r="BZZ143" s="3"/>
      <c r="CAA143" s="3"/>
      <c r="CAB143" s="3"/>
      <c r="CAC143" s="3"/>
      <c r="CAD143" s="3"/>
      <c r="CAE143" s="3"/>
      <c r="CAF143" s="3"/>
      <c r="CAG143" s="3"/>
      <c r="CAH143" s="3"/>
      <c r="CAI143" s="3"/>
      <c r="CAJ143" s="3"/>
      <c r="CAK143" s="3"/>
      <c r="CAL143" s="3"/>
      <c r="CAM143" s="3"/>
      <c r="CAN143" s="3"/>
      <c r="CAO143" s="3"/>
      <c r="CAP143" s="3"/>
      <c r="CAQ143" s="3"/>
      <c r="CAR143" s="3"/>
      <c r="CAS143" s="3"/>
      <c r="CAT143" s="3"/>
      <c r="CAU143" s="3"/>
      <c r="CAV143" s="3"/>
      <c r="CAW143" s="3"/>
      <c r="CAX143" s="3"/>
      <c r="CAY143" s="3"/>
      <c r="CAZ143" s="3"/>
      <c r="CBA143" s="3"/>
      <c r="CBB143" s="3"/>
      <c r="CBC143" s="3"/>
      <c r="CBD143" s="3"/>
      <c r="CBE143" s="3"/>
      <c r="CBF143" s="3"/>
      <c r="CBG143" s="3"/>
      <c r="CBH143" s="3"/>
      <c r="CBI143" s="3"/>
      <c r="CBJ143" s="3"/>
      <c r="CBK143" s="3"/>
      <c r="CBL143" s="3"/>
      <c r="CBM143" s="3"/>
      <c r="CBN143" s="3"/>
      <c r="CBO143" s="3"/>
      <c r="CBP143" s="3"/>
      <c r="CBQ143" s="3"/>
      <c r="CBR143" s="3"/>
      <c r="CBS143" s="3"/>
      <c r="CBT143" s="3"/>
      <c r="CBU143" s="3"/>
      <c r="CBV143" s="3"/>
      <c r="CBW143" s="3"/>
      <c r="CBX143" s="3"/>
      <c r="CBY143" s="3"/>
      <c r="CBZ143" s="3"/>
      <c r="CCA143" s="3"/>
      <c r="CCB143" s="3"/>
      <c r="CCC143" s="3"/>
      <c r="CCD143" s="3"/>
      <c r="CCE143" s="3"/>
      <c r="CCF143" s="3"/>
      <c r="CCG143" s="3"/>
      <c r="CCH143" s="3"/>
      <c r="CCI143" s="3"/>
      <c r="CCJ143" s="3"/>
      <c r="CCK143" s="3"/>
      <c r="CCL143" s="3"/>
      <c r="CCM143" s="3"/>
      <c r="CCN143" s="3"/>
      <c r="CCO143" s="3"/>
      <c r="CCP143" s="3"/>
      <c r="CCQ143" s="3"/>
      <c r="CCR143" s="3"/>
      <c r="CCS143" s="3"/>
      <c r="CCT143" s="3"/>
      <c r="CCU143" s="3"/>
      <c r="CCV143" s="3"/>
      <c r="CCW143" s="3"/>
      <c r="CCX143" s="3"/>
      <c r="CCY143" s="3"/>
      <c r="CCZ143" s="3"/>
      <c r="CDA143" s="3"/>
      <c r="CDB143" s="3"/>
      <c r="CDC143" s="3"/>
      <c r="CDD143" s="3"/>
      <c r="CDE143" s="3"/>
      <c r="CDF143" s="3"/>
      <c r="CDG143" s="3"/>
      <c r="CDH143" s="3"/>
      <c r="CDI143" s="3"/>
      <c r="CDJ143" s="3"/>
      <c r="CDK143" s="3"/>
      <c r="CDL143" s="3"/>
      <c r="CDM143" s="3"/>
      <c r="CDN143" s="3"/>
      <c r="CDO143" s="3"/>
      <c r="CDP143" s="3"/>
      <c r="CDQ143" s="3"/>
      <c r="CDR143" s="3"/>
      <c r="CDS143" s="3"/>
      <c r="CDT143" s="3"/>
      <c r="CDU143" s="3"/>
      <c r="CDV143" s="3"/>
      <c r="CDW143" s="3"/>
      <c r="CDX143" s="3"/>
      <c r="CDY143" s="3"/>
      <c r="CDZ143" s="3"/>
      <c r="CEA143" s="3"/>
      <c r="CEB143" s="3"/>
      <c r="CEC143" s="3"/>
      <c r="CED143" s="3"/>
      <c r="CEE143" s="3"/>
      <c r="CEF143" s="3"/>
      <c r="CEG143" s="3"/>
      <c r="CEH143" s="3"/>
      <c r="CEI143" s="3"/>
      <c r="CEJ143" s="3"/>
      <c r="CEK143" s="3"/>
      <c r="CEL143" s="3"/>
      <c r="CEM143" s="3"/>
      <c r="CEN143" s="3"/>
      <c r="CEO143" s="3"/>
      <c r="CEP143" s="3"/>
      <c r="CEQ143" s="3"/>
      <c r="CER143" s="3"/>
      <c r="CES143" s="3"/>
      <c r="CET143" s="3"/>
      <c r="CEU143" s="3"/>
      <c r="CEV143" s="3"/>
      <c r="CEW143" s="3"/>
      <c r="CEX143" s="3"/>
      <c r="CEY143" s="3"/>
      <c r="CEZ143" s="3"/>
      <c r="CFA143" s="3"/>
      <c r="CFB143" s="3"/>
      <c r="CFC143" s="3"/>
      <c r="CFD143" s="3"/>
      <c r="CFE143" s="3"/>
      <c r="CFF143" s="3"/>
      <c r="CFG143" s="3"/>
      <c r="CFH143" s="3"/>
      <c r="CFI143" s="3"/>
      <c r="CFJ143" s="3"/>
      <c r="CFK143" s="3"/>
      <c r="CFL143" s="3"/>
      <c r="CFM143" s="3"/>
      <c r="CFN143" s="3"/>
      <c r="CFO143" s="3"/>
      <c r="CFP143" s="3"/>
      <c r="CFQ143" s="3"/>
      <c r="CFR143" s="3"/>
      <c r="CFS143" s="3"/>
      <c r="CFT143" s="3"/>
      <c r="CFU143" s="3"/>
      <c r="CFV143" s="3"/>
      <c r="CFW143" s="3"/>
      <c r="CFX143" s="3"/>
      <c r="CFY143" s="3"/>
      <c r="CFZ143" s="3"/>
      <c r="CGA143" s="3"/>
      <c r="CGB143" s="3"/>
      <c r="CGC143" s="3"/>
      <c r="CGD143" s="3"/>
      <c r="CGE143" s="3"/>
      <c r="CGF143" s="3"/>
      <c r="CGG143" s="3"/>
      <c r="CGH143" s="3"/>
      <c r="CGI143" s="3"/>
      <c r="CGJ143" s="3"/>
      <c r="CGK143" s="3"/>
      <c r="CGL143" s="3"/>
      <c r="CGM143" s="3"/>
      <c r="CGN143" s="3"/>
      <c r="CGO143" s="3"/>
      <c r="CGP143" s="3"/>
      <c r="CGQ143" s="3"/>
      <c r="CGR143" s="3"/>
      <c r="CGS143" s="3"/>
      <c r="CGT143" s="3"/>
      <c r="CGU143" s="3"/>
      <c r="CGV143" s="3"/>
      <c r="CGW143" s="3"/>
      <c r="CGX143" s="3"/>
      <c r="CGY143" s="3"/>
      <c r="CGZ143" s="3"/>
      <c r="CHA143" s="3"/>
      <c r="CHB143" s="3"/>
      <c r="CHC143" s="3"/>
      <c r="CHD143" s="3"/>
      <c r="CHE143" s="3"/>
      <c r="CHF143" s="3"/>
      <c r="CHG143" s="3"/>
      <c r="CHH143" s="3"/>
      <c r="CHI143" s="3"/>
      <c r="CHJ143" s="3"/>
      <c r="CHK143" s="3"/>
      <c r="CHL143" s="3"/>
      <c r="CHM143" s="3"/>
      <c r="CHN143" s="3"/>
      <c r="CHO143" s="3"/>
      <c r="CHP143" s="3"/>
      <c r="CHQ143" s="3"/>
      <c r="CHR143" s="3"/>
      <c r="CHS143" s="3"/>
      <c r="CHT143" s="3"/>
      <c r="CHU143" s="3"/>
      <c r="CHV143" s="3"/>
      <c r="CHW143" s="3"/>
      <c r="CHX143" s="3"/>
      <c r="CHY143" s="3"/>
      <c r="CHZ143" s="3"/>
      <c r="CIA143" s="3"/>
      <c r="CIB143" s="3"/>
      <c r="CIC143" s="3"/>
      <c r="CID143" s="3"/>
      <c r="CIE143" s="3"/>
      <c r="CIF143" s="3"/>
      <c r="CIG143" s="3"/>
      <c r="CIH143" s="3"/>
      <c r="CII143" s="3"/>
      <c r="CIJ143" s="3"/>
      <c r="CIK143" s="3"/>
      <c r="CIL143" s="3"/>
      <c r="CIM143" s="3"/>
      <c r="CIN143" s="3"/>
      <c r="CIO143" s="3"/>
      <c r="CIP143" s="3"/>
      <c r="CIQ143" s="3"/>
      <c r="CIR143" s="3"/>
      <c r="CIS143" s="3"/>
      <c r="CIT143" s="3"/>
      <c r="CIU143" s="3"/>
      <c r="CIV143" s="3"/>
      <c r="CIW143" s="3"/>
      <c r="CIX143" s="3"/>
      <c r="CIY143" s="3"/>
      <c r="CIZ143" s="3"/>
      <c r="CJA143" s="3"/>
      <c r="CJB143" s="3"/>
      <c r="CJC143" s="3"/>
      <c r="CJD143" s="3"/>
      <c r="CJE143" s="3"/>
      <c r="CJF143" s="3"/>
      <c r="CJG143" s="3"/>
      <c r="CJH143" s="3"/>
      <c r="CJI143" s="3"/>
      <c r="CJJ143" s="3"/>
      <c r="CJK143" s="3"/>
      <c r="CJL143" s="3"/>
      <c r="CJM143" s="3"/>
      <c r="CJN143" s="3"/>
      <c r="CJO143" s="3"/>
      <c r="CJP143" s="3"/>
      <c r="CJQ143" s="3"/>
      <c r="CJR143" s="3"/>
      <c r="CJS143" s="3"/>
      <c r="CJT143" s="3"/>
      <c r="CJU143" s="3"/>
      <c r="CJV143" s="3"/>
      <c r="CJW143" s="3"/>
      <c r="CJX143" s="3"/>
      <c r="CJY143" s="3"/>
      <c r="CJZ143" s="3"/>
      <c r="CKA143" s="3"/>
      <c r="CKB143" s="3"/>
      <c r="CKC143" s="3"/>
      <c r="CKD143" s="3"/>
      <c r="CKE143" s="3"/>
      <c r="CKF143" s="3"/>
      <c r="CKG143" s="3"/>
      <c r="CKH143" s="3"/>
      <c r="CKI143" s="3"/>
      <c r="CKJ143" s="3"/>
      <c r="CKK143" s="3"/>
      <c r="CKL143" s="3"/>
      <c r="CKM143" s="3"/>
      <c r="CKN143" s="3"/>
      <c r="CKO143" s="3"/>
      <c r="CKP143" s="3"/>
      <c r="CKQ143" s="3"/>
      <c r="CKR143" s="3"/>
      <c r="CKS143" s="3"/>
      <c r="CKT143" s="3"/>
      <c r="CKU143" s="3"/>
      <c r="CKV143" s="3"/>
      <c r="CKW143" s="3"/>
      <c r="CKX143" s="3"/>
      <c r="CKY143" s="3"/>
      <c r="CKZ143" s="3"/>
      <c r="CLA143" s="3"/>
      <c r="CLB143" s="3"/>
      <c r="CLC143" s="3"/>
      <c r="CLD143" s="3"/>
      <c r="CLE143" s="3"/>
      <c r="CLF143" s="3"/>
      <c r="CLG143" s="3"/>
      <c r="CLH143" s="3"/>
      <c r="CLI143" s="3"/>
      <c r="CLJ143" s="3"/>
      <c r="CLK143" s="3"/>
      <c r="CLL143" s="3"/>
      <c r="CLM143" s="3"/>
      <c r="CLN143" s="3"/>
      <c r="CLO143" s="3"/>
      <c r="CLP143" s="3"/>
      <c r="CLQ143" s="3"/>
      <c r="CLR143" s="3"/>
      <c r="CLS143" s="3"/>
      <c r="CLT143" s="3"/>
      <c r="CLU143" s="3"/>
      <c r="CLV143" s="3"/>
      <c r="CLW143" s="3"/>
      <c r="CLX143" s="3"/>
      <c r="CLY143" s="3"/>
      <c r="CLZ143" s="3"/>
      <c r="CMA143" s="3"/>
      <c r="CMB143" s="3"/>
      <c r="CMC143" s="3"/>
      <c r="CMD143" s="3"/>
      <c r="CME143" s="3"/>
      <c r="CMF143" s="3"/>
      <c r="CMG143" s="3"/>
      <c r="CMH143" s="3"/>
      <c r="CMI143" s="3"/>
      <c r="CMJ143" s="3"/>
      <c r="CMK143" s="3"/>
      <c r="CML143" s="3"/>
      <c r="CMM143" s="3"/>
      <c r="CMN143" s="3"/>
      <c r="CMO143" s="3"/>
      <c r="CMP143" s="3"/>
      <c r="CMQ143" s="3"/>
      <c r="CMR143" s="3"/>
      <c r="CMS143" s="3"/>
      <c r="CMT143" s="3"/>
      <c r="CMU143" s="3"/>
      <c r="CMV143" s="3"/>
      <c r="CMW143" s="3"/>
      <c r="CMX143" s="3"/>
      <c r="CMY143" s="3"/>
      <c r="CMZ143" s="3"/>
      <c r="CNA143" s="3"/>
      <c r="CNB143" s="3"/>
      <c r="CNC143" s="3"/>
      <c r="CND143" s="3"/>
      <c r="CNE143" s="3"/>
      <c r="CNF143" s="3"/>
      <c r="CNG143" s="3"/>
      <c r="CNH143" s="3"/>
      <c r="CNI143" s="3"/>
      <c r="CNJ143" s="3"/>
      <c r="CNK143" s="3"/>
      <c r="CNL143" s="3"/>
      <c r="CNM143" s="3"/>
      <c r="CNN143" s="3"/>
      <c r="CNO143" s="3"/>
      <c r="CNP143" s="3"/>
      <c r="CNQ143" s="3"/>
      <c r="CNR143" s="3"/>
      <c r="CNS143" s="3"/>
      <c r="CNT143" s="3"/>
      <c r="CNU143" s="3"/>
      <c r="CNV143" s="3"/>
      <c r="CNW143" s="3"/>
      <c r="CNX143" s="3"/>
      <c r="CNY143" s="3"/>
      <c r="CNZ143" s="3"/>
      <c r="COA143" s="3"/>
      <c r="COB143" s="3"/>
      <c r="COC143" s="3"/>
      <c r="COD143" s="3"/>
      <c r="COE143" s="3"/>
      <c r="COF143" s="3"/>
      <c r="COG143" s="3"/>
      <c r="COH143" s="3"/>
      <c r="COI143" s="3"/>
      <c r="COJ143" s="3"/>
      <c r="COK143" s="3"/>
      <c r="COL143" s="3"/>
      <c r="COM143" s="3"/>
      <c r="CON143" s="3"/>
      <c r="COO143" s="3"/>
      <c r="COP143" s="3"/>
      <c r="COQ143" s="3"/>
      <c r="COR143" s="3"/>
      <c r="COS143" s="3"/>
      <c r="COT143" s="3"/>
      <c r="COU143" s="3"/>
      <c r="COV143" s="3"/>
      <c r="COW143" s="3"/>
      <c r="COX143" s="3"/>
      <c r="COY143" s="3"/>
      <c r="COZ143" s="3"/>
      <c r="CPA143" s="3"/>
      <c r="CPB143" s="3"/>
      <c r="CPC143" s="3"/>
      <c r="CPD143" s="3"/>
      <c r="CPE143" s="3"/>
      <c r="CPF143" s="3"/>
      <c r="CPG143" s="3"/>
      <c r="CPH143" s="3"/>
      <c r="CPI143" s="3"/>
      <c r="CPJ143" s="3"/>
      <c r="CPK143" s="3"/>
      <c r="CPL143" s="3"/>
      <c r="CPM143" s="3"/>
      <c r="CPN143" s="3"/>
      <c r="CPO143" s="3"/>
      <c r="CPP143" s="3"/>
      <c r="CPQ143" s="3"/>
      <c r="CPR143" s="3"/>
      <c r="CPS143" s="3"/>
      <c r="CPT143" s="3"/>
      <c r="CPU143" s="3"/>
      <c r="CPV143" s="3"/>
      <c r="CPW143" s="3"/>
      <c r="CPX143" s="3"/>
      <c r="CPY143" s="3"/>
      <c r="CPZ143" s="3"/>
      <c r="CQA143" s="3"/>
      <c r="CQB143" s="3"/>
      <c r="CQC143" s="3"/>
      <c r="CQD143" s="3"/>
      <c r="CQE143" s="3"/>
      <c r="CQF143" s="3"/>
      <c r="CQG143" s="3"/>
      <c r="CQH143" s="3"/>
      <c r="CQI143" s="3"/>
      <c r="CQJ143" s="3"/>
      <c r="CQK143" s="3"/>
      <c r="CQL143" s="3"/>
      <c r="CQM143" s="3"/>
      <c r="CQN143" s="3"/>
      <c r="CQO143" s="3"/>
      <c r="CQP143" s="3"/>
      <c r="CQQ143" s="3"/>
      <c r="CQR143" s="3"/>
      <c r="CQS143" s="3"/>
      <c r="CQT143" s="3"/>
      <c r="CQU143" s="3"/>
      <c r="CQV143" s="3"/>
      <c r="CQW143" s="3"/>
      <c r="CQX143" s="3"/>
      <c r="CQY143" s="3"/>
      <c r="CQZ143" s="3"/>
      <c r="CRA143" s="3"/>
      <c r="CRB143" s="3"/>
      <c r="CRC143" s="3"/>
      <c r="CRD143" s="3"/>
      <c r="CRE143" s="3"/>
      <c r="CRF143" s="3"/>
      <c r="CRG143" s="3"/>
      <c r="CRH143" s="3"/>
      <c r="CRI143" s="3"/>
      <c r="CRJ143" s="3"/>
      <c r="CRK143" s="3"/>
      <c r="CRL143" s="3"/>
      <c r="CRM143" s="3"/>
      <c r="CRN143" s="3"/>
      <c r="CRO143" s="3"/>
      <c r="CRP143" s="3"/>
      <c r="CRQ143" s="3"/>
      <c r="CRR143" s="3"/>
      <c r="CRS143" s="3"/>
      <c r="CRT143" s="3"/>
      <c r="CRU143" s="3"/>
      <c r="CRV143" s="3"/>
      <c r="CRW143" s="3"/>
      <c r="CRX143" s="3"/>
      <c r="CRY143" s="3"/>
      <c r="CRZ143" s="3"/>
      <c r="CSA143" s="3"/>
      <c r="CSB143" s="3"/>
      <c r="CSC143" s="3"/>
      <c r="CSD143" s="3"/>
      <c r="CSE143" s="3"/>
      <c r="CSF143" s="3"/>
      <c r="CSG143" s="3"/>
      <c r="CSH143" s="3"/>
      <c r="CSI143" s="3"/>
      <c r="CSJ143" s="3"/>
      <c r="CSK143" s="3"/>
      <c r="CSL143" s="3"/>
      <c r="CSM143" s="3"/>
      <c r="CSN143" s="3"/>
      <c r="CSO143" s="3"/>
      <c r="CSP143" s="3"/>
      <c r="CSQ143" s="3"/>
      <c r="CSR143" s="3"/>
      <c r="CSS143" s="3"/>
      <c r="CST143" s="3"/>
      <c r="CSU143" s="3"/>
      <c r="CSV143" s="3"/>
      <c r="CSW143" s="3"/>
      <c r="CSX143" s="3"/>
      <c r="CSY143" s="3"/>
      <c r="CSZ143" s="3"/>
      <c r="CTA143" s="3"/>
      <c r="CTB143" s="3"/>
      <c r="CTC143" s="3"/>
      <c r="CTD143" s="3"/>
      <c r="CTE143" s="3"/>
      <c r="CTF143" s="3"/>
      <c r="CTG143" s="3"/>
      <c r="CTH143" s="3"/>
      <c r="CTI143" s="3"/>
      <c r="CTJ143" s="3"/>
      <c r="CTK143" s="3"/>
      <c r="CTL143" s="3"/>
      <c r="CTM143" s="3"/>
      <c r="CTN143" s="3"/>
      <c r="CTO143" s="3"/>
      <c r="CTP143" s="3"/>
      <c r="CTQ143" s="3"/>
      <c r="CTR143" s="3"/>
      <c r="CTS143" s="3"/>
      <c r="CTT143" s="3"/>
      <c r="CTU143" s="3"/>
      <c r="CTV143" s="3"/>
      <c r="CTW143" s="3"/>
      <c r="CTX143" s="3"/>
      <c r="CTY143" s="3"/>
      <c r="CTZ143" s="3"/>
      <c r="CUA143" s="3"/>
      <c r="CUB143" s="3"/>
      <c r="CUC143" s="3"/>
      <c r="CUD143" s="3"/>
      <c r="CUE143" s="3"/>
      <c r="CUF143" s="3"/>
      <c r="CUG143" s="3"/>
      <c r="CUH143" s="3"/>
      <c r="CUI143" s="3"/>
      <c r="CUJ143" s="3"/>
      <c r="CUK143" s="3"/>
      <c r="CUL143" s="3"/>
      <c r="CUM143" s="3"/>
      <c r="CUN143" s="3"/>
      <c r="CUO143" s="3"/>
      <c r="CUP143" s="3"/>
      <c r="CUQ143" s="3"/>
      <c r="CUR143" s="3"/>
      <c r="CUS143" s="3"/>
      <c r="CUT143" s="3"/>
      <c r="CUU143" s="3"/>
      <c r="CUV143" s="3"/>
      <c r="CUW143" s="3"/>
      <c r="CUX143" s="3"/>
      <c r="CUY143" s="3"/>
      <c r="CUZ143" s="3"/>
      <c r="CVA143" s="3"/>
      <c r="CVB143" s="3"/>
      <c r="CVC143" s="3"/>
      <c r="CVD143" s="3"/>
      <c r="CVE143" s="3"/>
      <c r="CVF143" s="3"/>
      <c r="CVG143" s="3"/>
      <c r="CVH143" s="3"/>
      <c r="CVI143" s="3"/>
      <c r="CVJ143" s="3"/>
      <c r="CVK143" s="3"/>
      <c r="CVL143" s="3"/>
      <c r="CVM143" s="3"/>
      <c r="CVN143" s="3"/>
      <c r="CVO143" s="3"/>
      <c r="CVP143" s="3"/>
      <c r="CVQ143" s="3"/>
      <c r="CVR143" s="3"/>
      <c r="CVS143" s="3"/>
      <c r="CVT143" s="3"/>
      <c r="CVU143" s="3"/>
      <c r="CVV143" s="3"/>
      <c r="CVW143" s="3"/>
      <c r="CVX143" s="3"/>
      <c r="CVY143" s="3"/>
      <c r="CVZ143" s="3"/>
      <c r="CWA143" s="3"/>
      <c r="CWB143" s="3"/>
      <c r="CWC143" s="3"/>
      <c r="CWD143" s="3"/>
      <c r="CWE143" s="3"/>
      <c r="CWF143" s="3"/>
      <c r="CWG143" s="3"/>
      <c r="CWH143" s="3"/>
      <c r="CWI143" s="3"/>
      <c r="CWJ143" s="3"/>
      <c r="CWK143" s="3"/>
      <c r="CWL143" s="3"/>
      <c r="CWM143" s="3"/>
      <c r="CWN143" s="3"/>
      <c r="CWO143" s="3"/>
      <c r="CWP143" s="3"/>
      <c r="CWQ143" s="3"/>
      <c r="CWR143" s="3"/>
      <c r="CWS143" s="3"/>
      <c r="CWT143" s="3"/>
      <c r="CWU143" s="3"/>
      <c r="CWV143" s="3"/>
      <c r="CWW143" s="3"/>
      <c r="CWX143" s="3"/>
      <c r="CWY143" s="3"/>
      <c r="CWZ143" s="3"/>
      <c r="CXA143" s="3"/>
      <c r="CXB143" s="3"/>
      <c r="CXC143" s="3"/>
      <c r="CXD143" s="3"/>
      <c r="CXE143" s="3"/>
      <c r="CXF143" s="3"/>
      <c r="CXG143" s="3"/>
      <c r="CXH143" s="3"/>
      <c r="CXI143" s="3"/>
      <c r="CXJ143" s="3"/>
      <c r="CXK143" s="3"/>
      <c r="CXL143" s="3"/>
      <c r="CXM143" s="3"/>
      <c r="CXN143" s="3"/>
      <c r="CXO143" s="3"/>
      <c r="CXP143" s="3"/>
      <c r="CXQ143" s="3"/>
      <c r="CXR143" s="3"/>
      <c r="CXS143" s="3"/>
      <c r="CXT143" s="3"/>
      <c r="CXU143" s="3"/>
      <c r="CXV143" s="3"/>
      <c r="CXW143" s="3"/>
      <c r="CXX143" s="3"/>
      <c r="CXY143" s="3"/>
      <c r="CXZ143" s="3"/>
      <c r="CYA143" s="3"/>
      <c r="CYB143" s="3"/>
      <c r="CYC143" s="3"/>
      <c r="CYD143" s="3"/>
      <c r="CYE143" s="3"/>
      <c r="CYF143" s="3"/>
      <c r="CYG143" s="3"/>
      <c r="CYH143" s="3"/>
      <c r="CYI143" s="3"/>
      <c r="CYJ143" s="3"/>
      <c r="CYK143" s="3"/>
      <c r="CYL143" s="3"/>
      <c r="CYM143" s="3"/>
      <c r="CYN143" s="3"/>
      <c r="CYO143" s="3"/>
      <c r="CYP143" s="3"/>
      <c r="CYQ143" s="3"/>
      <c r="CYR143" s="3"/>
      <c r="CYS143" s="3"/>
      <c r="CYT143" s="3"/>
      <c r="CYU143" s="3"/>
      <c r="CYV143" s="3"/>
      <c r="CYW143" s="3"/>
      <c r="CYX143" s="3"/>
      <c r="CYY143" s="3"/>
      <c r="CYZ143" s="3"/>
      <c r="CZA143" s="3"/>
      <c r="CZB143" s="3"/>
      <c r="CZC143" s="3"/>
      <c r="CZD143" s="3"/>
      <c r="CZE143" s="3"/>
      <c r="CZF143" s="3"/>
      <c r="CZG143" s="3"/>
      <c r="CZH143" s="3"/>
      <c r="CZI143" s="3"/>
      <c r="CZJ143" s="3"/>
      <c r="CZK143" s="3"/>
      <c r="CZL143" s="3"/>
      <c r="CZM143" s="3"/>
      <c r="CZN143" s="3"/>
      <c r="CZO143" s="3"/>
      <c r="CZP143" s="3"/>
      <c r="CZQ143" s="3"/>
      <c r="CZR143" s="3"/>
      <c r="CZS143" s="3"/>
      <c r="CZT143" s="3"/>
      <c r="CZU143" s="3"/>
      <c r="CZV143" s="3"/>
      <c r="CZW143" s="3"/>
      <c r="CZX143" s="3"/>
      <c r="CZY143" s="3"/>
      <c r="CZZ143" s="3"/>
      <c r="DAA143" s="3"/>
      <c r="DAB143" s="3"/>
      <c r="DAC143" s="3"/>
      <c r="DAD143" s="3"/>
      <c r="DAE143" s="3"/>
      <c r="DAF143" s="3"/>
      <c r="DAG143" s="3"/>
      <c r="DAH143" s="3"/>
      <c r="DAI143" s="3"/>
      <c r="DAJ143" s="3"/>
      <c r="DAK143" s="3"/>
      <c r="DAL143" s="3"/>
      <c r="DAM143" s="3"/>
      <c r="DAN143" s="3"/>
      <c r="DAO143" s="3"/>
      <c r="DAP143" s="3"/>
      <c r="DAQ143" s="3"/>
      <c r="DAR143" s="3"/>
      <c r="DAS143" s="3"/>
      <c r="DAT143" s="3"/>
      <c r="DAU143" s="3"/>
      <c r="DAV143" s="3"/>
      <c r="DAW143" s="3"/>
      <c r="DAX143" s="3"/>
      <c r="DAY143" s="3"/>
      <c r="DAZ143" s="3"/>
      <c r="DBA143" s="3"/>
      <c r="DBB143" s="3"/>
      <c r="DBC143" s="3"/>
      <c r="DBD143" s="3"/>
      <c r="DBE143" s="3"/>
      <c r="DBF143" s="3"/>
      <c r="DBG143" s="3"/>
      <c r="DBH143" s="3"/>
      <c r="DBI143" s="3"/>
      <c r="DBJ143" s="3"/>
      <c r="DBK143" s="3"/>
      <c r="DBL143" s="3"/>
      <c r="DBM143" s="3"/>
      <c r="DBN143" s="3"/>
      <c r="DBO143" s="3"/>
      <c r="DBP143" s="3"/>
      <c r="DBQ143" s="3"/>
      <c r="DBR143" s="3"/>
      <c r="DBS143" s="3"/>
      <c r="DBT143" s="3"/>
      <c r="DBU143" s="3"/>
      <c r="DBV143" s="3"/>
      <c r="DBW143" s="3"/>
      <c r="DBX143" s="3"/>
      <c r="DBY143" s="3"/>
      <c r="DBZ143" s="3"/>
      <c r="DCA143" s="3"/>
      <c r="DCB143" s="3"/>
      <c r="DCC143" s="3"/>
      <c r="DCD143" s="3"/>
      <c r="DCE143" s="3"/>
      <c r="DCF143" s="3"/>
      <c r="DCG143" s="3"/>
      <c r="DCH143" s="3"/>
      <c r="DCI143" s="3"/>
      <c r="DCJ143" s="3"/>
      <c r="DCK143" s="3"/>
      <c r="DCL143" s="3"/>
      <c r="DCM143" s="3"/>
      <c r="DCN143" s="3"/>
      <c r="DCO143" s="3"/>
      <c r="DCP143" s="3"/>
      <c r="DCQ143" s="3"/>
      <c r="DCR143" s="3"/>
      <c r="DCS143" s="3"/>
      <c r="DCT143" s="3"/>
      <c r="DCU143" s="3"/>
      <c r="DCV143" s="3"/>
      <c r="DCW143" s="3"/>
      <c r="DCX143" s="3"/>
      <c r="DCY143" s="3"/>
      <c r="DCZ143" s="3"/>
      <c r="DDA143" s="3"/>
      <c r="DDB143" s="3"/>
      <c r="DDC143" s="3"/>
      <c r="DDD143" s="3"/>
      <c r="DDE143" s="3"/>
      <c r="DDF143" s="3"/>
      <c r="DDG143" s="3"/>
      <c r="DDH143" s="3"/>
      <c r="DDI143" s="3"/>
      <c r="DDJ143" s="3"/>
      <c r="DDK143" s="3"/>
      <c r="DDL143" s="3"/>
      <c r="DDM143" s="3"/>
      <c r="DDN143" s="3"/>
      <c r="DDO143" s="3"/>
      <c r="DDP143" s="3"/>
      <c r="DDQ143" s="3"/>
      <c r="DDR143" s="3"/>
      <c r="DDS143" s="3"/>
      <c r="DDT143" s="3"/>
      <c r="DDU143" s="3"/>
      <c r="DDV143" s="3"/>
      <c r="DDW143" s="3"/>
      <c r="DDX143" s="3"/>
      <c r="DDY143" s="3"/>
      <c r="DDZ143" s="3"/>
      <c r="DEA143" s="3"/>
      <c r="DEB143" s="3"/>
      <c r="DEC143" s="3"/>
      <c r="DED143" s="3"/>
      <c r="DEE143" s="3"/>
      <c r="DEF143" s="3"/>
      <c r="DEG143" s="3"/>
      <c r="DEH143" s="3"/>
      <c r="DEI143" s="3"/>
      <c r="DEJ143" s="3"/>
      <c r="DEK143" s="3"/>
      <c r="DEL143" s="3"/>
      <c r="DEM143" s="3"/>
      <c r="DEN143" s="3"/>
      <c r="DEO143" s="3"/>
      <c r="DEP143" s="3"/>
      <c r="DEQ143" s="3"/>
      <c r="DER143" s="3"/>
      <c r="DES143" s="3"/>
      <c r="DET143" s="3"/>
      <c r="DEU143" s="3"/>
      <c r="DEV143" s="3"/>
      <c r="DEW143" s="3"/>
      <c r="DEX143" s="3"/>
      <c r="DEY143" s="3"/>
      <c r="DEZ143" s="3"/>
      <c r="DFA143" s="3"/>
      <c r="DFB143" s="3"/>
      <c r="DFC143" s="3"/>
      <c r="DFD143" s="3"/>
      <c r="DFE143" s="3"/>
      <c r="DFF143" s="3"/>
      <c r="DFG143" s="3"/>
      <c r="DFH143" s="3"/>
      <c r="DFI143" s="3"/>
      <c r="DFJ143" s="3"/>
      <c r="DFK143" s="3"/>
      <c r="DFL143" s="3"/>
      <c r="DFM143" s="3"/>
      <c r="DFN143" s="3"/>
      <c r="DFO143" s="3"/>
      <c r="DFP143" s="3"/>
      <c r="DFQ143" s="3"/>
      <c r="DFR143" s="3"/>
      <c r="DFS143" s="3"/>
      <c r="DFT143" s="3"/>
      <c r="DFU143" s="3"/>
      <c r="DFV143" s="3"/>
      <c r="DFW143" s="3"/>
      <c r="DFX143" s="3"/>
      <c r="DFY143" s="3"/>
      <c r="DFZ143" s="3"/>
      <c r="DGA143" s="3"/>
      <c r="DGB143" s="3"/>
      <c r="DGC143" s="3"/>
      <c r="DGD143" s="3"/>
      <c r="DGE143" s="3"/>
      <c r="DGF143" s="3"/>
      <c r="DGG143" s="3"/>
      <c r="DGH143" s="3"/>
      <c r="DGI143" s="3"/>
      <c r="DGJ143" s="3"/>
      <c r="DGK143" s="3"/>
      <c r="DGL143" s="3"/>
      <c r="DGM143" s="3"/>
      <c r="DGN143" s="3"/>
      <c r="DGO143" s="3"/>
      <c r="DGP143" s="3"/>
      <c r="DGQ143" s="3"/>
      <c r="DGR143" s="3"/>
      <c r="DGS143" s="3"/>
      <c r="DGT143" s="3"/>
      <c r="DGU143" s="3"/>
      <c r="DGV143" s="3"/>
      <c r="DGW143" s="3"/>
      <c r="DGX143" s="3"/>
      <c r="DGY143" s="3"/>
      <c r="DGZ143" s="3"/>
      <c r="DHA143" s="3"/>
      <c r="DHB143" s="3"/>
      <c r="DHC143" s="3"/>
      <c r="DHD143" s="3"/>
      <c r="DHE143" s="3"/>
      <c r="DHF143" s="3"/>
      <c r="DHG143" s="3"/>
      <c r="DHH143" s="3"/>
      <c r="DHI143" s="3"/>
      <c r="DHJ143" s="3"/>
      <c r="DHK143" s="3"/>
      <c r="DHL143" s="3"/>
      <c r="DHM143" s="3"/>
      <c r="DHN143" s="3"/>
      <c r="DHO143" s="3"/>
      <c r="DHP143" s="3"/>
      <c r="DHQ143" s="3"/>
      <c r="DHR143" s="3"/>
      <c r="DHS143" s="3"/>
      <c r="DHT143" s="3"/>
      <c r="DHU143" s="3"/>
      <c r="DHV143" s="3"/>
      <c r="DHW143" s="3"/>
      <c r="DHX143" s="3"/>
      <c r="DHY143" s="3"/>
      <c r="DHZ143" s="3"/>
      <c r="DIA143" s="3"/>
      <c r="DIB143" s="3"/>
      <c r="DIC143" s="3"/>
      <c r="DID143" s="3"/>
      <c r="DIE143" s="3"/>
      <c r="DIF143" s="3"/>
      <c r="DIG143" s="3"/>
      <c r="DIH143" s="3"/>
      <c r="DII143" s="3"/>
      <c r="DIJ143" s="3"/>
      <c r="DIK143" s="3"/>
      <c r="DIL143" s="3"/>
      <c r="DIM143" s="3"/>
      <c r="DIN143" s="3"/>
      <c r="DIO143" s="3"/>
      <c r="DIP143" s="3"/>
      <c r="DIQ143" s="3"/>
      <c r="DIR143" s="3"/>
      <c r="DIS143" s="3"/>
      <c r="DIT143" s="3"/>
      <c r="DIU143" s="3"/>
      <c r="DIV143" s="3"/>
      <c r="DIW143" s="3"/>
      <c r="DIX143" s="3"/>
      <c r="DIY143" s="3"/>
      <c r="DIZ143" s="3"/>
      <c r="DJA143" s="3"/>
      <c r="DJB143" s="3"/>
      <c r="DJC143" s="3"/>
      <c r="DJD143" s="3"/>
      <c r="DJE143" s="3"/>
      <c r="DJF143" s="3"/>
      <c r="DJG143" s="3"/>
      <c r="DJH143" s="3"/>
      <c r="DJI143" s="3"/>
      <c r="DJJ143" s="3"/>
      <c r="DJK143" s="3"/>
      <c r="DJL143" s="3"/>
      <c r="DJM143" s="3"/>
      <c r="DJN143" s="3"/>
      <c r="DJO143" s="3"/>
      <c r="DJP143" s="3"/>
      <c r="DJQ143" s="3"/>
      <c r="DJR143" s="3"/>
      <c r="DJS143" s="3"/>
      <c r="DJT143" s="3"/>
      <c r="DJU143" s="3"/>
      <c r="DJV143" s="3"/>
      <c r="DJW143" s="3"/>
      <c r="DJX143" s="3"/>
      <c r="DJY143" s="3"/>
      <c r="DJZ143" s="3"/>
      <c r="DKA143" s="3"/>
      <c r="DKB143" s="3"/>
      <c r="DKC143" s="3"/>
      <c r="DKD143" s="3"/>
      <c r="DKE143" s="3"/>
      <c r="DKF143" s="3"/>
      <c r="DKG143" s="3"/>
      <c r="DKH143" s="3"/>
      <c r="DKI143" s="3"/>
      <c r="DKJ143" s="3"/>
      <c r="DKK143" s="3"/>
      <c r="DKL143" s="3"/>
      <c r="DKM143" s="3"/>
      <c r="DKN143" s="3"/>
      <c r="DKO143" s="3"/>
      <c r="DKP143" s="3"/>
      <c r="DKQ143" s="3"/>
      <c r="DKR143" s="3"/>
      <c r="DKS143" s="3"/>
      <c r="DKT143" s="3"/>
      <c r="DKU143" s="3"/>
      <c r="DKV143" s="3"/>
      <c r="DKW143" s="3"/>
      <c r="DKX143" s="3"/>
      <c r="DKY143" s="3"/>
      <c r="DKZ143" s="3"/>
      <c r="DLA143" s="3"/>
      <c r="DLB143" s="3"/>
      <c r="DLC143" s="3"/>
      <c r="DLD143" s="3"/>
      <c r="DLE143" s="3"/>
      <c r="DLF143" s="3"/>
      <c r="DLG143" s="3"/>
      <c r="DLH143" s="3"/>
      <c r="DLI143" s="3"/>
      <c r="DLJ143" s="3"/>
      <c r="DLK143" s="3"/>
      <c r="DLL143" s="3"/>
      <c r="DLM143" s="3"/>
      <c r="DLN143" s="3"/>
      <c r="DLO143" s="3"/>
      <c r="DLP143" s="3"/>
      <c r="DLQ143" s="3"/>
      <c r="DLR143" s="3"/>
      <c r="DLS143" s="3"/>
      <c r="DLT143" s="3"/>
      <c r="DLU143" s="3"/>
      <c r="DLV143" s="3"/>
      <c r="DLW143" s="3"/>
      <c r="DLX143" s="3"/>
      <c r="DLY143" s="3"/>
      <c r="DLZ143" s="3"/>
      <c r="DMA143" s="3"/>
      <c r="DMB143" s="3"/>
      <c r="DMC143" s="3"/>
      <c r="DMD143" s="3"/>
      <c r="DME143" s="3"/>
      <c r="DMF143" s="3"/>
      <c r="DMG143" s="3"/>
      <c r="DMH143" s="3"/>
      <c r="DMI143" s="3"/>
      <c r="DMJ143" s="3"/>
      <c r="DMK143" s="3"/>
      <c r="DML143" s="3"/>
      <c r="DMM143" s="3"/>
      <c r="DMN143" s="3"/>
      <c r="DMO143" s="3"/>
      <c r="DMP143" s="3"/>
      <c r="DMQ143" s="3"/>
      <c r="DMR143" s="3"/>
      <c r="DMS143" s="3"/>
      <c r="DMT143" s="3"/>
      <c r="DMU143" s="3"/>
      <c r="DMV143" s="3"/>
      <c r="DMW143" s="3"/>
      <c r="DMX143" s="3"/>
      <c r="DMY143" s="3"/>
      <c r="DMZ143" s="3"/>
      <c r="DNA143" s="3"/>
      <c r="DNB143" s="3"/>
      <c r="DNC143" s="3"/>
      <c r="DND143" s="3"/>
      <c r="DNE143" s="3"/>
      <c r="DNF143" s="3"/>
      <c r="DNG143" s="3"/>
      <c r="DNH143" s="3"/>
      <c r="DNI143" s="3"/>
      <c r="DNJ143" s="3"/>
      <c r="DNK143" s="3"/>
      <c r="DNL143" s="3"/>
      <c r="DNM143" s="3"/>
      <c r="DNN143" s="3"/>
      <c r="DNO143" s="3"/>
      <c r="DNP143" s="3"/>
      <c r="DNQ143" s="3"/>
      <c r="DNR143" s="3"/>
      <c r="DNS143" s="3"/>
      <c r="DNT143" s="3"/>
      <c r="DNU143" s="3"/>
      <c r="DNV143" s="3"/>
      <c r="DNW143" s="3"/>
      <c r="DNX143" s="3"/>
      <c r="DNY143" s="3"/>
      <c r="DNZ143" s="3"/>
      <c r="DOA143" s="3"/>
      <c r="DOB143" s="3"/>
      <c r="DOC143" s="3"/>
      <c r="DOD143" s="3"/>
      <c r="DOE143" s="3"/>
      <c r="DOF143" s="3"/>
      <c r="DOG143" s="3"/>
      <c r="DOH143" s="3"/>
      <c r="DOI143" s="3"/>
      <c r="DOJ143" s="3"/>
      <c r="DOK143" s="3"/>
      <c r="DOL143" s="3"/>
      <c r="DOM143" s="3"/>
      <c r="DON143" s="3"/>
      <c r="DOO143" s="3"/>
      <c r="DOP143" s="3"/>
      <c r="DOQ143" s="3"/>
      <c r="DOR143" s="3"/>
      <c r="DOS143" s="3"/>
      <c r="DOT143" s="3"/>
      <c r="DOU143" s="3"/>
      <c r="DOV143" s="3"/>
      <c r="DOW143" s="3"/>
      <c r="DOX143" s="3"/>
      <c r="DOY143" s="3"/>
      <c r="DOZ143" s="3"/>
      <c r="DPA143" s="3"/>
      <c r="DPB143" s="3"/>
      <c r="DPC143" s="3"/>
      <c r="DPD143" s="3"/>
      <c r="DPE143" s="3"/>
      <c r="DPF143" s="3"/>
      <c r="DPG143" s="3"/>
      <c r="DPH143" s="3"/>
      <c r="DPI143" s="3"/>
      <c r="DPJ143" s="3"/>
      <c r="DPK143" s="3"/>
      <c r="DPL143" s="3"/>
      <c r="DPM143" s="3"/>
      <c r="DPN143" s="3"/>
      <c r="DPO143" s="3"/>
      <c r="DPP143" s="3"/>
      <c r="DPQ143" s="3"/>
      <c r="DPR143" s="3"/>
      <c r="DPS143" s="3"/>
      <c r="DPT143" s="3"/>
      <c r="DPU143" s="3"/>
      <c r="DPV143" s="3"/>
      <c r="DPW143" s="3"/>
      <c r="DPX143" s="3"/>
      <c r="DPY143" s="3"/>
      <c r="DPZ143" s="3"/>
      <c r="DQA143" s="3"/>
      <c r="DQB143" s="3"/>
      <c r="DQC143" s="3"/>
      <c r="DQD143" s="3"/>
      <c r="DQE143" s="3"/>
      <c r="DQF143" s="3"/>
      <c r="DQG143" s="3"/>
      <c r="DQH143" s="3"/>
      <c r="DQI143" s="3"/>
      <c r="DQJ143" s="3"/>
      <c r="DQK143" s="3"/>
      <c r="DQL143" s="3"/>
      <c r="DQM143" s="3"/>
      <c r="DQN143" s="3"/>
      <c r="DQO143" s="3"/>
      <c r="DQP143" s="3"/>
      <c r="DQQ143" s="3"/>
      <c r="DQR143" s="3"/>
      <c r="DQS143" s="3"/>
      <c r="DQT143" s="3"/>
      <c r="DQU143" s="3"/>
      <c r="DQV143" s="3"/>
      <c r="DQW143" s="3"/>
      <c r="DQX143" s="3"/>
      <c r="DQY143" s="3"/>
      <c r="DQZ143" s="3"/>
      <c r="DRA143" s="3"/>
      <c r="DRB143" s="3"/>
      <c r="DRC143" s="3"/>
      <c r="DRD143" s="3"/>
      <c r="DRE143" s="3"/>
      <c r="DRF143" s="3"/>
      <c r="DRG143" s="3"/>
      <c r="DRH143" s="3"/>
      <c r="DRI143" s="3"/>
      <c r="DRJ143" s="3"/>
      <c r="DRK143" s="3"/>
      <c r="DRL143" s="3"/>
      <c r="DRM143" s="3"/>
      <c r="DRN143" s="3"/>
      <c r="DRO143" s="3"/>
      <c r="DRP143" s="3"/>
      <c r="DRQ143" s="3"/>
      <c r="DRR143" s="3"/>
      <c r="DRS143" s="3"/>
      <c r="DRT143" s="3"/>
      <c r="DRU143" s="3"/>
      <c r="DRV143" s="3"/>
      <c r="DRW143" s="3"/>
      <c r="DRX143" s="3"/>
      <c r="DRY143" s="3"/>
      <c r="DRZ143" s="3"/>
      <c r="DSA143" s="3"/>
      <c r="DSB143" s="3"/>
      <c r="DSC143" s="3"/>
      <c r="DSD143" s="3"/>
      <c r="DSE143" s="3"/>
      <c r="DSF143" s="3"/>
      <c r="DSG143" s="3"/>
      <c r="DSH143" s="3"/>
      <c r="DSI143" s="3"/>
      <c r="DSJ143" s="3"/>
      <c r="DSK143" s="3"/>
      <c r="DSL143" s="3"/>
      <c r="DSM143" s="3"/>
      <c r="DSN143" s="3"/>
      <c r="DSO143" s="3"/>
      <c r="DSP143" s="3"/>
      <c r="DSQ143" s="3"/>
      <c r="DSR143" s="3"/>
      <c r="DSS143" s="3"/>
      <c r="DST143" s="3"/>
      <c r="DSU143" s="3"/>
      <c r="DSV143" s="3"/>
      <c r="DSW143" s="3"/>
      <c r="DSX143" s="3"/>
      <c r="DSY143" s="3"/>
      <c r="DSZ143" s="3"/>
      <c r="DTA143" s="3"/>
      <c r="DTB143" s="3"/>
      <c r="DTC143" s="3"/>
      <c r="DTD143" s="3"/>
      <c r="DTE143" s="3"/>
      <c r="DTF143" s="3"/>
      <c r="DTG143" s="3"/>
      <c r="DTH143" s="3"/>
      <c r="DTI143" s="3"/>
      <c r="DTJ143" s="3"/>
      <c r="DTK143" s="3"/>
      <c r="DTL143" s="3"/>
      <c r="DTM143" s="3"/>
      <c r="DTN143" s="3"/>
      <c r="DTO143" s="3"/>
      <c r="DTP143" s="3"/>
      <c r="DTQ143" s="3"/>
      <c r="DTR143" s="3"/>
      <c r="DTS143" s="3"/>
      <c r="DTT143" s="3"/>
      <c r="DTU143" s="3"/>
      <c r="DTV143" s="3"/>
      <c r="DTW143" s="3"/>
      <c r="DTX143" s="3"/>
      <c r="DTY143" s="3"/>
      <c r="DTZ143" s="3"/>
      <c r="DUA143" s="3"/>
      <c r="DUB143" s="3"/>
      <c r="DUC143" s="3"/>
      <c r="DUD143" s="3"/>
      <c r="DUE143" s="3"/>
      <c r="DUF143" s="3"/>
      <c r="DUG143" s="3"/>
      <c r="DUH143" s="3"/>
      <c r="DUI143" s="3"/>
      <c r="DUJ143" s="3"/>
      <c r="DUK143" s="3"/>
      <c r="DUL143" s="3"/>
      <c r="DUM143" s="3"/>
      <c r="DUN143" s="3"/>
      <c r="DUO143" s="3"/>
      <c r="DUP143" s="3"/>
      <c r="DUQ143" s="3"/>
      <c r="DUR143" s="3"/>
      <c r="DUS143" s="3"/>
      <c r="DUT143" s="3"/>
      <c r="DUU143" s="3"/>
      <c r="DUV143" s="3"/>
      <c r="DUW143" s="3"/>
      <c r="DUX143" s="3"/>
      <c r="DUY143" s="3"/>
      <c r="DUZ143" s="3"/>
      <c r="DVA143" s="3"/>
      <c r="DVB143" s="3"/>
      <c r="DVC143" s="3"/>
      <c r="DVD143" s="3"/>
      <c r="DVE143" s="3"/>
      <c r="DVF143" s="3"/>
      <c r="DVG143" s="3"/>
      <c r="DVH143" s="3"/>
      <c r="DVI143" s="3"/>
      <c r="DVJ143" s="3"/>
      <c r="DVK143" s="3"/>
      <c r="DVL143" s="3"/>
      <c r="DVM143" s="3"/>
      <c r="DVN143" s="3"/>
      <c r="DVO143" s="3"/>
      <c r="DVP143" s="3"/>
      <c r="DVQ143" s="3"/>
      <c r="DVR143" s="3"/>
      <c r="DVS143" s="3"/>
      <c r="DVT143" s="3"/>
      <c r="DVU143" s="3"/>
      <c r="DVV143" s="3"/>
      <c r="DVW143" s="3"/>
      <c r="DVX143" s="3"/>
      <c r="DVY143" s="3"/>
      <c r="DVZ143" s="3"/>
      <c r="DWA143" s="3"/>
      <c r="DWB143" s="3"/>
      <c r="DWC143" s="3"/>
      <c r="DWD143" s="3"/>
      <c r="DWE143" s="3"/>
      <c r="DWF143" s="3"/>
      <c r="DWG143" s="3"/>
      <c r="DWH143" s="3"/>
      <c r="DWI143" s="3"/>
      <c r="DWJ143" s="3"/>
      <c r="DWK143" s="3"/>
      <c r="DWL143" s="3"/>
      <c r="DWM143" s="3"/>
      <c r="DWN143" s="3"/>
      <c r="DWO143" s="3"/>
      <c r="DWP143" s="3"/>
      <c r="DWQ143" s="3"/>
      <c r="DWR143" s="3"/>
      <c r="DWS143" s="3"/>
      <c r="DWT143" s="3"/>
      <c r="DWU143" s="3"/>
      <c r="DWV143" s="3"/>
      <c r="DWW143" s="3"/>
      <c r="DWX143" s="3"/>
      <c r="DWY143" s="3"/>
      <c r="DWZ143" s="3"/>
      <c r="DXA143" s="3"/>
      <c r="DXB143" s="3"/>
      <c r="DXC143" s="3"/>
      <c r="DXD143" s="3"/>
      <c r="DXE143" s="3"/>
      <c r="DXF143" s="3"/>
      <c r="DXG143" s="3"/>
      <c r="DXH143" s="3"/>
      <c r="DXI143" s="3"/>
      <c r="DXJ143" s="3"/>
      <c r="DXK143" s="3"/>
      <c r="DXL143" s="3"/>
      <c r="DXM143" s="3"/>
      <c r="DXN143" s="3"/>
      <c r="DXO143" s="3"/>
      <c r="DXP143" s="3"/>
      <c r="DXQ143" s="3"/>
      <c r="DXR143" s="3"/>
      <c r="DXS143" s="3"/>
      <c r="DXT143" s="3"/>
      <c r="DXU143" s="3"/>
      <c r="DXV143" s="3"/>
      <c r="DXW143" s="3"/>
      <c r="DXX143" s="3"/>
      <c r="DXY143" s="3"/>
      <c r="DXZ143" s="3"/>
      <c r="DYA143" s="3"/>
      <c r="DYB143" s="3"/>
      <c r="DYC143" s="3"/>
      <c r="DYD143" s="3"/>
      <c r="DYE143" s="3"/>
      <c r="DYF143" s="3"/>
      <c r="DYG143" s="3"/>
      <c r="DYH143" s="3"/>
      <c r="DYI143" s="3"/>
      <c r="DYJ143" s="3"/>
      <c r="DYK143" s="3"/>
      <c r="DYL143" s="3"/>
      <c r="DYM143" s="3"/>
      <c r="DYN143" s="3"/>
      <c r="DYO143" s="3"/>
      <c r="DYP143" s="3"/>
      <c r="DYQ143" s="3"/>
      <c r="DYR143" s="3"/>
      <c r="DYS143" s="3"/>
      <c r="DYT143" s="3"/>
      <c r="DYU143" s="3"/>
      <c r="DYV143" s="3"/>
      <c r="DYW143" s="3"/>
      <c r="DYX143" s="3"/>
      <c r="DYY143" s="3"/>
      <c r="DYZ143" s="3"/>
      <c r="DZA143" s="3"/>
      <c r="DZB143" s="3"/>
      <c r="DZC143" s="3"/>
      <c r="DZD143" s="3"/>
      <c r="DZE143" s="3"/>
      <c r="DZF143" s="3"/>
      <c r="DZG143" s="3"/>
      <c r="DZH143" s="3"/>
      <c r="DZI143" s="3"/>
      <c r="DZJ143" s="3"/>
      <c r="DZK143" s="3"/>
      <c r="DZL143" s="3"/>
      <c r="DZM143" s="3"/>
      <c r="DZN143" s="3"/>
      <c r="DZO143" s="3"/>
      <c r="DZP143" s="3"/>
      <c r="DZQ143" s="3"/>
      <c r="DZR143" s="3"/>
      <c r="DZS143" s="3"/>
      <c r="DZT143" s="3"/>
      <c r="DZU143" s="3"/>
      <c r="DZV143" s="3"/>
      <c r="DZW143" s="3"/>
      <c r="DZX143" s="3"/>
      <c r="DZY143" s="3"/>
      <c r="DZZ143" s="3"/>
      <c r="EAA143" s="3"/>
      <c r="EAB143" s="3"/>
      <c r="EAC143" s="3"/>
      <c r="EAD143" s="3"/>
      <c r="EAE143" s="3"/>
      <c r="EAF143" s="3"/>
      <c r="EAG143" s="3"/>
      <c r="EAH143" s="3"/>
      <c r="EAI143" s="3"/>
      <c r="EAJ143" s="3"/>
      <c r="EAK143" s="3"/>
      <c r="EAL143" s="3"/>
      <c r="EAM143" s="3"/>
    </row>
    <row r="144" spans="1:3419" ht="20.100000000000001" customHeight="1" x14ac:dyDescent="0.25">
      <c r="A144" s="285"/>
      <c r="B144" s="74" t="s">
        <v>8</v>
      </c>
      <c r="C144" s="54" t="s">
        <v>73</v>
      </c>
      <c r="D144" s="88">
        <v>513</v>
      </c>
      <c r="E144" s="89">
        <v>435</v>
      </c>
      <c r="F144" s="89">
        <v>550</v>
      </c>
      <c r="G144" s="89">
        <v>474</v>
      </c>
      <c r="H144" s="89">
        <v>578</v>
      </c>
      <c r="I144" s="89">
        <v>637</v>
      </c>
      <c r="J144" s="89">
        <v>669</v>
      </c>
      <c r="K144" s="89">
        <v>533</v>
      </c>
      <c r="L144" s="89">
        <v>565</v>
      </c>
      <c r="M144" s="89">
        <v>540</v>
      </c>
      <c r="N144" s="89">
        <v>569</v>
      </c>
      <c r="O144" s="89">
        <v>641</v>
      </c>
      <c r="P144" s="78">
        <v>6704</v>
      </c>
      <c r="Q144" s="90">
        <v>465</v>
      </c>
      <c r="R144" s="90">
        <v>469</v>
      </c>
      <c r="S144" s="90">
        <v>580</v>
      </c>
      <c r="T144" s="90">
        <v>595</v>
      </c>
      <c r="U144" s="90">
        <v>611</v>
      </c>
      <c r="V144" s="90">
        <v>682</v>
      </c>
      <c r="W144" s="90">
        <v>620</v>
      </c>
      <c r="X144" s="90">
        <v>577</v>
      </c>
      <c r="Y144" s="90">
        <v>511</v>
      </c>
      <c r="Z144" s="91">
        <v>552</v>
      </c>
      <c r="AA144" s="91">
        <v>472</v>
      </c>
      <c r="AB144" s="91">
        <v>570</v>
      </c>
      <c r="AC144" s="72">
        <v>6704</v>
      </c>
      <c r="AD144" s="77">
        <v>443</v>
      </c>
      <c r="AE144" s="77">
        <v>440</v>
      </c>
      <c r="AF144" s="77">
        <v>537</v>
      </c>
      <c r="AG144" s="77">
        <v>484</v>
      </c>
      <c r="AH144" s="77">
        <v>542</v>
      </c>
      <c r="AI144" s="77">
        <v>493</v>
      </c>
      <c r="AJ144" s="77">
        <v>423</v>
      </c>
      <c r="AK144" s="77">
        <v>430</v>
      </c>
      <c r="AL144" s="77">
        <v>446</v>
      </c>
      <c r="AM144" s="77">
        <v>398</v>
      </c>
      <c r="AN144" s="77">
        <v>437</v>
      </c>
      <c r="AO144" s="77">
        <v>517</v>
      </c>
      <c r="AP144" s="56">
        <v>385</v>
      </c>
      <c r="AQ144" s="39">
        <v>271</v>
      </c>
      <c r="AR144" s="39">
        <v>366</v>
      </c>
      <c r="AS144" s="39">
        <v>382</v>
      </c>
      <c r="AT144" s="39">
        <v>434</v>
      </c>
      <c r="AU144" s="39">
        <v>337</v>
      </c>
      <c r="AV144" s="39">
        <v>278</v>
      </c>
      <c r="AW144" s="39">
        <v>286</v>
      </c>
      <c r="AX144" s="39">
        <v>258</v>
      </c>
      <c r="AY144" s="39">
        <v>279</v>
      </c>
      <c r="AZ144" s="39">
        <v>215</v>
      </c>
      <c r="BA144" s="39">
        <v>225</v>
      </c>
      <c r="BB144" s="49">
        <v>273</v>
      </c>
      <c r="BC144" s="39">
        <v>222</v>
      </c>
      <c r="BD144" s="39">
        <v>222</v>
      </c>
      <c r="BE144" s="39">
        <v>234</v>
      </c>
      <c r="BF144" s="39">
        <v>176</v>
      </c>
      <c r="BG144" s="39">
        <v>177</v>
      </c>
      <c r="BH144" s="39">
        <v>169</v>
      </c>
      <c r="BI144" s="39">
        <v>218</v>
      </c>
      <c r="BJ144" s="39">
        <v>153</v>
      </c>
      <c r="BK144" s="39">
        <v>180</v>
      </c>
      <c r="BL144" s="39">
        <v>125</v>
      </c>
      <c r="BM144" s="39">
        <v>183</v>
      </c>
      <c r="BN144" s="208">
        <f t="shared" si="53"/>
        <v>2332</v>
      </c>
      <c r="BO144" s="23">
        <v>197</v>
      </c>
      <c r="BP144" s="23">
        <v>200</v>
      </c>
      <c r="BQ144" s="23">
        <v>246</v>
      </c>
      <c r="BR144" s="23">
        <v>235</v>
      </c>
      <c r="BS144" s="23">
        <v>267</v>
      </c>
      <c r="BT144" s="23">
        <v>202</v>
      </c>
      <c r="BU144" s="23">
        <v>188</v>
      </c>
      <c r="BV144" s="23">
        <v>246</v>
      </c>
      <c r="BW144" s="23">
        <v>63</v>
      </c>
      <c r="BX144" s="23">
        <v>45</v>
      </c>
      <c r="BY144" s="23">
        <v>21</v>
      </c>
      <c r="BZ144" s="23">
        <v>21</v>
      </c>
      <c r="CA144" s="226">
        <f t="shared" si="29"/>
        <v>1931</v>
      </c>
      <c r="CB144" s="56">
        <v>24</v>
      </c>
      <c r="CC144" s="39">
        <v>5</v>
      </c>
      <c r="CD144" s="39">
        <v>0</v>
      </c>
      <c r="CE144" s="39">
        <v>2</v>
      </c>
      <c r="CF144" s="39">
        <v>1</v>
      </c>
      <c r="CG144" s="39">
        <v>1</v>
      </c>
      <c r="CH144" s="39">
        <v>5</v>
      </c>
      <c r="CI144" s="39">
        <v>10</v>
      </c>
      <c r="CJ144" s="39">
        <v>3</v>
      </c>
      <c r="CK144" s="39">
        <v>11</v>
      </c>
      <c r="CL144" s="39">
        <v>5</v>
      </c>
      <c r="CM144" s="39">
        <v>22</v>
      </c>
      <c r="CN144" s="208">
        <f>SUM(CB144:CM144)</f>
        <v>89</v>
      </c>
      <c r="CO144" s="39">
        <v>4</v>
      </c>
      <c r="CP144" s="39">
        <v>21</v>
      </c>
      <c r="CQ144" s="39">
        <v>26</v>
      </c>
      <c r="CR144" s="39">
        <v>21</v>
      </c>
      <c r="CS144" s="39">
        <v>23</v>
      </c>
      <c r="CT144" s="39">
        <v>24</v>
      </c>
      <c r="CU144" s="39">
        <v>26</v>
      </c>
      <c r="CV144" s="39">
        <v>29</v>
      </c>
      <c r="CW144" s="39">
        <v>29</v>
      </c>
      <c r="CX144" s="39">
        <v>29</v>
      </c>
      <c r="CY144" s="39">
        <v>31</v>
      </c>
      <c r="CZ144" s="39">
        <v>22</v>
      </c>
      <c r="DA144" s="226">
        <f t="shared" si="59"/>
        <v>285</v>
      </c>
      <c r="DB144" s="39">
        <v>13</v>
      </c>
      <c r="DC144" s="39">
        <v>12</v>
      </c>
      <c r="DD144" s="39">
        <v>28</v>
      </c>
      <c r="DE144" s="39">
        <v>37</v>
      </c>
      <c r="DF144" s="39">
        <v>59</v>
      </c>
      <c r="DG144" s="39">
        <v>72</v>
      </c>
      <c r="DH144" s="39">
        <v>68</v>
      </c>
      <c r="DI144" s="39">
        <v>61</v>
      </c>
      <c r="DJ144" s="39">
        <v>38</v>
      </c>
      <c r="DK144" s="39">
        <v>28</v>
      </c>
      <c r="DL144" s="39">
        <v>15</v>
      </c>
      <c r="DM144" s="39">
        <v>36</v>
      </c>
      <c r="DN144" s="226">
        <f t="shared" si="62"/>
        <v>467</v>
      </c>
      <c r="DO144" s="39">
        <v>36</v>
      </c>
      <c r="DP144" s="39">
        <v>27</v>
      </c>
      <c r="DT144" s="119"/>
      <c r="DU144" s="119"/>
      <c r="DV144" s="119"/>
      <c r="DW144" s="119"/>
      <c r="DX144" s="119"/>
      <c r="DY144" s="119"/>
      <c r="DZ144" s="119"/>
      <c r="EA144" s="119"/>
      <c r="EB144" s="119"/>
      <c r="EC144" s="119"/>
      <c r="ED144" s="119"/>
      <c r="EE144" s="119"/>
      <c r="EF144" s="119"/>
      <c r="EG144" s="119"/>
      <c r="EH144" s="119"/>
      <c r="EI144" s="119"/>
      <c r="EJ144" s="119"/>
      <c r="EK144" s="119"/>
    </row>
    <row r="145" spans="1:141" ht="20.100000000000001" customHeight="1" x14ac:dyDescent="0.25">
      <c r="A145" s="285"/>
      <c r="B145" s="74" t="s">
        <v>9</v>
      </c>
      <c r="C145" s="75" t="s">
        <v>10</v>
      </c>
      <c r="D145" s="88">
        <v>47</v>
      </c>
      <c r="E145" s="89">
        <v>41</v>
      </c>
      <c r="F145" s="89">
        <v>60</v>
      </c>
      <c r="G145" s="89">
        <v>56</v>
      </c>
      <c r="H145" s="89">
        <v>61</v>
      </c>
      <c r="I145" s="89">
        <v>53</v>
      </c>
      <c r="J145" s="89">
        <v>48</v>
      </c>
      <c r="K145" s="89">
        <v>46</v>
      </c>
      <c r="L145" s="89">
        <v>39</v>
      </c>
      <c r="M145" s="89">
        <v>40</v>
      </c>
      <c r="N145" s="89">
        <v>65</v>
      </c>
      <c r="O145" s="89">
        <v>50</v>
      </c>
      <c r="P145" s="72">
        <v>606</v>
      </c>
      <c r="Q145" s="81">
        <v>36</v>
      </c>
      <c r="R145" s="81">
        <v>31</v>
      </c>
      <c r="S145" s="81">
        <v>49</v>
      </c>
      <c r="T145" s="81">
        <v>35</v>
      </c>
      <c r="U145" s="81">
        <v>38</v>
      </c>
      <c r="V145" s="81">
        <v>48</v>
      </c>
      <c r="W145" s="81">
        <v>34</v>
      </c>
      <c r="X145" s="81">
        <v>28</v>
      </c>
      <c r="Y145" s="81">
        <v>44</v>
      </c>
      <c r="Z145" s="92">
        <v>50</v>
      </c>
      <c r="AA145" s="92">
        <v>45</v>
      </c>
      <c r="AB145" s="92">
        <v>44</v>
      </c>
      <c r="AC145" s="72">
        <v>482</v>
      </c>
      <c r="AD145" s="82">
        <v>46</v>
      </c>
      <c r="AE145" s="82">
        <v>52</v>
      </c>
      <c r="AF145" s="82">
        <v>44</v>
      </c>
      <c r="AG145" s="82">
        <v>32</v>
      </c>
      <c r="AH145" s="82">
        <v>47</v>
      </c>
      <c r="AI145" s="82">
        <v>45</v>
      </c>
      <c r="AJ145" s="82">
        <v>60</v>
      </c>
      <c r="AK145" s="82">
        <v>51</v>
      </c>
      <c r="AL145" s="82">
        <v>55</v>
      </c>
      <c r="AM145" s="123">
        <v>48</v>
      </c>
      <c r="AN145" s="123">
        <v>49</v>
      </c>
      <c r="AO145" s="123">
        <v>59</v>
      </c>
      <c r="AP145" s="56">
        <v>40</v>
      </c>
      <c r="AQ145" s="39">
        <v>40</v>
      </c>
      <c r="AR145" s="39">
        <v>63</v>
      </c>
      <c r="AS145" s="39">
        <v>50</v>
      </c>
      <c r="AT145" s="39">
        <v>71</v>
      </c>
      <c r="AU145" s="39">
        <v>44</v>
      </c>
      <c r="AV145" s="39">
        <v>59</v>
      </c>
      <c r="AW145" s="39">
        <v>57</v>
      </c>
      <c r="AX145" s="39">
        <v>40</v>
      </c>
      <c r="AY145" s="39">
        <v>51</v>
      </c>
      <c r="AZ145" s="39">
        <v>36</v>
      </c>
      <c r="BA145" s="39">
        <v>40</v>
      </c>
      <c r="BB145" s="56">
        <v>39</v>
      </c>
      <c r="BC145" s="39">
        <v>56</v>
      </c>
      <c r="BD145" s="39">
        <v>56</v>
      </c>
      <c r="BE145" s="39">
        <v>45</v>
      </c>
      <c r="BF145" s="39">
        <v>50</v>
      </c>
      <c r="BG145" s="39">
        <v>50</v>
      </c>
      <c r="BH145" s="39">
        <v>50</v>
      </c>
      <c r="BI145" s="39">
        <v>50</v>
      </c>
      <c r="BJ145" s="39">
        <v>62</v>
      </c>
      <c r="BK145" s="39">
        <v>64</v>
      </c>
      <c r="BL145" s="39">
        <v>63</v>
      </c>
      <c r="BM145" s="39">
        <v>55</v>
      </c>
      <c r="BN145" s="208">
        <f t="shared" si="53"/>
        <v>640</v>
      </c>
      <c r="BO145" s="39">
        <v>55</v>
      </c>
      <c r="BP145" s="39">
        <v>54</v>
      </c>
      <c r="BQ145" s="39">
        <v>49</v>
      </c>
      <c r="BR145" s="39">
        <v>53</v>
      </c>
      <c r="BS145" s="39">
        <v>56</v>
      </c>
      <c r="BT145" s="39">
        <v>54</v>
      </c>
      <c r="BU145" s="39">
        <v>66</v>
      </c>
      <c r="BV145" s="39">
        <v>56</v>
      </c>
      <c r="BW145" s="39">
        <v>69</v>
      </c>
      <c r="BX145" s="39">
        <v>75</v>
      </c>
      <c r="BY145" s="39">
        <v>62</v>
      </c>
      <c r="BZ145" s="39">
        <v>66</v>
      </c>
      <c r="CA145" s="226">
        <f t="shared" si="29"/>
        <v>715</v>
      </c>
      <c r="CB145" s="56">
        <v>50</v>
      </c>
      <c r="CC145" s="39">
        <v>48</v>
      </c>
      <c r="CD145" s="39">
        <v>53</v>
      </c>
      <c r="CE145" s="39">
        <v>57</v>
      </c>
      <c r="CF145" s="39">
        <v>39</v>
      </c>
      <c r="CG145" s="39">
        <v>68</v>
      </c>
      <c r="CH145" s="39">
        <v>56</v>
      </c>
      <c r="CI145" s="39">
        <v>53</v>
      </c>
      <c r="CJ145" s="39">
        <v>56</v>
      </c>
      <c r="CK145" s="39">
        <v>61</v>
      </c>
      <c r="CL145" s="39">
        <v>55</v>
      </c>
      <c r="CM145" s="39">
        <v>54</v>
      </c>
      <c r="CN145" s="208">
        <f t="shared" ref="CN145:CN178" si="63">SUM(CB145:CM145)</f>
        <v>650</v>
      </c>
      <c r="CO145" s="39">
        <v>58</v>
      </c>
      <c r="CP145" s="39">
        <v>32</v>
      </c>
      <c r="CQ145" s="39">
        <v>60</v>
      </c>
      <c r="CR145" s="39">
        <v>61</v>
      </c>
      <c r="CS145" s="39">
        <v>57</v>
      </c>
      <c r="CT145" s="39">
        <v>56</v>
      </c>
      <c r="CU145" s="39">
        <v>53</v>
      </c>
      <c r="CV145" s="39">
        <v>61</v>
      </c>
      <c r="CW145" s="39">
        <v>52</v>
      </c>
      <c r="CX145" s="39">
        <v>46</v>
      </c>
      <c r="CY145" s="39">
        <v>51</v>
      </c>
      <c r="CZ145" s="39">
        <v>40</v>
      </c>
      <c r="DA145" s="226">
        <f t="shared" si="59"/>
        <v>627</v>
      </c>
      <c r="DB145" s="39">
        <v>47</v>
      </c>
      <c r="DC145" s="39">
        <v>44</v>
      </c>
      <c r="DD145" s="39">
        <v>41</v>
      </c>
      <c r="DE145" s="39">
        <v>41</v>
      </c>
      <c r="DF145" s="39">
        <v>48</v>
      </c>
      <c r="DG145" s="39">
        <v>41</v>
      </c>
      <c r="DH145" s="39">
        <v>40</v>
      </c>
      <c r="DI145" s="39">
        <v>32</v>
      </c>
      <c r="DJ145" s="39">
        <v>34</v>
      </c>
      <c r="DK145" s="39">
        <v>44</v>
      </c>
      <c r="DL145" s="39">
        <v>34</v>
      </c>
      <c r="DM145" s="39">
        <v>50</v>
      </c>
      <c r="DN145" s="226">
        <f t="shared" si="62"/>
        <v>496</v>
      </c>
      <c r="DO145" s="39">
        <v>36</v>
      </c>
      <c r="DP145" s="39">
        <v>36</v>
      </c>
      <c r="DT145" s="119"/>
      <c r="DU145" s="119"/>
      <c r="DV145" s="119"/>
      <c r="DW145" s="119"/>
      <c r="DX145" s="119"/>
      <c r="DY145" s="119"/>
      <c r="DZ145" s="119"/>
      <c r="EA145" s="119"/>
      <c r="EB145" s="119"/>
      <c r="EC145" s="119"/>
      <c r="ED145" s="119"/>
      <c r="EE145" s="119"/>
      <c r="EF145" s="119"/>
      <c r="EG145" s="119"/>
      <c r="EH145" s="119"/>
      <c r="EI145" s="119"/>
      <c r="EJ145" s="119"/>
      <c r="EK145" s="119"/>
    </row>
    <row r="146" spans="1:141" ht="20.100000000000001" customHeight="1" x14ac:dyDescent="0.25">
      <c r="A146" s="285"/>
      <c r="B146" s="74" t="s">
        <v>11</v>
      </c>
      <c r="C146" s="75" t="s">
        <v>12</v>
      </c>
      <c r="D146" s="88">
        <v>45</v>
      </c>
      <c r="E146" s="89">
        <v>45</v>
      </c>
      <c r="F146" s="89">
        <v>71</v>
      </c>
      <c r="G146" s="89">
        <v>70</v>
      </c>
      <c r="H146" s="89">
        <v>54</v>
      </c>
      <c r="I146" s="89">
        <v>50</v>
      </c>
      <c r="J146" s="89">
        <v>61</v>
      </c>
      <c r="K146" s="89">
        <v>44</v>
      </c>
      <c r="L146" s="89">
        <v>45</v>
      </c>
      <c r="M146" s="89">
        <v>41</v>
      </c>
      <c r="N146" s="89">
        <v>43</v>
      </c>
      <c r="O146" s="89">
        <v>50</v>
      </c>
      <c r="P146" s="72">
        <v>619</v>
      </c>
      <c r="Q146" s="81">
        <v>37</v>
      </c>
      <c r="R146" s="81">
        <v>31</v>
      </c>
      <c r="S146" s="81">
        <v>43</v>
      </c>
      <c r="T146" s="81">
        <v>33</v>
      </c>
      <c r="U146" s="81">
        <v>33</v>
      </c>
      <c r="V146" s="81">
        <v>41</v>
      </c>
      <c r="W146" s="81">
        <v>34</v>
      </c>
      <c r="X146" s="81">
        <v>32</v>
      </c>
      <c r="Y146" s="81">
        <v>35</v>
      </c>
      <c r="Z146" s="92">
        <v>48</v>
      </c>
      <c r="AA146" s="92">
        <v>39</v>
      </c>
      <c r="AB146" s="92">
        <v>51</v>
      </c>
      <c r="AC146" s="72">
        <v>457</v>
      </c>
      <c r="AD146" s="82">
        <v>48</v>
      </c>
      <c r="AE146" s="82">
        <v>45</v>
      </c>
      <c r="AF146" s="82">
        <v>51</v>
      </c>
      <c r="AG146" s="82">
        <v>30</v>
      </c>
      <c r="AH146" s="82">
        <v>48</v>
      </c>
      <c r="AI146" s="82">
        <v>48</v>
      </c>
      <c r="AJ146" s="82">
        <v>58</v>
      </c>
      <c r="AK146" s="82">
        <v>48</v>
      </c>
      <c r="AL146" s="82">
        <v>47</v>
      </c>
      <c r="AM146" s="123">
        <v>57</v>
      </c>
      <c r="AN146" s="123">
        <v>47</v>
      </c>
      <c r="AO146" s="123">
        <v>58</v>
      </c>
      <c r="AP146" s="56">
        <v>41</v>
      </c>
      <c r="AQ146" s="39">
        <v>30</v>
      </c>
      <c r="AR146" s="39">
        <v>60</v>
      </c>
      <c r="AS146" s="39">
        <v>41</v>
      </c>
      <c r="AT146" s="39">
        <v>52</v>
      </c>
      <c r="AU146" s="39">
        <v>43</v>
      </c>
      <c r="AV146" s="39">
        <v>55</v>
      </c>
      <c r="AW146" s="39">
        <v>54</v>
      </c>
      <c r="AX146" s="39">
        <v>44</v>
      </c>
      <c r="AY146" s="39">
        <v>46</v>
      </c>
      <c r="AZ146" s="39">
        <v>38</v>
      </c>
      <c r="BA146" s="39">
        <v>43</v>
      </c>
      <c r="BB146" s="56">
        <v>34</v>
      </c>
      <c r="BC146" s="39">
        <v>28</v>
      </c>
      <c r="BD146" s="39">
        <v>49</v>
      </c>
      <c r="BE146" s="39">
        <v>48</v>
      </c>
      <c r="BF146" s="39">
        <v>59</v>
      </c>
      <c r="BG146" s="39">
        <v>49</v>
      </c>
      <c r="BH146" s="39">
        <v>51</v>
      </c>
      <c r="BI146" s="39">
        <v>53</v>
      </c>
      <c r="BJ146" s="39">
        <v>59</v>
      </c>
      <c r="BK146" s="39">
        <v>63</v>
      </c>
      <c r="BL146" s="39">
        <v>61</v>
      </c>
      <c r="BM146" s="39">
        <v>52</v>
      </c>
      <c r="BN146" s="208">
        <f t="shared" si="53"/>
        <v>606</v>
      </c>
      <c r="BO146" s="39">
        <v>52</v>
      </c>
      <c r="BP146" s="39">
        <v>50</v>
      </c>
      <c r="BQ146" s="39">
        <v>53</v>
      </c>
      <c r="BR146" s="39">
        <v>45</v>
      </c>
      <c r="BS146" s="39">
        <v>58</v>
      </c>
      <c r="BT146" s="39">
        <v>42</v>
      </c>
      <c r="BU146" s="39">
        <v>67</v>
      </c>
      <c r="BV146" s="39">
        <v>50</v>
      </c>
      <c r="BW146" s="39">
        <v>67</v>
      </c>
      <c r="BX146" s="39">
        <v>76</v>
      </c>
      <c r="BY146" s="39">
        <v>64</v>
      </c>
      <c r="BZ146" s="39">
        <v>56</v>
      </c>
      <c r="CA146" s="226">
        <f t="shared" si="29"/>
        <v>680</v>
      </c>
      <c r="CB146" s="56">
        <v>51</v>
      </c>
      <c r="CC146" s="39">
        <v>38</v>
      </c>
      <c r="CD146" s="39">
        <v>60</v>
      </c>
      <c r="CE146" s="39">
        <v>55</v>
      </c>
      <c r="CF146" s="39">
        <v>49</v>
      </c>
      <c r="CG146" s="39">
        <v>56</v>
      </c>
      <c r="CH146" s="39">
        <v>63</v>
      </c>
      <c r="CI146" s="39">
        <v>48</v>
      </c>
      <c r="CJ146" s="39">
        <v>57</v>
      </c>
      <c r="CK146" s="39">
        <v>61</v>
      </c>
      <c r="CL146" s="39">
        <v>52</v>
      </c>
      <c r="CM146" s="39">
        <v>64</v>
      </c>
      <c r="CN146" s="208">
        <f t="shared" si="63"/>
        <v>654</v>
      </c>
      <c r="CO146" s="39">
        <v>60</v>
      </c>
      <c r="CP146" s="39">
        <v>32</v>
      </c>
      <c r="CQ146" s="39">
        <v>60</v>
      </c>
      <c r="CR146" s="39">
        <v>69</v>
      </c>
      <c r="CS146" s="39">
        <v>59</v>
      </c>
      <c r="CT146" s="39">
        <v>26</v>
      </c>
      <c r="CU146" s="39">
        <v>20</v>
      </c>
      <c r="CV146" s="39">
        <v>55</v>
      </c>
      <c r="CW146" s="39">
        <v>70</v>
      </c>
      <c r="CX146" s="39">
        <v>55</v>
      </c>
      <c r="CY146" s="39">
        <v>49</v>
      </c>
      <c r="CZ146" s="39">
        <v>48</v>
      </c>
      <c r="DA146" s="226">
        <f t="shared" si="59"/>
        <v>603</v>
      </c>
      <c r="DB146" s="39">
        <v>58</v>
      </c>
      <c r="DC146" s="39">
        <v>52</v>
      </c>
      <c r="DD146" s="39">
        <v>44</v>
      </c>
      <c r="DE146" s="39">
        <v>47</v>
      </c>
      <c r="DF146" s="39">
        <v>54</v>
      </c>
      <c r="DG146" s="39">
        <v>45</v>
      </c>
      <c r="DH146" s="39">
        <v>57</v>
      </c>
      <c r="DI146" s="39">
        <v>40</v>
      </c>
      <c r="DJ146" s="39">
        <v>43</v>
      </c>
      <c r="DK146" s="39">
        <v>42</v>
      </c>
      <c r="DL146" s="39">
        <v>38</v>
      </c>
      <c r="DM146" s="39">
        <v>47</v>
      </c>
      <c r="DN146" s="226">
        <f t="shared" si="62"/>
        <v>567</v>
      </c>
      <c r="DO146" s="39">
        <v>49</v>
      </c>
      <c r="DP146" s="39">
        <v>41</v>
      </c>
      <c r="DT146" s="119"/>
      <c r="DU146" s="119"/>
      <c r="DV146" s="119"/>
      <c r="DW146" s="119"/>
      <c r="DX146" s="119"/>
      <c r="DY146" s="119"/>
      <c r="DZ146" s="119"/>
      <c r="EA146" s="119"/>
      <c r="EB146" s="119"/>
      <c r="EC146" s="119"/>
      <c r="ED146" s="119"/>
      <c r="EE146" s="119"/>
      <c r="EF146" s="119"/>
      <c r="EG146" s="119"/>
      <c r="EH146" s="119"/>
      <c r="EI146" s="119"/>
      <c r="EJ146" s="119"/>
      <c r="EK146" s="119"/>
    </row>
    <row r="147" spans="1:141" ht="20.100000000000001" customHeight="1" x14ac:dyDescent="0.25">
      <c r="A147" s="285"/>
      <c r="B147" s="74" t="s">
        <v>13</v>
      </c>
      <c r="C147" s="55" t="s">
        <v>75</v>
      </c>
      <c r="D147" s="88">
        <v>1</v>
      </c>
      <c r="E147" s="89">
        <v>1</v>
      </c>
      <c r="F147" s="89">
        <v>1</v>
      </c>
      <c r="G147" s="89">
        <v>1</v>
      </c>
      <c r="H147" s="89">
        <v>2</v>
      </c>
      <c r="I147" s="89">
        <v>2</v>
      </c>
      <c r="J147" s="89">
        <v>1</v>
      </c>
      <c r="K147" s="89">
        <v>2</v>
      </c>
      <c r="L147" s="89">
        <v>1</v>
      </c>
      <c r="M147" s="89">
        <v>1</v>
      </c>
      <c r="N147" s="89">
        <v>1</v>
      </c>
      <c r="O147" s="89">
        <v>1</v>
      </c>
      <c r="P147" s="72">
        <v>15</v>
      </c>
      <c r="Q147" s="81">
        <v>1</v>
      </c>
      <c r="R147" s="81">
        <v>1</v>
      </c>
      <c r="S147" s="81">
        <v>1</v>
      </c>
      <c r="T147" s="81">
        <v>1</v>
      </c>
      <c r="U147" s="81">
        <v>1</v>
      </c>
      <c r="V147" s="81">
        <v>1</v>
      </c>
      <c r="W147" s="81">
        <v>1</v>
      </c>
      <c r="X147" s="81">
        <v>1</v>
      </c>
      <c r="Y147" s="81">
        <v>1</v>
      </c>
      <c r="Z147" s="92">
        <v>1</v>
      </c>
      <c r="AA147" s="92">
        <v>1</v>
      </c>
      <c r="AB147" s="92">
        <v>1</v>
      </c>
      <c r="AC147" s="72">
        <v>12</v>
      </c>
      <c r="AD147" s="82">
        <v>1</v>
      </c>
      <c r="AE147" s="82">
        <v>1</v>
      </c>
      <c r="AF147" s="82">
        <v>1</v>
      </c>
      <c r="AG147" s="82">
        <v>1</v>
      </c>
      <c r="AH147" s="82">
        <v>1</v>
      </c>
      <c r="AI147" s="82">
        <v>1</v>
      </c>
      <c r="AJ147" s="82">
        <v>3</v>
      </c>
      <c r="AK147" s="82">
        <v>1</v>
      </c>
      <c r="AL147" s="82">
        <v>1</v>
      </c>
      <c r="AM147" s="123">
        <v>1</v>
      </c>
      <c r="AN147" s="123">
        <v>1</v>
      </c>
      <c r="AO147" s="123">
        <v>1</v>
      </c>
      <c r="AP147" s="56">
        <v>1</v>
      </c>
      <c r="AQ147" s="39">
        <v>1</v>
      </c>
      <c r="AR147" s="39">
        <v>1</v>
      </c>
      <c r="AS147" s="39">
        <v>1</v>
      </c>
      <c r="AT147" s="39">
        <v>2</v>
      </c>
      <c r="AU147" s="39">
        <v>1</v>
      </c>
      <c r="AV147" s="39">
        <v>1</v>
      </c>
      <c r="AW147" s="39">
        <v>1</v>
      </c>
      <c r="AX147" s="39">
        <v>0</v>
      </c>
      <c r="AY147" s="39">
        <v>2</v>
      </c>
      <c r="AZ147" s="39">
        <v>1</v>
      </c>
      <c r="BA147" s="39">
        <v>1</v>
      </c>
      <c r="BB147" s="56">
        <v>1</v>
      </c>
      <c r="BC147" s="39">
        <v>1</v>
      </c>
      <c r="BD147" s="39">
        <v>1</v>
      </c>
      <c r="BE147" s="39">
        <v>1</v>
      </c>
      <c r="BF147" s="39">
        <v>2</v>
      </c>
      <c r="BG147" s="39">
        <v>1</v>
      </c>
      <c r="BH147" s="39">
        <v>1</v>
      </c>
      <c r="BI147" s="39">
        <v>2</v>
      </c>
      <c r="BJ147" s="39">
        <v>3</v>
      </c>
      <c r="BK147" s="39">
        <v>2</v>
      </c>
      <c r="BL147" s="39">
        <v>1</v>
      </c>
      <c r="BM147" s="39">
        <v>1</v>
      </c>
      <c r="BN147" s="208">
        <f t="shared" si="53"/>
        <v>17</v>
      </c>
      <c r="BO147" s="39">
        <v>1</v>
      </c>
      <c r="BP147" s="39">
        <v>1</v>
      </c>
      <c r="BQ147" s="39">
        <v>1</v>
      </c>
      <c r="BR147" s="39">
        <v>1</v>
      </c>
      <c r="BS147" s="39">
        <v>1</v>
      </c>
      <c r="BT147" s="39">
        <v>1</v>
      </c>
      <c r="BU147" s="39">
        <v>1</v>
      </c>
      <c r="BV147" s="39">
        <v>1</v>
      </c>
      <c r="BW147" s="39">
        <v>0</v>
      </c>
      <c r="BX147" s="39">
        <v>0</v>
      </c>
      <c r="BY147" s="39">
        <v>0</v>
      </c>
      <c r="BZ147" s="39">
        <v>0</v>
      </c>
      <c r="CA147" s="226">
        <f t="shared" si="29"/>
        <v>8</v>
      </c>
      <c r="CB147" s="56">
        <v>0</v>
      </c>
      <c r="CC147" s="39">
        <v>0</v>
      </c>
      <c r="CD147" s="39">
        <v>0</v>
      </c>
      <c r="CE147" s="39">
        <v>0</v>
      </c>
      <c r="CF147" s="39">
        <v>0</v>
      </c>
      <c r="CG147" s="39">
        <v>0</v>
      </c>
      <c r="CH147" s="39">
        <v>0</v>
      </c>
      <c r="CI147" s="39">
        <v>0</v>
      </c>
      <c r="CJ147" s="39">
        <v>0</v>
      </c>
      <c r="CK147" s="39">
        <v>0</v>
      </c>
      <c r="CL147" s="39">
        <v>0</v>
      </c>
      <c r="CM147" s="39">
        <v>0</v>
      </c>
      <c r="CN147" s="208">
        <f t="shared" si="63"/>
        <v>0</v>
      </c>
      <c r="CO147" s="39">
        <v>0</v>
      </c>
      <c r="CP147" s="39">
        <v>0</v>
      </c>
      <c r="CQ147" s="39">
        <v>0</v>
      </c>
      <c r="CR147" s="39">
        <v>0</v>
      </c>
      <c r="CS147" s="39">
        <v>0</v>
      </c>
      <c r="CT147" s="39">
        <v>0</v>
      </c>
      <c r="CU147" s="39">
        <v>0</v>
      </c>
      <c r="CV147" s="39">
        <v>0</v>
      </c>
      <c r="CW147" s="39">
        <v>0</v>
      </c>
      <c r="CX147" s="39">
        <v>0</v>
      </c>
      <c r="CY147" s="39">
        <v>0</v>
      </c>
      <c r="CZ147" s="39">
        <v>0</v>
      </c>
      <c r="DA147" s="226">
        <f t="shared" si="59"/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39">
        <v>0</v>
      </c>
      <c r="DJ147" s="39">
        <v>0</v>
      </c>
      <c r="DK147" s="39">
        <v>0</v>
      </c>
      <c r="DL147" s="39">
        <v>0</v>
      </c>
      <c r="DM147" s="39">
        <v>0</v>
      </c>
      <c r="DN147" s="226">
        <f t="shared" si="62"/>
        <v>0</v>
      </c>
      <c r="DO147" s="39">
        <v>0</v>
      </c>
      <c r="DP147" s="39">
        <v>0</v>
      </c>
      <c r="DT147" s="119"/>
      <c r="DU147" s="119"/>
      <c r="DV147" s="119"/>
      <c r="DW147" s="119"/>
      <c r="DX147" s="119"/>
      <c r="DY147" s="119"/>
      <c r="DZ147" s="119"/>
      <c r="EA147" s="119"/>
      <c r="EB147" s="119"/>
      <c r="EC147" s="119"/>
      <c r="ED147" s="119"/>
      <c r="EE147" s="119"/>
      <c r="EF147" s="119"/>
      <c r="EG147" s="119"/>
      <c r="EH147" s="119"/>
      <c r="EI147" s="119"/>
      <c r="EJ147" s="119"/>
      <c r="EK147" s="119"/>
    </row>
    <row r="148" spans="1:141" ht="20.100000000000001" customHeight="1" x14ac:dyDescent="0.25">
      <c r="A148" s="285"/>
      <c r="B148" s="74" t="s">
        <v>14</v>
      </c>
      <c r="C148" s="55" t="s">
        <v>76</v>
      </c>
      <c r="D148" s="88">
        <v>0</v>
      </c>
      <c r="E148" s="89">
        <v>0</v>
      </c>
      <c r="F148" s="89">
        <v>0</v>
      </c>
      <c r="G148" s="89">
        <v>0</v>
      </c>
      <c r="H148" s="89">
        <v>0</v>
      </c>
      <c r="I148" s="89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72">
        <v>0</v>
      </c>
      <c r="Q148" s="81">
        <v>0</v>
      </c>
      <c r="R148" s="81">
        <v>0</v>
      </c>
      <c r="S148" s="81">
        <v>0</v>
      </c>
      <c r="T148" s="81">
        <v>0</v>
      </c>
      <c r="U148" s="81">
        <v>0</v>
      </c>
      <c r="V148" s="81">
        <v>0</v>
      </c>
      <c r="W148" s="81">
        <v>0</v>
      </c>
      <c r="X148" s="81">
        <v>0</v>
      </c>
      <c r="Y148" s="81">
        <v>0</v>
      </c>
      <c r="Z148" s="92">
        <v>0</v>
      </c>
      <c r="AA148" s="92">
        <v>0</v>
      </c>
      <c r="AB148" s="92">
        <v>0</v>
      </c>
      <c r="AC148" s="72">
        <v>0</v>
      </c>
      <c r="AD148" s="82">
        <v>0</v>
      </c>
      <c r="AE148" s="82">
        <v>0</v>
      </c>
      <c r="AF148" s="82">
        <v>0</v>
      </c>
      <c r="AG148" s="82">
        <v>0</v>
      </c>
      <c r="AH148" s="82">
        <v>0</v>
      </c>
      <c r="AI148" s="82">
        <v>0</v>
      </c>
      <c r="AJ148" s="82">
        <v>0</v>
      </c>
      <c r="AK148" s="82">
        <v>0</v>
      </c>
      <c r="AL148" s="82">
        <v>0</v>
      </c>
      <c r="AM148" s="123">
        <v>0</v>
      </c>
      <c r="AN148" s="123">
        <v>0</v>
      </c>
      <c r="AO148" s="123">
        <v>0</v>
      </c>
      <c r="AP148" s="56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56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208">
        <f t="shared" si="53"/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226">
        <f t="shared" si="29"/>
        <v>0</v>
      </c>
      <c r="CB148" s="56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208">
        <f t="shared" si="63"/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226">
        <f t="shared" si="59"/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39">
        <v>0</v>
      </c>
      <c r="DJ148" s="39">
        <v>0</v>
      </c>
      <c r="DK148" s="39">
        <v>0</v>
      </c>
      <c r="DL148" s="39">
        <v>0</v>
      </c>
      <c r="DM148" s="39">
        <v>0</v>
      </c>
      <c r="DN148" s="226">
        <f t="shared" si="62"/>
        <v>0</v>
      </c>
      <c r="DO148" s="39">
        <v>0</v>
      </c>
      <c r="DP148" s="39">
        <v>0</v>
      </c>
      <c r="DT148" s="119"/>
      <c r="DU148" s="119"/>
      <c r="DV148" s="119"/>
      <c r="DW148" s="119"/>
      <c r="DX148" s="119"/>
      <c r="DY148" s="119"/>
      <c r="DZ148" s="119"/>
      <c r="EA148" s="119"/>
      <c r="EB148" s="119"/>
      <c r="EC148" s="119"/>
      <c r="ED148" s="119"/>
      <c r="EE148" s="119"/>
      <c r="EF148" s="119"/>
      <c r="EG148" s="119"/>
      <c r="EH148" s="119"/>
      <c r="EI148" s="119"/>
      <c r="EJ148" s="119"/>
      <c r="EK148" s="119"/>
    </row>
    <row r="149" spans="1:141" ht="20.100000000000001" customHeight="1" x14ac:dyDescent="0.25">
      <c r="A149" s="285"/>
      <c r="B149" s="74" t="s">
        <v>15</v>
      </c>
      <c r="C149" s="75" t="s">
        <v>16</v>
      </c>
      <c r="D149" s="88">
        <v>0</v>
      </c>
      <c r="E149" s="89">
        <v>0</v>
      </c>
      <c r="F149" s="89">
        <v>1</v>
      </c>
      <c r="G149" s="89">
        <v>1</v>
      </c>
      <c r="H149" s="89">
        <v>2</v>
      </c>
      <c r="I149" s="89">
        <v>0</v>
      </c>
      <c r="J149" s="89">
        <v>0</v>
      </c>
      <c r="K149" s="89">
        <v>0</v>
      </c>
      <c r="L149" s="89">
        <v>0</v>
      </c>
      <c r="M149" s="89">
        <v>1</v>
      </c>
      <c r="N149" s="89">
        <v>0</v>
      </c>
      <c r="O149" s="89">
        <v>0</v>
      </c>
      <c r="P149" s="72">
        <v>5</v>
      </c>
      <c r="Q149" s="81">
        <v>0</v>
      </c>
      <c r="R149" s="81">
        <v>0</v>
      </c>
      <c r="S149" s="81">
        <v>0</v>
      </c>
      <c r="T149" s="81">
        <v>0</v>
      </c>
      <c r="U149" s="81">
        <v>0</v>
      </c>
      <c r="V149" s="81">
        <v>0</v>
      </c>
      <c r="W149" s="81">
        <v>0</v>
      </c>
      <c r="X149" s="81">
        <v>0</v>
      </c>
      <c r="Y149" s="81">
        <v>0</v>
      </c>
      <c r="Z149" s="92">
        <v>0</v>
      </c>
      <c r="AA149" s="92">
        <v>12</v>
      </c>
      <c r="AB149" s="92">
        <v>148</v>
      </c>
      <c r="AC149" s="72">
        <v>160</v>
      </c>
      <c r="AD149" s="82">
        <v>5</v>
      </c>
      <c r="AE149" s="82">
        <v>2</v>
      </c>
      <c r="AF149" s="82">
        <v>3</v>
      </c>
      <c r="AG149" s="82">
        <v>4</v>
      </c>
      <c r="AH149" s="82">
        <v>18</v>
      </c>
      <c r="AI149" s="82">
        <v>5</v>
      </c>
      <c r="AJ149" s="82">
        <v>24</v>
      </c>
      <c r="AK149" s="82">
        <v>58</v>
      </c>
      <c r="AL149" s="82">
        <v>21</v>
      </c>
      <c r="AM149" s="123">
        <v>5</v>
      </c>
      <c r="AN149" s="123">
        <v>1</v>
      </c>
      <c r="AO149" s="123">
        <v>0</v>
      </c>
      <c r="AP149" s="56">
        <v>0</v>
      </c>
      <c r="AQ149" s="39">
        <v>0</v>
      </c>
      <c r="AR149" s="39">
        <v>0</v>
      </c>
      <c r="AS149" s="39">
        <v>0</v>
      </c>
      <c r="AT149" s="39">
        <v>0</v>
      </c>
      <c r="AU149" s="39">
        <v>0</v>
      </c>
      <c r="AV149" s="39">
        <v>0</v>
      </c>
      <c r="AW149" s="39">
        <v>0</v>
      </c>
      <c r="AX149" s="39">
        <v>0</v>
      </c>
      <c r="AY149" s="39">
        <v>0</v>
      </c>
      <c r="AZ149" s="39">
        <v>0</v>
      </c>
      <c r="BA149" s="39">
        <v>0</v>
      </c>
      <c r="BB149" s="56">
        <v>1</v>
      </c>
      <c r="BC149" s="39">
        <v>4</v>
      </c>
      <c r="BD149" s="39">
        <v>2</v>
      </c>
      <c r="BE149" s="39">
        <v>1</v>
      </c>
      <c r="BF149" s="39">
        <v>0</v>
      </c>
      <c r="BG149" s="39">
        <v>1</v>
      </c>
      <c r="BH149" s="39">
        <v>1</v>
      </c>
      <c r="BI149" s="39">
        <v>0</v>
      </c>
      <c r="BJ149" s="39">
        <v>0</v>
      </c>
      <c r="BK149" s="39">
        <v>2</v>
      </c>
      <c r="BL149" s="39">
        <v>2</v>
      </c>
      <c r="BM149" s="39">
        <v>0</v>
      </c>
      <c r="BN149" s="208">
        <f t="shared" si="53"/>
        <v>14</v>
      </c>
      <c r="BO149" s="39">
        <v>0</v>
      </c>
      <c r="BP149" s="39">
        <v>0</v>
      </c>
      <c r="BQ149" s="39">
        <v>0</v>
      </c>
      <c r="BR149" s="39">
        <v>0</v>
      </c>
      <c r="BS149" s="39">
        <v>0</v>
      </c>
      <c r="BT149" s="39">
        <v>0</v>
      </c>
      <c r="BU149" s="39">
        <v>0</v>
      </c>
      <c r="BV149" s="39">
        <v>0</v>
      </c>
      <c r="BW149" s="39">
        <v>0</v>
      </c>
      <c r="BX149" s="39">
        <v>0</v>
      </c>
      <c r="BY149" s="39">
        <v>0</v>
      </c>
      <c r="BZ149" s="39">
        <v>0</v>
      </c>
      <c r="CA149" s="226">
        <f t="shared" si="29"/>
        <v>0</v>
      </c>
      <c r="CB149" s="56">
        <v>0</v>
      </c>
      <c r="CC149" s="39">
        <v>0</v>
      </c>
      <c r="CD149" s="39">
        <v>0</v>
      </c>
      <c r="CE149" s="39">
        <v>0</v>
      </c>
      <c r="CF149" s="39">
        <v>0</v>
      </c>
      <c r="CG149" s="39">
        <v>0</v>
      </c>
      <c r="CH149" s="39">
        <v>0</v>
      </c>
      <c r="CI149" s="39">
        <v>0</v>
      </c>
      <c r="CJ149" s="39">
        <v>0</v>
      </c>
      <c r="CK149" s="39">
        <v>2</v>
      </c>
      <c r="CL149" s="39">
        <v>0</v>
      </c>
      <c r="CM149" s="39">
        <v>0</v>
      </c>
      <c r="CN149" s="208">
        <f t="shared" si="63"/>
        <v>2</v>
      </c>
      <c r="CO149" s="39">
        <v>0</v>
      </c>
      <c r="CP149" s="39">
        <v>0</v>
      </c>
      <c r="CQ149" s="39">
        <v>0</v>
      </c>
      <c r="CR149" s="39">
        <v>0</v>
      </c>
      <c r="CS149" s="39">
        <v>0</v>
      </c>
      <c r="CT149" s="39">
        <v>0</v>
      </c>
      <c r="CU149" s="39">
        <v>0</v>
      </c>
      <c r="CV149" s="39">
        <v>0</v>
      </c>
      <c r="CW149" s="39">
        <v>0</v>
      </c>
      <c r="CX149" s="39">
        <v>0</v>
      </c>
      <c r="CY149" s="39">
        <v>0</v>
      </c>
      <c r="CZ149" s="39">
        <v>0</v>
      </c>
      <c r="DA149" s="226">
        <f t="shared" si="59"/>
        <v>0</v>
      </c>
      <c r="DB149" s="39">
        <v>0</v>
      </c>
      <c r="DC149" s="39">
        <v>1</v>
      </c>
      <c r="DD149" s="39">
        <v>0</v>
      </c>
      <c r="DE149" s="39">
        <v>0</v>
      </c>
      <c r="DF149" s="39">
        <v>0</v>
      </c>
      <c r="DG149" s="39">
        <v>0</v>
      </c>
      <c r="DH149" s="39">
        <v>0</v>
      </c>
      <c r="DI149" s="39">
        <v>0</v>
      </c>
      <c r="DJ149" s="39">
        <v>0</v>
      </c>
      <c r="DK149" s="39">
        <v>0</v>
      </c>
      <c r="DL149" s="39">
        <v>0</v>
      </c>
      <c r="DM149" s="39">
        <v>0</v>
      </c>
      <c r="DN149" s="226">
        <f t="shared" si="62"/>
        <v>1</v>
      </c>
      <c r="DO149" s="39">
        <v>0</v>
      </c>
      <c r="DP149" s="39">
        <v>0</v>
      </c>
      <c r="DT149" s="119"/>
      <c r="DU149" s="119"/>
      <c r="DV149" s="119"/>
      <c r="DW149" s="119"/>
      <c r="DX149" s="119"/>
      <c r="DY149" s="119"/>
      <c r="DZ149" s="119"/>
      <c r="EA149" s="119"/>
      <c r="EB149" s="119"/>
      <c r="EC149" s="119"/>
      <c r="ED149" s="119"/>
      <c r="EE149" s="119"/>
      <c r="EF149" s="119"/>
      <c r="EG149" s="119"/>
      <c r="EH149" s="119"/>
      <c r="EI149" s="119"/>
      <c r="EJ149" s="119"/>
      <c r="EK149" s="119"/>
    </row>
    <row r="150" spans="1:141" ht="20.100000000000001" customHeight="1" x14ac:dyDescent="0.25">
      <c r="A150" s="285"/>
      <c r="B150" s="74" t="s">
        <v>19</v>
      </c>
      <c r="C150" s="75" t="s">
        <v>20</v>
      </c>
      <c r="D150" s="88">
        <v>258</v>
      </c>
      <c r="E150" s="89">
        <v>208</v>
      </c>
      <c r="F150" s="89">
        <v>237</v>
      </c>
      <c r="G150" s="89">
        <v>235</v>
      </c>
      <c r="H150" s="89">
        <v>218</v>
      </c>
      <c r="I150" s="89">
        <v>224</v>
      </c>
      <c r="J150" s="89">
        <v>253</v>
      </c>
      <c r="K150" s="89">
        <v>234</v>
      </c>
      <c r="L150" s="89">
        <v>248</v>
      </c>
      <c r="M150" s="89">
        <v>231</v>
      </c>
      <c r="N150" s="89">
        <v>234</v>
      </c>
      <c r="O150" s="89">
        <v>260</v>
      </c>
      <c r="P150" s="72">
        <v>2840</v>
      </c>
      <c r="Q150" s="81">
        <v>214</v>
      </c>
      <c r="R150" s="81">
        <v>207</v>
      </c>
      <c r="S150" s="81">
        <v>263</v>
      </c>
      <c r="T150" s="81">
        <v>254</v>
      </c>
      <c r="U150" s="81">
        <v>246</v>
      </c>
      <c r="V150" s="81">
        <v>226</v>
      </c>
      <c r="W150" s="81">
        <v>238</v>
      </c>
      <c r="X150" s="81">
        <v>238</v>
      </c>
      <c r="Y150" s="81">
        <v>246</v>
      </c>
      <c r="Z150" s="92">
        <v>233</v>
      </c>
      <c r="AA150" s="92">
        <v>238</v>
      </c>
      <c r="AB150" s="92">
        <v>250</v>
      </c>
      <c r="AC150" s="72">
        <v>2853</v>
      </c>
      <c r="AD150" s="82">
        <v>227</v>
      </c>
      <c r="AE150" s="82">
        <v>235</v>
      </c>
      <c r="AF150" s="82">
        <v>237</v>
      </c>
      <c r="AG150" s="82">
        <v>249</v>
      </c>
      <c r="AH150" s="82">
        <v>264</v>
      </c>
      <c r="AI150" s="82">
        <v>254</v>
      </c>
      <c r="AJ150" s="82">
        <v>276</v>
      </c>
      <c r="AK150" s="82">
        <v>409</v>
      </c>
      <c r="AL150" s="82">
        <v>401</v>
      </c>
      <c r="AM150" s="123">
        <v>342</v>
      </c>
      <c r="AN150" s="123">
        <v>385</v>
      </c>
      <c r="AO150" s="123">
        <v>385</v>
      </c>
      <c r="AP150" s="56">
        <v>350</v>
      </c>
      <c r="AQ150" s="39">
        <v>368</v>
      </c>
      <c r="AR150" s="39">
        <v>416</v>
      </c>
      <c r="AS150" s="39">
        <v>364</v>
      </c>
      <c r="AT150" s="39">
        <v>437</v>
      </c>
      <c r="AU150" s="39">
        <v>380</v>
      </c>
      <c r="AV150" s="39">
        <v>409</v>
      </c>
      <c r="AW150" s="39">
        <v>418</v>
      </c>
      <c r="AX150" s="39">
        <v>391</v>
      </c>
      <c r="AY150" s="39">
        <v>462</v>
      </c>
      <c r="AZ150" s="39">
        <v>386</v>
      </c>
      <c r="BA150" s="39">
        <v>416</v>
      </c>
      <c r="BB150" s="56">
        <v>403</v>
      </c>
      <c r="BC150" s="39">
        <v>351</v>
      </c>
      <c r="BD150" s="39">
        <v>379</v>
      </c>
      <c r="BE150" s="39">
        <v>442</v>
      </c>
      <c r="BF150" s="39">
        <v>446</v>
      </c>
      <c r="BG150" s="39">
        <v>403</v>
      </c>
      <c r="BH150" s="39">
        <v>467</v>
      </c>
      <c r="BI150" s="39">
        <v>453</v>
      </c>
      <c r="BJ150" s="39">
        <v>442</v>
      </c>
      <c r="BK150" s="39">
        <v>476</v>
      </c>
      <c r="BL150" s="39">
        <v>448</v>
      </c>
      <c r="BM150" s="39">
        <v>453</v>
      </c>
      <c r="BN150" s="208">
        <f t="shared" si="53"/>
        <v>5163</v>
      </c>
      <c r="BO150" s="39">
        <v>433</v>
      </c>
      <c r="BP150" s="39">
        <v>437</v>
      </c>
      <c r="BQ150" s="39">
        <v>404</v>
      </c>
      <c r="BR150" s="39">
        <v>474</v>
      </c>
      <c r="BS150" s="39">
        <v>448</v>
      </c>
      <c r="BT150" s="39">
        <v>444</v>
      </c>
      <c r="BU150" s="39">
        <v>487</v>
      </c>
      <c r="BV150" s="39">
        <v>451</v>
      </c>
      <c r="BW150" s="39">
        <v>502</v>
      </c>
      <c r="BX150" s="39">
        <v>504</v>
      </c>
      <c r="BY150" s="39">
        <v>412</v>
      </c>
      <c r="BZ150" s="39">
        <v>495</v>
      </c>
      <c r="CA150" s="226">
        <f t="shared" si="29"/>
        <v>5491</v>
      </c>
      <c r="CB150" s="56">
        <v>412</v>
      </c>
      <c r="CC150" s="39">
        <v>367</v>
      </c>
      <c r="CD150" s="39">
        <v>461</v>
      </c>
      <c r="CE150" s="39">
        <v>480</v>
      </c>
      <c r="CF150" s="39">
        <v>421</v>
      </c>
      <c r="CG150" s="39">
        <v>415</v>
      </c>
      <c r="CH150" s="39">
        <v>483</v>
      </c>
      <c r="CI150" s="39">
        <v>419</v>
      </c>
      <c r="CJ150" s="39">
        <v>462</v>
      </c>
      <c r="CK150" s="39">
        <v>454</v>
      </c>
      <c r="CL150" s="39">
        <v>442</v>
      </c>
      <c r="CM150" s="39">
        <v>475</v>
      </c>
      <c r="CN150" s="208">
        <f t="shared" si="63"/>
        <v>5291</v>
      </c>
      <c r="CO150" s="39">
        <v>408</v>
      </c>
      <c r="CP150" s="39">
        <v>389</v>
      </c>
      <c r="CQ150" s="39">
        <v>481</v>
      </c>
      <c r="CR150" s="39">
        <v>458</v>
      </c>
      <c r="CS150" s="39">
        <v>435</v>
      </c>
      <c r="CT150" s="39">
        <v>479</v>
      </c>
      <c r="CU150" s="39">
        <v>469</v>
      </c>
      <c r="CV150" s="39">
        <v>490</v>
      </c>
      <c r="CW150" s="39">
        <v>471</v>
      </c>
      <c r="CX150" s="39">
        <v>496</v>
      </c>
      <c r="CY150" s="39">
        <v>466</v>
      </c>
      <c r="CZ150" s="39">
        <v>477</v>
      </c>
      <c r="DA150" s="226">
        <f t="shared" si="59"/>
        <v>5519</v>
      </c>
      <c r="DB150" s="39">
        <v>466</v>
      </c>
      <c r="DC150" s="39">
        <v>407</v>
      </c>
      <c r="DD150" s="39">
        <v>526</v>
      </c>
      <c r="DE150" s="39">
        <v>446</v>
      </c>
      <c r="DF150" s="39">
        <v>525</v>
      </c>
      <c r="DG150" s="39">
        <v>490</v>
      </c>
      <c r="DH150" s="39">
        <v>523</v>
      </c>
      <c r="DI150" s="39">
        <v>496</v>
      </c>
      <c r="DJ150" s="39">
        <v>479</v>
      </c>
      <c r="DK150" s="39">
        <v>496</v>
      </c>
      <c r="DL150" s="39">
        <v>489</v>
      </c>
      <c r="DM150" s="39">
        <v>472</v>
      </c>
      <c r="DN150" s="226">
        <f t="shared" si="62"/>
        <v>5815</v>
      </c>
      <c r="DO150" s="39">
        <v>521</v>
      </c>
      <c r="DP150" s="39">
        <v>431</v>
      </c>
      <c r="DT150" s="119"/>
      <c r="DU150" s="119"/>
      <c r="DV150" s="119"/>
      <c r="DW150" s="119"/>
      <c r="DX150" s="119"/>
      <c r="DY150" s="119"/>
      <c r="DZ150" s="119"/>
      <c r="EA150" s="119"/>
      <c r="EB150" s="119"/>
      <c r="EC150" s="119"/>
      <c r="ED150" s="119"/>
      <c r="EE150" s="119"/>
      <c r="EF150" s="119"/>
      <c r="EG150" s="119"/>
      <c r="EH150" s="119"/>
      <c r="EI150" s="119"/>
      <c r="EJ150" s="119"/>
      <c r="EK150" s="119"/>
    </row>
    <row r="151" spans="1:141" ht="20.100000000000001" customHeight="1" x14ac:dyDescent="0.25">
      <c r="A151" s="285"/>
      <c r="B151" s="48" t="s">
        <v>26</v>
      </c>
      <c r="C151" s="55" t="s">
        <v>66</v>
      </c>
      <c r="D151" s="88">
        <v>0</v>
      </c>
      <c r="E151" s="89">
        <v>0</v>
      </c>
      <c r="F151" s="89">
        <v>0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89">
        <v>0</v>
      </c>
      <c r="M151" s="89">
        <v>0</v>
      </c>
      <c r="N151" s="89">
        <v>0</v>
      </c>
      <c r="O151" s="89">
        <v>0</v>
      </c>
      <c r="P151" s="72">
        <v>0</v>
      </c>
      <c r="Q151" s="81">
        <v>0</v>
      </c>
      <c r="R151" s="81">
        <v>0</v>
      </c>
      <c r="S151" s="81">
        <v>0</v>
      </c>
      <c r="T151" s="81">
        <v>0</v>
      </c>
      <c r="U151" s="81">
        <v>0</v>
      </c>
      <c r="V151" s="81">
        <v>0</v>
      </c>
      <c r="W151" s="81">
        <v>0</v>
      </c>
      <c r="X151" s="81">
        <v>0</v>
      </c>
      <c r="Y151" s="81">
        <v>0</v>
      </c>
      <c r="Z151" s="92">
        <v>0</v>
      </c>
      <c r="AA151" s="92">
        <v>0</v>
      </c>
      <c r="AB151" s="92">
        <v>0</v>
      </c>
      <c r="AC151" s="72">
        <v>0</v>
      </c>
      <c r="AD151" s="82">
        <v>0</v>
      </c>
      <c r="AE151" s="82">
        <v>0</v>
      </c>
      <c r="AF151" s="82">
        <v>0</v>
      </c>
      <c r="AG151" s="82">
        <v>0</v>
      </c>
      <c r="AH151" s="82">
        <v>0</v>
      </c>
      <c r="AI151" s="82">
        <v>0</v>
      </c>
      <c r="AJ151" s="82">
        <v>0</v>
      </c>
      <c r="AK151" s="82">
        <v>0</v>
      </c>
      <c r="AL151" s="82">
        <v>0</v>
      </c>
      <c r="AM151" s="82">
        <v>0</v>
      </c>
      <c r="AN151" s="82">
        <v>0</v>
      </c>
      <c r="AO151" s="82">
        <v>0</v>
      </c>
      <c r="AP151" s="56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56">
        <v>0</v>
      </c>
      <c r="BC151" s="39">
        <v>0</v>
      </c>
      <c r="BD151" s="39">
        <v>0</v>
      </c>
      <c r="BE151" s="39">
        <v>0</v>
      </c>
      <c r="BF151" s="39">
        <v>0</v>
      </c>
      <c r="BG151" s="39">
        <v>0</v>
      </c>
      <c r="BH151" s="39">
        <v>0</v>
      </c>
      <c r="BI151" s="39">
        <v>0</v>
      </c>
      <c r="BJ151" s="39">
        <v>0</v>
      </c>
      <c r="BK151" s="39">
        <v>0</v>
      </c>
      <c r="BL151" s="39">
        <v>0</v>
      </c>
      <c r="BM151" s="39">
        <v>0</v>
      </c>
      <c r="BN151" s="208">
        <f t="shared" si="53"/>
        <v>0</v>
      </c>
      <c r="BO151" s="39">
        <v>0</v>
      </c>
      <c r="BP151" s="39">
        <v>0</v>
      </c>
      <c r="BQ151" s="39">
        <v>0</v>
      </c>
      <c r="BR151" s="39">
        <v>0</v>
      </c>
      <c r="BS151" s="39">
        <v>0</v>
      </c>
      <c r="BT151" s="39">
        <v>0</v>
      </c>
      <c r="BU151" s="39">
        <v>0</v>
      </c>
      <c r="BV151" s="39">
        <v>0</v>
      </c>
      <c r="BW151" s="39">
        <v>29</v>
      </c>
      <c r="BX151" s="39">
        <v>56</v>
      </c>
      <c r="BY151" s="39">
        <v>28</v>
      </c>
      <c r="BZ151" s="39">
        <v>23</v>
      </c>
      <c r="CA151" s="226">
        <f t="shared" si="29"/>
        <v>136</v>
      </c>
      <c r="CB151" s="56">
        <v>34</v>
      </c>
      <c r="CC151" s="39">
        <v>8</v>
      </c>
      <c r="CD151" s="39">
        <v>1</v>
      </c>
      <c r="CE151" s="39">
        <v>2</v>
      </c>
      <c r="CF151" s="39">
        <v>1</v>
      </c>
      <c r="CG151" s="39">
        <v>0</v>
      </c>
      <c r="CH151" s="39">
        <v>3</v>
      </c>
      <c r="CI151" s="39">
        <v>10</v>
      </c>
      <c r="CJ151" s="39">
        <v>4</v>
      </c>
      <c r="CK151" s="39">
        <v>7</v>
      </c>
      <c r="CL151" s="39">
        <v>8</v>
      </c>
      <c r="CM151" s="39">
        <v>23</v>
      </c>
      <c r="CN151" s="208">
        <f t="shared" si="63"/>
        <v>101</v>
      </c>
      <c r="CO151" s="39">
        <v>7</v>
      </c>
      <c r="CP151" s="39">
        <v>15</v>
      </c>
      <c r="CQ151" s="39">
        <v>26</v>
      </c>
      <c r="CR151" s="39">
        <v>18</v>
      </c>
      <c r="CS151" s="39">
        <v>22</v>
      </c>
      <c r="CT151" s="39">
        <v>20</v>
      </c>
      <c r="CU151" s="39">
        <v>25</v>
      </c>
      <c r="CV151" s="39">
        <v>34</v>
      </c>
      <c r="CW151" s="39">
        <v>29</v>
      </c>
      <c r="CX151" s="39">
        <v>25</v>
      </c>
      <c r="CY151" s="39">
        <v>38</v>
      </c>
      <c r="CZ151" s="39">
        <v>19</v>
      </c>
      <c r="DA151" s="226">
        <f t="shared" si="59"/>
        <v>278</v>
      </c>
      <c r="DB151" s="39">
        <v>13</v>
      </c>
      <c r="DC151" s="39">
        <v>13</v>
      </c>
      <c r="DD151" s="39">
        <v>13</v>
      </c>
      <c r="DE151" s="39">
        <v>37</v>
      </c>
      <c r="DF151" s="39">
        <v>57</v>
      </c>
      <c r="DG151" s="39">
        <v>60</v>
      </c>
      <c r="DH151" s="39">
        <v>71</v>
      </c>
      <c r="DI151" s="39">
        <v>67</v>
      </c>
      <c r="DJ151" s="39">
        <v>38</v>
      </c>
      <c r="DK151" s="39">
        <v>36</v>
      </c>
      <c r="DL151" s="39">
        <v>18</v>
      </c>
      <c r="DM151" s="39">
        <v>29</v>
      </c>
      <c r="DN151" s="226">
        <f t="shared" si="62"/>
        <v>452</v>
      </c>
      <c r="DO151" s="39">
        <v>45</v>
      </c>
      <c r="DP151" s="39">
        <v>27</v>
      </c>
      <c r="DT151" s="119"/>
      <c r="DU151" s="119"/>
      <c r="DV151" s="119"/>
      <c r="DW151" s="119"/>
      <c r="DX151" s="119"/>
      <c r="DY151" s="119"/>
      <c r="DZ151" s="119"/>
      <c r="EA151" s="119"/>
      <c r="EB151" s="119"/>
      <c r="EC151" s="119"/>
      <c r="ED151" s="119"/>
      <c r="EE151" s="119"/>
      <c r="EF151" s="119"/>
      <c r="EG151" s="119"/>
      <c r="EH151" s="119"/>
      <c r="EI151" s="119"/>
      <c r="EJ151" s="119"/>
      <c r="EK151" s="119"/>
    </row>
    <row r="152" spans="1:141" ht="20.100000000000001" customHeight="1" x14ac:dyDescent="0.25">
      <c r="A152" s="285"/>
      <c r="B152" s="48" t="s">
        <v>90</v>
      </c>
      <c r="C152" s="55" t="s">
        <v>94</v>
      </c>
      <c r="D152" s="88">
        <v>0</v>
      </c>
      <c r="E152" s="89">
        <v>0</v>
      </c>
      <c r="F152" s="89">
        <v>0</v>
      </c>
      <c r="G152" s="89">
        <v>0</v>
      </c>
      <c r="H152" s="89">
        <v>0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0</v>
      </c>
      <c r="O152" s="89">
        <v>0</v>
      </c>
      <c r="P152" s="72">
        <v>0</v>
      </c>
      <c r="Q152" s="81">
        <v>0</v>
      </c>
      <c r="R152" s="81">
        <v>0</v>
      </c>
      <c r="S152" s="81">
        <v>0</v>
      </c>
      <c r="T152" s="81">
        <v>0</v>
      </c>
      <c r="U152" s="81">
        <v>0</v>
      </c>
      <c r="V152" s="81">
        <v>0</v>
      </c>
      <c r="W152" s="81">
        <v>0</v>
      </c>
      <c r="X152" s="81">
        <v>0</v>
      </c>
      <c r="Y152" s="81">
        <v>0</v>
      </c>
      <c r="Z152" s="92">
        <v>0</v>
      </c>
      <c r="AA152" s="92">
        <v>0</v>
      </c>
      <c r="AB152" s="92">
        <v>0</v>
      </c>
      <c r="AC152" s="72">
        <v>0</v>
      </c>
      <c r="AD152" s="82">
        <v>0</v>
      </c>
      <c r="AE152" s="82">
        <v>0</v>
      </c>
      <c r="AF152" s="82">
        <v>0</v>
      </c>
      <c r="AG152" s="82">
        <v>0</v>
      </c>
      <c r="AH152" s="82">
        <v>0</v>
      </c>
      <c r="AI152" s="82">
        <v>0</v>
      </c>
      <c r="AJ152" s="82">
        <v>0</v>
      </c>
      <c r="AK152" s="82">
        <v>0</v>
      </c>
      <c r="AL152" s="82">
        <v>0</v>
      </c>
      <c r="AM152" s="82">
        <v>0</v>
      </c>
      <c r="AN152" s="82">
        <v>0</v>
      </c>
      <c r="AO152" s="82">
        <v>0</v>
      </c>
      <c r="AP152" s="56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56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208">
        <f t="shared" si="53"/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305</v>
      </c>
      <c r="CA152" s="226">
        <f t="shared" si="29"/>
        <v>305</v>
      </c>
      <c r="CB152" s="56">
        <v>301</v>
      </c>
      <c r="CC152" s="39">
        <v>279</v>
      </c>
      <c r="CD152" s="39">
        <v>322</v>
      </c>
      <c r="CE152" s="39">
        <v>289</v>
      </c>
      <c r="CF152" s="39">
        <v>292</v>
      </c>
      <c r="CG152" s="39">
        <v>312</v>
      </c>
      <c r="CH152" s="39">
        <v>340</v>
      </c>
      <c r="CI152" s="39">
        <v>331</v>
      </c>
      <c r="CJ152" s="39">
        <v>333</v>
      </c>
      <c r="CK152" s="39">
        <v>347</v>
      </c>
      <c r="CL152" s="39">
        <v>302</v>
      </c>
      <c r="CM152" s="39">
        <v>338</v>
      </c>
      <c r="CN152" s="208">
        <f t="shared" si="63"/>
        <v>3786</v>
      </c>
      <c r="CO152" s="39">
        <v>281</v>
      </c>
      <c r="CP152" s="39">
        <v>264</v>
      </c>
      <c r="CQ152" s="39">
        <v>311</v>
      </c>
      <c r="CR152" s="39">
        <v>293</v>
      </c>
      <c r="CS152" s="39">
        <v>306</v>
      </c>
      <c r="CT152" s="39">
        <v>311</v>
      </c>
      <c r="CU152" s="39">
        <v>297</v>
      </c>
      <c r="CV152" s="39">
        <v>332</v>
      </c>
      <c r="CW152" s="39">
        <v>327</v>
      </c>
      <c r="CX152" s="39">
        <v>312</v>
      </c>
      <c r="CY152" s="39">
        <v>316</v>
      </c>
      <c r="CZ152" s="39">
        <v>325</v>
      </c>
      <c r="DA152" s="226">
        <f t="shared" si="59"/>
        <v>3675</v>
      </c>
      <c r="DB152" s="39">
        <v>307</v>
      </c>
      <c r="DC152" s="39">
        <v>270</v>
      </c>
      <c r="DD152" s="39">
        <v>364</v>
      </c>
      <c r="DE152" s="39">
        <v>311</v>
      </c>
      <c r="DF152" s="39">
        <v>371</v>
      </c>
      <c r="DG152" s="39">
        <v>353</v>
      </c>
      <c r="DH152" s="39">
        <v>326</v>
      </c>
      <c r="DI152" s="39">
        <v>368</v>
      </c>
      <c r="DJ152" s="39">
        <v>346</v>
      </c>
      <c r="DK152" s="39">
        <v>386</v>
      </c>
      <c r="DL152" s="39">
        <v>372</v>
      </c>
      <c r="DM152" s="39">
        <v>335</v>
      </c>
      <c r="DN152" s="226">
        <f t="shared" si="62"/>
        <v>4109</v>
      </c>
      <c r="DO152" s="39">
        <v>388</v>
      </c>
      <c r="DP152" s="39">
        <v>327</v>
      </c>
      <c r="DT152" s="119"/>
      <c r="DU152" s="119"/>
      <c r="DV152" s="119"/>
      <c r="DW152" s="119"/>
      <c r="DX152" s="119"/>
      <c r="DY152" s="119"/>
      <c r="DZ152" s="119"/>
      <c r="EA152" s="119"/>
      <c r="EB152" s="119"/>
      <c r="EC152" s="119"/>
      <c r="ED152" s="119"/>
      <c r="EE152" s="119"/>
      <c r="EF152" s="119"/>
      <c r="EG152" s="119"/>
      <c r="EH152" s="119"/>
      <c r="EI152" s="119"/>
      <c r="EJ152" s="119"/>
      <c r="EK152" s="119"/>
    </row>
    <row r="153" spans="1:141" ht="20.100000000000001" customHeight="1" x14ac:dyDescent="0.25">
      <c r="A153" s="285"/>
      <c r="B153" s="48" t="s">
        <v>88</v>
      </c>
      <c r="C153" s="55" t="s">
        <v>93</v>
      </c>
      <c r="D153" s="88">
        <v>0</v>
      </c>
      <c r="E153" s="89">
        <v>0</v>
      </c>
      <c r="F153" s="89">
        <v>0</v>
      </c>
      <c r="G153" s="89">
        <v>0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89">
        <v>0</v>
      </c>
      <c r="P153" s="72">
        <v>0</v>
      </c>
      <c r="Q153" s="81">
        <v>0</v>
      </c>
      <c r="R153" s="81">
        <v>0</v>
      </c>
      <c r="S153" s="81">
        <v>0</v>
      </c>
      <c r="T153" s="81">
        <v>0</v>
      </c>
      <c r="U153" s="81">
        <v>0</v>
      </c>
      <c r="V153" s="81">
        <v>0</v>
      </c>
      <c r="W153" s="81">
        <v>0</v>
      </c>
      <c r="X153" s="81">
        <v>0</v>
      </c>
      <c r="Y153" s="81">
        <v>0</v>
      </c>
      <c r="Z153" s="92">
        <v>0</v>
      </c>
      <c r="AA153" s="92">
        <v>0</v>
      </c>
      <c r="AB153" s="92">
        <v>0</v>
      </c>
      <c r="AC153" s="72">
        <v>0</v>
      </c>
      <c r="AD153" s="82">
        <v>0</v>
      </c>
      <c r="AE153" s="82">
        <v>0</v>
      </c>
      <c r="AF153" s="82">
        <v>0</v>
      </c>
      <c r="AG153" s="82">
        <v>0</v>
      </c>
      <c r="AH153" s="82">
        <v>0</v>
      </c>
      <c r="AI153" s="82">
        <v>0</v>
      </c>
      <c r="AJ153" s="82">
        <v>0</v>
      </c>
      <c r="AK153" s="82">
        <v>0</v>
      </c>
      <c r="AL153" s="82">
        <v>0</v>
      </c>
      <c r="AM153" s="82">
        <v>0</v>
      </c>
      <c r="AN153" s="82">
        <v>0</v>
      </c>
      <c r="AO153" s="82">
        <v>0</v>
      </c>
      <c r="AP153" s="56">
        <v>0</v>
      </c>
      <c r="AQ153" s="39">
        <v>0</v>
      </c>
      <c r="AR153" s="39">
        <v>0</v>
      </c>
      <c r="AS153" s="39">
        <v>0</v>
      </c>
      <c r="AT153" s="39">
        <v>0</v>
      </c>
      <c r="AU153" s="39">
        <v>0</v>
      </c>
      <c r="AV153" s="39">
        <v>0</v>
      </c>
      <c r="AW153" s="39">
        <v>0</v>
      </c>
      <c r="AX153" s="39">
        <v>0</v>
      </c>
      <c r="AY153" s="39">
        <v>0</v>
      </c>
      <c r="AZ153" s="39">
        <v>0</v>
      </c>
      <c r="BA153" s="39">
        <v>0</v>
      </c>
      <c r="BB153" s="56">
        <v>0</v>
      </c>
      <c r="BC153" s="39">
        <v>0</v>
      </c>
      <c r="BD153" s="39">
        <v>0</v>
      </c>
      <c r="BE153" s="39">
        <v>0</v>
      </c>
      <c r="BF153" s="39">
        <v>0</v>
      </c>
      <c r="BG153" s="39">
        <v>0</v>
      </c>
      <c r="BH153" s="39">
        <v>0</v>
      </c>
      <c r="BI153" s="39">
        <v>0</v>
      </c>
      <c r="BJ153" s="39">
        <v>0</v>
      </c>
      <c r="BK153" s="39">
        <v>0</v>
      </c>
      <c r="BL153" s="39">
        <v>0</v>
      </c>
      <c r="BM153" s="39">
        <v>0</v>
      </c>
      <c r="BN153" s="208">
        <f t="shared" si="53"/>
        <v>0</v>
      </c>
      <c r="BO153" s="39">
        <v>0</v>
      </c>
      <c r="BP153" s="39">
        <v>0</v>
      </c>
      <c r="BQ153" s="39">
        <v>0</v>
      </c>
      <c r="BR153" s="39">
        <v>0</v>
      </c>
      <c r="BS153" s="39">
        <v>0</v>
      </c>
      <c r="BT153" s="39">
        <v>0</v>
      </c>
      <c r="BU153" s="39">
        <v>0</v>
      </c>
      <c r="BV153" s="39">
        <v>0</v>
      </c>
      <c r="BW153" s="39">
        <v>0</v>
      </c>
      <c r="BX153" s="39">
        <v>0</v>
      </c>
      <c r="BY153" s="39">
        <v>0</v>
      </c>
      <c r="BZ153" s="39">
        <v>66</v>
      </c>
      <c r="CA153" s="226">
        <f t="shared" si="29"/>
        <v>66</v>
      </c>
      <c r="CB153" s="56">
        <v>59</v>
      </c>
      <c r="CC153" s="39">
        <v>57</v>
      </c>
      <c r="CD153" s="39">
        <v>73</v>
      </c>
      <c r="CE153" s="39">
        <v>65</v>
      </c>
      <c r="CF153" s="39">
        <v>66</v>
      </c>
      <c r="CG153" s="39">
        <v>84</v>
      </c>
      <c r="CH153" s="39">
        <v>82</v>
      </c>
      <c r="CI153" s="39">
        <v>64</v>
      </c>
      <c r="CJ153" s="39">
        <v>69</v>
      </c>
      <c r="CK153" s="39">
        <v>65</v>
      </c>
      <c r="CL153" s="39">
        <v>52</v>
      </c>
      <c r="CM153" s="39">
        <v>58</v>
      </c>
      <c r="CN153" s="208">
        <f t="shared" si="63"/>
        <v>794</v>
      </c>
      <c r="CO153" s="39">
        <v>75</v>
      </c>
      <c r="CP153" s="39">
        <v>70</v>
      </c>
      <c r="CQ153" s="39">
        <v>67</v>
      </c>
      <c r="CR153" s="39">
        <v>56</v>
      </c>
      <c r="CS153" s="39">
        <v>56</v>
      </c>
      <c r="CT153" s="39">
        <v>61</v>
      </c>
      <c r="CU153" s="39">
        <v>58</v>
      </c>
      <c r="CV153" s="39">
        <v>63</v>
      </c>
      <c r="CW153" s="39">
        <v>51</v>
      </c>
      <c r="CX153" s="39">
        <v>52</v>
      </c>
      <c r="CY153" s="39">
        <v>53</v>
      </c>
      <c r="CZ153" s="39">
        <v>67</v>
      </c>
      <c r="DA153" s="226">
        <f t="shared" si="59"/>
        <v>729</v>
      </c>
      <c r="DB153" s="39">
        <v>52</v>
      </c>
      <c r="DC153" s="39">
        <v>49</v>
      </c>
      <c r="DD153" s="39">
        <v>62</v>
      </c>
      <c r="DE153" s="39">
        <v>51</v>
      </c>
      <c r="DF153" s="39">
        <v>50</v>
      </c>
      <c r="DG153" s="39">
        <v>48</v>
      </c>
      <c r="DH153" s="39">
        <v>46</v>
      </c>
      <c r="DI153" s="39">
        <v>56</v>
      </c>
      <c r="DJ153" s="39">
        <v>54</v>
      </c>
      <c r="DK153" s="39">
        <v>66</v>
      </c>
      <c r="DL153" s="39">
        <v>52</v>
      </c>
      <c r="DM153" s="39">
        <v>47</v>
      </c>
      <c r="DN153" s="226">
        <f t="shared" si="62"/>
        <v>633</v>
      </c>
      <c r="DO153" s="39">
        <v>70</v>
      </c>
      <c r="DP153" s="39">
        <v>53</v>
      </c>
      <c r="DT153" s="119"/>
      <c r="DU153" s="119"/>
      <c r="DV153" s="119"/>
      <c r="DW153" s="119"/>
      <c r="DX153" s="119"/>
      <c r="DY153" s="119"/>
      <c r="DZ153" s="119"/>
      <c r="EA153" s="119"/>
      <c r="EB153" s="119"/>
      <c r="EC153" s="119"/>
      <c r="ED153" s="119"/>
      <c r="EE153" s="119"/>
      <c r="EF153" s="119"/>
      <c r="EG153" s="119"/>
      <c r="EH153" s="119"/>
      <c r="EI153" s="119"/>
      <c r="EJ153" s="119"/>
      <c r="EK153" s="119"/>
    </row>
    <row r="154" spans="1:141" ht="20.100000000000001" customHeight="1" x14ac:dyDescent="0.25">
      <c r="A154" s="285"/>
      <c r="B154" s="48" t="s">
        <v>91</v>
      </c>
      <c r="C154" s="55" t="s">
        <v>95</v>
      </c>
      <c r="D154" s="88">
        <v>0</v>
      </c>
      <c r="E154" s="89">
        <v>0</v>
      </c>
      <c r="F154" s="89">
        <v>0</v>
      </c>
      <c r="G154" s="89">
        <v>0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72">
        <v>0</v>
      </c>
      <c r="Q154" s="81">
        <v>0</v>
      </c>
      <c r="R154" s="81">
        <v>0</v>
      </c>
      <c r="S154" s="81">
        <v>0</v>
      </c>
      <c r="T154" s="81">
        <v>0</v>
      </c>
      <c r="U154" s="81">
        <v>0</v>
      </c>
      <c r="V154" s="81">
        <v>0</v>
      </c>
      <c r="W154" s="81">
        <v>0</v>
      </c>
      <c r="X154" s="81">
        <v>0</v>
      </c>
      <c r="Y154" s="81">
        <v>0</v>
      </c>
      <c r="Z154" s="92">
        <v>0</v>
      </c>
      <c r="AA154" s="92">
        <v>0</v>
      </c>
      <c r="AB154" s="92">
        <v>0</v>
      </c>
      <c r="AC154" s="72">
        <v>0</v>
      </c>
      <c r="AD154" s="82">
        <v>0</v>
      </c>
      <c r="AE154" s="82">
        <v>0</v>
      </c>
      <c r="AF154" s="82">
        <v>0</v>
      </c>
      <c r="AG154" s="82">
        <v>0</v>
      </c>
      <c r="AH154" s="82">
        <v>0</v>
      </c>
      <c r="AI154" s="82">
        <v>0</v>
      </c>
      <c r="AJ154" s="82">
        <v>0</v>
      </c>
      <c r="AK154" s="82">
        <v>0</v>
      </c>
      <c r="AL154" s="82">
        <v>0</v>
      </c>
      <c r="AM154" s="82">
        <v>0</v>
      </c>
      <c r="AN154" s="82">
        <v>0</v>
      </c>
      <c r="AO154" s="82">
        <v>0</v>
      </c>
      <c r="AP154" s="56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56">
        <v>0</v>
      </c>
      <c r="BC154" s="39">
        <v>0</v>
      </c>
      <c r="BD154" s="39">
        <v>0</v>
      </c>
      <c r="BE154" s="39">
        <v>0</v>
      </c>
      <c r="BF154" s="39">
        <v>0</v>
      </c>
      <c r="BG154" s="39">
        <v>0</v>
      </c>
      <c r="BH154" s="39">
        <v>0</v>
      </c>
      <c r="BI154" s="39">
        <v>0</v>
      </c>
      <c r="BJ154" s="39">
        <v>0</v>
      </c>
      <c r="BK154" s="39">
        <v>0</v>
      </c>
      <c r="BL154" s="39">
        <v>0</v>
      </c>
      <c r="BM154" s="39">
        <v>0</v>
      </c>
      <c r="BN154" s="208">
        <f t="shared" si="53"/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0</v>
      </c>
      <c r="BV154" s="39">
        <v>0</v>
      </c>
      <c r="BW154" s="39">
        <v>0</v>
      </c>
      <c r="BX154" s="39">
        <v>0</v>
      </c>
      <c r="BY154" s="39">
        <v>0</v>
      </c>
      <c r="BZ154" s="39">
        <v>50</v>
      </c>
      <c r="CA154" s="226">
        <f t="shared" si="29"/>
        <v>50</v>
      </c>
      <c r="CB154" s="56">
        <v>45</v>
      </c>
      <c r="CC154" s="39">
        <v>33</v>
      </c>
      <c r="CD154" s="39">
        <v>25</v>
      </c>
      <c r="CE154" s="39">
        <v>30</v>
      </c>
      <c r="CF154" s="39">
        <v>27</v>
      </c>
      <c r="CG154" s="39">
        <v>25</v>
      </c>
      <c r="CH154" s="39">
        <v>25</v>
      </c>
      <c r="CI154" s="39">
        <v>28</v>
      </c>
      <c r="CJ154" s="39">
        <v>25</v>
      </c>
      <c r="CK154" s="39">
        <v>27</v>
      </c>
      <c r="CL154" s="39">
        <v>25</v>
      </c>
      <c r="CM154" s="39">
        <v>17</v>
      </c>
      <c r="CN154" s="208">
        <f t="shared" si="63"/>
        <v>332</v>
      </c>
      <c r="CO154" s="39">
        <v>24</v>
      </c>
      <c r="CP154" s="39">
        <v>32</v>
      </c>
      <c r="CQ154" s="39">
        <v>25</v>
      </c>
      <c r="CR154" s="39">
        <v>27</v>
      </c>
      <c r="CS154" s="39">
        <v>23</v>
      </c>
      <c r="CT154" s="39">
        <v>11</v>
      </c>
      <c r="CU154" s="39">
        <v>13</v>
      </c>
      <c r="CV154" s="39">
        <v>13</v>
      </c>
      <c r="CW154" s="39">
        <v>10</v>
      </c>
      <c r="CX154" s="39">
        <v>14</v>
      </c>
      <c r="CY154" s="39">
        <v>6</v>
      </c>
      <c r="CZ154" s="39">
        <v>6</v>
      </c>
      <c r="DA154" s="226">
        <f t="shared" si="59"/>
        <v>204</v>
      </c>
      <c r="DB154" s="39">
        <v>9</v>
      </c>
      <c r="DC154" s="39">
        <v>7</v>
      </c>
      <c r="DD154" s="39">
        <v>13</v>
      </c>
      <c r="DE154" s="39">
        <v>7</v>
      </c>
      <c r="DF154" s="39">
        <v>13</v>
      </c>
      <c r="DG154" s="39">
        <v>6</v>
      </c>
      <c r="DH154" s="39">
        <v>6</v>
      </c>
      <c r="DI154" s="39">
        <v>3</v>
      </c>
      <c r="DJ154" s="39">
        <v>3</v>
      </c>
      <c r="DK154" s="39">
        <v>1</v>
      </c>
      <c r="DL154" s="39">
        <v>2</v>
      </c>
      <c r="DM154" s="39">
        <v>5</v>
      </c>
      <c r="DN154" s="226">
        <f t="shared" si="62"/>
        <v>75</v>
      </c>
      <c r="DO154" s="39">
        <v>6</v>
      </c>
      <c r="DP154" s="39">
        <v>5</v>
      </c>
      <c r="DT154" s="119"/>
      <c r="DU154" s="119"/>
      <c r="DV154" s="119"/>
      <c r="DW154" s="119"/>
      <c r="DX154" s="119"/>
      <c r="DY154" s="119"/>
      <c r="DZ154" s="119"/>
      <c r="EA154" s="119"/>
      <c r="EB154" s="119"/>
      <c r="EC154" s="119"/>
      <c r="ED154" s="119"/>
      <c r="EE154" s="119"/>
      <c r="EF154" s="119"/>
      <c r="EG154" s="119"/>
      <c r="EH154" s="119"/>
      <c r="EI154" s="119"/>
      <c r="EJ154" s="119"/>
      <c r="EK154" s="119"/>
    </row>
    <row r="155" spans="1:141" ht="20.100000000000001" customHeight="1" x14ac:dyDescent="0.25">
      <c r="A155" s="285"/>
      <c r="B155" s="48" t="s">
        <v>65</v>
      </c>
      <c r="C155" s="55" t="s">
        <v>67</v>
      </c>
      <c r="D155" s="88">
        <v>0</v>
      </c>
      <c r="E155" s="89">
        <v>0</v>
      </c>
      <c r="F155" s="89">
        <v>0</v>
      </c>
      <c r="G155" s="89">
        <v>0</v>
      </c>
      <c r="H155" s="89">
        <v>0</v>
      </c>
      <c r="I155" s="89">
        <v>0</v>
      </c>
      <c r="J155" s="89">
        <v>0</v>
      </c>
      <c r="K155" s="89">
        <v>0</v>
      </c>
      <c r="L155" s="89">
        <v>0</v>
      </c>
      <c r="M155" s="89">
        <v>0</v>
      </c>
      <c r="N155" s="89">
        <v>0</v>
      </c>
      <c r="O155" s="89">
        <v>0</v>
      </c>
      <c r="P155" s="72">
        <v>0</v>
      </c>
      <c r="Q155" s="81">
        <v>0</v>
      </c>
      <c r="R155" s="81">
        <v>0</v>
      </c>
      <c r="S155" s="81">
        <v>0</v>
      </c>
      <c r="T155" s="81">
        <v>0</v>
      </c>
      <c r="U155" s="81">
        <v>0</v>
      </c>
      <c r="V155" s="81">
        <v>0</v>
      </c>
      <c r="W155" s="81">
        <v>0</v>
      </c>
      <c r="X155" s="81">
        <v>0</v>
      </c>
      <c r="Y155" s="81">
        <v>0</v>
      </c>
      <c r="Z155" s="92">
        <v>0</v>
      </c>
      <c r="AA155" s="92">
        <v>0</v>
      </c>
      <c r="AB155" s="92">
        <v>0</v>
      </c>
      <c r="AC155" s="72">
        <v>0</v>
      </c>
      <c r="AD155" s="82">
        <v>0</v>
      </c>
      <c r="AE155" s="82">
        <v>0</v>
      </c>
      <c r="AF155" s="82">
        <v>0</v>
      </c>
      <c r="AG155" s="82">
        <v>0</v>
      </c>
      <c r="AH155" s="82">
        <v>0</v>
      </c>
      <c r="AI155" s="82">
        <v>0</v>
      </c>
      <c r="AJ155" s="82">
        <v>0</v>
      </c>
      <c r="AK155" s="82">
        <v>0</v>
      </c>
      <c r="AL155" s="82">
        <v>0</v>
      </c>
      <c r="AM155" s="82">
        <v>0</v>
      </c>
      <c r="AN155" s="82">
        <v>0</v>
      </c>
      <c r="AO155" s="82">
        <v>0</v>
      </c>
      <c r="AP155" s="56">
        <v>0</v>
      </c>
      <c r="AQ155" s="39">
        <v>0</v>
      </c>
      <c r="AR155" s="39">
        <v>0</v>
      </c>
      <c r="AS155" s="39">
        <v>0</v>
      </c>
      <c r="AT155" s="39">
        <v>0</v>
      </c>
      <c r="AU155" s="39">
        <v>0</v>
      </c>
      <c r="AV155" s="39">
        <v>0</v>
      </c>
      <c r="AW155" s="39">
        <v>0</v>
      </c>
      <c r="AX155" s="39">
        <v>0</v>
      </c>
      <c r="AY155" s="39">
        <v>0</v>
      </c>
      <c r="AZ155" s="39">
        <v>0</v>
      </c>
      <c r="BA155" s="39">
        <v>0</v>
      </c>
      <c r="BB155" s="56">
        <v>0</v>
      </c>
      <c r="BC155" s="39">
        <v>0</v>
      </c>
      <c r="BD155" s="39">
        <v>0</v>
      </c>
      <c r="BE155" s="39">
        <v>0</v>
      </c>
      <c r="BF155" s="39">
        <v>0</v>
      </c>
      <c r="BG155" s="39">
        <v>0</v>
      </c>
      <c r="BH155" s="39">
        <v>0</v>
      </c>
      <c r="BI155" s="39">
        <v>0</v>
      </c>
      <c r="BJ155" s="39">
        <v>0</v>
      </c>
      <c r="BK155" s="39">
        <v>0</v>
      </c>
      <c r="BL155" s="39">
        <v>0</v>
      </c>
      <c r="BM155" s="39">
        <v>0</v>
      </c>
      <c r="BN155" s="208">
        <f t="shared" si="53"/>
        <v>0</v>
      </c>
      <c r="BO155" s="39">
        <v>0</v>
      </c>
      <c r="BP155" s="39">
        <v>0</v>
      </c>
      <c r="BQ155" s="39">
        <v>0</v>
      </c>
      <c r="BR155" s="39">
        <v>0</v>
      </c>
      <c r="BS155" s="39">
        <v>0</v>
      </c>
      <c r="BT155" s="39">
        <v>0</v>
      </c>
      <c r="BU155" s="39">
        <v>0</v>
      </c>
      <c r="BV155" s="39">
        <v>0</v>
      </c>
      <c r="BW155" s="39">
        <v>2</v>
      </c>
      <c r="BX155" s="39">
        <v>1</v>
      </c>
      <c r="BY155" s="39">
        <v>1</v>
      </c>
      <c r="BZ155" s="39">
        <v>2</v>
      </c>
      <c r="CA155" s="226">
        <f t="shared" si="29"/>
        <v>6</v>
      </c>
      <c r="CB155" s="56">
        <v>1</v>
      </c>
      <c r="CC155" s="39">
        <v>1</v>
      </c>
      <c r="CD155" s="39">
        <v>1</v>
      </c>
      <c r="CE155" s="39">
        <v>1</v>
      </c>
      <c r="CF155" s="39">
        <v>1</v>
      </c>
      <c r="CG155" s="39">
        <v>1</v>
      </c>
      <c r="CH155" s="39">
        <v>1</v>
      </c>
      <c r="CI155" s="39">
        <v>1</v>
      </c>
      <c r="CJ155" s="39">
        <v>2</v>
      </c>
      <c r="CK155" s="39">
        <v>1</v>
      </c>
      <c r="CL155" s="39">
        <v>1</v>
      </c>
      <c r="CM155" s="39">
        <v>1</v>
      </c>
      <c r="CN155" s="208">
        <f t="shared" si="63"/>
        <v>13</v>
      </c>
      <c r="CO155" s="39">
        <v>1</v>
      </c>
      <c r="CP155" s="39">
        <v>1</v>
      </c>
      <c r="CQ155" s="39">
        <v>1</v>
      </c>
      <c r="CR155" s="39">
        <v>1</v>
      </c>
      <c r="CS155" s="39">
        <v>1</v>
      </c>
      <c r="CT155" s="39">
        <v>1</v>
      </c>
      <c r="CU155" s="39">
        <v>1</v>
      </c>
      <c r="CV155" s="39">
        <v>1</v>
      </c>
      <c r="CW155" s="39">
        <v>2</v>
      </c>
      <c r="CX155" s="39">
        <v>1</v>
      </c>
      <c r="CY155" s="39">
        <v>1</v>
      </c>
      <c r="CZ155" s="39">
        <v>1</v>
      </c>
      <c r="DA155" s="226">
        <f t="shared" si="59"/>
        <v>13</v>
      </c>
      <c r="DB155" s="39">
        <v>1</v>
      </c>
      <c r="DC155" s="39">
        <v>1</v>
      </c>
      <c r="DD155" s="39">
        <v>1</v>
      </c>
      <c r="DE155" s="39">
        <v>1</v>
      </c>
      <c r="DF155" s="39">
        <v>2</v>
      </c>
      <c r="DG155" s="39">
        <v>3</v>
      </c>
      <c r="DH155" s="39">
        <v>1</v>
      </c>
      <c r="DI155" s="39">
        <v>1</v>
      </c>
      <c r="DJ155" s="39">
        <v>1</v>
      </c>
      <c r="DK155" s="39">
        <v>1</v>
      </c>
      <c r="DL155" s="39">
        <v>1</v>
      </c>
      <c r="DM155" s="39">
        <v>1</v>
      </c>
      <c r="DN155" s="226">
        <f t="shared" si="62"/>
        <v>15</v>
      </c>
      <c r="DO155" s="39">
        <v>1</v>
      </c>
      <c r="DP155" s="39">
        <v>1</v>
      </c>
      <c r="DT155" s="119"/>
      <c r="DU155" s="119"/>
      <c r="DV155" s="119"/>
      <c r="DW155" s="119"/>
      <c r="DX155" s="119"/>
      <c r="DY155" s="119"/>
      <c r="DZ155" s="119"/>
      <c r="EA155" s="119"/>
      <c r="EB155" s="119"/>
      <c r="EC155" s="119"/>
      <c r="ED155" s="119"/>
      <c r="EE155" s="119"/>
      <c r="EF155" s="119"/>
      <c r="EG155" s="119"/>
      <c r="EH155" s="119"/>
      <c r="EI155" s="119"/>
      <c r="EJ155" s="119"/>
      <c r="EK155" s="119"/>
    </row>
    <row r="156" spans="1:141" ht="20.100000000000001" customHeight="1" x14ac:dyDescent="0.25">
      <c r="A156" s="285"/>
      <c r="B156" s="48" t="s">
        <v>111</v>
      </c>
      <c r="C156" s="55" t="s">
        <v>137</v>
      </c>
      <c r="D156" s="88">
        <v>0</v>
      </c>
      <c r="E156" s="89">
        <v>0</v>
      </c>
      <c r="F156" s="89">
        <v>0</v>
      </c>
      <c r="G156" s="89">
        <v>0</v>
      </c>
      <c r="H156" s="89">
        <v>0</v>
      </c>
      <c r="I156" s="89">
        <v>0</v>
      </c>
      <c r="J156" s="89">
        <v>0</v>
      </c>
      <c r="K156" s="89">
        <v>0</v>
      </c>
      <c r="L156" s="89">
        <v>0</v>
      </c>
      <c r="M156" s="89">
        <v>0</v>
      </c>
      <c r="N156" s="89">
        <v>0</v>
      </c>
      <c r="O156" s="89">
        <v>0</v>
      </c>
      <c r="P156" s="72">
        <v>0</v>
      </c>
      <c r="Q156" s="81">
        <v>0</v>
      </c>
      <c r="R156" s="81">
        <v>0</v>
      </c>
      <c r="S156" s="81">
        <v>0</v>
      </c>
      <c r="T156" s="81">
        <v>0</v>
      </c>
      <c r="U156" s="81">
        <v>0</v>
      </c>
      <c r="V156" s="81">
        <v>0</v>
      </c>
      <c r="W156" s="81">
        <v>0</v>
      </c>
      <c r="X156" s="81">
        <v>0</v>
      </c>
      <c r="Y156" s="81">
        <v>0</v>
      </c>
      <c r="Z156" s="92">
        <v>0</v>
      </c>
      <c r="AA156" s="92">
        <v>0</v>
      </c>
      <c r="AB156" s="92">
        <v>0</v>
      </c>
      <c r="AC156" s="72">
        <v>0</v>
      </c>
      <c r="AD156" s="82">
        <v>0</v>
      </c>
      <c r="AE156" s="82">
        <v>0</v>
      </c>
      <c r="AF156" s="82">
        <v>0</v>
      </c>
      <c r="AG156" s="82">
        <v>0</v>
      </c>
      <c r="AH156" s="82">
        <v>0</v>
      </c>
      <c r="AI156" s="82">
        <v>0</v>
      </c>
      <c r="AJ156" s="82">
        <v>0</v>
      </c>
      <c r="AK156" s="82">
        <v>0</v>
      </c>
      <c r="AL156" s="82">
        <v>0</v>
      </c>
      <c r="AM156" s="82">
        <v>0</v>
      </c>
      <c r="AN156" s="82">
        <v>0</v>
      </c>
      <c r="AO156" s="82">
        <v>0</v>
      </c>
      <c r="AP156" s="56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56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208">
        <f t="shared" si="53"/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226">
        <f t="shared" si="29"/>
        <v>0</v>
      </c>
      <c r="CB156" s="56">
        <v>0</v>
      </c>
      <c r="CC156" s="39">
        <v>0</v>
      </c>
      <c r="CD156" s="39">
        <v>1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208">
        <f t="shared" si="63"/>
        <v>1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1</v>
      </c>
      <c r="CU156" s="39">
        <v>12</v>
      </c>
      <c r="CV156" s="39">
        <v>10</v>
      </c>
      <c r="CW156" s="39">
        <v>11</v>
      </c>
      <c r="CX156" s="39">
        <v>9</v>
      </c>
      <c r="CY156" s="39">
        <v>5</v>
      </c>
      <c r="CZ156" s="39">
        <v>22</v>
      </c>
      <c r="DA156" s="226">
        <f t="shared" si="59"/>
        <v>70</v>
      </c>
      <c r="DB156" s="39">
        <v>4</v>
      </c>
      <c r="DC156" s="39">
        <v>1</v>
      </c>
      <c r="DD156" s="39">
        <v>2</v>
      </c>
      <c r="DE156" s="39">
        <v>0</v>
      </c>
      <c r="DF156" s="39">
        <v>1</v>
      </c>
      <c r="DG156" s="39">
        <v>2</v>
      </c>
      <c r="DH156" s="39">
        <v>3</v>
      </c>
      <c r="DI156" s="39">
        <v>0</v>
      </c>
      <c r="DJ156" s="39">
        <v>2</v>
      </c>
      <c r="DK156" s="39">
        <v>4</v>
      </c>
      <c r="DL156" s="39">
        <v>1</v>
      </c>
      <c r="DM156" s="39">
        <v>4</v>
      </c>
      <c r="DN156" s="226">
        <f t="shared" si="62"/>
        <v>24</v>
      </c>
      <c r="DO156" s="39">
        <v>2</v>
      </c>
      <c r="DP156" s="39">
        <v>4</v>
      </c>
      <c r="DT156" s="119"/>
      <c r="DU156" s="119"/>
      <c r="DV156" s="119"/>
      <c r="DW156" s="119"/>
      <c r="DX156" s="119"/>
      <c r="DY156" s="119"/>
      <c r="DZ156" s="119"/>
      <c r="EA156" s="119"/>
      <c r="EB156" s="119"/>
      <c r="EC156" s="119"/>
      <c r="ED156" s="119"/>
      <c r="EE156" s="119"/>
      <c r="EF156" s="119"/>
      <c r="EG156" s="119"/>
      <c r="EH156" s="119"/>
      <c r="EI156" s="119"/>
      <c r="EJ156" s="119"/>
      <c r="EK156" s="119"/>
    </row>
    <row r="157" spans="1:141" ht="20.100000000000001" customHeight="1" x14ac:dyDescent="0.25">
      <c r="A157" s="285"/>
      <c r="B157" s="74" t="s">
        <v>17</v>
      </c>
      <c r="C157" s="75" t="s">
        <v>18</v>
      </c>
      <c r="D157" s="88">
        <v>187</v>
      </c>
      <c r="E157" s="89">
        <v>163</v>
      </c>
      <c r="F157" s="89">
        <v>219</v>
      </c>
      <c r="G157" s="89">
        <v>209</v>
      </c>
      <c r="H157" s="89">
        <v>206</v>
      </c>
      <c r="I157" s="89">
        <v>216</v>
      </c>
      <c r="J157" s="89">
        <v>232</v>
      </c>
      <c r="K157" s="89">
        <v>191</v>
      </c>
      <c r="L157" s="89">
        <v>235</v>
      </c>
      <c r="M157" s="89">
        <v>233</v>
      </c>
      <c r="N157" s="89">
        <v>210</v>
      </c>
      <c r="O157" s="89">
        <v>211</v>
      </c>
      <c r="P157" s="72">
        <v>2512</v>
      </c>
      <c r="Q157" s="81">
        <v>197</v>
      </c>
      <c r="R157" s="81">
        <v>190</v>
      </c>
      <c r="S157" s="81">
        <v>238</v>
      </c>
      <c r="T157" s="81">
        <v>200</v>
      </c>
      <c r="U157" s="81">
        <v>215</v>
      </c>
      <c r="V157" s="81">
        <v>205</v>
      </c>
      <c r="W157" s="81">
        <v>226</v>
      </c>
      <c r="X157" s="81">
        <v>220</v>
      </c>
      <c r="Y157" s="81">
        <v>240</v>
      </c>
      <c r="Z157" s="92">
        <v>219</v>
      </c>
      <c r="AA157" s="92">
        <v>224</v>
      </c>
      <c r="AB157" s="92">
        <v>245</v>
      </c>
      <c r="AC157" s="72">
        <v>2619</v>
      </c>
      <c r="AD157" s="82">
        <v>230</v>
      </c>
      <c r="AE157" s="82">
        <v>191</v>
      </c>
      <c r="AF157" s="82">
        <v>212</v>
      </c>
      <c r="AG157" s="82">
        <v>209</v>
      </c>
      <c r="AH157" s="82">
        <v>242</v>
      </c>
      <c r="AI157" s="82">
        <v>226</v>
      </c>
      <c r="AJ157" s="82">
        <v>225</v>
      </c>
      <c r="AK157" s="82">
        <v>325</v>
      </c>
      <c r="AL157" s="82">
        <v>312</v>
      </c>
      <c r="AM157" s="82">
        <v>294</v>
      </c>
      <c r="AN157" s="82">
        <v>288</v>
      </c>
      <c r="AO157" s="82">
        <v>298</v>
      </c>
      <c r="AP157" s="56">
        <v>291</v>
      </c>
      <c r="AQ157" s="39">
        <v>281</v>
      </c>
      <c r="AR157" s="39">
        <v>351</v>
      </c>
      <c r="AS157" s="39">
        <v>292</v>
      </c>
      <c r="AT157" s="39">
        <v>350</v>
      </c>
      <c r="AU157" s="39">
        <v>296</v>
      </c>
      <c r="AV157" s="39">
        <v>335</v>
      </c>
      <c r="AW157" s="39">
        <v>357</v>
      </c>
      <c r="AX157" s="39">
        <v>320</v>
      </c>
      <c r="AY157" s="39">
        <v>355</v>
      </c>
      <c r="AZ157" s="39">
        <v>341</v>
      </c>
      <c r="BA157" s="39">
        <v>304</v>
      </c>
      <c r="BB157" s="56">
        <v>364</v>
      </c>
      <c r="BC157" s="39">
        <v>320</v>
      </c>
      <c r="BD157" s="39">
        <v>379</v>
      </c>
      <c r="BE157" s="39">
        <v>386</v>
      </c>
      <c r="BF157" s="39">
        <v>359</v>
      </c>
      <c r="BG157" s="39">
        <v>359</v>
      </c>
      <c r="BH157" s="39">
        <v>401</v>
      </c>
      <c r="BI157" s="39">
        <v>387</v>
      </c>
      <c r="BJ157" s="39">
        <v>418</v>
      </c>
      <c r="BK157" s="39">
        <v>436</v>
      </c>
      <c r="BL157" s="39">
        <v>396</v>
      </c>
      <c r="BM157" s="39">
        <v>365</v>
      </c>
      <c r="BN157" s="208">
        <f t="shared" si="53"/>
        <v>4570</v>
      </c>
      <c r="BO157" s="39">
        <v>403</v>
      </c>
      <c r="BP157" s="39">
        <v>341</v>
      </c>
      <c r="BQ157" s="39">
        <v>364</v>
      </c>
      <c r="BR157" s="39">
        <v>359</v>
      </c>
      <c r="BS157" s="39">
        <v>385</v>
      </c>
      <c r="BT157" s="39">
        <v>346</v>
      </c>
      <c r="BU157" s="39">
        <v>415</v>
      </c>
      <c r="BV157" s="39">
        <v>435</v>
      </c>
      <c r="BW157" s="39">
        <v>417</v>
      </c>
      <c r="BX157" s="39">
        <v>411</v>
      </c>
      <c r="BY157" s="39">
        <v>372</v>
      </c>
      <c r="BZ157" s="39">
        <v>394</v>
      </c>
      <c r="CA157" s="226">
        <f t="shared" si="29"/>
        <v>4642</v>
      </c>
      <c r="CB157" s="56">
        <v>349</v>
      </c>
      <c r="CC157" s="39">
        <v>314</v>
      </c>
      <c r="CD157" s="39">
        <v>382</v>
      </c>
      <c r="CE157" s="39">
        <v>350</v>
      </c>
      <c r="CF157" s="39">
        <v>386</v>
      </c>
      <c r="CG157" s="39">
        <v>393</v>
      </c>
      <c r="CH157" s="39">
        <v>404</v>
      </c>
      <c r="CI157" s="39">
        <v>362</v>
      </c>
      <c r="CJ157" s="39">
        <v>406</v>
      </c>
      <c r="CK157" s="39">
        <v>419</v>
      </c>
      <c r="CL157" s="39">
        <v>359</v>
      </c>
      <c r="CM157" s="39">
        <v>404</v>
      </c>
      <c r="CN157" s="208">
        <f t="shared" si="63"/>
        <v>4528</v>
      </c>
      <c r="CO157" s="39">
        <v>347</v>
      </c>
      <c r="CP157" s="39">
        <v>355</v>
      </c>
      <c r="CQ157" s="39">
        <v>386</v>
      </c>
      <c r="CR157" s="39">
        <v>376</v>
      </c>
      <c r="CS157" s="39">
        <v>382</v>
      </c>
      <c r="CT157" s="39">
        <v>395</v>
      </c>
      <c r="CU157" s="39">
        <v>374</v>
      </c>
      <c r="CV157" s="39">
        <v>438</v>
      </c>
      <c r="CW157" s="39">
        <v>438</v>
      </c>
      <c r="CX157" s="39">
        <v>389</v>
      </c>
      <c r="CY157" s="39">
        <v>419</v>
      </c>
      <c r="CZ157" s="39">
        <v>422</v>
      </c>
      <c r="DA157" s="226">
        <f t="shared" si="59"/>
        <v>4721</v>
      </c>
      <c r="DB157" s="39">
        <v>367</v>
      </c>
      <c r="DC157" s="39">
        <v>355</v>
      </c>
      <c r="DD157" s="39">
        <v>468</v>
      </c>
      <c r="DE157" s="39">
        <v>408</v>
      </c>
      <c r="DF157" s="39">
        <v>464</v>
      </c>
      <c r="DG157" s="39">
        <v>401</v>
      </c>
      <c r="DH157" s="39">
        <v>444</v>
      </c>
      <c r="DI157" s="39">
        <v>457</v>
      </c>
      <c r="DJ157" s="39">
        <v>412</v>
      </c>
      <c r="DK157" s="39">
        <v>438</v>
      </c>
      <c r="DL157" s="39">
        <v>405</v>
      </c>
      <c r="DM157" s="39">
        <v>383</v>
      </c>
      <c r="DN157" s="226">
        <f t="shared" si="62"/>
        <v>5002</v>
      </c>
      <c r="DO157" s="39">
        <v>420</v>
      </c>
      <c r="DP157" s="39">
        <v>335</v>
      </c>
      <c r="DT157" s="119"/>
      <c r="DU157" s="119"/>
      <c r="DV157" s="119"/>
      <c r="DW157" s="119"/>
      <c r="DX157" s="119"/>
      <c r="DY157" s="119"/>
      <c r="DZ157" s="119"/>
      <c r="EA157" s="119"/>
      <c r="EB157" s="119"/>
      <c r="EC157" s="119"/>
      <c r="ED157" s="119"/>
      <c r="EE157" s="119"/>
      <c r="EF157" s="119"/>
      <c r="EG157" s="119"/>
      <c r="EH157" s="119"/>
      <c r="EI157" s="119"/>
      <c r="EJ157" s="119"/>
      <c r="EK157" s="119"/>
    </row>
    <row r="158" spans="1:141" ht="20.100000000000001" customHeight="1" x14ac:dyDescent="0.25">
      <c r="A158" s="285"/>
      <c r="B158" s="48" t="s">
        <v>99</v>
      </c>
      <c r="C158" s="55" t="s">
        <v>100</v>
      </c>
      <c r="D158" s="88">
        <v>0</v>
      </c>
      <c r="E158" s="89">
        <v>0</v>
      </c>
      <c r="F158" s="89">
        <v>0</v>
      </c>
      <c r="G158" s="89">
        <v>0</v>
      </c>
      <c r="H158" s="89">
        <v>0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0</v>
      </c>
      <c r="O158" s="89">
        <v>0</v>
      </c>
      <c r="P158" s="72">
        <v>0</v>
      </c>
      <c r="Q158" s="81">
        <v>0</v>
      </c>
      <c r="R158" s="81">
        <v>0</v>
      </c>
      <c r="S158" s="81">
        <v>0</v>
      </c>
      <c r="T158" s="81">
        <v>0</v>
      </c>
      <c r="U158" s="81">
        <v>0</v>
      </c>
      <c r="V158" s="81">
        <v>0</v>
      </c>
      <c r="W158" s="81">
        <v>0</v>
      </c>
      <c r="X158" s="81">
        <v>0</v>
      </c>
      <c r="Y158" s="81">
        <v>0</v>
      </c>
      <c r="Z158" s="92">
        <v>0</v>
      </c>
      <c r="AA158" s="92">
        <v>0</v>
      </c>
      <c r="AB158" s="92">
        <v>0</v>
      </c>
      <c r="AC158" s="72">
        <v>0</v>
      </c>
      <c r="AD158" s="82">
        <v>0</v>
      </c>
      <c r="AE158" s="82">
        <v>0</v>
      </c>
      <c r="AF158" s="82">
        <v>0</v>
      </c>
      <c r="AG158" s="82">
        <v>0</v>
      </c>
      <c r="AH158" s="82">
        <v>0</v>
      </c>
      <c r="AI158" s="82">
        <v>0</v>
      </c>
      <c r="AJ158" s="82">
        <v>0</v>
      </c>
      <c r="AK158" s="82">
        <v>0</v>
      </c>
      <c r="AL158" s="82">
        <v>0</v>
      </c>
      <c r="AM158" s="82">
        <v>0</v>
      </c>
      <c r="AN158" s="82">
        <v>0</v>
      </c>
      <c r="AO158" s="82">
        <v>0</v>
      </c>
      <c r="AP158" s="56">
        <v>0</v>
      </c>
      <c r="AQ158" s="39">
        <v>0</v>
      </c>
      <c r="AR158" s="39">
        <v>0</v>
      </c>
      <c r="AS158" s="39">
        <v>0</v>
      </c>
      <c r="AT158" s="39">
        <v>0</v>
      </c>
      <c r="AU158" s="39">
        <v>0</v>
      </c>
      <c r="AV158" s="39">
        <v>0</v>
      </c>
      <c r="AW158" s="39">
        <v>0</v>
      </c>
      <c r="AX158" s="39">
        <v>0</v>
      </c>
      <c r="AY158" s="39">
        <v>0</v>
      </c>
      <c r="AZ158" s="39">
        <v>0</v>
      </c>
      <c r="BA158" s="39">
        <v>0</v>
      </c>
      <c r="BB158" s="56">
        <v>0</v>
      </c>
      <c r="BC158" s="39">
        <v>0</v>
      </c>
      <c r="BD158" s="39">
        <v>0</v>
      </c>
      <c r="BE158" s="39">
        <v>0</v>
      </c>
      <c r="BF158" s="39">
        <v>0</v>
      </c>
      <c r="BG158" s="39">
        <v>0</v>
      </c>
      <c r="BH158" s="39">
        <v>0</v>
      </c>
      <c r="BI158" s="39">
        <v>0</v>
      </c>
      <c r="BJ158" s="39">
        <v>0</v>
      </c>
      <c r="BK158" s="39">
        <v>0</v>
      </c>
      <c r="BL158" s="39">
        <v>0</v>
      </c>
      <c r="BM158" s="39">
        <v>0</v>
      </c>
      <c r="BN158" s="208">
        <v>0</v>
      </c>
      <c r="BO158" s="39">
        <v>0</v>
      </c>
      <c r="BP158" s="39">
        <v>0</v>
      </c>
      <c r="BQ158" s="39">
        <v>0</v>
      </c>
      <c r="BR158" s="39">
        <v>0</v>
      </c>
      <c r="BS158" s="39">
        <v>0</v>
      </c>
      <c r="BT158" s="39">
        <v>0</v>
      </c>
      <c r="BU158" s="39">
        <v>0</v>
      </c>
      <c r="BV158" s="39">
        <v>0</v>
      </c>
      <c r="BW158" s="39">
        <v>0</v>
      </c>
      <c r="BX158" s="39">
        <v>0</v>
      </c>
      <c r="BY158" s="39">
        <v>0</v>
      </c>
      <c r="BZ158" s="39">
        <v>0</v>
      </c>
      <c r="CA158" s="226">
        <f t="shared" si="29"/>
        <v>0</v>
      </c>
      <c r="CB158" s="56">
        <v>1</v>
      </c>
      <c r="CC158" s="39">
        <v>3</v>
      </c>
      <c r="CD158" s="39">
        <v>2</v>
      </c>
      <c r="CE158" s="39">
        <v>2</v>
      </c>
      <c r="CF158" s="39">
        <v>1</v>
      </c>
      <c r="CG158" s="39">
        <v>3</v>
      </c>
      <c r="CH158" s="39">
        <v>2</v>
      </c>
      <c r="CI158" s="39">
        <v>3</v>
      </c>
      <c r="CJ158" s="39">
        <v>2</v>
      </c>
      <c r="CK158" s="39">
        <v>0</v>
      </c>
      <c r="CL158" s="39">
        <v>4</v>
      </c>
      <c r="CM158" s="39">
        <v>2</v>
      </c>
      <c r="CN158" s="208">
        <f t="shared" si="63"/>
        <v>25</v>
      </c>
      <c r="CO158" s="39">
        <v>2</v>
      </c>
      <c r="CP158" s="39">
        <v>2</v>
      </c>
      <c r="CQ158" s="39">
        <v>2</v>
      </c>
      <c r="CR158" s="39">
        <v>2</v>
      </c>
      <c r="CS158" s="39">
        <v>2</v>
      </c>
      <c r="CT158" s="39">
        <v>2</v>
      </c>
      <c r="CU158" s="39">
        <v>2</v>
      </c>
      <c r="CV158" s="39">
        <v>2</v>
      </c>
      <c r="CW158" s="39">
        <v>4</v>
      </c>
      <c r="CX158" s="39">
        <v>2</v>
      </c>
      <c r="CY158" s="39">
        <v>1</v>
      </c>
      <c r="CZ158" s="39">
        <v>0</v>
      </c>
      <c r="DA158" s="226">
        <f t="shared" si="59"/>
        <v>23</v>
      </c>
      <c r="DB158" s="39">
        <v>1</v>
      </c>
      <c r="DC158" s="39">
        <v>0</v>
      </c>
      <c r="DD158" s="39">
        <v>0</v>
      </c>
      <c r="DE158" s="39">
        <v>0</v>
      </c>
      <c r="DF158" s="39"/>
      <c r="DG158" s="39">
        <v>0</v>
      </c>
      <c r="DH158" s="39">
        <v>0</v>
      </c>
      <c r="DI158" s="39">
        <v>0</v>
      </c>
      <c r="DJ158" s="39">
        <v>0</v>
      </c>
      <c r="DK158" s="39">
        <v>0</v>
      </c>
      <c r="DL158" s="39">
        <v>0</v>
      </c>
      <c r="DM158" s="39">
        <v>0</v>
      </c>
      <c r="DN158" s="226">
        <f t="shared" si="62"/>
        <v>1</v>
      </c>
      <c r="DO158" s="39">
        <v>0</v>
      </c>
      <c r="DP158" s="39">
        <v>0</v>
      </c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19"/>
      <c r="EF158" s="119"/>
      <c r="EG158" s="119"/>
      <c r="EH158" s="119"/>
      <c r="EI158" s="119"/>
      <c r="EJ158" s="119"/>
      <c r="EK158" s="119"/>
    </row>
    <row r="159" spans="1:141" ht="20.100000000000001" customHeight="1" x14ac:dyDescent="0.25">
      <c r="A159" s="285"/>
      <c r="B159" s="48" t="s">
        <v>28</v>
      </c>
      <c r="C159" s="55" t="s">
        <v>29</v>
      </c>
      <c r="D159" s="88">
        <v>0</v>
      </c>
      <c r="E159" s="89">
        <v>6</v>
      </c>
      <c r="F159" s="89">
        <v>0</v>
      </c>
      <c r="G159" s="89">
        <v>2</v>
      </c>
      <c r="H159" s="89">
        <v>1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>
        <v>0</v>
      </c>
      <c r="O159" s="93">
        <v>0</v>
      </c>
      <c r="P159" s="72">
        <v>9</v>
      </c>
      <c r="Q159" s="81">
        <v>0</v>
      </c>
      <c r="R159" s="81">
        <v>0</v>
      </c>
      <c r="S159" s="81">
        <v>0</v>
      </c>
      <c r="T159" s="81">
        <v>0</v>
      </c>
      <c r="U159" s="81">
        <v>2</v>
      </c>
      <c r="V159" s="81">
        <v>4</v>
      </c>
      <c r="W159" s="81">
        <v>0</v>
      </c>
      <c r="X159" s="81">
        <v>0</v>
      </c>
      <c r="Y159" s="81">
        <v>0</v>
      </c>
      <c r="Z159" s="92">
        <v>0</v>
      </c>
      <c r="AA159" s="92">
        <v>0</v>
      </c>
      <c r="AB159" s="92">
        <v>2</v>
      </c>
      <c r="AC159" s="72">
        <v>8</v>
      </c>
      <c r="AD159" s="82">
        <v>2</v>
      </c>
      <c r="AE159" s="82">
        <v>0</v>
      </c>
      <c r="AF159" s="82">
        <v>0</v>
      </c>
      <c r="AG159" s="82">
        <v>0</v>
      </c>
      <c r="AH159" s="82">
        <v>0</v>
      </c>
      <c r="AI159" s="82">
        <v>0</v>
      </c>
      <c r="AJ159" s="82">
        <v>0</v>
      </c>
      <c r="AK159" s="82">
        <v>0</v>
      </c>
      <c r="AL159" s="82">
        <v>0</v>
      </c>
      <c r="AM159" s="82">
        <v>0</v>
      </c>
      <c r="AN159" s="82">
        <v>0</v>
      </c>
      <c r="AO159" s="82">
        <v>0</v>
      </c>
      <c r="AP159" s="56">
        <v>0</v>
      </c>
      <c r="AQ159" s="39">
        <v>0</v>
      </c>
      <c r="AR159" s="39">
        <v>0</v>
      </c>
      <c r="AS159" s="39">
        <v>0</v>
      </c>
      <c r="AT159" s="39">
        <v>0</v>
      </c>
      <c r="AU159" s="39">
        <v>0</v>
      </c>
      <c r="AV159" s="39">
        <v>0</v>
      </c>
      <c r="AW159" s="39">
        <v>0</v>
      </c>
      <c r="AX159" s="39">
        <v>0</v>
      </c>
      <c r="AY159" s="39">
        <v>0</v>
      </c>
      <c r="AZ159" s="39">
        <v>0</v>
      </c>
      <c r="BA159" s="39">
        <v>0</v>
      </c>
      <c r="BB159" s="56">
        <v>0</v>
      </c>
      <c r="BC159" s="39">
        <v>0</v>
      </c>
      <c r="BD159" s="39">
        <v>0</v>
      </c>
      <c r="BE159" s="39">
        <v>0</v>
      </c>
      <c r="BF159" s="39">
        <v>0</v>
      </c>
      <c r="BG159" s="39">
        <v>0</v>
      </c>
      <c r="BH159" s="39">
        <v>0</v>
      </c>
      <c r="BI159" s="39">
        <v>0</v>
      </c>
      <c r="BJ159" s="39">
        <v>0</v>
      </c>
      <c r="BK159" s="39">
        <v>0</v>
      </c>
      <c r="BL159" s="39">
        <v>0</v>
      </c>
      <c r="BM159" s="39">
        <v>0</v>
      </c>
      <c r="BN159" s="208">
        <f t="shared" ref="BN159:BN175" si="64">SUM(BB159:BM159)</f>
        <v>0</v>
      </c>
      <c r="BO159" s="39">
        <v>0</v>
      </c>
      <c r="BP159" s="39">
        <v>0</v>
      </c>
      <c r="BQ159" s="39">
        <v>0</v>
      </c>
      <c r="BR159" s="39">
        <v>1</v>
      </c>
      <c r="BS159" s="39">
        <v>0</v>
      </c>
      <c r="BT159" s="39">
        <v>0</v>
      </c>
      <c r="BU159" s="39">
        <v>1</v>
      </c>
      <c r="BV159" s="39">
        <v>7</v>
      </c>
      <c r="BW159" s="39">
        <v>2</v>
      </c>
      <c r="BX159" s="39">
        <v>0</v>
      </c>
      <c r="BY159" s="39">
        <v>3</v>
      </c>
      <c r="BZ159" s="39">
        <v>0</v>
      </c>
      <c r="CA159" s="226">
        <f t="shared" si="29"/>
        <v>14</v>
      </c>
      <c r="CB159" s="56">
        <v>0</v>
      </c>
      <c r="CC159" s="39">
        <v>0</v>
      </c>
      <c r="CD159" s="39">
        <v>0</v>
      </c>
      <c r="CE159" s="39">
        <v>0</v>
      </c>
      <c r="CF159" s="39">
        <v>0</v>
      </c>
      <c r="CG159" s="39">
        <v>2</v>
      </c>
      <c r="CH159" s="39">
        <v>5</v>
      </c>
      <c r="CI159" s="39">
        <v>7</v>
      </c>
      <c r="CJ159" s="39">
        <v>8</v>
      </c>
      <c r="CK159" s="39">
        <v>11</v>
      </c>
      <c r="CL159" s="39">
        <v>10</v>
      </c>
      <c r="CM159" s="39">
        <v>8</v>
      </c>
      <c r="CN159" s="208">
        <f t="shared" si="63"/>
        <v>51</v>
      </c>
      <c r="CO159" s="39">
        <v>9</v>
      </c>
      <c r="CP159" s="39">
        <v>10</v>
      </c>
      <c r="CQ159" s="39">
        <v>4</v>
      </c>
      <c r="CR159" s="39">
        <v>3</v>
      </c>
      <c r="CS159" s="39">
        <v>6</v>
      </c>
      <c r="CT159" s="39">
        <v>4</v>
      </c>
      <c r="CU159" s="39">
        <v>1</v>
      </c>
      <c r="CV159" s="39">
        <v>6</v>
      </c>
      <c r="CW159" s="39">
        <v>3</v>
      </c>
      <c r="CX159" s="39">
        <v>3</v>
      </c>
      <c r="CY159" s="39">
        <v>2</v>
      </c>
      <c r="CZ159" s="39">
        <v>1</v>
      </c>
      <c r="DA159" s="226">
        <f t="shared" si="59"/>
        <v>52</v>
      </c>
      <c r="DB159" s="39">
        <v>1</v>
      </c>
      <c r="DC159" s="39">
        <v>0</v>
      </c>
      <c r="DD159" s="39">
        <v>0</v>
      </c>
      <c r="DE159" s="39">
        <v>1</v>
      </c>
      <c r="DF159" s="39">
        <v>2</v>
      </c>
      <c r="DG159" s="39">
        <v>0</v>
      </c>
      <c r="DH159" s="39">
        <v>1</v>
      </c>
      <c r="DI159" s="39">
        <v>2</v>
      </c>
      <c r="DJ159" s="39">
        <v>2</v>
      </c>
      <c r="DK159" s="39">
        <v>2</v>
      </c>
      <c r="DL159" s="39">
        <v>1</v>
      </c>
      <c r="DM159" s="39">
        <v>0</v>
      </c>
      <c r="DN159" s="226">
        <f t="shared" si="62"/>
        <v>12</v>
      </c>
      <c r="DO159" s="39">
        <v>3</v>
      </c>
      <c r="DP159" s="39">
        <v>0</v>
      </c>
      <c r="DT159" s="119"/>
      <c r="DU159" s="119"/>
      <c r="DV159" s="119"/>
      <c r="DW159" s="119"/>
      <c r="DX159" s="119"/>
      <c r="DY159" s="119"/>
      <c r="DZ159" s="119"/>
      <c r="EA159" s="119"/>
      <c r="EB159" s="119"/>
      <c r="EC159" s="119"/>
      <c r="ED159" s="119"/>
      <c r="EE159" s="119"/>
      <c r="EF159" s="119"/>
      <c r="EG159" s="119"/>
      <c r="EH159" s="119"/>
      <c r="EI159" s="119"/>
      <c r="EJ159" s="119"/>
      <c r="EK159" s="119"/>
    </row>
    <row r="160" spans="1:141" ht="20.100000000000001" customHeight="1" x14ac:dyDescent="0.25">
      <c r="A160" s="285"/>
      <c r="B160" s="48" t="s">
        <v>30</v>
      </c>
      <c r="C160" s="55" t="s">
        <v>31</v>
      </c>
      <c r="D160" s="88">
        <v>0</v>
      </c>
      <c r="E160" s="89">
        <v>1</v>
      </c>
      <c r="F160" s="89">
        <v>0</v>
      </c>
      <c r="G160" s="89">
        <v>0</v>
      </c>
      <c r="H160" s="89">
        <v>0</v>
      </c>
      <c r="I160" s="89">
        <v>0</v>
      </c>
      <c r="J160" s="89">
        <v>0</v>
      </c>
      <c r="K160" s="89">
        <v>0</v>
      </c>
      <c r="L160" s="89">
        <v>0</v>
      </c>
      <c r="M160" s="89">
        <v>0</v>
      </c>
      <c r="N160" s="89">
        <v>0</v>
      </c>
      <c r="O160" s="93">
        <v>0</v>
      </c>
      <c r="P160" s="72">
        <v>1</v>
      </c>
      <c r="Q160" s="81">
        <v>0</v>
      </c>
      <c r="R160" s="81">
        <v>0</v>
      </c>
      <c r="S160" s="81">
        <v>0</v>
      </c>
      <c r="T160" s="81">
        <v>0</v>
      </c>
      <c r="U160" s="81">
        <v>2</v>
      </c>
      <c r="V160" s="81">
        <v>0</v>
      </c>
      <c r="W160" s="81">
        <v>0</v>
      </c>
      <c r="X160" s="81">
        <v>0</v>
      </c>
      <c r="Y160" s="81">
        <v>0</v>
      </c>
      <c r="Z160" s="92">
        <v>0</v>
      </c>
      <c r="AA160" s="92">
        <v>0</v>
      </c>
      <c r="AB160" s="92">
        <v>0</v>
      </c>
      <c r="AC160" s="72">
        <v>2</v>
      </c>
      <c r="AD160" s="82">
        <v>0</v>
      </c>
      <c r="AE160" s="82">
        <v>0</v>
      </c>
      <c r="AF160" s="82">
        <v>0</v>
      </c>
      <c r="AG160" s="82">
        <v>0</v>
      </c>
      <c r="AH160" s="82">
        <v>0</v>
      </c>
      <c r="AI160" s="82">
        <v>0</v>
      </c>
      <c r="AJ160" s="82">
        <v>0</v>
      </c>
      <c r="AK160" s="82">
        <v>0</v>
      </c>
      <c r="AL160" s="82">
        <v>0</v>
      </c>
      <c r="AM160" s="82">
        <v>0</v>
      </c>
      <c r="AN160" s="82">
        <v>0</v>
      </c>
      <c r="AO160" s="82">
        <v>0</v>
      </c>
      <c r="AP160" s="56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56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208">
        <f t="shared" si="64"/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226">
        <f t="shared" si="29"/>
        <v>0</v>
      </c>
      <c r="CB160" s="56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208">
        <f t="shared" si="63"/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226">
        <f t="shared" si="59"/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39">
        <v>0</v>
      </c>
      <c r="DJ160" s="39">
        <v>0</v>
      </c>
      <c r="DK160" s="39">
        <v>0</v>
      </c>
      <c r="DL160" s="39">
        <v>0</v>
      </c>
      <c r="DM160" s="39">
        <v>0</v>
      </c>
      <c r="DN160" s="226">
        <f t="shared" si="62"/>
        <v>0</v>
      </c>
      <c r="DO160" s="39">
        <v>0</v>
      </c>
      <c r="DP160" s="39">
        <v>0</v>
      </c>
      <c r="DT160" s="119"/>
      <c r="DU160" s="119"/>
      <c r="DV160" s="119"/>
      <c r="DW160" s="119"/>
      <c r="DX160" s="119"/>
      <c r="DY160" s="119"/>
      <c r="DZ160" s="119"/>
      <c r="EA160" s="119"/>
      <c r="EB160" s="119"/>
      <c r="EC160" s="119"/>
      <c r="ED160" s="119"/>
      <c r="EE160" s="119"/>
      <c r="EF160" s="119"/>
      <c r="EG160" s="119"/>
      <c r="EH160" s="119"/>
      <c r="EI160" s="119"/>
      <c r="EJ160" s="119"/>
      <c r="EK160" s="119"/>
    </row>
    <row r="161" spans="1:141" ht="20.100000000000001" customHeight="1" x14ac:dyDescent="0.25">
      <c r="A161" s="285"/>
      <c r="B161" s="48" t="s">
        <v>77</v>
      </c>
      <c r="C161" s="55" t="s">
        <v>78</v>
      </c>
      <c r="D161" s="88">
        <v>0</v>
      </c>
      <c r="E161" s="89">
        <v>3</v>
      </c>
      <c r="F161" s="89">
        <v>0</v>
      </c>
      <c r="G161" s="89">
        <v>1</v>
      </c>
      <c r="H161" s="89">
        <v>1</v>
      </c>
      <c r="I161" s="89">
        <v>0</v>
      </c>
      <c r="J161" s="89">
        <v>0</v>
      </c>
      <c r="K161" s="89">
        <v>0</v>
      </c>
      <c r="L161" s="89">
        <v>0</v>
      </c>
      <c r="M161" s="89">
        <v>0</v>
      </c>
      <c r="N161" s="89">
        <v>0</v>
      </c>
      <c r="O161" s="93">
        <v>0</v>
      </c>
      <c r="P161" s="72">
        <v>5</v>
      </c>
      <c r="Q161" s="81">
        <v>0</v>
      </c>
      <c r="R161" s="81">
        <v>0</v>
      </c>
      <c r="S161" s="81">
        <v>0</v>
      </c>
      <c r="T161" s="81">
        <v>0</v>
      </c>
      <c r="U161" s="81">
        <v>0</v>
      </c>
      <c r="V161" s="81">
        <v>2</v>
      </c>
      <c r="W161" s="81">
        <v>0</v>
      </c>
      <c r="X161" s="81">
        <v>0</v>
      </c>
      <c r="Y161" s="81">
        <v>0</v>
      </c>
      <c r="Z161" s="92">
        <v>0</v>
      </c>
      <c r="AA161" s="92">
        <v>0</v>
      </c>
      <c r="AB161" s="92">
        <v>2</v>
      </c>
      <c r="AC161" s="72">
        <v>4</v>
      </c>
      <c r="AD161" s="82">
        <v>0</v>
      </c>
      <c r="AE161" s="82">
        <v>0</v>
      </c>
      <c r="AF161" s="82">
        <v>0</v>
      </c>
      <c r="AG161" s="82">
        <v>0</v>
      </c>
      <c r="AH161" s="82">
        <v>0</v>
      </c>
      <c r="AI161" s="82">
        <v>0</v>
      </c>
      <c r="AJ161" s="82">
        <v>0</v>
      </c>
      <c r="AK161" s="82">
        <v>0</v>
      </c>
      <c r="AL161" s="82">
        <v>0</v>
      </c>
      <c r="AM161" s="82">
        <v>0</v>
      </c>
      <c r="AN161" s="82">
        <v>0</v>
      </c>
      <c r="AO161" s="82">
        <v>0</v>
      </c>
      <c r="AP161" s="56">
        <v>0</v>
      </c>
      <c r="AQ161" s="39">
        <v>0</v>
      </c>
      <c r="AR161" s="39">
        <v>0</v>
      </c>
      <c r="AS161" s="39">
        <v>0</v>
      </c>
      <c r="AT161" s="39">
        <v>0</v>
      </c>
      <c r="AU161" s="39">
        <v>0</v>
      </c>
      <c r="AV161" s="39">
        <v>0</v>
      </c>
      <c r="AW161" s="39">
        <v>0</v>
      </c>
      <c r="AX161" s="39">
        <v>0</v>
      </c>
      <c r="AY161" s="39">
        <v>0</v>
      </c>
      <c r="AZ161" s="39">
        <v>0</v>
      </c>
      <c r="BA161" s="39">
        <v>0</v>
      </c>
      <c r="BB161" s="56">
        <v>0</v>
      </c>
      <c r="BC161" s="39">
        <v>0</v>
      </c>
      <c r="BD161" s="39">
        <v>0</v>
      </c>
      <c r="BE161" s="39">
        <v>0</v>
      </c>
      <c r="BF161" s="39">
        <v>0</v>
      </c>
      <c r="BG161" s="39">
        <v>0</v>
      </c>
      <c r="BH161" s="39">
        <v>0</v>
      </c>
      <c r="BI161" s="39">
        <v>0</v>
      </c>
      <c r="BJ161" s="39">
        <v>0</v>
      </c>
      <c r="BK161" s="39">
        <v>0</v>
      </c>
      <c r="BL161" s="39">
        <v>0</v>
      </c>
      <c r="BM161" s="39">
        <v>0</v>
      </c>
      <c r="BN161" s="208">
        <f t="shared" si="64"/>
        <v>0</v>
      </c>
      <c r="BO161" s="39">
        <v>0</v>
      </c>
      <c r="BP161" s="39">
        <v>0</v>
      </c>
      <c r="BQ161" s="39">
        <v>0</v>
      </c>
      <c r="BR161" s="39">
        <v>1</v>
      </c>
      <c r="BS161" s="39">
        <v>0</v>
      </c>
      <c r="BT161" s="39">
        <v>0</v>
      </c>
      <c r="BU161" s="39">
        <v>1</v>
      </c>
      <c r="BV161" s="39">
        <v>7</v>
      </c>
      <c r="BW161" s="39">
        <v>2</v>
      </c>
      <c r="BX161" s="39">
        <v>0</v>
      </c>
      <c r="BY161" s="39">
        <v>3</v>
      </c>
      <c r="BZ161" s="39">
        <v>0</v>
      </c>
      <c r="CA161" s="226">
        <f t="shared" si="29"/>
        <v>14</v>
      </c>
      <c r="CB161" s="56">
        <v>0</v>
      </c>
      <c r="CC161" s="39">
        <v>0</v>
      </c>
      <c r="CD161" s="39">
        <v>0</v>
      </c>
      <c r="CE161" s="39">
        <v>0</v>
      </c>
      <c r="CF161" s="39">
        <v>0</v>
      </c>
      <c r="CG161" s="39">
        <v>3</v>
      </c>
      <c r="CH161" s="39">
        <v>5</v>
      </c>
      <c r="CI161" s="39">
        <v>8</v>
      </c>
      <c r="CJ161" s="39">
        <v>9</v>
      </c>
      <c r="CK161" s="39">
        <v>11</v>
      </c>
      <c r="CL161" s="39">
        <v>9</v>
      </c>
      <c r="CM161" s="39">
        <v>8</v>
      </c>
      <c r="CN161" s="208">
        <f t="shared" si="63"/>
        <v>53</v>
      </c>
      <c r="CO161" s="39">
        <v>10</v>
      </c>
      <c r="CP161" s="39">
        <v>8</v>
      </c>
      <c r="CQ161" s="39">
        <v>3</v>
      </c>
      <c r="CR161" s="39">
        <v>5</v>
      </c>
      <c r="CS161" s="39">
        <v>5</v>
      </c>
      <c r="CT161" s="39">
        <v>3</v>
      </c>
      <c r="CU161" s="39">
        <v>1</v>
      </c>
      <c r="CV161" s="39">
        <v>7</v>
      </c>
      <c r="CW161" s="39">
        <v>3</v>
      </c>
      <c r="CX161" s="39">
        <v>2</v>
      </c>
      <c r="CY161" s="39">
        <v>3</v>
      </c>
      <c r="CZ161" s="39">
        <v>1</v>
      </c>
      <c r="DA161" s="226">
        <f t="shared" si="59"/>
        <v>51</v>
      </c>
      <c r="DB161" s="39">
        <v>0</v>
      </c>
      <c r="DC161" s="39">
        <v>0</v>
      </c>
      <c r="DD161" s="39">
        <v>0</v>
      </c>
      <c r="DE161" s="39">
        <v>2</v>
      </c>
      <c r="DF161" s="39">
        <v>1</v>
      </c>
      <c r="DG161" s="39">
        <v>1</v>
      </c>
      <c r="DH161" s="39">
        <v>0</v>
      </c>
      <c r="DI161" s="39">
        <v>3</v>
      </c>
      <c r="DJ161" s="39">
        <v>2</v>
      </c>
      <c r="DK161" s="39">
        <v>2</v>
      </c>
      <c r="DL161" s="39">
        <v>0</v>
      </c>
      <c r="DM161" s="39">
        <v>1</v>
      </c>
      <c r="DN161" s="226">
        <f t="shared" si="62"/>
        <v>12</v>
      </c>
      <c r="DO161" s="39">
        <v>2</v>
      </c>
      <c r="DP161" s="39">
        <v>0</v>
      </c>
      <c r="DT161" s="119"/>
      <c r="DU161" s="119"/>
      <c r="DV161" s="119"/>
      <c r="DW161" s="119"/>
      <c r="DX161" s="119"/>
      <c r="DY161" s="119"/>
      <c r="DZ161" s="119"/>
      <c r="EA161" s="119"/>
      <c r="EB161" s="119"/>
      <c r="EC161" s="119"/>
      <c r="ED161" s="119"/>
      <c r="EE161" s="119"/>
      <c r="EF161" s="119"/>
      <c r="EG161" s="119"/>
      <c r="EH161" s="119"/>
      <c r="EI161" s="119"/>
      <c r="EJ161" s="119"/>
      <c r="EK161" s="119"/>
    </row>
    <row r="162" spans="1:141" ht="20.100000000000001" customHeight="1" x14ac:dyDescent="0.25">
      <c r="A162" s="285"/>
      <c r="B162" s="74" t="s">
        <v>32</v>
      </c>
      <c r="C162" s="55" t="s">
        <v>74</v>
      </c>
      <c r="D162" s="88">
        <v>227</v>
      </c>
      <c r="E162" s="89">
        <v>256</v>
      </c>
      <c r="F162" s="89">
        <v>224</v>
      </c>
      <c r="G162" s="89">
        <v>254</v>
      </c>
      <c r="H162" s="89">
        <v>314</v>
      </c>
      <c r="I162" s="89">
        <v>245</v>
      </c>
      <c r="J162" s="89">
        <v>179</v>
      </c>
      <c r="K162" s="89">
        <v>203</v>
      </c>
      <c r="L162" s="89">
        <v>184</v>
      </c>
      <c r="M162" s="89">
        <v>206</v>
      </c>
      <c r="N162" s="89">
        <v>219</v>
      </c>
      <c r="O162" s="89">
        <v>239</v>
      </c>
      <c r="P162" s="72">
        <v>2750</v>
      </c>
      <c r="Q162" s="81">
        <v>173</v>
      </c>
      <c r="R162" s="81">
        <v>185</v>
      </c>
      <c r="S162" s="81">
        <v>203</v>
      </c>
      <c r="T162" s="81">
        <v>247</v>
      </c>
      <c r="U162" s="81">
        <v>243</v>
      </c>
      <c r="V162" s="81">
        <v>307</v>
      </c>
      <c r="W162" s="81">
        <v>191</v>
      </c>
      <c r="X162" s="81">
        <v>190</v>
      </c>
      <c r="Y162" s="81">
        <v>217</v>
      </c>
      <c r="Z162" s="92">
        <v>198</v>
      </c>
      <c r="AA162" s="92">
        <v>178</v>
      </c>
      <c r="AB162" s="92">
        <v>257</v>
      </c>
      <c r="AC162" s="72">
        <v>2589</v>
      </c>
      <c r="AD162" s="82">
        <v>199</v>
      </c>
      <c r="AE162" s="82">
        <v>193</v>
      </c>
      <c r="AF162" s="82">
        <v>211</v>
      </c>
      <c r="AG162" s="82">
        <v>190</v>
      </c>
      <c r="AH162" s="82">
        <v>222</v>
      </c>
      <c r="AI162" s="82">
        <v>201</v>
      </c>
      <c r="AJ162" s="82">
        <v>240</v>
      </c>
      <c r="AK162" s="82">
        <v>201</v>
      </c>
      <c r="AL162" s="82">
        <v>165</v>
      </c>
      <c r="AM162" s="124">
        <v>163</v>
      </c>
      <c r="AN162" s="124">
        <v>200</v>
      </c>
      <c r="AO162" s="124">
        <v>178</v>
      </c>
      <c r="AP162" s="56">
        <v>194</v>
      </c>
      <c r="AQ162" s="39">
        <v>253</v>
      </c>
      <c r="AR162" s="39">
        <v>305</v>
      </c>
      <c r="AS162" s="39">
        <v>343</v>
      </c>
      <c r="AT162" s="39">
        <v>428</v>
      </c>
      <c r="AU162" s="39">
        <v>278</v>
      </c>
      <c r="AV162" s="39">
        <v>318</v>
      </c>
      <c r="AW162" s="39">
        <v>290</v>
      </c>
      <c r="AX162" s="39">
        <v>336</v>
      </c>
      <c r="AY162" s="39">
        <v>311</v>
      </c>
      <c r="AZ162" s="39">
        <v>302</v>
      </c>
      <c r="BA162" s="39">
        <v>283</v>
      </c>
      <c r="BB162" s="56">
        <v>289</v>
      </c>
      <c r="BC162" s="39">
        <v>249</v>
      </c>
      <c r="BD162" s="39">
        <v>272</v>
      </c>
      <c r="BE162" s="39">
        <v>296</v>
      </c>
      <c r="BF162" s="39">
        <v>317</v>
      </c>
      <c r="BG162" s="39">
        <v>293</v>
      </c>
      <c r="BH162" s="39">
        <v>328</v>
      </c>
      <c r="BI162" s="39">
        <v>350</v>
      </c>
      <c r="BJ162" s="39">
        <v>331</v>
      </c>
      <c r="BK162" s="39">
        <v>382</v>
      </c>
      <c r="BL162" s="39">
        <v>384</v>
      </c>
      <c r="BM162" s="39">
        <v>349</v>
      </c>
      <c r="BN162" s="208">
        <f t="shared" si="64"/>
        <v>3840</v>
      </c>
      <c r="BO162" s="39">
        <v>299</v>
      </c>
      <c r="BP162" s="39">
        <v>287</v>
      </c>
      <c r="BQ162" s="39">
        <v>296</v>
      </c>
      <c r="BR162" s="39">
        <v>327</v>
      </c>
      <c r="BS162" s="39">
        <v>344</v>
      </c>
      <c r="BT162" s="39">
        <v>353</v>
      </c>
      <c r="BU162" s="39">
        <v>343</v>
      </c>
      <c r="BV162" s="39">
        <v>378</v>
      </c>
      <c r="BW162" s="39">
        <v>309</v>
      </c>
      <c r="BX162" s="39">
        <v>210</v>
      </c>
      <c r="BY162" s="39">
        <v>160</v>
      </c>
      <c r="BZ162" s="39">
        <v>235</v>
      </c>
      <c r="CA162" s="226">
        <f t="shared" si="29"/>
        <v>3541</v>
      </c>
      <c r="CB162" s="56">
        <v>197</v>
      </c>
      <c r="CC162" s="39">
        <v>200</v>
      </c>
      <c r="CD162" s="39">
        <v>226</v>
      </c>
      <c r="CE162" s="39">
        <v>223</v>
      </c>
      <c r="CF162" s="39">
        <v>152</v>
      </c>
      <c r="CG162" s="39">
        <v>174</v>
      </c>
      <c r="CH162" s="39">
        <v>175</v>
      </c>
      <c r="CI162" s="39">
        <v>221</v>
      </c>
      <c r="CJ162" s="39">
        <v>180</v>
      </c>
      <c r="CK162" s="39">
        <v>169</v>
      </c>
      <c r="CL162" s="39">
        <v>137</v>
      </c>
      <c r="CM162" s="39">
        <v>197</v>
      </c>
      <c r="CN162" s="208">
        <f t="shared" si="63"/>
        <v>2251</v>
      </c>
      <c r="CO162" s="39">
        <v>143</v>
      </c>
      <c r="CP162" s="39">
        <v>133</v>
      </c>
      <c r="CQ162" s="39">
        <v>160</v>
      </c>
      <c r="CR162" s="39">
        <v>202</v>
      </c>
      <c r="CS162" s="39">
        <v>182</v>
      </c>
      <c r="CT162" s="39">
        <v>230</v>
      </c>
      <c r="CU162" s="39">
        <v>251</v>
      </c>
      <c r="CV162" s="39">
        <v>296</v>
      </c>
      <c r="CW162" s="39">
        <v>278</v>
      </c>
      <c r="CX162" s="39">
        <v>246</v>
      </c>
      <c r="CY162" s="39">
        <v>271</v>
      </c>
      <c r="CZ162" s="39">
        <v>224</v>
      </c>
      <c r="DA162" s="226">
        <f t="shared" si="59"/>
        <v>2616</v>
      </c>
      <c r="DB162" s="39">
        <v>214</v>
      </c>
      <c r="DC162" s="39">
        <v>207</v>
      </c>
      <c r="DD162" s="39">
        <v>228</v>
      </c>
      <c r="DE162" s="39">
        <v>207</v>
      </c>
      <c r="DF162" s="39">
        <v>275</v>
      </c>
      <c r="DG162" s="39">
        <v>217</v>
      </c>
      <c r="DH162" s="39">
        <v>223</v>
      </c>
      <c r="DI162" s="39">
        <v>233</v>
      </c>
      <c r="DJ162" s="39">
        <v>230</v>
      </c>
      <c r="DK162" s="39">
        <v>231</v>
      </c>
      <c r="DL162" s="39">
        <v>173</v>
      </c>
      <c r="DM162" s="39">
        <v>237</v>
      </c>
      <c r="DN162" s="226">
        <f t="shared" si="62"/>
        <v>2675</v>
      </c>
      <c r="DO162" s="39">
        <v>209</v>
      </c>
      <c r="DP162" s="39">
        <v>190</v>
      </c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19"/>
      <c r="EF162" s="119"/>
      <c r="EG162" s="119"/>
      <c r="EH162" s="119"/>
      <c r="EI162" s="119"/>
      <c r="EJ162" s="119"/>
      <c r="EK162" s="119"/>
    </row>
    <row r="163" spans="1:141" ht="20.100000000000001" customHeight="1" x14ac:dyDescent="0.25">
      <c r="A163" s="285"/>
      <c r="B163" s="74" t="s">
        <v>59</v>
      </c>
      <c r="C163" s="55" t="s">
        <v>60</v>
      </c>
      <c r="D163" s="88">
        <v>0</v>
      </c>
      <c r="E163" s="89">
        <v>0</v>
      </c>
      <c r="F163" s="89">
        <v>0</v>
      </c>
      <c r="G163" s="89">
        <v>0</v>
      </c>
      <c r="H163" s="89">
        <v>0</v>
      </c>
      <c r="I163" s="89">
        <v>0</v>
      </c>
      <c r="J163" s="89">
        <v>0</v>
      </c>
      <c r="K163" s="89">
        <v>0</v>
      </c>
      <c r="L163" s="89">
        <v>0</v>
      </c>
      <c r="M163" s="89">
        <v>0</v>
      </c>
      <c r="N163" s="89">
        <v>0</v>
      </c>
      <c r="O163" s="89">
        <v>0</v>
      </c>
      <c r="P163" s="72">
        <v>0</v>
      </c>
      <c r="Q163" s="81">
        <v>0</v>
      </c>
      <c r="R163" s="81">
        <v>0</v>
      </c>
      <c r="S163" s="81">
        <v>0</v>
      </c>
      <c r="T163" s="81">
        <v>0</v>
      </c>
      <c r="U163" s="81">
        <v>0</v>
      </c>
      <c r="V163" s="81">
        <v>0</v>
      </c>
      <c r="W163" s="81">
        <v>0</v>
      </c>
      <c r="X163" s="81">
        <v>0</v>
      </c>
      <c r="Y163" s="81">
        <v>0</v>
      </c>
      <c r="Z163" s="92">
        <v>0</v>
      </c>
      <c r="AA163" s="92">
        <v>0</v>
      </c>
      <c r="AB163" s="92">
        <v>0</v>
      </c>
      <c r="AC163" s="72">
        <v>0</v>
      </c>
      <c r="AD163" s="82">
        <v>0</v>
      </c>
      <c r="AE163" s="82">
        <v>0</v>
      </c>
      <c r="AF163" s="82">
        <v>0</v>
      </c>
      <c r="AG163" s="82">
        <v>0</v>
      </c>
      <c r="AH163" s="82">
        <v>0</v>
      </c>
      <c r="AI163" s="82">
        <v>0</v>
      </c>
      <c r="AJ163" s="82">
        <v>0</v>
      </c>
      <c r="AK163" s="82">
        <v>0</v>
      </c>
      <c r="AL163" s="82">
        <v>0</v>
      </c>
      <c r="AM163" s="82">
        <v>0</v>
      </c>
      <c r="AN163" s="82">
        <v>0</v>
      </c>
      <c r="AO163" s="82">
        <v>0</v>
      </c>
      <c r="AP163" s="56">
        <v>0</v>
      </c>
      <c r="AQ163" s="39">
        <v>0</v>
      </c>
      <c r="AR163" s="39">
        <v>0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56">
        <v>0</v>
      </c>
      <c r="BC163" s="39">
        <v>0</v>
      </c>
      <c r="BD163" s="39">
        <v>0</v>
      </c>
      <c r="BE163" s="39">
        <v>0</v>
      </c>
      <c r="BF163" s="39">
        <v>0</v>
      </c>
      <c r="BG163" s="39">
        <v>0</v>
      </c>
      <c r="BH163" s="39">
        <v>0</v>
      </c>
      <c r="BI163" s="39">
        <v>0</v>
      </c>
      <c r="BJ163" s="39">
        <v>1</v>
      </c>
      <c r="BK163" s="39">
        <v>0</v>
      </c>
      <c r="BL163" s="39">
        <v>0</v>
      </c>
      <c r="BM163" s="39">
        <v>1</v>
      </c>
      <c r="BN163" s="208">
        <f t="shared" si="64"/>
        <v>2</v>
      </c>
      <c r="BO163" s="39">
        <v>1</v>
      </c>
      <c r="BP163" s="39">
        <v>0</v>
      </c>
      <c r="BQ163" s="39">
        <v>0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0</v>
      </c>
      <c r="BX163" s="39">
        <v>0</v>
      </c>
      <c r="BY163" s="39">
        <v>0</v>
      </c>
      <c r="BZ163" s="39">
        <v>0</v>
      </c>
      <c r="CA163" s="226">
        <f t="shared" si="29"/>
        <v>1</v>
      </c>
      <c r="CB163" s="56">
        <v>0</v>
      </c>
      <c r="CC163" s="39">
        <v>0</v>
      </c>
      <c r="CD163" s="39">
        <v>0</v>
      </c>
      <c r="CE163" s="39">
        <v>0</v>
      </c>
      <c r="CF163" s="39">
        <v>0</v>
      </c>
      <c r="CG163" s="39">
        <v>0</v>
      </c>
      <c r="CH163" s="39">
        <v>0</v>
      </c>
      <c r="CI163" s="39">
        <v>0</v>
      </c>
      <c r="CJ163" s="39">
        <v>0</v>
      </c>
      <c r="CK163" s="39">
        <v>0</v>
      </c>
      <c r="CL163" s="39">
        <v>0</v>
      </c>
      <c r="CM163" s="39">
        <v>0</v>
      </c>
      <c r="CN163" s="208">
        <f t="shared" si="63"/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0</v>
      </c>
      <c r="CZ163" s="39">
        <v>0</v>
      </c>
      <c r="DA163" s="226">
        <f t="shared" si="59"/>
        <v>0</v>
      </c>
      <c r="DB163" s="39">
        <v>0</v>
      </c>
      <c r="DC163" s="39">
        <v>0</v>
      </c>
      <c r="DD163" s="39">
        <v>0</v>
      </c>
      <c r="DE163" s="39">
        <v>0</v>
      </c>
      <c r="DF163" s="39">
        <v>0</v>
      </c>
      <c r="DG163" s="39">
        <v>0</v>
      </c>
      <c r="DH163" s="39">
        <v>0</v>
      </c>
      <c r="DI163" s="39">
        <v>0</v>
      </c>
      <c r="DJ163" s="39">
        <v>0</v>
      </c>
      <c r="DK163" s="39">
        <v>0</v>
      </c>
      <c r="DL163" s="39">
        <v>0</v>
      </c>
      <c r="DM163" s="39">
        <v>0</v>
      </c>
      <c r="DN163" s="226">
        <f t="shared" si="62"/>
        <v>0</v>
      </c>
      <c r="DO163" s="39">
        <v>0</v>
      </c>
      <c r="DP163" s="39">
        <v>0</v>
      </c>
      <c r="DT163" s="119"/>
      <c r="DU163" s="119"/>
      <c r="DV163" s="119"/>
      <c r="DW163" s="119"/>
      <c r="DX163" s="119"/>
      <c r="DY163" s="119"/>
      <c r="DZ163" s="119"/>
      <c r="EA163" s="119"/>
      <c r="EB163" s="119"/>
      <c r="EC163" s="119"/>
      <c r="ED163" s="119"/>
      <c r="EE163" s="119"/>
      <c r="EF163" s="119"/>
      <c r="EG163" s="119"/>
      <c r="EH163" s="119"/>
      <c r="EI163" s="119"/>
      <c r="EJ163" s="119"/>
      <c r="EK163" s="119"/>
    </row>
    <row r="164" spans="1:141" ht="20.100000000000001" customHeight="1" x14ac:dyDescent="0.25">
      <c r="A164" s="285"/>
      <c r="B164" s="48" t="s">
        <v>68</v>
      </c>
      <c r="C164" s="55" t="s">
        <v>71</v>
      </c>
      <c r="D164" s="88">
        <v>0</v>
      </c>
      <c r="E164" s="89">
        <v>0</v>
      </c>
      <c r="F164" s="89">
        <v>0</v>
      </c>
      <c r="G164" s="89">
        <v>0</v>
      </c>
      <c r="H164" s="89">
        <v>0</v>
      </c>
      <c r="I164" s="89">
        <v>0</v>
      </c>
      <c r="J164" s="89">
        <v>0</v>
      </c>
      <c r="K164" s="89">
        <v>0</v>
      </c>
      <c r="L164" s="89">
        <v>0</v>
      </c>
      <c r="M164" s="89">
        <v>0</v>
      </c>
      <c r="N164" s="89">
        <v>0</v>
      </c>
      <c r="O164" s="89">
        <v>0</v>
      </c>
      <c r="P164" s="72">
        <v>0</v>
      </c>
      <c r="Q164" s="81">
        <v>0</v>
      </c>
      <c r="R164" s="81">
        <v>0</v>
      </c>
      <c r="S164" s="81">
        <v>0</v>
      </c>
      <c r="T164" s="81">
        <v>0</v>
      </c>
      <c r="U164" s="81">
        <v>0</v>
      </c>
      <c r="V164" s="81">
        <v>0</v>
      </c>
      <c r="W164" s="81">
        <v>0</v>
      </c>
      <c r="X164" s="81">
        <v>0</v>
      </c>
      <c r="Y164" s="81">
        <v>0</v>
      </c>
      <c r="Z164" s="92">
        <v>0</v>
      </c>
      <c r="AA164" s="92">
        <v>0</v>
      </c>
      <c r="AB164" s="92">
        <v>0</v>
      </c>
      <c r="AC164" s="72">
        <v>0</v>
      </c>
      <c r="AD164" s="82">
        <v>0</v>
      </c>
      <c r="AE164" s="82">
        <v>0</v>
      </c>
      <c r="AF164" s="82">
        <v>0</v>
      </c>
      <c r="AG164" s="82">
        <v>0</v>
      </c>
      <c r="AH164" s="82">
        <v>0</v>
      </c>
      <c r="AI164" s="82">
        <v>0</v>
      </c>
      <c r="AJ164" s="82">
        <v>0</v>
      </c>
      <c r="AK164" s="82">
        <v>0</v>
      </c>
      <c r="AL164" s="82">
        <v>0</v>
      </c>
      <c r="AM164" s="82">
        <v>0</v>
      </c>
      <c r="AN164" s="82">
        <v>0</v>
      </c>
      <c r="AO164" s="82">
        <v>0</v>
      </c>
      <c r="AP164" s="56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56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208">
        <f t="shared" si="64"/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1</v>
      </c>
      <c r="BX164" s="39">
        <v>3</v>
      </c>
      <c r="BY164" s="39">
        <v>1</v>
      </c>
      <c r="BZ164" s="39">
        <v>1</v>
      </c>
      <c r="CA164" s="226">
        <f t="shared" si="29"/>
        <v>6</v>
      </c>
      <c r="CB164" s="56">
        <v>0</v>
      </c>
      <c r="CC164" s="39">
        <v>0</v>
      </c>
      <c r="CD164" s="39">
        <v>5</v>
      </c>
      <c r="CE164" s="39">
        <v>0</v>
      </c>
      <c r="CF164" s="39">
        <v>5</v>
      </c>
      <c r="CG164" s="39">
        <v>4</v>
      </c>
      <c r="CH164" s="39">
        <v>3</v>
      </c>
      <c r="CI164" s="39">
        <v>17</v>
      </c>
      <c r="CJ164" s="39">
        <v>4</v>
      </c>
      <c r="CK164" s="39">
        <v>6</v>
      </c>
      <c r="CL164" s="39">
        <v>2</v>
      </c>
      <c r="CM164" s="39">
        <v>4</v>
      </c>
      <c r="CN164" s="208">
        <f t="shared" si="63"/>
        <v>50</v>
      </c>
      <c r="CO164" s="39">
        <v>26</v>
      </c>
      <c r="CP164" s="39">
        <v>0</v>
      </c>
      <c r="CQ164" s="39">
        <v>2</v>
      </c>
      <c r="CR164" s="39">
        <v>1</v>
      </c>
      <c r="CS164" s="39">
        <v>5</v>
      </c>
      <c r="CT164" s="39">
        <v>6</v>
      </c>
      <c r="CU164" s="39">
        <v>3</v>
      </c>
      <c r="CV164" s="39">
        <v>5</v>
      </c>
      <c r="CW164" s="39">
        <v>5</v>
      </c>
      <c r="CX164" s="39">
        <v>4</v>
      </c>
      <c r="CY164" s="39">
        <v>2</v>
      </c>
      <c r="CZ164" s="39">
        <v>2</v>
      </c>
      <c r="DA164" s="226">
        <f t="shared" si="59"/>
        <v>61</v>
      </c>
      <c r="DB164" s="39">
        <v>3</v>
      </c>
      <c r="DC164" s="39">
        <v>3</v>
      </c>
      <c r="DD164" s="39">
        <v>1</v>
      </c>
      <c r="DE164" s="39">
        <v>27</v>
      </c>
      <c r="DF164" s="39">
        <v>5</v>
      </c>
      <c r="DG164" s="39">
        <v>4</v>
      </c>
      <c r="DH164" s="39">
        <v>3</v>
      </c>
      <c r="DI164" s="39">
        <v>0</v>
      </c>
      <c r="DJ164" s="39">
        <v>2</v>
      </c>
      <c r="DK164" s="39">
        <v>1</v>
      </c>
      <c r="DL164" s="39">
        <v>1</v>
      </c>
      <c r="DM164" s="39">
        <v>0</v>
      </c>
      <c r="DN164" s="226">
        <f t="shared" si="62"/>
        <v>50</v>
      </c>
      <c r="DO164" s="39">
        <v>2</v>
      </c>
      <c r="DP164" s="39">
        <v>0</v>
      </c>
      <c r="DT164" s="119"/>
      <c r="DU164" s="119"/>
      <c r="DV164" s="119"/>
      <c r="DW164" s="119"/>
      <c r="DX164" s="119"/>
      <c r="DY164" s="119"/>
      <c r="DZ164" s="119"/>
      <c r="EA164" s="119"/>
      <c r="EB164" s="119"/>
      <c r="EC164" s="119"/>
      <c r="ED164" s="119"/>
      <c r="EE164" s="119"/>
      <c r="EF164" s="119"/>
      <c r="EG164" s="119"/>
      <c r="EH164" s="119"/>
      <c r="EI164" s="119"/>
      <c r="EJ164" s="119"/>
      <c r="EK164" s="119"/>
    </row>
    <row r="165" spans="1:141" ht="20.100000000000001" customHeight="1" x14ac:dyDescent="0.25">
      <c r="A165" s="285"/>
      <c r="B165" s="48" t="s">
        <v>69</v>
      </c>
      <c r="C165" s="55" t="s">
        <v>117</v>
      </c>
      <c r="D165" s="88">
        <v>0</v>
      </c>
      <c r="E165" s="89">
        <v>0</v>
      </c>
      <c r="F165" s="89">
        <v>0</v>
      </c>
      <c r="G165" s="89">
        <v>0</v>
      </c>
      <c r="H165" s="89">
        <v>0</v>
      </c>
      <c r="I165" s="89">
        <v>0</v>
      </c>
      <c r="J165" s="89">
        <v>0</v>
      </c>
      <c r="K165" s="89">
        <v>0</v>
      </c>
      <c r="L165" s="89">
        <v>0</v>
      </c>
      <c r="M165" s="89">
        <v>0</v>
      </c>
      <c r="N165" s="89">
        <v>0</v>
      </c>
      <c r="O165" s="89">
        <v>0</v>
      </c>
      <c r="P165" s="72">
        <v>0</v>
      </c>
      <c r="Q165" s="81">
        <v>0</v>
      </c>
      <c r="R165" s="81">
        <v>0</v>
      </c>
      <c r="S165" s="81">
        <v>0</v>
      </c>
      <c r="T165" s="81">
        <v>0</v>
      </c>
      <c r="U165" s="81">
        <v>0</v>
      </c>
      <c r="V165" s="81">
        <v>0</v>
      </c>
      <c r="W165" s="81">
        <v>0</v>
      </c>
      <c r="X165" s="81">
        <v>0</v>
      </c>
      <c r="Y165" s="81">
        <v>0</v>
      </c>
      <c r="Z165" s="92">
        <v>0</v>
      </c>
      <c r="AA165" s="92">
        <v>0</v>
      </c>
      <c r="AB165" s="92">
        <v>0</v>
      </c>
      <c r="AC165" s="72">
        <v>0</v>
      </c>
      <c r="AD165" s="82">
        <v>0</v>
      </c>
      <c r="AE165" s="82">
        <v>0</v>
      </c>
      <c r="AF165" s="82">
        <v>0</v>
      </c>
      <c r="AG165" s="82">
        <v>0</v>
      </c>
      <c r="AH165" s="82">
        <v>0</v>
      </c>
      <c r="AI165" s="82">
        <v>0</v>
      </c>
      <c r="AJ165" s="82">
        <v>0</v>
      </c>
      <c r="AK165" s="82">
        <v>0</v>
      </c>
      <c r="AL165" s="82">
        <v>0</v>
      </c>
      <c r="AM165" s="82">
        <v>0</v>
      </c>
      <c r="AN165" s="82">
        <v>0</v>
      </c>
      <c r="AO165" s="82">
        <v>0</v>
      </c>
      <c r="AP165" s="56">
        <v>0</v>
      </c>
      <c r="AQ165" s="39">
        <v>0</v>
      </c>
      <c r="AR165" s="39">
        <v>0</v>
      </c>
      <c r="AS165" s="39">
        <v>0</v>
      </c>
      <c r="AT165" s="39">
        <v>0</v>
      </c>
      <c r="AU165" s="39">
        <v>0</v>
      </c>
      <c r="AV165" s="39">
        <v>0</v>
      </c>
      <c r="AW165" s="39">
        <v>0</v>
      </c>
      <c r="AX165" s="39">
        <v>0</v>
      </c>
      <c r="AY165" s="39">
        <v>0</v>
      </c>
      <c r="AZ165" s="39">
        <v>0</v>
      </c>
      <c r="BA165" s="39">
        <v>0</v>
      </c>
      <c r="BB165" s="56">
        <v>0</v>
      </c>
      <c r="BC165" s="39">
        <v>0</v>
      </c>
      <c r="BD165" s="39">
        <v>0</v>
      </c>
      <c r="BE165" s="39">
        <v>0</v>
      </c>
      <c r="BF165" s="39">
        <v>0</v>
      </c>
      <c r="BG165" s="39">
        <v>0</v>
      </c>
      <c r="BH165" s="39">
        <v>0</v>
      </c>
      <c r="BI165" s="39">
        <v>0</v>
      </c>
      <c r="BJ165" s="39">
        <v>0</v>
      </c>
      <c r="BK165" s="39">
        <v>0</v>
      </c>
      <c r="BL165" s="39">
        <v>0</v>
      </c>
      <c r="BM165" s="39">
        <v>0</v>
      </c>
      <c r="BN165" s="208">
        <f t="shared" si="64"/>
        <v>0</v>
      </c>
      <c r="BO165" s="39">
        <v>0</v>
      </c>
      <c r="BP165" s="39">
        <v>0</v>
      </c>
      <c r="BQ165" s="39">
        <v>0</v>
      </c>
      <c r="BR165" s="39">
        <v>0</v>
      </c>
      <c r="BS165" s="39">
        <v>0</v>
      </c>
      <c r="BT165" s="39">
        <v>0</v>
      </c>
      <c r="BU165" s="39">
        <v>0</v>
      </c>
      <c r="BV165" s="39">
        <v>0</v>
      </c>
      <c r="BW165" s="39">
        <v>189</v>
      </c>
      <c r="BX165" s="39">
        <v>292</v>
      </c>
      <c r="BY165" s="39">
        <v>247</v>
      </c>
      <c r="BZ165" s="39">
        <v>210</v>
      </c>
      <c r="CA165" s="226">
        <f t="shared" si="29"/>
        <v>938</v>
      </c>
      <c r="CB165" s="56">
        <v>187</v>
      </c>
      <c r="CC165" s="39">
        <v>148</v>
      </c>
      <c r="CD165" s="39">
        <v>171</v>
      </c>
      <c r="CE165" s="39">
        <v>175</v>
      </c>
      <c r="CF165" s="39">
        <v>200</v>
      </c>
      <c r="CG165" s="39">
        <v>211</v>
      </c>
      <c r="CH165" s="39">
        <v>301</v>
      </c>
      <c r="CI165" s="39">
        <v>324</v>
      </c>
      <c r="CJ165" s="39">
        <v>347</v>
      </c>
      <c r="CK165" s="39">
        <v>428</v>
      </c>
      <c r="CL165" s="39">
        <v>415</v>
      </c>
      <c r="CM165" s="39">
        <v>453</v>
      </c>
      <c r="CN165" s="208">
        <f t="shared" si="63"/>
        <v>3360</v>
      </c>
      <c r="CO165" s="39">
        <v>390</v>
      </c>
      <c r="CP165" s="39">
        <v>419</v>
      </c>
      <c r="CQ165" s="39">
        <v>428</v>
      </c>
      <c r="CR165" s="39">
        <v>464</v>
      </c>
      <c r="CS165" s="39">
        <v>447</v>
      </c>
      <c r="CT165" s="39">
        <v>438</v>
      </c>
      <c r="CU165" s="39">
        <v>432</v>
      </c>
      <c r="CV165" s="39">
        <v>411</v>
      </c>
      <c r="CW165" s="39">
        <v>382</v>
      </c>
      <c r="CX165" s="39">
        <v>387</v>
      </c>
      <c r="CY165" s="39">
        <v>399</v>
      </c>
      <c r="CZ165" s="39">
        <v>436</v>
      </c>
      <c r="DA165" s="226">
        <f t="shared" si="59"/>
        <v>5033</v>
      </c>
      <c r="DB165" s="39">
        <v>372</v>
      </c>
      <c r="DC165" s="39">
        <v>347</v>
      </c>
      <c r="DD165" s="39">
        <v>413</v>
      </c>
      <c r="DE165" s="39">
        <v>337</v>
      </c>
      <c r="DF165" s="39">
        <v>385</v>
      </c>
      <c r="DG165" s="39">
        <v>349</v>
      </c>
      <c r="DH165" s="39">
        <v>337</v>
      </c>
      <c r="DI165" s="39">
        <v>364</v>
      </c>
      <c r="DJ165" s="39">
        <v>342</v>
      </c>
      <c r="DK165" s="39">
        <v>366</v>
      </c>
      <c r="DL165" s="39">
        <v>352</v>
      </c>
      <c r="DM165" s="39">
        <v>334</v>
      </c>
      <c r="DN165" s="226">
        <f t="shared" si="62"/>
        <v>4298</v>
      </c>
      <c r="DO165" s="39">
        <v>315</v>
      </c>
      <c r="DP165" s="39">
        <v>304</v>
      </c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19"/>
      <c r="EF165" s="119"/>
      <c r="EG165" s="119"/>
      <c r="EH165" s="119"/>
      <c r="EI165" s="119"/>
      <c r="EJ165" s="119"/>
      <c r="EK165" s="119"/>
    </row>
    <row r="166" spans="1:141" ht="20.100000000000001" customHeight="1" x14ac:dyDescent="0.25">
      <c r="A166" s="285"/>
      <c r="B166" s="48" t="s">
        <v>70</v>
      </c>
      <c r="C166" s="55" t="s">
        <v>72</v>
      </c>
      <c r="D166" s="88">
        <v>0</v>
      </c>
      <c r="E166" s="89">
        <v>0</v>
      </c>
      <c r="F166" s="89">
        <v>0</v>
      </c>
      <c r="G166" s="89">
        <v>0</v>
      </c>
      <c r="H166" s="89">
        <v>0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0</v>
      </c>
      <c r="O166" s="89">
        <v>0</v>
      </c>
      <c r="P166" s="72">
        <v>0</v>
      </c>
      <c r="Q166" s="81">
        <v>0</v>
      </c>
      <c r="R166" s="81">
        <v>0</v>
      </c>
      <c r="S166" s="81">
        <v>0</v>
      </c>
      <c r="T166" s="81">
        <v>0</v>
      </c>
      <c r="U166" s="81">
        <v>0</v>
      </c>
      <c r="V166" s="81">
        <v>0</v>
      </c>
      <c r="W166" s="81">
        <v>0</v>
      </c>
      <c r="X166" s="81">
        <v>0</v>
      </c>
      <c r="Y166" s="81">
        <v>0</v>
      </c>
      <c r="Z166" s="92">
        <v>0</v>
      </c>
      <c r="AA166" s="92">
        <v>0</v>
      </c>
      <c r="AB166" s="92">
        <v>0</v>
      </c>
      <c r="AC166" s="72">
        <v>0</v>
      </c>
      <c r="AD166" s="82">
        <v>0</v>
      </c>
      <c r="AE166" s="82">
        <v>0</v>
      </c>
      <c r="AF166" s="82">
        <v>0</v>
      </c>
      <c r="AG166" s="82">
        <v>0</v>
      </c>
      <c r="AH166" s="82">
        <v>0</v>
      </c>
      <c r="AI166" s="82">
        <v>0</v>
      </c>
      <c r="AJ166" s="82">
        <v>0</v>
      </c>
      <c r="AK166" s="82">
        <v>0</v>
      </c>
      <c r="AL166" s="82">
        <v>0</v>
      </c>
      <c r="AM166" s="82">
        <v>0</v>
      </c>
      <c r="AN166" s="82">
        <v>0</v>
      </c>
      <c r="AO166" s="82">
        <v>0</v>
      </c>
      <c r="AP166" s="56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0</v>
      </c>
      <c r="AY166" s="39">
        <v>0</v>
      </c>
      <c r="AZ166" s="39">
        <v>0</v>
      </c>
      <c r="BA166" s="39">
        <v>0</v>
      </c>
      <c r="BB166" s="56">
        <v>0</v>
      </c>
      <c r="BC166" s="39">
        <v>0</v>
      </c>
      <c r="BD166" s="39">
        <v>0</v>
      </c>
      <c r="BE166" s="39">
        <v>0</v>
      </c>
      <c r="BF166" s="39">
        <v>0</v>
      </c>
      <c r="BG166" s="39">
        <v>0</v>
      </c>
      <c r="BH166" s="39">
        <v>0</v>
      </c>
      <c r="BI166" s="39">
        <v>0</v>
      </c>
      <c r="BJ166" s="39">
        <v>0</v>
      </c>
      <c r="BK166" s="39">
        <v>0</v>
      </c>
      <c r="BL166" s="39">
        <v>0</v>
      </c>
      <c r="BM166" s="39">
        <v>0</v>
      </c>
      <c r="BN166" s="208">
        <f t="shared" si="64"/>
        <v>0</v>
      </c>
      <c r="BO166" s="39">
        <v>0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8</v>
      </c>
      <c r="BX166" s="39">
        <v>37</v>
      </c>
      <c r="BY166" s="39">
        <v>25</v>
      </c>
      <c r="BZ166" s="39">
        <v>21</v>
      </c>
      <c r="CA166" s="226">
        <f t="shared" si="29"/>
        <v>91</v>
      </c>
      <c r="CB166" s="56">
        <v>8</v>
      </c>
      <c r="CC166" s="39">
        <v>10</v>
      </c>
      <c r="CD166" s="39">
        <v>11</v>
      </c>
      <c r="CE166" s="39">
        <v>8</v>
      </c>
      <c r="CF166" s="39">
        <v>22</v>
      </c>
      <c r="CG166" s="39">
        <v>11</v>
      </c>
      <c r="CH166" s="39">
        <v>9</v>
      </c>
      <c r="CI166" s="39">
        <v>12</v>
      </c>
      <c r="CJ166" s="39">
        <v>14</v>
      </c>
      <c r="CK166" s="39">
        <v>16</v>
      </c>
      <c r="CL166" s="39">
        <v>10</v>
      </c>
      <c r="CM166" s="39">
        <v>14</v>
      </c>
      <c r="CN166" s="208">
        <f t="shared" si="63"/>
        <v>145</v>
      </c>
      <c r="CO166" s="39">
        <v>7</v>
      </c>
      <c r="CP166" s="39">
        <v>5</v>
      </c>
      <c r="CQ166" s="39">
        <v>14</v>
      </c>
      <c r="CR166" s="39">
        <v>13</v>
      </c>
      <c r="CS166" s="39">
        <v>14</v>
      </c>
      <c r="CT166" s="39">
        <v>0</v>
      </c>
      <c r="CU166" s="39">
        <v>1</v>
      </c>
      <c r="CV166" s="39">
        <v>20</v>
      </c>
      <c r="CW166" s="39">
        <v>21</v>
      </c>
      <c r="CX166" s="39">
        <v>9</v>
      </c>
      <c r="CY166" s="39">
        <v>28</v>
      </c>
      <c r="CZ166" s="39">
        <v>5</v>
      </c>
      <c r="DA166" s="226">
        <f t="shared" si="59"/>
        <v>137</v>
      </c>
      <c r="DB166" s="39">
        <v>19</v>
      </c>
      <c r="DC166" s="39">
        <v>12</v>
      </c>
      <c r="DD166" s="39">
        <v>21</v>
      </c>
      <c r="DE166" s="39">
        <v>26</v>
      </c>
      <c r="DF166" s="39">
        <v>31</v>
      </c>
      <c r="DG166" s="39">
        <v>31</v>
      </c>
      <c r="DH166" s="39">
        <v>35</v>
      </c>
      <c r="DI166" s="39">
        <v>28</v>
      </c>
      <c r="DJ166" s="39">
        <v>30</v>
      </c>
      <c r="DK166" s="39">
        <v>26</v>
      </c>
      <c r="DL166" s="39">
        <v>22</v>
      </c>
      <c r="DM166" s="39">
        <v>31</v>
      </c>
      <c r="DN166" s="226">
        <f t="shared" si="62"/>
        <v>312</v>
      </c>
      <c r="DO166" s="39">
        <v>37</v>
      </c>
      <c r="DP166" s="39">
        <v>34</v>
      </c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</row>
    <row r="167" spans="1:141" ht="20.100000000000001" customHeight="1" x14ac:dyDescent="0.25">
      <c r="A167" s="285"/>
      <c r="B167" s="48" t="s">
        <v>112</v>
      </c>
      <c r="C167" s="55" t="s">
        <v>114</v>
      </c>
      <c r="D167" s="88">
        <v>0</v>
      </c>
      <c r="E167" s="89">
        <v>0</v>
      </c>
      <c r="F167" s="89">
        <v>0</v>
      </c>
      <c r="G167" s="89">
        <v>0</v>
      </c>
      <c r="H167" s="89">
        <v>0</v>
      </c>
      <c r="I167" s="89">
        <v>0</v>
      </c>
      <c r="J167" s="89">
        <v>0</v>
      </c>
      <c r="K167" s="89">
        <v>0</v>
      </c>
      <c r="L167" s="89">
        <v>0</v>
      </c>
      <c r="M167" s="89">
        <v>0</v>
      </c>
      <c r="N167" s="89">
        <v>0</v>
      </c>
      <c r="O167" s="89">
        <v>0</v>
      </c>
      <c r="P167" s="72">
        <v>0</v>
      </c>
      <c r="Q167" s="81">
        <v>0</v>
      </c>
      <c r="R167" s="81">
        <v>0</v>
      </c>
      <c r="S167" s="81">
        <v>0</v>
      </c>
      <c r="T167" s="81">
        <v>0</v>
      </c>
      <c r="U167" s="81">
        <v>0</v>
      </c>
      <c r="V167" s="81">
        <v>0</v>
      </c>
      <c r="W167" s="81">
        <v>0</v>
      </c>
      <c r="X167" s="81">
        <v>0</v>
      </c>
      <c r="Y167" s="81">
        <v>0</v>
      </c>
      <c r="Z167" s="92">
        <v>0</v>
      </c>
      <c r="AA167" s="92">
        <v>0</v>
      </c>
      <c r="AB167" s="92">
        <v>0</v>
      </c>
      <c r="AC167" s="72">
        <v>0</v>
      </c>
      <c r="AD167" s="82">
        <v>0</v>
      </c>
      <c r="AE167" s="82">
        <v>0</v>
      </c>
      <c r="AF167" s="82">
        <v>0</v>
      </c>
      <c r="AG167" s="82">
        <v>0</v>
      </c>
      <c r="AH167" s="82">
        <v>0</v>
      </c>
      <c r="AI167" s="82">
        <v>0</v>
      </c>
      <c r="AJ167" s="82">
        <v>0</v>
      </c>
      <c r="AK167" s="82">
        <v>0</v>
      </c>
      <c r="AL167" s="82">
        <v>0</v>
      </c>
      <c r="AM167" s="82">
        <v>0</v>
      </c>
      <c r="AN167" s="82">
        <v>0</v>
      </c>
      <c r="AO167" s="82">
        <v>0</v>
      </c>
      <c r="AP167" s="56">
        <v>0</v>
      </c>
      <c r="AQ167" s="39">
        <v>0</v>
      </c>
      <c r="AR167" s="39">
        <v>0</v>
      </c>
      <c r="AS167" s="39">
        <v>0</v>
      </c>
      <c r="AT167" s="39">
        <v>0</v>
      </c>
      <c r="AU167" s="39">
        <v>0</v>
      </c>
      <c r="AV167" s="39">
        <v>0</v>
      </c>
      <c r="AW167" s="39">
        <v>0</v>
      </c>
      <c r="AX167" s="39">
        <v>0</v>
      </c>
      <c r="AY167" s="39">
        <v>0</v>
      </c>
      <c r="AZ167" s="39">
        <v>0</v>
      </c>
      <c r="BA167" s="39">
        <v>0</v>
      </c>
      <c r="BB167" s="56">
        <v>0</v>
      </c>
      <c r="BC167" s="39">
        <v>0</v>
      </c>
      <c r="BD167" s="39">
        <v>0</v>
      </c>
      <c r="BE167" s="39">
        <v>0</v>
      </c>
      <c r="BF167" s="39">
        <v>0</v>
      </c>
      <c r="BG167" s="39">
        <v>0</v>
      </c>
      <c r="BH167" s="39">
        <v>0</v>
      </c>
      <c r="BI167" s="39">
        <v>0</v>
      </c>
      <c r="BJ167" s="39">
        <v>0</v>
      </c>
      <c r="BK167" s="39">
        <v>0</v>
      </c>
      <c r="BL167" s="39">
        <v>0</v>
      </c>
      <c r="BM167" s="39">
        <v>0</v>
      </c>
      <c r="BN167" s="208">
        <f t="shared" si="64"/>
        <v>0</v>
      </c>
      <c r="BO167" s="39">
        <v>0</v>
      </c>
      <c r="BP167" s="39">
        <v>0</v>
      </c>
      <c r="BQ167" s="39">
        <v>0</v>
      </c>
      <c r="BR167" s="39">
        <v>0</v>
      </c>
      <c r="BS167" s="39">
        <v>0</v>
      </c>
      <c r="BT167" s="39">
        <v>0</v>
      </c>
      <c r="BU167" s="39">
        <v>0</v>
      </c>
      <c r="BV167" s="39">
        <v>0</v>
      </c>
      <c r="BW167" s="39">
        <v>0</v>
      </c>
      <c r="BX167" s="39">
        <v>0</v>
      </c>
      <c r="BY167" s="39">
        <v>0</v>
      </c>
      <c r="BZ167" s="39">
        <v>0</v>
      </c>
      <c r="CA167" s="226">
        <f t="shared" ref="CA167:CA182" si="65">SUM(BO167:BZ167)</f>
        <v>0</v>
      </c>
      <c r="CB167" s="56">
        <v>0</v>
      </c>
      <c r="CC167" s="39">
        <v>0</v>
      </c>
      <c r="CD167" s="39">
        <v>0</v>
      </c>
      <c r="CE167" s="39">
        <v>0</v>
      </c>
      <c r="CF167" s="39">
        <v>0</v>
      </c>
      <c r="CG167" s="39">
        <v>41</v>
      </c>
      <c r="CH167" s="39">
        <v>75</v>
      </c>
      <c r="CI167" s="39">
        <v>70</v>
      </c>
      <c r="CJ167" s="39">
        <v>71</v>
      </c>
      <c r="CK167" s="39">
        <v>71</v>
      </c>
      <c r="CL167" s="39">
        <v>67</v>
      </c>
      <c r="CM167" s="39">
        <v>77</v>
      </c>
      <c r="CN167" s="208">
        <f t="shared" si="63"/>
        <v>472</v>
      </c>
      <c r="CO167" s="39">
        <v>68</v>
      </c>
      <c r="CP167" s="39">
        <v>63</v>
      </c>
      <c r="CQ167" s="39">
        <v>76</v>
      </c>
      <c r="CR167" s="39">
        <v>73</v>
      </c>
      <c r="CS167" s="39">
        <v>70</v>
      </c>
      <c r="CT167" s="39">
        <v>72</v>
      </c>
      <c r="CU167" s="39">
        <v>74</v>
      </c>
      <c r="CV167" s="39">
        <v>79</v>
      </c>
      <c r="CW167" s="39">
        <v>71</v>
      </c>
      <c r="CX167" s="39">
        <v>69</v>
      </c>
      <c r="CY167" s="39">
        <v>77</v>
      </c>
      <c r="CZ167" s="39">
        <v>74</v>
      </c>
      <c r="DA167" s="226">
        <f t="shared" si="59"/>
        <v>866</v>
      </c>
      <c r="DB167" s="39">
        <v>65</v>
      </c>
      <c r="DC167" s="39">
        <v>59</v>
      </c>
      <c r="DD167" s="39">
        <v>72</v>
      </c>
      <c r="DE167" s="39">
        <v>61</v>
      </c>
      <c r="DF167" s="39">
        <v>70</v>
      </c>
      <c r="DG167" s="39">
        <v>69</v>
      </c>
      <c r="DH167" s="39">
        <v>69</v>
      </c>
      <c r="DI167" s="39">
        <v>65</v>
      </c>
      <c r="DJ167" s="39">
        <v>68</v>
      </c>
      <c r="DK167" s="39">
        <v>77</v>
      </c>
      <c r="DL167" s="39">
        <v>69</v>
      </c>
      <c r="DM167" s="39">
        <v>70</v>
      </c>
      <c r="DN167" s="226">
        <f t="shared" si="62"/>
        <v>814</v>
      </c>
      <c r="DO167" s="39">
        <v>70</v>
      </c>
      <c r="DP167" s="39">
        <v>55</v>
      </c>
      <c r="DT167" s="119"/>
      <c r="DU167" s="119"/>
      <c r="DV167" s="119"/>
      <c r="DW167" s="119"/>
      <c r="DX167" s="119"/>
      <c r="DY167" s="119"/>
      <c r="DZ167" s="119"/>
      <c r="EA167" s="119"/>
      <c r="EB167" s="119"/>
      <c r="EC167" s="119"/>
      <c r="ED167" s="119"/>
      <c r="EE167" s="119"/>
      <c r="EF167" s="119"/>
      <c r="EG167" s="119"/>
      <c r="EH167" s="119"/>
      <c r="EI167" s="119"/>
      <c r="EJ167" s="119"/>
      <c r="EK167" s="119"/>
    </row>
    <row r="168" spans="1:141" ht="20.100000000000001" customHeight="1" x14ac:dyDescent="0.25">
      <c r="A168" s="285"/>
      <c r="B168" s="48" t="s">
        <v>113</v>
      </c>
      <c r="C168" s="55" t="s">
        <v>115</v>
      </c>
      <c r="D168" s="88">
        <v>0</v>
      </c>
      <c r="E168" s="89">
        <v>0</v>
      </c>
      <c r="F168" s="89">
        <v>0</v>
      </c>
      <c r="G168" s="89">
        <v>0</v>
      </c>
      <c r="H168" s="89">
        <v>0</v>
      </c>
      <c r="I168" s="89">
        <v>0</v>
      </c>
      <c r="J168" s="89">
        <v>0</v>
      </c>
      <c r="K168" s="89">
        <v>0</v>
      </c>
      <c r="L168" s="89">
        <v>0</v>
      </c>
      <c r="M168" s="89">
        <v>0</v>
      </c>
      <c r="N168" s="89">
        <v>0</v>
      </c>
      <c r="O168" s="89">
        <v>0</v>
      </c>
      <c r="P168" s="72">
        <v>0</v>
      </c>
      <c r="Q168" s="81">
        <v>0</v>
      </c>
      <c r="R168" s="81">
        <v>0</v>
      </c>
      <c r="S168" s="81">
        <v>0</v>
      </c>
      <c r="T168" s="81">
        <v>0</v>
      </c>
      <c r="U168" s="81">
        <v>0</v>
      </c>
      <c r="V168" s="81">
        <v>0</v>
      </c>
      <c r="W168" s="81">
        <v>0</v>
      </c>
      <c r="X168" s="81">
        <v>0</v>
      </c>
      <c r="Y168" s="81">
        <v>0</v>
      </c>
      <c r="Z168" s="92">
        <v>0</v>
      </c>
      <c r="AA168" s="92">
        <v>0</v>
      </c>
      <c r="AB168" s="92">
        <v>0</v>
      </c>
      <c r="AC168" s="72">
        <v>0</v>
      </c>
      <c r="AD168" s="82">
        <v>0</v>
      </c>
      <c r="AE168" s="82">
        <v>0</v>
      </c>
      <c r="AF168" s="82">
        <v>0</v>
      </c>
      <c r="AG168" s="82">
        <v>0</v>
      </c>
      <c r="AH168" s="82">
        <v>0</v>
      </c>
      <c r="AI168" s="82">
        <v>0</v>
      </c>
      <c r="AJ168" s="82">
        <v>0</v>
      </c>
      <c r="AK168" s="82">
        <v>0</v>
      </c>
      <c r="AL168" s="82">
        <v>0</v>
      </c>
      <c r="AM168" s="82">
        <v>0</v>
      </c>
      <c r="AN168" s="82">
        <v>0</v>
      </c>
      <c r="AO168" s="82">
        <v>0</v>
      </c>
      <c r="AP168" s="56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56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208">
        <f t="shared" si="64"/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226">
        <f t="shared" si="65"/>
        <v>0</v>
      </c>
      <c r="CB168" s="56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29</v>
      </c>
      <c r="CH168" s="39">
        <v>55</v>
      </c>
      <c r="CI168" s="39">
        <v>50</v>
      </c>
      <c r="CJ168" s="39">
        <v>54</v>
      </c>
      <c r="CK168" s="39">
        <v>54</v>
      </c>
      <c r="CL168" s="39">
        <v>53</v>
      </c>
      <c r="CM168" s="39">
        <v>54</v>
      </c>
      <c r="CN168" s="208">
        <f t="shared" si="63"/>
        <v>349</v>
      </c>
      <c r="CO168" s="39">
        <v>48</v>
      </c>
      <c r="CP168" s="39">
        <v>51</v>
      </c>
      <c r="CQ168" s="39">
        <v>56</v>
      </c>
      <c r="CR168" s="39">
        <v>53</v>
      </c>
      <c r="CS168" s="39">
        <v>48</v>
      </c>
      <c r="CT168" s="39">
        <v>54</v>
      </c>
      <c r="CU168" s="39">
        <v>52</v>
      </c>
      <c r="CV168" s="39">
        <v>59</v>
      </c>
      <c r="CW168" s="39">
        <v>61</v>
      </c>
      <c r="CX168" s="39">
        <v>57</v>
      </c>
      <c r="CY168" s="39">
        <v>53</v>
      </c>
      <c r="CZ168" s="39">
        <v>52</v>
      </c>
      <c r="DA168" s="226">
        <f t="shared" si="59"/>
        <v>644</v>
      </c>
      <c r="DB168" s="39">
        <v>55</v>
      </c>
      <c r="DC168" s="39">
        <v>48</v>
      </c>
      <c r="DD168" s="39">
        <v>66</v>
      </c>
      <c r="DE168" s="39">
        <v>46</v>
      </c>
      <c r="DF168" s="39">
        <v>56</v>
      </c>
      <c r="DG168" s="39">
        <v>50</v>
      </c>
      <c r="DH168" s="39">
        <v>57</v>
      </c>
      <c r="DI168" s="39">
        <v>61</v>
      </c>
      <c r="DJ168" s="39">
        <v>52</v>
      </c>
      <c r="DK168" s="39">
        <v>56</v>
      </c>
      <c r="DL168" s="39">
        <v>55</v>
      </c>
      <c r="DM168" s="39">
        <v>50</v>
      </c>
      <c r="DN168" s="226">
        <f t="shared" si="62"/>
        <v>652</v>
      </c>
      <c r="DO168" s="39">
        <v>56</v>
      </c>
      <c r="DP168" s="39">
        <v>43</v>
      </c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</row>
    <row r="169" spans="1:141" ht="20.100000000000001" customHeight="1" x14ac:dyDescent="0.25">
      <c r="A169" s="285"/>
      <c r="B169" s="48" t="s">
        <v>120</v>
      </c>
      <c r="C169" s="55" t="s">
        <v>121</v>
      </c>
      <c r="D169" s="88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72"/>
      <c r="Q169" s="81"/>
      <c r="R169" s="81"/>
      <c r="S169" s="81"/>
      <c r="T169" s="81"/>
      <c r="U169" s="81"/>
      <c r="V169" s="81"/>
      <c r="W169" s="81"/>
      <c r="X169" s="81"/>
      <c r="Y169" s="81"/>
      <c r="Z169" s="92"/>
      <c r="AA169" s="92"/>
      <c r="AB169" s="92"/>
      <c r="AC169" s="7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56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56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208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226"/>
      <c r="CB169" s="56">
        <v>0</v>
      </c>
      <c r="CC169" s="39">
        <v>0</v>
      </c>
      <c r="CD169" s="39">
        <v>0</v>
      </c>
      <c r="CE169" s="39">
        <v>0</v>
      </c>
      <c r="CF169" s="39">
        <v>0</v>
      </c>
      <c r="CG169" s="39">
        <v>0</v>
      </c>
      <c r="CH169" s="39">
        <v>0</v>
      </c>
      <c r="CI169" s="39">
        <v>0</v>
      </c>
      <c r="CJ169" s="39">
        <v>0</v>
      </c>
      <c r="CK169" s="39">
        <v>0</v>
      </c>
      <c r="CL169" s="39">
        <v>0</v>
      </c>
      <c r="CM169" s="39">
        <v>0</v>
      </c>
      <c r="CN169" s="208">
        <f t="shared" si="63"/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39">
        <v>0</v>
      </c>
      <c r="DA169" s="226">
        <f t="shared" si="59"/>
        <v>0</v>
      </c>
      <c r="DB169" s="39">
        <v>0</v>
      </c>
      <c r="DC169" s="39">
        <v>0</v>
      </c>
      <c r="DD169" s="39">
        <v>0</v>
      </c>
      <c r="DE169" s="39">
        <v>0</v>
      </c>
      <c r="DF169" s="39">
        <v>0</v>
      </c>
      <c r="DG169" s="39">
        <v>0</v>
      </c>
      <c r="DH169" s="39">
        <v>0</v>
      </c>
      <c r="DI169" s="39">
        <v>0</v>
      </c>
      <c r="DJ169" s="39">
        <v>0</v>
      </c>
      <c r="DK169" s="39">
        <v>1</v>
      </c>
      <c r="DL169" s="39">
        <v>1</v>
      </c>
      <c r="DM169" s="39">
        <v>0</v>
      </c>
      <c r="DN169" s="226">
        <f t="shared" si="62"/>
        <v>2</v>
      </c>
      <c r="DO169" s="39">
        <v>0</v>
      </c>
      <c r="DP169" s="39">
        <v>0</v>
      </c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</row>
    <row r="170" spans="1:141" ht="20.100000000000001" customHeight="1" x14ac:dyDescent="0.25">
      <c r="A170" s="285"/>
      <c r="B170" s="48" t="s">
        <v>116</v>
      </c>
      <c r="C170" s="55" t="s">
        <v>102</v>
      </c>
      <c r="D170" s="88">
        <v>0</v>
      </c>
      <c r="E170" s="89">
        <v>0</v>
      </c>
      <c r="F170" s="89">
        <v>0</v>
      </c>
      <c r="G170" s="89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v>0</v>
      </c>
      <c r="O170" s="89">
        <v>0</v>
      </c>
      <c r="P170" s="72">
        <v>0</v>
      </c>
      <c r="Q170" s="81">
        <v>0</v>
      </c>
      <c r="R170" s="81">
        <v>0</v>
      </c>
      <c r="S170" s="81">
        <v>0</v>
      </c>
      <c r="T170" s="81">
        <v>0</v>
      </c>
      <c r="U170" s="81">
        <v>0</v>
      </c>
      <c r="V170" s="81">
        <v>0</v>
      </c>
      <c r="W170" s="81">
        <v>0</v>
      </c>
      <c r="X170" s="81">
        <v>0</v>
      </c>
      <c r="Y170" s="81">
        <v>0</v>
      </c>
      <c r="Z170" s="92">
        <v>0</v>
      </c>
      <c r="AA170" s="92">
        <v>0</v>
      </c>
      <c r="AB170" s="92">
        <v>0</v>
      </c>
      <c r="AC170" s="72">
        <v>0</v>
      </c>
      <c r="AD170" s="82">
        <v>0</v>
      </c>
      <c r="AE170" s="82">
        <v>0</v>
      </c>
      <c r="AF170" s="82">
        <v>0</v>
      </c>
      <c r="AG170" s="82">
        <v>0</v>
      </c>
      <c r="AH170" s="82">
        <v>0</v>
      </c>
      <c r="AI170" s="82">
        <v>0</v>
      </c>
      <c r="AJ170" s="82">
        <v>0</v>
      </c>
      <c r="AK170" s="82">
        <v>0</v>
      </c>
      <c r="AL170" s="82">
        <v>0</v>
      </c>
      <c r="AM170" s="82">
        <v>0</v>
      </c>
      <c r="AN170" s="82">
        <v>0</v>
      </c>
      <c r="AO170" s="82">
        <v>0</v>
      </c>
      <c r="AP170" s="56">
        <v>0</v>
      </c>
      <c r="AQ170" s="39">
        <v>0</v>
      </c>
      <c r="AR170" s="39">
        <v>0</v>
      </c>
      <c r="AS170" s="39">
        <v>0</v>
      </c>
      <c r="AT170" s="39">
        <v>0</v>
      </c>
      <c r="AU170" s="39">
        <v>0</v>
      </c>
      <c r="AV170" s="39">
        <v>0</v>
      </c>
      <c r="AW170" s="39">
        <v>0</v>
      </c>
      <c r="AX170" s="39">
        <v>0</v>
      </c>
      <c r="AY170" s="39">
        <v>0</v>
      </c>
      <c r="AZ170" s="39">
        <v>0</v>
      </c>
      <c r="BA170" s="39">
        <v>0</v>
      </c>
      <c r="BB170" s="56">
        <v>0</v>
      </c>
      <c r="BC170" s="39">
        <v>0</v>
      </c>
      <c r="BD170" s="39">
        <v>0</v>
      </c>
      <c r="BE170" s="39">
        <v>0</v>
      </c>
      <c r="BF170" s="39">
        <v>0</v>
      </c>
      <c r="BG170" s="39">
        <v>0</v>
      </c>
      <c r="BH170" s="39">
        <v>0</v>
      </c>
      <c r="BI170" s="39">
        <v>0</v>
      </c>
      <c r="BJ170" s="39">
        <v>0</v>
      </c>
      <c r="BK170" s="39">
        <v>0</v>
      </c>
      <c r="BL170" s="39">
        <v>0</v>
      </c>
      <c r="BM170" s="39">
        <v>0</v>
      </c>
      <c r="BN170" s="208">
        <f t="shared" si="64"/>
        <v>0</v>
      </c>
      <c r="BO170" s="39">
        <v>0</v>
      </c>
      <c r="BP170" s="39">
        <v>0</v>
      </c>
      <c r="BQ170" s="39">
        <v>0</v>
      </c>
      <c r="BR170" s="39">
        <v>0</v>
      </c>
      <c r="BS170" s="39">
        <v>0</v>
      </c>
      <c r="BT170" s="39">
        <v>0</v>
      </c>
      <c r="BU170" s="39">
        <v>0</v>
      </c>
      <c r="BV170" s="39">
        <v>0</v>
      </c>
      <c r="BW170" s="39">
        <v>0</v>
      </c>
      <c r="BX170" s="39">
        <v>0</v>
      </c>
      <c r="BY170" s="39">
        <v>0</v>
      </c>
      <c r="BZ170" s="39">
        <v>0</v>
      </c>
      <c r="CA170" s="226">
        <f t="shared" si="65"/>
        <v>0</v>
      </c>
      <c r="CB170" s="56">
        <v>0</v>
      </c>
      <c r="CC170" s="39">
        <v>0</v>
      </c>
      <c r="CD170" s="39">
        <v>0</v>
      </c>
      <c r="CE170" s="39">
        <v>0</v>
      </c>
      <c r="CF170" s="39">
        <v>0</v>
      </c>
      <c r="CG170" s="39">
        <v>1</v>
      </c>
      <c r="CH170" s="39">
        <v>2</v>
      </c>
      <c r="CI170" s="39">
        <v>1</v>
      </c>
      <c r="CJ170" s="39">
        <v>3</v>
      </c>
      <c r="CK170" s="39">
        <v>2</v>
      </c>
      <c r="CL170" s="39">
        <v>2</v>
      </c>
      <c r="CM170" s="39">
        <v>4</v>
      </c>
      <c r="CN170" s="208">
        <f t="shared" si="63"/>
        <v>15</v>
      </c>
      <c r="CO170" s="39">
        <v>3</v>
      </c>
      <c r="CP170" s="39">
        <v>2</v>
      </c>
      <c r="CQ170" s="39">
        <v>3</v>
      </c>
      <c r="CR170" s="39">
        <v>1</v>
      </c>
      <c r="CS170" s="39">
        <v>2</v>
      </c>
      <c r="CT170" s="39">
        <v>2</v>
      </c>
      <c r="CU170" s="39">
        <v>0</v>
      </c>
      <c r="CV170" s="39">
        <v>1</v>
      </c>
      <c r="CW170" s="39">
        <v>1</v>
      </c>
      <c r="CX170" s="39">
        <v>0</v>
      </c>
      <c r="CY170" s="39">
        <v>1</v>
      </c>
      <c r="CZ170" s="39">
        <v>1</v>
      </c>
      <c r="DA170" s="226">
        <f t="shared" si="59"/>
        <v>17</v>
      </c>
      <c r="DB170" s="39">
        <v>2</v>
      </c>
      <c r="DC170" s="39">
        <v>1</v>
      </c>
      <c r="DD170" s="39">
        <v>1</v>
      </c>
      <c r="DE170" s="39">
        <v>1</v>
      </c>
      <c r="DF170" s="39">
        <v>7</v>
      </c>
      <c r="DG170" s="39">
        <v>0</v>
      </c>
      <c r="DH170" s="39">
        <v>2</v>
      </c>
      <c r="DI170" s="39">
        <v>3</v>
      </c>
      <c r="DJ170" s="39">
        <v>1</v>
      </c>
      <c r="DK170" s="39">
        <v>1</v>
      </c>
      <c r="DL170" s="39">
        <v>2</v>
      </c>
      <c r="DM170" s="39">
        <v>2</v>
      </c>
      <c r="DN170" s="226">
        <f t="shared" si="62"/>
        <v>23</v>
      </c>
      <c r="DO170" s="39">
        <v>2</v>
      </c>
      <c r="DP170" s="39">
        <v>1</v>
      </c>
      <c r="DT170" s="119"/>
      <c r="DU170" s="119"/>
      <c r="DV170" s="119"/>
      <c r="DW170" s="119"/>
      <c r="DX170" s="119"/>
      <c r="DY170" s="119"/>
      <c r="DZ170" s="119"/>
      <c r="EA170" s="119"/>
      <c r="EB170" s="119"/>
      <c r="EC170" s="119"/>
      <c r="ED170" s="119"/>
      <c r="EE170" s="119"/>
      <c r="EF170" s="119"/>
      <c r="EG170" s="119"/>
      <c r="EH170" s="119"/>
      <c r="EI170" s="119"/>
      <c r="EJ170" s="119"/>
      <c r="EK170" s="119"/>
    </row>
    <row r="171" spans="1:141" ht="20.100000000000001" customHeight="1" x14ac:dyDescent="0.25">
      <c r="A171" s="285"/>
      <c r="B171" s="48" t="s">
        <v>129</v>
      </c>
      <c r="C171" s="55" t="s">
        <v>133</v>
      </c>
      <c r="D171" s="88">
        <v>0</v>
      </c>
      <c r="E171" s="89">
        <v>0</v>
      </c>
      <c r="F171" s="89">
        <v>0</v>
      </c>
      <c r="G171" s="89">
        <v>0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0</v>
      </c>
      <c r="N171" s="89">
        <v>0</v>
      </c>
      <c r="O171" s="305">
        <v>0</v>
      </c>
      <c r="P171" s="72">
        <v>0</v>
      </c>
      <c r="Q171" s="88">
        <v>0</v>
      </c>
      <c r="R171" s="89">
        <v>0</v>
      </c>
      <c r="S171" s="89">
        <v>0</v>
      </c>
      <c r="T171" s="89">
        <v>0</v>
      </c>
      <c r="U171" s="89">
        <v>0</v>
      </c>
      <c r="V171" s="89">
        <v>0</v>
      </c>
      <c r="W171" s="89">
        <v>0</v>
      </c>
      <c r="X171" s="89">
        <v>0</v>
      </c>
      <c r="Y171" s="89">
        <v>0</v>
      </c>
      <c r="Z171" s="89">
        <v>0</v>
      </c>
      <c r="AA171" s="89">
        <v>0</v>
      </c>
      <c r="AB171" s="305">
        <v>0</v>
      </c>
      <c r="AC171" s="72">
        <v>0</v>
      </c>
      <c r="AD171" s="88">
        <v>0</v>
      </c>
      <c r="AE171" s="89">
        <v>0</v>
      </c>
      <c r="AF171" s="89">
        <v>0</v>
      </c>
      <c r="AG171" s="89">
        <v>0</v>
      </c>
      <c r="AH171" s="89">
        <v>0</v>
      </c>
      <c r="AI171" s="89">
        <v>0</v>
      </c>
      <c r="AJ171" s="89">
        <v>0</v>
      </c>
      <c r="AK171" s="89">
        <v>0</v>
      </c>
      <c r="AL171" s="89">
        <v>0</v>
      </c>
      <c r="AM171" s="89">
        <v>0</v>
      </c>
      <c r="AN171" s="89">
        <v>0</v>
      </c>
      <c r="AO171" s="305">
        <v>0</v>
      </c>
      <c r="AP171" s="88">
        <v>0</v>
      </c>
      <c r="AQ171" s="89">
        <v>0</v>
      </c>
      <c r="AR171" s="89">
        <v>0</v>
      </c>
      <c r="AS171" s="89">
        <v>0</v>
      </c>
      <c r="AT171" s="89">
        <v>0</v>
      </c>
      <c r="AU171" s="89">
        <v>0</v>
      </c>
      <c r="AV171" s="89">
        <v>0</v>
      </c>
      <c r="AW171" s="89">
        <v>0</v>
      </c>
      <c r="AX171" s="89">
        <v>0</v>
      </c>
      <c r="AY171" s="89">
        <v>0</v>
      </c>
      <c r="AZ171" s="89">
        <v>0</v>
      </c>
      <c r="BA171" s="305">
        <v>0</v>
      </c>
      <c r="BB171" s="88">
        <v>0</v>
      </c>
      <c r="BC171" s="89">
        <v>0</v>
      </c>
      <c r="BD171" s="89">
        <v>0</v>
      </c>
      <c r="BE171" s="89">
        <v>0</v>
      </c>
      <c r="BF171" s="89">
        <v>0</v>
      </c>
      <c r="BG171" s="89">
        <v>0</v>
      </c>
      <c r="BH171" s="89">
        <v>0</v>
      </c>
      <c r="BI171" s="89">
        <v>0</v>
      </c>
      <c r="BJ171" s="89">
        <v>0</v>
      </c>
      <c r="BK171" s="89">
        <v>0</v>
      </c>
      <c r="BL171" s="89">
        <v>0</v>
      </c>
      <c r="BM171" s="305">
        <v>0</v>
      </c>
      <c r="BN171" s="208">
        <f t="shared" si="64"/>
        <v>0</v>
      </c>
      <c r="BO171" s="39">
        <v>0</v>
      </c>
      <c r="BP171" s="39">
        <v>0</v>
      </c>
      <c r="BQ171" s="39">
        <v>0</v>
      </c>
      <c r="BR171" s="39">
        <v>0</v>
      </c>
      <c r="BS171" s="39">
        <v>0</v>
      </c>
      <c r="BT171" s="39">
        <v>0</v>
      </c>
      <c r="BU171" s="39">
        <v>0</v>
      </c>
      <c r="BV171" s="39">
        <v>0</v>
      </c>
      <c r="BW171" s="39">
        <v>0</v>
      </c>
      <c r="BX171" s="39">
        <v>0</v>
      </c>
      <c r="BY171" s="39">
        <v>0</v>
      </c>
      <c r="BZ171" s="39">
        <v>0</v>
      </c>
      <c r="CA171" s="226">
        <f t="shared" si="65"/>
        <v>0</v>
      </c>
      <c r="CB171" s="56">
        <v>0</v>
      </c>
      <c r="CC171" s="39">
        <v>0</v>
      </c>
      <c r="CD171" s="39">
        <v>0</v>
      </c>
      <c r="CE171" s="39">
        <v>0</v>
      </c>
      <c r="CF171" s="39">
        <v>0</v>
      </c>
      <c r="CG171" s="39">
        <v>0</v>
      </c>
      <c r="CH171" s="39">
        <v>0</v>
      </c>
      <c r="CI171" s="39">
        <v>0</v>
      </c>
      <c r="CJ171" s="39">
        <v>0</v>
      </c>
      <c r="CK171" s="39">
        <v>0</v>
      </c>
      <c r="CL171" s="39">
        <v>0</v>
      </c>
      <c r="CM171" s="39">
        <v>0</v>
      </c>
      <c r="CN171" s="208">
        <f t="shared" si="63"/>
        <v>0</v>
      </c>
      <c r="CO171" s="39">
        <v>0</v>
      </c>
      <c r="CP171" s="39">
        <v>1</v>
      </c>
      <c r="CQ171" s="39">
        <v>0</v>
      </c>
      <c r="CR171" s="39">
        <v>1</v>
      </c>
      <c r="CS171" s="39">
        <v>4</v>
      </c>
      <c r="CT171" s="39">
        <v>7</v>
      </c>
      <c r="CU171" s="39">
        <v>6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226">
        <f t="shared" si="59"/>
        <v>19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39">
        <v>0</v>
      </c>
      <c r="DJ171" s="39">
        <v>0</v>
      </c>
      <c r="DK171" s="39">
        <v>0</v>
      </c>
      <c r="DL171" s="39">
        <v>0</v>
      </c>
      <c r="DM171" s="39">
        <v>0</v>
      </c>
      <c r="DN171" s="226">
        <f t="shared" si="62"/>
        <v>0</v>
      </c>
      <c r="DO171" s="39">
        <v>0</v>
      </c>
      <c r="DP171" s="39">
        <v>0</v>
      </c>
      <c r="DT171" s="119"/>
      <c r="DU171" s="119"/>
      <c r="DV171" s="119"/>
      <c r="DW171" s="119"/>
      <c r="DX171" s="119"/>
      <c r="DY171" s="119"/>
      <c r="DZ171" s="119"/>
      <c r="EA171" s="119"/>
      <c r="EB171" s="119"/>
      <c r="EC171" s="119"/>
      <c r="ED171" s="119"/>
      <c r="EE171" s="119"/>
      <c r="EF171" s="119"/>
      <c r="EG171" s="119"/>
      <c r="EH171" s="119"/>
      <c r="EI171" s="119"/>
      <c r="EJ171" s="119"/>
      <c r="EK171" s="119"/>
    </row>
    <row r="172" spans="1:141" ht="20.100000000000001" customHeight="1" x14ac:dyDescent="0.25">
      <c r="A172" s="285"/>
      <c r="B172" s="48" t="s">
        <v>130</v>
      </c>
      <c r="C172" s="55" t="s">
        <v>134</v>
      </c>
      <c r="D172" s="88">
        <v>0</v>
      </c>
      <c r="E172" s="89">
        <v>0</v>
      </c>
      <c r="F172" s="89">
        <v>0</v>
      </c>
      <c r="G172" s="89">
        <v>0</v>
      </c>
      <c r="H172" s="89">
        <v>0</v>
      </c>
      <c r="I172" s="89">
        <v>0</v>
      </c>
      <c r="J172" s="89">
        <v>0</v>
      </c>
      <c r="K172" s="89">
        <v>0</v>
      </c>
      <c r="L172" s="89">
        <v>0</v>
      </c>
      <c r="M172" s="89">
        <v>0</v>
      </c>
      <c r="N172" s="89">
        <v>0</v>
      </c>
      <c r="O172" s="305">
        <v>0</v>
      </c>
      <c r="P172" s="72">
        <v>0</v>
      </c>
      <c r="Q172" s="88">
        <v>0</v>
      </c>
      <c r="R172" s="89">
        <v>0</v>
      </c>
      <c r="S172" s="89">
        <v>0</v>
      </c>
      <c r="T172" s="89">
        <v>0</v>
      </c>
      <c r="U172" s="89">
        <v>0</v>
      </c>
      <c r="V172" s="89">
        <v>0</v>
      </c>
      <c r="W172" s="89">
        <v>0</v>
      </c>
      <c r="X172" s="89">
        <v>0</v>
      </c>
      <c r="Y172" s="89">
        <v>0</v>
      </c>
      <c r="Z172" s="89">
        <v>0</v>
      </c>
      <c r="AA172" s="89">
        <v>0</v>
      </c>
      <c r="AB172" s="305">
        <v>0</v>
      </c>
      <c r="AC172" s="72">
        <v>0</v>
      </c>
      <c r="AD172" s="88">
        <v>0</v>
      </c>
      <c r="AE172" s="89">
        <v>0</v>
      </c>
      <c r="AF172" s="89">
        <v>0</v>
      </c>
      <c r="AG172" s="89">
        <v>0</v>
      </c>
      <c r="AH172" s="89">
        <v>0</v>
      </c>
      <c r="AI172" s="89">
        <v>0</v>
      </c>
      <c r="AJ172" s="89">
        <v>0</v>
      </c>
      <c r="AK172" s="89">
        <v>0</v>
      </c>
      <c r="AL172" s="89">
        <v>0</v>
      </c>
      <c r="AM172" s="89">
        <v>0</v>
      </c>
      <c r="AN172" s="89">
        <v>0</v>
      </c>
      <c r="AO172" s="305">
        <v>0</v>
      </c>
      <c r="AP172" s="88">
        <v>0</v>
      </c>
      <c r="AQ172" s="89">
        <v>0</v>
      </c>
      <c r="AR172" s="89">
        <v>0</v>
      </c>
      <c r="AS172" s="89">
        <v>0</v>
      </c>
      <c r="AT172" s="89">
        <v>0</v>
      </c>
      <c r="AU172" s="89">
        <v>0</v>
      </c>
      <c r="AV172" s="89">
        <v>0</v>
      </c>
      <c r="AW172" s="89">
        <v>0</v>
      </c>
      <c r="AX172" s="89">
        <v>0</v>
      </c>
      <c r="AY172" s="89">
        <v>0</v>
      </c>
      <c r="AZ172" s="89">
        <v>0</v>
      </c>
      <c r="BA172" s="305">
        <v>0</v>
      </c>
      <c r="BB172" s="88">
        <v>0</v>
      </c>
      <c r="BC172" s="89">
        <v>0</v>
      </c>
      <c r="BD172" s="89">
        <v>0</v>
      </c>
      <c r="BE172" s="89">
        <v>0</v>
      </c>
      <c r="BF172" s="89">
        <v>0</v>
      </c>
      <c r="BG172" s="89">
        <v>0</v>
      </c>
      <c r="BH172" s="89">
        <v>0</v>
      </c>
      <c r="BI172" s="89">
        <v>0</v>
      </c>
      <c r="BJ172" s="89">
        <v>0</v>
      </c>
      <c r="BK172" s="89">
        <v>0</v>
      </c>
      <c r="BL172" s="89">
        <v>0</v>
      </c>
      <c r="BM172" s="305">
        <v>0</v>
      </c>
      <c r="BN172" s="208">
        <f t="shared" si="64"/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226">
        <f t="shared" si="65"/>
        <v>0</v>
      </c>
      <c r="CB172" s="56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208">
        <f t="shared" si="63"/>
        <v>0</v>
      </c>
      <c r="CO172" s="39">
        <v>0</v>
      </c>
      <c r="CP172" s="39">
        <v>6</v>
      </c>
      <c r="CQ172" s="39">
        <v>10</v>
      </c>
      <c r="CR172" s="39">
        <v>12</v>
      </c>
      <c r="CS172" s="39">
        <v>12</v>
      </c>
      <c r="CT172" s="39">
        <v>44</v>
      </c>
      <c r="CU172" s="39">
        <v>44</v>
      </c>
      <c r="CV172" s="39">
        <v>5</v>
      </c>
      <c r="CW172" s="39">
        <v>0</v>
      </c>
      <c r="CX172" s="39">
        <v>0</v>
      </c>
      <c r="CY172" s="39">
        <v>0</v>
      </c>
      <c r="CZ172" s="39">
        <v>0</v>
      </c>
      <c r="DA172" s="226">
        <f t="shared" si="59"/>
        <v>133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39">
        <v>0</v>
      </c>
      <c r="DJ172" s="39">
        <v>0</v>
      </c>
      <c r="DK172" s="39">
        <v>0</v>
      </c>
      <c r="DL172" s="39">
        <v>0</v>
      </c>
      <c r="DM172" s="39">
        <v>0</v>
      </c>
      <c r="DN172" s="226">
        <f t="shared" si="62"/>
        <v>0</v>
      </c>
      <c r="DO172" s="39">
        <v>0</v>
      </c>
      <c r="DP172" s="39">
        <v>0</v>
      </c>
      <c r="DT172" s="119"/>
      <c r="DU172" s="119"/>
      <c r="DV172" s="119"/>
      <c r="DW172" s="119"/>
      <c r="DX172" s="119"/>
      <c r="DY172" s="119"/>
      <c r="DZ172" s="119"/>
      <c r="EA172" s="119"/>
      <c r="EB172" s="119"/>
      <c r="EC172" s="119"/>
      <c r="ED172" s="119"/>
      <c r="EE172" s="119"/>
      <c r="EF172" s="119"/>
      <c r="EG172" s="119"/>
      <c r="EH172" s="119"/>
      <c r="EI172" s="119"/>
      <c r="EJ172" s="119"/>
      <c r="EK172" s="119"/>
    </row>
    <row r="173" spans="1:141" ht="20.100000000000001" customHeight="1" x14ac:dyDescent="0.25">
      <c r="A173" s="285"/>
      <c r="B173" s="217" t="s">
        <v>131</v>
      </c>
      <c r="C173" s="218" t="s">
        <v>135</v>
      </c>
      <c r="D173" s="88">
        <v>0</v>
      </c>
      <c r="E173" s="89">
        <v>0</v>
      </c>
      <c r="F173" s="89">
        <v>0</v>
      </c>
      <c r="G173" s="89">
        <v>0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0</v>
      </c>
      <c r="N173" s="89">
        <v>0</v>
      </c>
      <c r="O173" s="305">
        <v>0</v>
      </c>
      <c r="P173" s="72">
        <v>0</v>
      </c>
      <c r="Q173" s="88">
        <v>0</v>
      </c>
      <c r="R173" s="89">
        <v>0</v>
      </c>
      <c r="S173" s="89">
        <v>0</v>
      </c>
      <c r="T173" s="89">
        <v>0</v>
      </c>
      <c r="U173" s="89">
        <v>0</v>
      </c>
      <c r="V173" s="89">
        <v>0</v>
      </c>
      <c r="W173" s="89">
        <v>0</v>
      </c>
      <c r="X173" s="89">
        <v>0</v>
      </c>
      <c r="Y173" s="89">
        <v>0</v>
      </c>
      <c r="Z173" s="89">
        <v>0</v>
      </c>
      <c r="AA173" s="89">
        <v>0</v>
      </c>
      <c r="AB173" s="305">
        <v>0</v>
      </c>
      <c r="AC173" s="72">
        <v>0</v>
      </c>
      <c r="AD173" s="88">
        <v>0</v>
      </c>
      <c r="AE173" s="89">
        <v>0</v>
      </c>
      <c r="AF173" s="89">
        <v>0</v>
      </c>
      <c r="AG173" s="89">
        <v>0</v>
      </c>
      <c r="AH173" s="89">
        <v>0</v>
      </c>
      <c r="AI173" s="89">
        <v>0</v>
      </c>
      <c r="AJ173" s="89">
        <v>0</v>
      </c>
      <c r="AK173" s="89">
        <v>0</v>
      </c>
      <c r="AL173" s="89">
        <v>0</v>
      </c>
      <c r="AM173" s="89">
        <v>0</v>
      </c>
      <c r="AN173" s="89">
        <v>0</v>
      </c>
      <c r="AO173" s="305">
        <v>0</v>
      </c>
      <c r="AP173" s="88">
        <v>0</v>
      </c>
      <c r="AQ173" s="89">
        <v>0</v>
      </c>
      <c r="AR173" s="89">
        <v>0</v>
      </c>
      <c r="AS173" s="89">
        <v>0</v>
      </c>
      <c r="AT173" s="89">
        <v>0</v>
      </c>
      <c r="AU173" s="89">
        <v>0</v>
      </c>
      <c r="AV173" s="89">
        <v>0</v>
      </c>
      <c r="AW173" s="89">
        <v>0</v>
      </c>
      <c r="AX173" s="89">
        <v>0</v>
      </c>
      <c r="AY173" s="89">
        <v>0</v>
      </c>
      <c r="AZ173" s="89">
        <v>0</v>
      </c>
      <c r="BA173" s="305">
        <v>0</v>
      </c>
      <c r="BB173" s="88">
        <v>0</v>
      </c>
      <c r="BC173" s="89">
        <v>0</v>
      </c>
      <c r="BD173" s="89">
        <v>0</v>
      </c>
      <c r="BE173" s="89">
        <v>0</v>
      </c>
      <c r="BF173" s="89">
        <v>0</v>
      </c>
      <c r="BG173" s="89">
        <v>0</v>
      </c>
      <c r="BH173" s="89">
        <v>0</v>
      </c>
      <c r="BI173" s="89">
        <v>0</v>
      </c>
      <c r="BJ173" s="89">
        <v>0</v>
      </c>
      <c r="BK173" s="89">
        <v>0</v>
      </c>
      <c r="BL173" s="89">
        <v>0</v>
      </c>
      <c r="BM173" s="305">
        <v>0</v>
      </c>
      <c r="BN173" s="208">
        <f t="shared" si="64"/>
        <v>0</v>
      </c>
      <c r="BO173" s="39">
        <v>0</v>
      </c>
      <c r="BP173" s="39">
        <v>0</v>
      </c>
      <c r="BQ173" s="39">
        <v>0</v>
      </c>
      <c r="BR173" s="39">
        <v>0</v>
      </c>
      <c r="BS173" s="39">
        <v>0</v>
      </c>
      <c r="BT173" s="39">
        <v>0</v>
      </c>
      <c r="BU173" s="39">
        <v>0</v>
      </c>
      <c r="BV173" s="39">
        <v>0</v>
      </c>
      <c r="BW173" s="39">
        <v>0</v>
      </c>
      <c r="BX173" s="39">
        <v>0</v>
      </c>
      <c r="BY173" s="39">
        <v>0</v>
      </c>
      <c r="BZ173" s="39">
        <v>0</v>
      </c>
      <c r="CA173" s="226">
        <f t="shared" si="65"/>
        <v>0</v>
      </c>
      <c r="CB173" s="56">
        <v>0</v>
      </c>
      <c r="CC173" s="39">
        <v>0</v>
      </c>
      <c r="CD173" s="39">
        <v>0</v>
      </c>
      <c r="CE173" s="39">
        <v>0</v>
      </c>
      <c r="CF173" s="39">
        <v>0</v>
      </c>
      <c r="CG173" s="39">
        <v>0</v>
      </c>
      <c r="CH173" s="39">
        <v>0</v>
      </c>
      <c r="CI173" s="39">
        <v>0</v>
      </c>
      <c r="CJ173" s="39">
        <v>0</v>
      </c>
      <c r="CK173" s="39">
        <v>0</v>
      </c>
      <c r="CL173" s="39">
        <v>0</v>
      </c>
      <c r="CM173" s="39">
        <v>0</v>
      </c>
      <c r="CN173" s="208">
        <f t="shared" si="63"/>
        <v>0</v>
      </c>
      <c r="CO173" s="39">
        <v>0</v>
      </c>
      <c r="CP173" s="39">
        <v>1</v>
      </c>
      <c r="CQ173" s="39">
        <v>0</v>
      </c>
      <c r="CR173" s="39">
        <v>3</v>
      </c>
      <c r="CS173" s="39">
        <v>1</v>
      </c>
      <c r="CT173" s="39">
        <v>11</v>
      </c>
      <c r="CU173" s="39">
        <v>8</v>
      </c>
      <c r="CV173" s="39">
        <v>1</v>
      </c>
      <c r="CW173" s="39">
        <v>0</v>
      </c>
      <c r="CX173" s="39">
        <v>0</v>
      </c>
      <c r="CY173" s="39">
        <v>0</v>
      </c>
      <c r="CZ173" s="39">
        <v>0</v>
      </c>
      <c r="DA173" s="226">
        <f t="shared" si="59"/>
        <v>25</v>
      </c>
      <c r="DB173" s="39">
        <v>0</v>
      </c>
      <c r="DC173" s="39">
        <v>0</v>
      </c>
      <c r="DD173" s="39">
        <v>0</v>
      </c>
      <c r="DE173" s="39">
        <v>0</v>
      </c>
      <c r="DF173" s="39">
        <v>0</v>
      </c>
      <c r="DG173" s="39">
        <v>0</v>
      </c>
      <c r="DH173" s="39">
        <v>0</v>
      </c>
      <c r="DI173" s="39">
        <v>0</v>
      </c>
      <c r="DJ173" s="39">
        <v>0</v>
      </c>
      <c r="DK173" s="39">
        <v>0</v>
      </c>
      <c r="DL173" s="39">
        <v>0</v>
      </c>
      <c r="DM173" s="39">
        <v>0</v>
      </c>
      <c r="DN173" s="226">
        <f t="shared" si="62"/>
        <v>0</v>
      </c>
      <c r="DO173" s="39">
        <v>0</v>
      </c>
      <c r="DP173" s="39">
        <v>0</v>
      </c>
      <c r="DT173" s="119"/>
      <c r="DU173" s="119"/>
      <c r="DV173" s="119"/>
      <c r="DW173" s="119"/>
      <c r="DX173" s="119"/>
      <c r="DY173" s="119"/>
      <c r="DZ173" s="119"/>
      <c r="EA173" s="119"/>
      <c r="EB173" s="119"/>
      <c r="EC173" s="119"/>
      <c r="ED173" s="119"/>
      <c r="EE173" s="119"/>
      <c r="EF173" s="119"/>
      <c r="EG173" s="119"/>
      <c r="EH173" s="119"/>
      <c r="EI173" s="119"/>
      <c r="EJ173" s="119"/>
      <c r="EK173" s="119"/>
    </row>
    <row r="174" spans="1:141" ht="20.100000000000001" customHeight="1" x14ac:dyDescent="0.25">
      <c r="A174" s="285"/>
      <c r="B174" s="48" t="s">
        <v>132</v>
      </c>
      <c r="C174" s="55" t="s">
        <v>136</v>
      </c>
      <c r="D174" s="88">
        <v>0</v>
      </c>
      <c r="E174" s="89">
        <v>0</v>
      </c>
      <c r="F174" s="89">
        <v>0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89">
        <v>0</v>
      </c>
      <c r="M174" s="89">
        <v>0</v>
      </c>
      <c r="N174" s="89">
        <v>0</v>
      </c>
      <c r="O174" s="305">
        <v>0</v>
      </c>
      <c r="P174" s="72">
        <v>0</v>
      </c>
      <c r="Q174" s="88">
        <v>0</v>
      </c>
      <c r="R174" s="89">
        <v>0</v>
      </c>
      <c r="S174" s="89">
        <v>0</v>
      </c>
      <c r="T174" s="89">
        <v>0</v>
      </c>
      <c r="U174" s="89">
        <v>0</v>
      </c>
      <c r="V174" s="89">
        <v>0</v>
      </c>
      <c r="W174" s="89">
        <v>0</v>
      </c>
      <c r="X174" s="89">
        <v>0</v>
      </c>
      <c r="Y174" s="89">
        <v>0</v>
      </c>
      <c r="Z174" s="89">
        <v>0</v>
      </c>
      <c r="AA174" s="89">
        <v>0</v>
      </c>
      <c r="AB174" s="305">
        <v>0</v>
      </c>
      <c r="AC174" s="72">
        <v>0</v>
      </c>
      <c r="AD174" s="88">
        <v>0</v>
      </c>
      <c r="AE174" s="89">
        <v>0</v>
      </c>
      <c r="AF174" s="89">
        <v>0</v>
      </c>
      <c r="AG174" s="89">
        <v>0</v>
      </c>
      <c r="AH174" s="89">
        <v>0</v>
      </c>
      <c r="AI174" s="89">
        <v>0</v>
      </c>
      <c r="AJ174" s="89">
        <v>0</v>
      </c>
      <c r="AK174" s="89">
        <v>0</v>
      </c>
      <c r="AL174" s="89">
        <v>0</v>
      </c>
      <c r="AM174" s="89">
        <v>0</v>
      </c>
      <c r="AN174" s="89">
        <v>0</v>
      </c>
      <c r="AO174" s="305">
        <v>0</v>
      </c>
      <c r="AP174" s="88">
        <v>0</v>
      </c>
      <c r="AQ174" s="89">
        <v>0</v>
      </c>
      <c r="AR174" s="89">
        <v>0</v>
      </c>
      <c r="AS174" s="89">
        <v>0</v>
      </c>
      <c r="AT174" s="89">
        <v>0</v>
      </c>
      <c r="AU174" s="89">
        <v>0</v>
      </c>
      <c r="AV174" s="89">
        <v>0</v>
      </c>
      <c r="AW174" s="89">
        <v>0</v>
      </c>
      <c r="AX174" s="89">
        <v>0</v>
      </c>
      <c r="AY174" s="89">
        <v>0</v>
      </c>
      <c r="AZ174" s="89">
        <v>0</v>
      </c>
      <c r="BA174" s="305">
        <v>0</v>
      </c>
      <c r="BB174" s="88">
        <v>0</v>
      </c>
      <c r="BC174" s="89">
        <v>0</v>
      </c>
      <c r="BD174" s="89">
        <v>0</v>
      </c>
      <c r="BE174" s="89">
        <v>0</v>
      </c>
      <c r="BF174" s="89">
        <v>0</v>
      </c>
      <c r="BG174" s="89">
        <v>0</v>
      </c>
      <c r="BH174" s="89">
        <v>0</v>
      </c>
      <c r="BI174" s="89">
        <v>0</v>
      </c>
      <c r="BJ174" s="89">
        <v>0</v>
      </c>
      <c r="BK174" s="89">
        <v>0</v>
      </c>
      <c r="BL174" s="89">
        <v>0</v>
      </c>
      <c r="BM174" s="305">
        <v>0</v>
      </c>
      <c r="BN174" s="208">
        <f t="shared" si="64"/>
        <v>0</v>
      </c>
      <c r="BO174" s="39">
        <v>0</v>
      </c>
      <c r="BP174" s="39">
        <v>0</v>
      </c>
      <c r="BQ174" s="39">
        <v>0</v>
      </c>
      <c r="BR174" s="39">
        <v>0</v>
      </c>
      <c r="BS174" s="39">
        <v>0</v>
      </c>
      <c r="BT174" s="39">
        <v>0</v>
      </c>
      <c r="BU174" s="39">
        <v>0</v>
      </c>
      <c r="BV174" s="39">
        <v>0</v>
      </c>
      <c r="BW174" s="39">
        <v>0</v>
      </c>
      <c r="BX174" s="39">
        <v>0</v>
      </c>
      <c r="BY174" s="39">
        <v>0</v>
      </c>
      <c r="BZ174" s="39">
        <v>0</v>
      </c>
      <c r="CA174" s="226">
        <f t="shared" si="65"/>
        <v>0</v>
      </c>
      <c r="CB174" s="56">
        <v>0</v>
      </c>
      <c r="CC174" s="39">
        <v>0</v>
      </c>
      <c r="CD174" s="39">
        <v>0</v>
      </c>
      <c r="CE174" s="39">
        <v>0</v>
      </c>
      <c r="CF174" s="39">
        <v>0</v>
      </c>
      <c r="CG174" s="39">
        <v>0</v>
      </c>
      <c r="CH174" s="39">
        <v>0</v>
      </c>
      <c r="CI174" s="39">
        <v>0</v>
      </c>
      <c r="CJ174" s="39">
        <v>0</v>
      </c>
      <c r="CK174" s="39">
        <v>0</v>
      </c>
      <c r="CL174" s="39">
        <v>0</v>
      </c>
      <c r="CM174" s="39">
        <v>0</v>
      </c>
      <c r="CN174" s="208">
        <f t="shared" si="63"/>
        <v>0</v>
      </c>
      <c r="CO174" s="39">
        <v>0</v>
      </c>
      <c r="CP174" s="39">
        <v>6</v>
      </c>
      <c r="CQ174" s="39">
        <v>9</v>
      </c>
      <c r="CR174" s="39">
        <v>12</v>
      </c>
      <c r="CS174" s="39">
        <v>12</v>
      </c>
      <c r="CT174" s="39">
        <v>15</v>
      </c>
      <c r="CU174" s="39">
        <v>1</v>
      </c>
      <c r="CV174" s="39">
        <v>0</v>
      </c>
      <c r="CW174" s="39">
        <v>0</v>
      </c>
      <c r="CX174" s="39">
        <v>0</v>
      </c>
      <c r="CY174" s="39">
        <v>0</v>
      </c>
      <c r="CZ174" s="39">
        <v>0</v>
      </c>
      <c r="DA174" s="226">
        <f t="shared" si="59"/>
        <v>55</v>
      </c>
      <c r="DB174" s="39">
        <v>0</v>
      </c>
      <c r="DC174" s="39">
        <v>0</v>
      </c>
      <c r="DD174" s="39">
        <v>0</v>
      </c>
      <c r="DE174" s="39">
        <v>0</v>
      </c>
      <c r="DF174" s="39">
        <v>0</v>
      </c>
      <c r="DG174" s="39">
        <v>0</v>
      </c>
      <c r="DH174" s="39">
        <v>0</v>
      </c>
      <c r="DI174" s="39">
        <v>0</v>
      </c>
      <c r="DJ174" s="39">
        <v>0</v>
      </c>
      <c r="DK174" s="39">
        <v>0</v>
      </c>
      <c r="DL174" s="39">
        <v>0</v>
      </c>
      <c r="DM174" s="39">
        <v>0</v>
      </c>
      <c r="DN174" s="226">
        <f t="shared" si="62"/>
        <v>0</v>
      </c>
      <c r="DO174" s="39">
        <v>0</v>
      </c>
      <c r="DP174" s="39">
        <v>0</v>
      </c>
      <c r="DT174" s="119"/>
      <c r="DU174" s="119"/>
      <c r="DV174" s="119"/>
      <c r="DW174" s="119"/>
      <c r="DX174" s="119"/>
      <c r="DY174" s="119"/>
      <c r="DZ174" s="119"/>
      <c r="EA174" s="119"/>
      <c r="EB174" s="119"/>
      <c r="EC174" s="119"/>
      <c r="ED174" s="119"/>
      <c r="EE174" s="119"/>
      <c r="EF174" s="119"/>
      <c r="EG174" s="119"/>
      <c r="EH174" s="119"/>
      <c r="EI174" s="119"/>
      <c r="EJ174" s="119"/>
      <c r="EK174" s="119"/>
    </row>
    <row r="175" spans="1:141" ht="20.100000000000001" customHeight="1" x14ac:dyDescent="0.25">
      <c r="A175" s="285"/>
      <c r="B175" s="48" t="s">
        <v>125</v>
      </c>
      <c r="C175" s="218" t="s">
        <v>126</v>
      </c>
      <c r="D175" s="88">
        <v>0</v>
      </c>
      <c r="E175" s="89">
        <v>0</v>
      </c>
      <c r="F175" s="89">
        <v>0</v>
      </c>
      <c r="G175" s="89">
        <v>0</v>
      </c>
      <c r="H175" s="89">
        <v>0</v>
      </c>
      <c r="I175" s="89">
        <v>0</v>
      </c>
      <c r="J175" s="89">
        <v>0</v>
      </c>
      <c r="K175" s="89">
        <v>0</v>
      </c>
      <c r="L175" s="89">
        <v>0</v>
      </c>
      <c r="M175" s="89">
        <v>0</v>
      </c>
      <c r="N175" s="89">
        <v>0</v>
      </c>
      <c r="O175" s="89">
        <v>0</v>
      </c>
      <c r="P175" s="72">
        <v>0</v>
      </c>
      <c r="Q175" s="81">
        <v>0</v>
      </c>
      <c r="R175" s="81">
        <v>0</v>
      </c>
      <c r="S175" s="81">
        <v>0</v>
      </c>
      <c r="T175" s="81">
        <v>0</v>
      </c>
      <c r="U175" s="81">
        <v>0</v>
      </c>
      <c r="V175" s="81">
        <v>0</v>
      </c>
      <c r="W175" s="81">
        <v>0</v>
      </c>
      <c r="X175" s="81">
        <v>0</v>
      </c>
      <c r="Y175" s="81">
        <v>0</v>
      </c>
      <c r="Z175" s="92">
        <v>0</v>
      </c>
      <c r="AA175" s="92">
        <v>0</v>
      </c>
      <c r="AB175" s="92">
        <v>0</v>
      </c>
      <c r="AC175" s="72">
        <v>0</v>
      </c>
      <c r="AD175" s="82">
        <v>0</v>
      </c>
      <c r="AE175" s="82">
        <v>0</v>
      </c>
      <c r="AF175" s="82">
        <v>0</v>
      </c>
      <c r="AG175" s="82">
        <v>0</v>
      </c>
      <c r="AH175" s="82">
        <v>0</v>
      </c>
      <c r="AI175" s="82">
        <v>0</v>
      </c>
      <c r="AJ175" s="82">
        <v>0</v>
      </c>
      <c r="AK175" s="82">
        <v>0</v>
      </c>
      <c r="AL175" s="82">
        <v>0</v>
      </c>
      <c r="AM175" s="82">
        <v>0</v>
      </c>
      <c r="AN175" s="82">
        <v>0</v>
      </c>
      <c r="AO175" s="82">
        <v>0</v>
      </c>
      <c r="AP175" s="56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56">
        <v>0</v>
      </c>
      <c r="BC175" s="39">
        <v>0</v>
      </c>
      <c r="BD175" s="39">
        <v>0</v>
      </c>
      <c r="BE175" s="39">
        <v>0</v>
      </c>
      <c r="BF175" s="39">
        <v>0</v>
      </c>
      <c r="BG175" s="39">
        <v>0</v>
      </c>
      <c r="BH175" s="39">
        <v>0</v>
      </c>
      <c r="BI175" s="39">
        <v>0</v>
      </c>
      <c r="BJ175" s="39">
        <v>0</v>
      </c>
      <c r="BK175" s="39">
        <v>0</v>
      </c>
      <c r="BL175" s="39">
        <v>0</v>
      </c>
      <c r="BM175" s="39">
        <v>0</v>
      </c>
      <c r="BN175" s="208">
        <f t="shared" si="64"/>
        <v>0</v>
      </c>
      <c r="BO175" s="39">
        <v>0</v>
      </c>
      <c r="BP175" s="39">
        <v>0</v>
      </c>
      <c r="BQ175" s="39">
        <v>0</v>
      </c>
      <c r="BR175" s="39">
        <v>0</v>
      </c>
      <c r="BS175" s="39">
        <v>0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226">
        <f t="shared" si="65"/>
        <v>0</v>
      </c>
      <c r="CB175" s="56">
        <v>0</v>
      </c>
      <c r="CC175" s="39">
        <v>0</v>
      </c>
      <c r="CD175" s="39">
        <v>0</v>
      </c>
      <c r="CE175" s="39">
        <v>0</v>
      </c>
      <c r="CF175" s="39">
        <v>0</v>
      </c>
      <c r="CG175" s="39">
        <v>0</v>
      </c>
      <c r="CH175" s="39">
        <v>0</v>
      </c>
      <c r="CI175" s="39">
        <v>0</v>
      </c>
      <c r="CJ175" s="39">
        <v>0</v>
      </c>
      <c r="CK175" s="39">
        <v>0</v>
      </c>
      <c r="CL175" s="39">
        <v>0</v>
      </c>
      <c r="CM175" s="39">
        <v>0</v>
      </c>
      <c r="CN175" s="208">
        <f t="shared" si="63"/>
        <v>0</v>
      </c>
      <c r="CO175" s="39">
        <v>1</v>
      </c>
      <c r="CP175" s="39">
        <v>1</v>
      </c>
      <c r="CQ175" s="39">
        <v>0</v>
      </c>
      <c r="CR175" s="39">
        <v>3</v>
      </c>
      <c r="CS175" s="39">
        <v>5</v>
      </c>
      <c r="CT175" s="39">
        <v>5</v>
      </c>
      <c r="CU175" s="39">
        <v>0</v>
      </c>
      <c r="CV175" s="39">
        <v>1</v>
      </c>
      <c r="CW175" s="39">
        <v>0</v>
      </c>
      <c r="CX175" s="39">
        <v>0</v>
      </c>
      <c r="CY175" s="39">
        <v>0</v>
      </c>
      <c r="CZ175" s="39">
        <v>0</v>
      </c>
      <c r="DA175" s="226">
        <f t="shared" si="59"/>
        <v>16</v>
      </c>
      <c r="DB175" s="39">
        <v>0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39">
        <v>0</v>
      </c>
      <c r="DJ175" s="39">
        <v>0</v>
      </c>
      <c r="DK175" s="39">
        <v>0</v>
      </c>
      <c r="DL175" s="39">
        <v>0</v>
      </c>
      <c r="DM175" s="39">
        <v>0</v>
      </c>
      <c r="DN175" s="226">
        <f t="shared" si="62"/>
        <v>0</v>
      </c>
      <c r="DO175" s="39">
        <v>0</v>
      </c>
      <c r="DP175" s="39">
        <v>0</v>
      </c>
      <c r="DT175" s="119"/>
      <c r="DU175" s="119"/>
      <c r="DV175" s="119"/>
      <c r="DW175" s="119"/>
      <c r="DX175" s="119"/>
      <c r="DY175" s="119"/>
      <c r="DZ175" s="119"/>
      <c r="EA175" s="119"/>
      <c r="EB175" s="119"/>
      <c r="EC175" s="119"/>
      <c r="ED175" s="119"/>
      <c r="EE175" s="119"/>
      <c r="EF175" s="119"/>
      <c r="EG175" s="119"/>
      <c r="EH175" s="119"/>
      <c r="EI175" s="119"/>
      <c r="EJ175" s="119"/>
      <c r="EK175" s="119"/>
    </row>
    <row r="176" spans="1:141" ht="20.100000000000001" customHeight="1" x14ac:dyDescent="0.25">
      <c r="A176" s="285"/>
      <c r="B176" s="48" t="s">
        <v>89</v>
      </c>
      <c r="C176" s="55" t="s">
        <v>96</v>
      </c>
      <c r="D176" s="88">
        <v>0</v>
      </c>
      <c r="E176" s="89">
        <v>0</v>
      </c>
      <c r="F176" s="89">
        <v>0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  <c r="L176" s="89">
        <v>0</v>
      </c>
      <c r="M176" s="89">
        <v>0</v>
      </c>
      <c r="N176" s="89">
        <v>0</v>
      </c>
      <c r="O176" s="89">
        <v>0</v>
      </c>
      <c r="P176" s="72">
        <v>0</v>
      </c>
      <c r="Q176" s="81">
        <v>0</v>
      </c>
      <c r="R176" s="81">
        <v>0</v>
      </c>
      <c r="S176" s="81">
        <v>0</v>
      </c>
      <c r="T176" s="81">
        <v>0</v>
      </c>
      <c r="U176" s="81">
        <v>0</v>
      </c>
      <c r="V176" s="81">
        <v>0</v>
      </c>
      <c r="W176" s="81">
        <v>0</v>
      </c>
      <c r="X176" s="81">
        <v>0</v>
      </c>
      <c r="Y176" s="81">
        <v>0</v>
      </c>
      <c r="Z176" s="92">
        <v>0</v>
      </c>
      <c r="AA176" s="92">
        <v>0</v>
      </c>
      <c r="AB176" s="92">
        <v>0</v>
      </c>
      <c r="AC176" s="72">
        <v>0</v>
      </c>
      <c r="AD176" s="82">
        <v>0</v>
      </c>
      <c r="AE176" s="82">
        <v>0</v>
      </c>
      <c r="AF176" s="82">
        <v>0</v>
      </c>
      <c r="AG176" s="82">
        <v>0</v>
      </c>
      <c r="AH176" s="82">
        <v>0</v>
      </c>
      <c r="AI176" s="82">
        <v>0</v>
      </c>
      <c r="AJ176" s="82">
        <v>0</v>
      </c>
      <c r="AK176" s="82">
        <v>0</v>
      </c>
      <c r="AL176" s="82">
        <v>0</v>
      </c>
      <c r="AM176" s="82">
        <v>0</v>
      </c>
      <c r="AN176" s="82">
        <v>0</v>
      </c>
      <c r="AO176" s="82">
        <v>0</v>
      </c>
      <c r="AP176" s="56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56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208">
        <f>SUM(BB176:BM176)</f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20</v>
      </c>
      <c r="CA176" s="226">
        <f t="shared" si="65"/>
        <v>20</v>
      </c>
      <c r="CB176" s="56">
        <v>8</v>
      </c>
      <c r="CC176" s="39">
        <v>2</v>
      </c>
      <c r="CD176" s="39">
        <v>8</v>
      </c>
      <c r="CE176" s="39">
        <v>4</v>
      </c>
      <c r="CF176" s="39">
        <v>3</v>
      </c>
      <c r="CG176" s="39">
        <v>6</v>
      </c>
      <c r="CH176" s="39">
        <v>6</v>
      </c>
      <c r="CI176" s="39">
        <v>2</v>
      </c>
      <c r="CJ176" s="39">
        <v>2</v>
      </c>
      <c r="CK176" s="39">
        <v>5</v>
      </c>
      <c r="CL176" s="39">
        <v>20</v>
      </c>
      <c r="CM176" s="39">
        <v>17</v>
      </c>
      <c r="CN176" s="208">
        <f t="shared" si="63"/>
        <v>83</v>
      </c>
      <c r="CO176" s="39">
        <v>0</v>
      </c>
      <c r="CP176" s="39">
        <v>2</v>
      </c>
      <c r="CQ176" s="39">
        <v>10</v>
      </c>
      <c r="CR176" s="39">
        <v>1</v>
      </c>
      <c r="CS176" s="39">
        <v>0</v>
      </c>
      <c r="CT176" s="39">
        <v>1</v>
      </c>
      <c r="CU176" s="39">
        <v>2</v>
      </c>
      <c r="CV176" s="39">
        <v>6</v>
      </c>
      <c r="CW176" s="39">
        <v>1</v>
      </c>
      <c r="CX176" s="39">
        <v>0</v>
      </c>
      <c r="CY176" s="39">
        <v>2</v>
      </c>
      <c r="CZ176" s="39">
        <v>2</v>
      </c>
      <c r="DA176" s="226">
        <f t="shared" si="59"/>
        <v>27</v>
      </c>
      <c r="DB176" s="39">
        <v>4</v>
      </c>
      <c r="DC176" s="39">
        <v>2</v>
      </c>
      <c r="DD176" s="39">
        <v>3</v>
      </c>
      <c r="DE176" s="39">
        <v>5</v>
      </c>
      <c r="DF176" s="39">
        <v>1</v>
      </c>
      <c r="DG176" s="39">
        <v>2</v>
      </c>
      <c r="DH176" s="39">
        <v>6</v>
      </c>
      <c r="DI176" s="39">
        <v>6</v>
      </c>
      <c r="DJ176" s="39">
        <v>6</v>
      </c>
      <c r="DK176" s="39">
        <v>3</v>
      </c>
      <c r="DL176" s="39">
        <v>4</v>
      </c>
      <c r="DM176" s="39">
        <v>24</v>
      </c>
      <c r="DN176" s="226">
        <f t="shared" si="62"/>
        <v>66</v>
      </c>
      <c r="DO176" s="39">
        <v>5</v>
      </c>
      <c r="DP176" s="39">
        <v>1</v>
      </c>
      <c r="DT176" s="119"/>
      <c r="DU176" s="119"/>
      <c r="DV176" s="119"/>
      <c r="DW176" s="119"/>
      <c r="DX176" s="119"/>
      <c r="DY176" s="119"/>
      <c r="DZ176" s="119"/>
      <c r="EA176" s="119"/>
      <c r="EB176" s="119"/>
      <c r="EC176" s="119"/>
      <c r="ED176" s="119"/>
      <c r="EE176" s="119"/>
      <c r="EF176" s="119"/>
      <c r="EG176" s="119"/>
      <c r="EH176" s="119"/>
      <c r="EI176" s="119"/>
      <c r="EJ176" s="119"/>
      <c r="EK176" s="119"/>
    </row>
    <row r="177" spans="1:141" ht="20.100000000000001" customHeight="1" x14ac:dyDescent="0.25">
      <c r="A177" s="285"/>
      <c r="B177" s="48" t="s">
        <v>118</v>
      </c>
      <c r="C177" s="55" t="s">
        <v>119</v>
      </c>
      <c r="D177" s="88">
        <v>0</v>
      </c>
      <c r="E177" s="89">
        <v>0</v>
      </c>
      <c r="F177" s="89">
        <v>0</v>
      </c>
      <c r="G177" s="89">
        <v>0</v>
      </c>
      <c r="H177" s="89">
        <v>0</v>
      </c>
      <c r="I177" s="89">
        <v>0</v>
      </c>
      <c r="J177" s="89">
        <v>0</v>
      </c>
      <c r="K177" s="89">
        <v>0</v>
      </c>
      <c r="L177" s="89">
        <v>0</v>
      </c>
      <c r="M177" s="89">
        <v>0</v>
      </c>
      <c r="N177" s="89">
        <v>0</v>
      </c>
      <c r="O177" s="89">
        <v>0</v>
      </c>
      <c r="P177" s="72">
        <v>0</v>
      </c>
      <c r="Q177" s="81">
        <v>0</v>
      </c>
      <c r="R177" s="81">
        <v>0</v>
      </c>
      <c r="S177" s="81">
        <v>0</v>
      </c>
      <c r="T177" s="81">
        <v>0</v>
      </c>
      <c r="U177" s="81">
        <v>0</v>
      </c>
      <c r="V177" s="81">
        <v>0</v>
      </c>
      <c r="W177" s="81">
        <v>0</v>
      </c>
      <c r="X177" s="81">
        <v>0</v>
      </c>
      <c r="Y177" s="81">
        <v>0</v>
      </c>
      <c r="Z177" s="92">
        <v>0</v>
      </c>
      <c r="AA177" s="92">
        <v>0</v>
      </c>
      <c r="AB177" s="92">
        <v>0</v>
      </c>
      <c r="AC177" s="72">
        <v>0</v>
      </c>
      <c r="AD177" s="82">
        <v>0</v>
      </c>
      <c r="AE177" s="82">
        <v>0</v>
      </c>
      <c r="AF177" s="82">
        <v>0</v>
      </c>
      <c r="AG177" s="82">
        <v>0</v>
      </c>
      <c r="AH177" s="82">
        <v>0</v>
      </c>
      <c r="AI177" s="82">
        <v>0</v>
      </c>
      <c r="AJ177" s="82">
        <v>0</v>
      </c>
      <c r="AK177" s="82">
        <v>0</v>
      </c>
      <c r="AL177" s="82">
        <v>0</v>
      </c>
      <c r="AM177" s="82">
        <v>0</v>
      </c>
      <c r="AN177" s="82">
        <v>0</v>
      </c>
      <c r="AO177" s="82">
        <v>0</v>
      </c>
      <c r="AP177" s="56">
        <v>0</v>
      </c>
      <c r="AQ177" s="39">
        <v>0</v>
      </c>
      <c r="AR177" s="39">
        <v>0</v>
      </c>
      <c r="AS177" s="39">
        <v>0</v>
      </c>
      <c r="AT177" s="39">
        <v>0</v>
      </c>
      <c r="AU177" s="39">
        <v>0</v>
      </c>
      <c r="AV177" s="39">
        <v>0</v>
      </c>
      <c r="AW177" s="39">
        <v>0</v>
      </c>
      <c r="AX177" s="39">
        <v>0</v>
      </c>
      <c r="AY177" s="39">
        <v>0</v>
      </c>
      <c r="AZ177" s="39">
        <v>0</v>
      </c>
      <c r="BA177" s="39">
        <v>0</v>
      </c>
      <c r="BB177" s="56">
        <v>0</v>
      </c>
      <c r="BC177" s="39">
        <v>0</v>
      </c>
      <c r="BD177" s="39">
        <v>0</v>
      </c>
      <c r="BE177" s="39">
        <v>0</v>
      </c>
      <c r="BF177" s="39">
        <v>0</v>
      </c>
      <c r="BG177" s="39">
        <v>0</v>
      </c>
      <c r="BH177" s="39">
        <v>0</v>
      </c>
      <c r="BI177" s="39">
        <v>0</v>
      </c>
      <c r="BJ177" s="39">
        <v>0</v>
      </c>
      <c r="BK177" s="39">
        <v>0</v>
      </c>
      <c r="BL177" s="39">
        <v>0</v>
      </c>
      <c r="BM177" s="39">
        <v>0</v>
      </c>
      <c r="BN177" s="208">
        <f>SUM(BB177:BM177)</f>
        <v>0</v>
      </c>
      <c r="BO177" s="39">
        <v>0</v>
      </c>
      <c r="BP177" s="39">
        <v>0</v>
      </c>
      <c r="BQ177" s="39">
        <v>0</v>
      </c>
      <c r="BR177" s="39">
        <v>0</v>
      </c>
      <c r="BS177" s="39">
        <v>0</v>
      </c>
      <c r="BT177" s="39">
        <v>0</v>
      </c>
      <c r="BU177" s="39">
        <v>0</v>
      </c>
      <c r="BV177" s="39">
        <v>0</v>
      </c>
      <c r="BW177" s="39">
        <v>0</v>
      </c>
      <c r="BX177" s="39">
        <v>0</v>
      </c>
      <c r="BY177" s="39">
        <v>0</v>
      </c>
      <c r="BZ177" s="39">
        <v>0</v>
      </c>
      <c r="CA177" s="226">
        <f t="shared" si="65"/>
        <v>0</v>
      </c>
      <c r="CB177" s="56">
        <v>0</v>
      </c>
      <c r="CC177" s="39">
        <v>0</v>
      </c>
      <c r="CD177" s="39">
        <v>0</v>
      </c>
      <c r="CE177" s="39">
        <v>0</v>
      </c>
      <c r="CF177" s="39">
        <v>0</v>
      </c>
      <c r="CG177" s="39">
        <v>0</v>
      </c>
      <c r="CH177" s="39">
        <v>2</v>
      </c>
      <c r="CI177" s="39">
        <v>0</v>
      </c>
      <c r="CJ177" s="39">
        <v>0</v>
      </c>
      <c r="CK177" s="39">
        <v>1</v>
      </c>
      <c r="CL177" s="39">
        <v>0</v>
      </c>
      <c r="CM177" s="39">
        <v>1</v>
      </c>
      <c r="CN177" s="208">
        <f t="shared" si="63"/>
        <v>4</v>
      </c>
      <c r="CO177" s="39">
        <v>0</v>
      </c>
      <c r="CP177" s="39">
        <v>0</v>
      </c>
      <c r="CQ177" s="39">
        <v>0</v>
      </c>
      <c r="CR177" s="39">
        <v>0</v>
      </c>
      <c r="CS177" s="39">
        <v>2</v>
      </c>
      <c r="CT177" s="39">
        <v>0</v>
      </c>
      <c r="CU177" s="39">
        <v>0</v>
      </c>
      <c r="CV177" s="39">
        <v>1</v>
      </c>
      <c r="CW177" s="39">
        <v>0</v>
      </c>
      <c r="CX177" s="39">
        <v>0</v>
      </c>
      <c r="CY177" s="39">
        <v>0</v>
      </c>
      <c r="CZ177" s="39">
        <v>0</v>
      </c>
      <c r="DA177" s="226">
        <f t="shared" si="59"/>
        <v>3</v>
      </c>
      <c r="DB177" s="39">
        <v>0</v>
      </c>
      <c r="DC177" s="39">
        <v>1</v>
      </c>
      <c r="DD177" s="39">
        <v>0</v>
      </c>
      <c r="DE177" s="39">
        <v>1</v>
      </c>
      <c r="DF177" s="39">
        <v>1</v>
      </c>
      <c r="DG177" s="39">
        <v>1</v>
      </c>
      <c r="DH177" s="39">
        <v>0</v>
      </c>
      <c r="DI177" s="39">
        <v>0</v>
      </c>
      <c r="DJ177" s="39">
        <v>0</v>
      </c>
      <c r="DK177" s="39">
        <v>0</v>
      </c>
      <c r="DL177" s="39">
        <v>1</v>
      </c>
      <c r="DM177" s="39">
        <v>0</v>
      </c>
      <c r="DN177" s="226">
        <f t="shared" si="62"/>
        <v>5</v>
      </c>
      <c r="DO177" s="39">
        <v>0</v>
      </c>
      <c r="DP177" s="39">
        <v>0</v>
      </c>
      <c r="DT177" s="119"/>
      <c r="DU177" s="119"/>
      <c r="DV177" s="119"/>
      <c r="DW177" s="119"/>
      <c r="DX177" s="119"/>
      <c r="DY177" s="119"/>
      <c r="DZ177" s="119"/>
      <c r="EA177" s="119"/>
      <c r="EB177" s="119"/>
      <c r="EC177" s="119"/>
      <c r="ED177" s="119"/>
      <c r="EE177" s="119"/>
      <c r="EF177" s="119"/>
      <c r="EG177" s="119"/>
      <c r="EH177" s="119"/>
      <c r="EI177" s="119"/>
      <c r="EJ177" s="119"/>
      <c r="EK177" s="119"/>
    </row>
    <row r="178" spans="1:141" ht="20.100000000000001" customHeight="1" thickBot="1" x14ac:dyDescent="0.3">
      <c r="A178" s="285"/>
      <c r="B178" s="48" t="s">
        <v>92</v>
      </c>
      <c r="C178" s="55" t="s">
        <v>97</v>
      </c>
      <c r="D178" s="88">
        <v>0</v>
      </c>
      <c r="E178" s="89">
        <v>0</v>
      </c>
      <c r="F178" s="89">
        <v>0</v>
      </c>
      <c r="G178" s="89">
        <v>0</v>
      </c>
      <c r="H178" s="89">
        <v>0</v>
      </c>
      <c r="I178" s="89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0</v>
      </c>
      <c r="O178" s="89">
        <v>0</v>
      </c>
      <c r="P178" s="86">
        <v>0</v>
      </c>
      <c r="Q178" s="81">
        <v>0</v>
      </c>
      <c r="R178" s="81">
        <v>0</v>
      </c>
      <c r="S178" s="81">
        <v>0</v>
      </c>
      <c r="T178" s="81">
        <v>0</v>
      </c>
      <c r="U178" s="81">
        <v>0</v>
      </c>
      <c r="V178" s="81">
        <v>0</v>
      </c>
      <c r="W178" s="81">
        <v>0</v>
      </c>
      <c r="X178" s="81">
        <v>0</v>
      </c>
      <c r="Y178" s="81">
        <v>0</v>
      </c>
      <c r="Z178" s="92">
        <v>0</v>
      </c>
      <c r="AA178" s="92">
        <v>0</v>
      </c>
      <c r="AB178" s="92">
        <v>0</v>
      </c>
      <c r="AC178" s="86">
        <v>0</v>
      </c>
      <c r="AD178" s="82">
        <v>0</v>
      </c>
      <c r="AE178" s="82">
        <v>0</v>
      </c>
      <c r="AF178" s="82">
        <v>0</v>
      </c>
      <c r="AG178" s="82">
        <v>0</v>
      </c>
      <c r="AH178" s="82">
        <v>0</v>
      </c>
      <c r="AI178" s="82">
        <v>0</v>
      </c>
      <c r="AJ178" s="82">
        <v>0</v>
      </c>
      <c r="AK178" s="82">
        <v>0</v>
      </c>
      <c r="AL178" s="82">
        <v>0</v>
      </c>
      <c r="AM178" s="82">
        <v>0</v>
      </c>
      <c r="AN178" s="82">
        <v>0</v>
      </c>
      <c r="AO178" s="82">
        <v>0</v>
      </c>
      <c r="AP178" s="56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56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208">
        <f>SUM(BB178:BM178)</f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127">
        <v>0</v>
      </c>
      <c r="BX178" s="39">
        <v>0</v>
      </c>
      <c r="BY178" s="39">
        <v>0</v>
      </c>
      <c r="BZ178" s="39">
        <v>10</v>
      </c>
      <c r="CA178" s="226">
        <f t="shared" si="65"/>
        <v>10</v>
      </c>
      <c r="CB178" s="56">
        <v>14</v>
      </c>
      <c r="CC178" s="39">
        <v>14</v>
      </c>
      <c r="CD178" s="39">
        <v>15</v>
      </c>
      <c r="CE178" s="39">
        <v>140</v>
      </c>
      <c r="CF178" s="127">
        <v>19</v>
      </c>
      <c r="CG178" s="127">
        <v>24</v>
      </c>
      <c r="CH178" s="127">
        <v>32</v>
      </c>
      <c r="CI178" s="127">
        <v>39</v>
      </c>
      <c r="CJ178" s="127">
        <v>33</v>
      </c>
      <c r="CK178" s="127">
        <v>42</v>
      </c>
      <c r="CL178" s="127">
        <v>50</v>
      </c>
      <c r="CM178" s="127">
        <v>52</v>
      </c>
      <c r="CN178" s="208">
        <f t="shared" si="63"/>
        <v>474</v>
      </c>
      <c r="CO178" s="127">
        <v>51</v>
      </c>
      <c r="CP178" s="39">
        <v>59</v>
      </c>
      <c r="CQ178" s="39">
        <v>59</v>
      </c>
      <c r="CR178" s="39">
        <v>59</v>
      </c>
      <c r="CS178" s="39">
        <v>66</v>
      </c>
      <c r="CT178" s="39">
        <v>88</v>
      </c>
      <c r="CU178" s="39">
        <v>67</v>
      </c>
      <c r="CV178" s="39">
        <v>73</v>
      </c>
      <c r="CW178" s="39">
        <v>70</v>
      </c>
      <c r="CX178" s="39">
        <v>70</v>
      </c>
      <c r="CY178" s="39">
        <v>75</v>
      </c>
      <c r="CZ178" s="39">
        <v>82</v>
      </c>
      <c r="DA178" s="226">
        <f t="shared" si="59"/>
        <v>819</v>
      </c>
      <c r="DB178" s="39">
        <v>101</v>
      </c>
      <c r="DC178" s="39">
        <v>78</v>
      </c>
      <c r="DD178" s="39">
        <v>97</v>
      </c>
      <c r="DE178" s="39">
        <v>119</v>
      </c>
      <c r="DF178" s="39">
        <v>123</v>
      </c>
      <c r="DG178" s="39">
        <v>231</v>
      </c>
      <c r="DH178" s="39">
        <v>375</v>
      </c>
      <c r="DI178" s="39">
        <v>119</v>
      </c>
      <c r="DJ178" s="39">
        <v>121</v>
      </c>
      <c r="DK178" s="39">
        <v>85</v>
      </c>
      <c r="DL178" s="39">
        <v>136</v>
      </c>
      <c r="DM178" s="39">
        <v>111</v>
      </c>
      <c r="DN178" s="226">
        <f t="shared" si="62"/>
        <v>1696</v>
      </c>
      <c r="DO178" s="39">
        <v>136</v>
      </c>
      <c r="DP178" s="39">
        <v>101</v>
      </c>
      <c r="DT178" s="119"/>
      <c r="DU178" s="119"/>
      <c r="DV178" s="119"/>
      <c r="DW178" s="119"/>
      <c r="DX178" s="119"/>
      <c r="DY178" s="119"/>
      <c r="DZ178" s="119"/>
      <c r="EA178" s="119"/>
      <c r="EB178" s="119"/>
      <c r="EC178" s="119"/>
      <c r="ED178" s="119"/>
      <c r="EE178" s="119"/>
      <c r="EF178" s="119"/>
      <c r="EG178" s="119"/>
      <c r="EH178" s="119"/>
      <c r="EI178" s="119"/>
      <c r="EJ178" s="119"/>
      <c r="EK178" s="119"/>
    </row>
    <row r="179" spans="1:141" ht="20.25" customHeight="1" thickBot="1" x14ac:dyDescent="0.35">
      <c r="A179" s="285"/>
      <c r="B179" s="170" t="s">
        <v>53</v>
      </c>
      <c r="C179" s="139"/>
      <c r="D179" s="94">
        <v>0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  <c r="P179" s="86">
        <v>0</v>
      </c>
      <c r="Q179" s="95">
        <v>0</v>
      </c>
      <c r="R179" s="95">
        <v>0</v>
      </c>
      <c r="S179" s="95">
        <v>0</v>
      </c>
      <c r="T179" s="95">
        <v>0</v>
      </c>
      <c r="U179" s="95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  <c r="AA179" s="95">
        <v>0</v>
      </c>
      <c r="AB179" s="71">
        <v>2</v>
      </c>
      <c r="AC179" s="73">
        <v>2</v>
      </c>
      <c r="AD179" s="95">
        <v>0</v>
      </c>
      <c r="AE179" s="95">
        <v>3</v>
      </c>
      <c r="AF179" s="95">
        <v>0</v>
      </c>
      <c r="AG179" s="95">
        <v>0</v>
      </c>
      <c r="AH179" s="95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5">
        <v>0</v>
      </c>
      <c r="AO179" s="95">
        <v>0</v>
      </c>
      <c r="AP179" s="96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5">
        <v>0</v>
      </c>
      <c r="AY179" s="95">
        <v>0</v>
      </c>
      <c r="AZ179" s="95">
        <v>0</v>
      </c>
      <c r="BA179" s="95">
        <v>0</v>
      </c>
      <c r="BB179" s="96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181">
        <f t="shared" ref="BN179:BN182" si="66">SUM(BB179:BM179)</f>
        <v>0</v>
      </c>
      <c r="BO179" s="95">
        <v>0</v>
      </c>
      <c r="BP179" s="95">
        <v>0</v>
      </c>
      <c r="BQ179" s="95">
        <v>0</v>
      </c>
      <c r="BR179" s="95">
        <v>0</v>
      </c>
      <c r="BS179" s="95">
        <v>0</v>
      </c>
      <c r="BT179" s="95">
        <v>0</v>
      </c>
      <c r="BU179" s="95">
        <v>0</v>
      </c>
      <c r="BV179" s="95">
        <v>0</v>
      </c>
      <c r="BW179" s="95">
        <v>0</v>
      </c>
      <c r="BX179" s="95">
        <v>0</v>
      </c>
      <c r="BY179" s="95">
        <v>0</v>
      </c>
      <c r="BZ179" s="95">
        <v>0</v>
      </c>
      <c r="CA179" s="185">
        <f t="shared" si="65"/>
        <v>0</v>
      </c>
      <c r="CB179" s="96">
        <f>+CB180</f>
        <v>0</v>
      </c>
      <c r="CC179" s="95">
        <f>+CC180</f>
        <v>0</v>
      </c>
      <c r="CD179" s="95">
        <f t="shared" ref="CD179:CJ179" si="67">+CD180</f>
        <v>0</v>
      </c>
      <c r="CE179" s="95">
        <f t="shared" si="67"/>
        <v>0</v>
      </c>
      <c r="CF179" s="95">
        <f t="shared" si="67"/>
        <v>0</v>
      </c>
      <c r="CG179" s="95">
        <f t="shared" si="67"/>
        <v>0</v>
      </c>
      <c r="CH179" s="95">
        <f t="shared" si="67"/>
        <v>0</v>
      </c>
      <c r="CI179" s="95">
        <f t="shared" si="67"/>
        <v>0</v>
      </c>
      <c r="CJ179" s="95">
        <f t="shared" si="67"/>
        <v>0</v>
      </c>
      <c r="CK179" s="95">
        <f t="shared" ref="CK179:DB179" si="68">+CK180</f>
        <v>0</v>
      </c>
      <c r="CL179" s="95">
        <f t="shared" si="68"/>
        <v>0</v>
      </c>
      <c r="CM179" s="95">
        <f t="shared" si="68"/>
        <v>0</v>
      </c>
      <c r="CN179" s="185">
        <f>SUM(CB179:CM179)</f>
        <v>0</v>
      </c>
      <c r="CO179" s="95">
        <f t="shared" si="68"/>
        <v>0</v>
      </c>
      <c r="CP179" s="95">
        <f t="shared" si="68"/>
        <v>0</v>
      </c>
      <c r="CQ179" s="95">
        <f t="shared" si="68"/>
        <v>0</v>
      </c>
      <c r="CR179" s="95">
        <f t="shared" si="68"/>
        <v>0</v>
      </c>
      <c r="CS179" s="95">
        <f t="shared" si="68"/>
        <v>0</v>
      </c>
      <c r="CT179" s="95">
        <f t="shared" si="68"/>
        <v>0</v>
      </c>
      <c r="CU179" s="95">
        <f t="shared" si="68"/>
        <v>0</v>
      </c>
      <c r="CV179" s="95">
        <f t="shared" si="68"/>
        <v>0</v>
      </c>
      <c r="CW179" s="95">
        <f t="shared" si="68"/>
        <v>0</v>
      </c>
      <c r="CX179" s="95">
        <f t="shared" si="68"/>
        <v>0</v>
      </c>
      <c r="CY179" s="95">
        <f t="shared" si="68"/>
        <v>0</v>
      </c>
      <c r="CZ179" s="95">
        <f t="shared" si="68"/>
        <v>0</v>
      </c>
      <c r="DA179" s="278">
        <f t="shared" si="59"/>
        <v>0</v>
      </c>
      <c r="DB179" s="95">
        <f t="shared" si="68"/>
        <v>0</v>
      </c>
      <c r="DC179" s="95">
        <f t="shared" ref="DC179:DP179" si="69">+DC180</f>
        <v>0</v>
      </c>
      <c r="DD179" s="95">
        <f t="shared" si="69"/>
        <v>0</v>
      </c>
      <c r="DE179" s="95">
        <f t="shared" si="69"/>
        <v>0</v>
      </c>
      <c r="DF179" s="95">
        <f t="shared" si="69"/>
        <v>0</v>
      </c>
      <c r="DG179" s="95">
        <f t="shared" si="69"/>
        <v>0</v>
      </c>
      <c r="DH179" s="95">
        <f t="shared" si="69"/>
        <v>0</v>
      </c>
      <c r="DI179" s="95">
        <f t="shared" si="69"/>
        <v>0</v>
      </c>
      <c r="DJ179" s="95">
        <f t="shared" si="69"/>
        <v>0</v>
      </c>
      <c r="DK179" s="95">
        <f t="shared" si="69"/>
        <v>0</v>
      </c>
      <c r="DL179" s="95">
        <f t="shared" si="69"/>
        <v>0</v>
      </c>
      <c r="DM179" s="95">
        <f t="shared" si="69"/>
        <v>0</v>
      </c>
      <c r="DN179" s="278">
        <f t="shared" si="62"/>
        <v>0</v>
      </c>
      <c r="DO179" s="95">
        <f t="shared" si="69"/>
        <v>0</v>
      </c>
      <c r="DP179" s="95">
        <f t="shared" si="69"/>
        <v>0</v>
      </c>
      <c r="DT179" s="119"/>
      <c r="DU179" s="119"/>
      <c r="DV179" s="119"/>
      <c r="DW179" s="119"/>
      <c r="DX179" s="119"/>
      <c r="DY179" s="119"/>
      <c r="DZ179" s="119"/>
      <c r="EA179" s="119"/>
      <c r="EB179" s="119"/>
      <c r="EC179" s="119"/>
      <c r="ED179" s="119"/>
      <c r="EE179" s="119"/>
      <c r="EF179" s="119"/>
      <c r="EG179" s="119"/>
      <c r="EH179" s="119"/>
      <c r="EI179" s="119"/>
      <c r="EJ179" s="119"/>
      <c r="EK179" s="119"/>
    </row>
    <row r="180" spans="1:141" ht="20.100000000000001" customHeight="1" thickBot="1" x14ac:dyDescent="0.3">
      <c r="A180" s="285"/>
      <c r="B180" s="97" t="s">
        <v>15</v>
      </c>
      <c r="C180" s="140" t="s">
        <v>16</v>
      </c>
      <c r="D180" s="98">
        <v>0</v>
      </c>
      <c r="E180" s="81">
        <v>0</v>
      </c>
      <c r="F180" s="81">
        <v>0</v>
      </c>
      <c r="G180" s="81">
        <v>0</v>
      </c>
      <c r="H180" s="81">
        <v>0</v>
      </c>
      <c r="I180" s="81">
        <v>0</v>
      </c>
      <c r="J180" s="81">
        <v>0</v>
      </c>
      <c r="K180" s="81">
        <v>0</v>
      </c>
      <c r="L180" s="81">
        <v>0</v>
      </c>
      <c r="M180" s="81">
        <v>0</v>
      </c>
      <c r="N180" s="81">
        <v>0</v>
      </c>
      <c r="O180" s="99">
        <v>0</v>
      </c>
      <c r="P180" s="86">
        <v>0</v>
      </c>
      <c r="Q180" s="100">
        <v>0</v>
      </c>
      <c r="R180" s="100">
        <v>0</v>
      </c>
      <c r="S180" s="100">
        <v>0</v>
      </c>
      <c r="T180" s="100">
        <v>0</v>
      </c>
      <c r="U180" s="100">
        <v>0</v>
      </c>
      <c r="V180" s="100">
        <v>0</v>
      </c>
      <c r="W180" s="100">
        <v>0</v>
      </c>
      <c r="X180" s="100">
        <v>0</v>
      </c>
      <c r="Y180" s="100">
        <v>0</v>
      </c>
      <c r="Z180" s="100">
        <v>0</v>
      </c>
      <c r="AA180" s="100">
        <v>0</v>
      </c>
      <c r="AB180" s="100">
        <v>2</v>
      </c>
      <c r="AC180" s="73">
        <v>2</v>
      </c>
      <c r="AD180" s="82">
        <v>0</v>
      </c>
      <c r="AE180" s="82">
        <v>3</v>
      </c>
      <c r="AF180" s="82">
        <v>0</v>
      </c>
      <c r="AG180" s="82">
        <v>0</v>
      </c>
      <c r="AH180" s="82">
        <v>0</v>
      </c>
      <c r="AI180" s="82">
        <v>0</v>
      </c>
      <c r="AJ180" s="82">
        <v>0</v>
      </c>
      <c r="AK180" s="82">
        <v>0</v>
      </c>
      <c r="AL180" s="82">
        <v>0</v>
      </c>
      <c r="AM180" s="82">
        <v>0</v>
      </c>
      <c r="AN180" s="82">
        <v>0</v>
      </c>
      <c r="AO180" s="82">
        <v>0</v>
      </c>
      <c r="AP180" s="56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56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181">
        <f t="shared" si="66"/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279">
        <f t="shared" si="65"/>
        <v>0</v>
      </c>
      <c r="CB180" s="56">
        <v>0</v>
      </c>
      <c r="CC180" s="39">
        <v>0</v>
      </c>
      <c r="CD180" s="39">
        <v>0</v>
      </c>
      <c r="CE180" s="39">
        <v>0</v>
      </c>
      <c r="CF180" s="127">
        <v>0</v>
      </c>
      <c r="CG180" s="127">
        <v>0</v>
      </c>
      <c r="CH180" s="127">
        <v>0</v>
      </c>
      <c r="CI180" s="127">
        <v>0</v>
      </c>
      <c r="CJ180" s="127">
        <v>0</v>
      </c>
      <c r="CK180" s="127">
        <v>0</v>
      </c>
      <c r="CL180" s="127">
        <v>0</v>
      </c>
      <c r="CM180" s="127">
        <v>0</v>
      </c>
      <c r="CN180" s="200">
        <f>SUM(CB180:CM180)</f>
        <v>0</v>
      </c>
      <c r="CO180" s="127">
        <v>0</v>
      </c>
      <c r="CP180" s="127">
        <v>0</v>
      </c>
      <c r="CQ180" s="127">
        <v>0</v>
      </c>
      <c r="CR180" s="127">
        <v>0</v>
      </c>
      <c r="CS180" s="127">
        <v>0</v>
      </c>
      <c r="CT180" s="127">
        <v>0</v>
      </c>
      <c r="CU180" s="127">
        <v>0</v>
      </c>
      <c r="CV180" s="127">
        <v>0</v>
      </c>
      <c r="CW180" s="127">
        <v>0</v>
      </c>
      <c r="CX180" s="127">
        <v>0</v>
      </c>
      <c r="CY180" s="127">
        <v>0</v>
      </c>
      <c r="CZ180" s="127">
        <v>0</v>
      </c>
      <c r="DA180" s="279">
        <f t="shared" si="59"/>
        <v>0</v>
      </c>
      <c r="DB180" s="127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39">
        <v>0</v>
      </c>
      <c r="DJ180" s="39">
        <v>0</v>
      </c>
      <c r="DK180" s="39">
        <v>0</v>
      </c>
      <c r="DL180" s="39">
        <v>0</v>
      </c>
      <c r="DM180" s="39">
        <v>0</v>
      </c>
      <c r="DN180" s="279">
        <f t="shared" si="62"/>
        <v>0</v>
      </c>
      <c r="DO180" s="39">
        <v>0</v>
      </c>
      <c r="DP180" s="39">
        <v>0</v>
      </c>
      <c r="DT180" s="119"/>
      <c r="DU180" s="119"/>
      <c r="DV180" s="119"/>
      <c r="DW180" s="119"/>
      <c r="DX180" s="119"/>
      <c r="DY180" s="119"/>
      <c r="DZ180" s="119"/>
      <c r="EA180" s="119"/>
      <c r="EB180" s="119"/>
      <c r="EC180" s="119"/>
      <c r="ED180" s="119"/>
      <c r="EE180" s="119"/>
      <c r="EF180" s="119"/>
      <c r="EG180" s="119"/>
      <c r="EH180" s="119"/>
      <c r="EI180" s="119"/>
      <c r="EJ180" s="119"/>
      <c r="EK180" s="119"/>
    </row>
    <row r="181" spans="1:141" s="25" customFormat="1" ht="20.100000000000001" customHeight="1" thickBot="1" x14ac:dyDescent="0.35">
      <c r="A181" s="285"/>
      <c r="B181" s="166" t="s">
        <v>54</v>
      </c>
      <c r="C181" s="171"/>
      <c r="D181" s="94">
        <v>28</v>
      </c>
      <c r="E181" s="101">
        <v>18</v>
      </c>
      <c r="F181" s="101">
        <v>22</v>
      </c>
      <c r="G181" s="101">
        <v>14</v>
      </c>
      <c r="H181" s="101">
        <v>27</v>
      </c>
      <c r="I181" s="101">
        <v>13</v>
      </c>
      <c r="J181" s="101">
        <v>9</v>
      </c>
      <c r="K181" s="101">
        <v>7</v>
      </c>
      <c r="L181" s="101">
        <v>6</v>
      </c>
      <c r="M181" s="101">
        <v>1</v>
      </c>
      <c r="N181" s="101">
        <v>8</v>
      </c>
      <c r="O181" s="101">
        <v>16</v>
      </c>
      <c r="P181" s="86">
        <v>169</v>
      </c>
      <c r="Q181" s="71">
        <v>3</v>
      </c>
      <c r="R181" s="71">
        <v>6</v>
      </c>
      <c r="S181" s="71">
        <v>20</v>
      </c>
      <c r="T181" s="71">
        <v>30</v>
      </c>
      <c r="U181" s="71">
        <v>19</v>
      </c>
      <c r="V181" s="71">
        <v>4</v>
      </c>
      <c r="W181" s="71">
        <v>5</v>
      </c>
      <c r="X181" s="71">
        <v>0</v>
      </c>
      <c r="Y181" s="71">
        <v>3</v>
      </c>
      <c r="Z181" s="71">
        <v>3</v>
      </c>
      <c r="AA181" s="71">
        <v>6</v>
      </c>
      <c r="AB181" s="71">
        <v>4</v>
      </c>
      <c r="AC181" s="73">
        <v>103</v>
      </c>
      <c r="AD181" s="95">
        <v>5</v>
      </c>
      <c r="AE181" s="95">
        <v>7</v>
      </c>
      <c r="AF181" s="95">
        <v>3</v>
      </c>
      <c r="AG181" s="95">
        <v>5</v>
      </c>
      <c r="AH181" s="95">
        <v>11</v>
      </c>
      <c r="AI181" s="95">
        <v>1</v>
      </c>
      <c r="AJ181" s="95">
        <v>5</v>
      </c>
      <c r="AK181" s="95">
        <v>1</v>
      </c>
      <c r="AL181" s="95">
        <v>0</v>
      </c>
      <c r="AM181" s="95">
        <v>0</v>
      </c>
      <c r="AN181" s="95">
        <v>1</v>
      </c>
      <c r="AO181" s="95">
        <v>1</v>
      </c>
      <c r="AP181" s="96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1</v>
      </c>
      <c r="AV181" s="95">
        <v>1</v>
      </c>
      <c r="AW181" s="95">
        <v>0</v>
      </c>
      <c r="AX181" s="95">
        <v>1</v>
      </c>
      <c r="AY181" s="95">
        <v>1</v>
      </c>
      <c r="AZ181" s="95">
        <v>1</v>
      </c>
      <c r="BA181" s="95">
        <v>0</v>
      </c>
      <c r="BB181" s="96">
        <v>0</v>
      </c>
      <c r="BC181" s="95">
        <v>0</v>
      </c>
      <c r="BD181" s="95">
        <v>0</v>
      </c>
      <c r="BE181" s="95">
        <v>3</v>
      </c>
      <c r="BF181" s="95">
        <v>0</v>
      </c>
      <c r="BG181" s="95">
        <v>0</v>
      </c>
      <c r="BH181" s="95">
        <v>2</v>
      </c>
      <c r="BI181" s="95">
        <v>0</v>
      </c>
      <c r="BJ181" s="95">
        <v>0</v>
      </c>
      <c r="BK181" s="95">
        <v>0</v>
      </c>
      <c r="BL181" s="95">
        <v>0</v>
      </c>
      <c r="BM181" s="95">
        <v>2</v>
      </c>
      <c r="BN181" s="181">
        <f t="shared" si="66"/>
        <v>7</v>
      </c>
      <c r="BO181" s="95">
        <v>0</v>
      </c>
      <c r="BP181" s="95">
        <v>0</v>
      </c>
      <c r="BQ181" s="95">
        <v>0</v>
      </c>
      <c r="BR181" s="95">
        <v>0</v>
      </c>
      <c r="BS181" s="95">
        <v>1</v>
      </c>
      <c r="BT181" s="95">
        <v>0</v>
      </c>
      <c r="BU181" s="95">
        <v>0</v>
      </c>
      <c r="BV181" s="95">
        <v>0</v>
      </c>
      <c r="BW181" s="95">
        <v>0</v>
      </c>
      <c r="BX181" s="95">
        <v>0</v>
      </c>
      <c r="BY181" s="95">
        <v>0</v>
      </c>
      <c r="BZ181" s="95">
        <v>0</v>
      </c>
      <c r="CA181" s="185">
        <f t="shared" si="65"/>
        <v>1</v>
      </c>
      <c r="CB181" s="96">
        <f>+CB182</f>
        <v>0</v>
      </c>
      <c r="CC181" s="95">
        <f>+CC182</f>
        <v>0</v>
      </c>
      <c r="CD181" s="95">
        <f t="shared" ref="CD181:CJ181" si="70">+CD182</f>
        <v>0</v>
      </c>
      <c r="CE181" s="95">
        <f t="shared" si="70"/>
        <v>1</v>
      </c>
      <c r="CF181" s="95">
        <f t="shared" si="70"/>
        <v>0</v>
      </c>
      <c r="CG181" s="95">
        <f t="shared" si="70"/>
        <v>0</v>
      </c>
      <c r="CH181" s="95">
        <f t="shared" si="70"/>
        <v>1</v>
      </c>
      <c r="CI181" s="95">
        <f t="shared" si="70"/>
        <v>0</v>
      </c>
      <c r="CJ181" s="95">
        <f t="shared" si="70"/>
        <v>0</v>
      </c>
      <c r="CK181" s="95">
        <f t="shared" ref="CK181:DB181" si="71">+CK182</f>
        <v>0</v>
      </c>
      <c r="CL181" s="95">
        <f t="shared" si="71"/>
        <v>0</v>
      </c>
      <c r="CM181" s="95">
        <f t="shared" si="71"/>
        <v>0</v>
      </c>
      <c r="CN181" s="185">
        <f>SUM(CB181:CM181)</f>
        <v>2</v>
      </c>
      <c r="CO181" s="95">
        <f t="shared" si="71"/>
        <v>1</v>
      </c>
      <c r="CP181" s="95">
        <f t="shared" si="71"/>
        <v>0</v>
      </c>
      <c r="CQ181" s="95">
        <f t="shared" si="71"/>
        <v>0</v>
      </c>
      <c r="CR181" s="95">
        <f t="shared" si="71"/>
        <v>0</v>
      </c>
      <c r="CS181" s="95">
        <f t="shared" si="71"/>
        <v>0</v>
      </c>
      <c r="CT181" s="95">
        <f t="shared" si="71"/>
        <v>2</v>
      </c>
      <c r="CU181" s="95">
        <f t="shared" si="71"/>
        <v>0</v>
      </c>
      <c r="CV181" s="95">
        <f t="shared" si="71"/>
        <v>0</v>
      </c>
      <c r="CW181" s="95">
        <f t="shared" si="71"/>
        <v>1</v>
      </c>
      <c r="CX181" s="95">
        <f t="shared" si="71"/>
        <v>0</v>
      </c>
      <c r="CY181" s="95">
        <f t="shared" si="71"/>
        <v>1</v>
      </c>
      <c r="CZ181" s="95">
        <f t="shared" si="71"/>
        <v>1</v>
      </c>
      <c r="DA181" s="278">
        <f t="shared" si="59"/>
        <v>6</v>
      </c>
      <c r="DB181" s="95">
        <f t="shared" si="71"/>
        <v>0</v>
      </c>
      <c r="DC181" s="95">
        <f t="shared" ref="DC181:DP181" si="72">+DC182</f>
        <v>0</v>
      </c>
      <c r="DD181" s="95">
        <f t="shared" si="72"/>
        <v>0</v>
      </c>
      <c r="DE181" s="95">
        <f t="shared" si="72"/>
        <v>0</v>
      </c>
      <c r="DF181" s="95">
        <f t="shared" si="72"/>
        <v>2</v>
      </c>
      <c r="DG181" s="95">
        <f t="shared" si="72"/>
        <v>0</v>
      </c>
      <c r="DH181" s="95">
        <f t="shared" si="72"/>
        <v>0</v>
      </c>
      <c r="DI181" s="95">
        <f t="shared" si="72"/>
        <v>0</v>
      </c>
      <c r="DJ181" s="95">
        <f t="shared" si="72"/>
        <v>1</v>
      </c>
      <c r="DK181" s="95">
        <f t="shared" si="72"/>
        <v>0</v>
      </c>
      <c r="DL181" s="95">
        <f t="shared" si="72"/>
        <v>0</v>
      </c>
      <c r="DM181" s="95">
        <f t="shared" si="72"/>
        <v>0</v>
      </c>
      <c r="DN181" s="278">
        <f t="shared" si="62"/>
        <v>3</v>
      </c>
      <c r="DO181" s="95">
        <f t="shared" si="72"/>
        <v>0</v>
      </c>
      <c r="DP181" s="95">
        <f t="shared" si="72"/>
        <v>1</v>
      </c>
      <c r="DQ181" s="119"/>
      <c r="DR181" s="119"/>
      <c r="DS181" s="119"/>
      <c r="DT181" s="119"/>
      <c r="DU181" s="119"/>
      <c r="DV181" s="119"/>
      <c r="DW181" s="119"/>
      <c r="DX181" s="119"/>
      <c r="DY181" s="119"/>
      <c r="DZ181" s="119"/>
      <c r="EA181" s="119"/>
      <c r="EB181" s="119"/>
      <c r="EC181" s="119"/>
      <c r="ED181" s="119"/>
      <c r="EE181" s="119"/>
      <c r="EF181" s="119"/>
      <c r="EG181" s="119"/>
      <c r="EH181" s="119"/>
      <c r="EI181" s="119"/>
      <c r="EJ181" s="119"/>
      <c r="EK181" s="119"/>
    </row>
    <row r="182" spans="1:141" ht="20.100000000000001" customHeight="1" thickBot="1" x14ac:dyDescent="0.3">
      <c r="A182" s="285"/>
      <c r="B182" s="74" t="s">
        <v>15</v>
      </c>
      <c r="C182" s="138" t="s">
        <v>16</v>
      </c>
      <c r="D182" s="98">
        <v>28</v>
      </c>
      <c r="E182" s="99">
        <v>18</v>
      </c>
      <c r="F182" s="99">
        <v>22</v>
      </c>
      <c r="G182" s="99">
        <v>14</v>
      </c>
      <c r="H182" s="99">
        <v>27</v>
      </c>
      <c r="I182" s="99">
        <v>13</v>
      </c>
      <c r="J182" s="99">
        <v>9</v>
      </c>
      <c r="K182" s="99">
        <v>7</v>
      </c>
      <c r="L182" s="99">
        <v>6</v>
      </c>
      <c r="M182" s="99">
        <v>1</v>
      </c>
      <c r="N182" s="99">
        <v>8</v>
      </c>
      <c r="O182" s="99">
        <v>16</v>
      </c>
      <c r="P182" s="86">
        <v>169</v>
      </c>
      <c r="Q182" s="100">
        <v>3</v>
      </c>
      <c r="R182" s="100">
        <v>6</v>
      </c>
      <c r="S182" s="100">
        <v>20</v>
      </c>
      <c r="T182" s="100">
        <v>30</v>
      </c>
      <c r="U182" s="100">
        <v>19</v>
      </c>
      <c r="V182" s="100">
        <v>4</v>
      </c>
      <c r="W182" s="100">
        <v>5</v>
      </c>
      <c r="X182" s="100">
        <v>0</v>
      </c>
      <c r="Y182" s="100">
        <v>3</v>
      </c>
      <c r="Z182" s="100">
        <v>3</v>
      </c>
      <c r="AA182" s="100">
        <v>6</v>
      </c>
      <c r="AB182" s="100">
        <v>4</v>
      </c>
      <c r="AC182" s="73">
        <v>103</v>
      </c>
      <c r="AD182" s="102">
        <v>5</v>
      </c>
      <c r="AE182" s="102">
        <v>7</v>
      </c>
      <c r="AF182" s="102">
        <v>3</v>
      </c>
      <c r="AG182" s="102">
        <v>5</v>
      </c>
      <c r="AH182" s="102">
        <v>11</v>
      </c>
      <c r="AI182" s="102">
        <v>1</v>
      </c>
      <c r="AJ182" s="102">
        <v>5</v>
      </c>
      <c r="AK182" s="102">
        <v>1</v>
      </c>
      <c r="AL182" s="102">
        <v>0</v>
      </c>
      <c r="AM182" s="102">
        <v>0</v>
      </c>
      <c r="AN182" s="102">
        <v>1</v>
      </c>
      <c r="AO182" s="102">
        <v>1</v>
      </c>
      <c r="AP182" s="126">
        <v>0</v>
      </c>
      <c r="AQ182" s="127">
        <v>0</v>
      </c>
      <c r="AR182" s="127">
        <v>0</v>
      </c>
      <c r="AS182" s="127">
        <v>0</v>
      </c>
      <c r="AT182" s="127">
        <v>0</v>
      </c>
      <c r="AU182" s="127">
        <v>1</v>
      </c>
      <c r="AV182" s="127">
        <v>1</v>
      </c>
      <c r="AW182" s="127">
        <v>0</v>
      </c>
      <c r="AX182" s="127">
        <v>1</v>
      </c>
      <c r="AY182" s="127">
        <v>1</v>
      </c>
      <c r="AZ182" s="127">
        <v>1</v>
      </c>
      <c r="BA182" s="127">
        <v>0</v>
      </c>
      <c r="BB182" s="50">
        <v>0</v>
      </c>
      <c r="BC182" s="127">
        <v>0</v>
      </c>
      <c r="BD182" s="127">
        <v>0</v>
      </c>
      <c r="BE182" s="127">
        <v>3</v>
      </c>
      <c r="BF182" s="127">
        <v>0</v>
      </c>
      <c r="BG182" s="127">
        <v>0</v>
      </c>
      <c r="BH182" s="127">
        <v>2</v>
      </c>
      <c r="BI182" s="127">
        <v>0</v>
      </c>
      <c r="BJ182" s="127">
        <v>0</v>
      </c>
      <c r="BK182" s="127">
        <v>0</v>
      </c>
      <c r="BL182" s="127">
        <v>0</v>
      </c>
      <c r="BM182" s="127">
        <v>2</v>
      </c>
      <c r="BN182" s="181">
        <f t="shared" si="66"/>
        <v>7</v>
      </c>
      <c r="BO182" s="127">
        <v>0</v>
      </c>
      <c r="BP182" s="127">
        <v>0</v>
      </c>
      <c r="BQ182" s="127">
        <v>0</v>
      </c>
      <c r="BR182" s="127">
        <v>0</v>
      </c>
      <c r="BS182" s="127">
        <v>1</v>
      </c>
      <c r="BT182" s="127">
        <v>0</v>
      </c>
      <c r="BU182" s="127">
        <v>0</v>
      </c>
      <c r="BV182" s="127">
        <v>0</v>
      </c>
      <c r="BW182" s="127">
        <v>0</v>
      </c>
      <c r="BX182" s="127">
        <v>0</v>
      </c>
      <c r="BY182" s="127">
        <v>0</v>
      </c>
      <c r="BZ182" s="127">
        <v>0</v>
      </c>
      <c r="CA182" s="279">
        <f t="shared" si="65"/>
        <v>1</v>
      </c>
      <c r="CB182" s="126">
        <v>0</v>
      </c>
      <c r="CC182" s="127">
        <v>0</v>
      </c>
      <c r="CD182" s="127">
        <v>0</v>
      </c>
      <c r="CE182" s="127">
        <v>1</v>
      </c>
      <c r="CF182" s="127">
        <v>0</v>
      </c>
      <c r="CG182" s="51">
        <v>0</v>
      </c>
      <c r="CH182" s="51">
        <v>1</v>
      </c>
      <c r="CI182" s="51">
        <v>0</v>
      </c>
      <c r="CJ182" s="51">
        <v>0</v>
      </c>
      <c r="CK182" s="51">
        <v>0</v>
      </c>
      <c r="CL182" s="51">
        <v>0</v>
      </c>
      <c r="CM182" s="51">
        <v>0</v>
      </c>
      <c r="CN182" s="181">
        <f>SUM(CB182:CM182)</f>
        <v>2</v>
      </c>
      <c r="CO182" s="51">
        <v>1</v>
      </c>
      <c r="CP182" s="51">
        <v>0</v>
      </c>
      <c r="CQ182" s="51">
        <v>0</v>
      </c>
      <c r="CR182" s="51">
        <v>0</v>
      </c>
      <c r="CS182" s="51">
        <v>0</v>
      </c>
      <c r="CT182" s="51">
        <v>2</v>
      </c>
      <c r="CU182" s="51">
        <v>0</v>
      </c>
      <c r="CV182" s="51">
        <v>0</v>
      </c>
      <c r="CW182" s="51">
        <v>1</v>
      </c>
      <c r="CX182" s="51">
        <v>0</v>
      </c>
      <c r="CY182" s="51">
        <v>1</v>
      </c>
      <c r="CZ182" s="51">
        <v>1</v>
      </c>
      <c r="DA182" s="279">
        <f t="shared" si="59"/>
        <v>6</v>
      </c>
      <c r="DB182" s="51">
        <v>0</v>
      </c>
      <c r="DC182" s="127">
        <v>0</v>
      </c>
      <c r="DD182" s="127">
        <v>0</v>
      </c>
      <c r="DE182" s="127">
        <v>0</v>
      </c>
      <c r="DF182" s="127">
        <v>2</v>
      </c>
      <c r="DG182" s="127">
        <v>0</v>
      </c>
      <c r="DH182" s="127">
        <v>0</v>
      </c>
      <c r="DI182" s="127">
        <v>0</v>
      </c>
      <c r="DJ182" s="127">
        <v>1</v>
      </c>
      <c r="DK182" s="127">
        <v>0</v>
      </c>
      <c r="DL182" s="127">
        <v>0</v>
      </c>
      <c r="DM182" s="127">
        <v>0</v>
      </c>
      <c r="DN182" s="279">
        <f t="shared" si="62"/>
        <v>3</v>
      </c>
      <c r="DO182" s="127">
        <v>0</v>
      </c>
      <c r="DP182" s="127">
        <v>1</v>
      </c>
      <c r="DT182" s="119"/>
      <c r="DU182" s="119"/>
      <c r="DV182" s="119"/>
      <c r="DW182" s="119"/>
      <c r="DX182" s="119"/>
      <c r="DY182" s="119"/>
      <c r="DZ182" s="119"/>
      <c r="EA182" s="119"/>
      <c r="EB182" s="119"/>
      <c r="EC182" s="119"/>
      <c r="ED182" s="119"/>
      <c r="EE182" s="119"/>
      <c r="EF182" s="119"/>
      <c r="EG182" s="119"/>
      <c r="EH182" s="119"/>
      <c r="EI182" s="119"/>
      <c r="EJ182" s="119"/>
      <c r="EK182" s="119"/>
    </row>
    <row r="183" spans="1:141" ht="20.100000000000001" customHeight="1" x14ac:dyDescent="0.25">
      <c r="B183" s="110"/>
      <c r="C183" s="11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5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3"/>
      <c r="AD183" s="105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</row>
    <row r="184" spans="1:141" ht="20.100000000000001" customHeight="1" x14ac:dyDescent="0.25">
      <c r="B184" s="110"/>
      <c r="C184" s="11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5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3"/>
      <c r="AD184" s="105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472">
        <v>2015</v>
      </c>
      <c r="CC184" s="473"/>
      <c r="CD184" s="473"/>
      <c r="CE184" s="473"/>
      <c r="CF184" s="473"/>
      <c r="CG184" s="473"/>
      <c r="CH184" s="473"/>
      <c r="CI184" s="473"/>
      <c r="CJ184" s="473"/>
      <c r="CK184" s="473"/>
      <c r="CL184" s="473"/>
      <c r="CM184" s="474"/>
      <c r="CN184" s="103"/>
      <c r="CO184" s="472">
        <v>2016</v>
      </c>
      <c r="CP184" s="473"/>
      <c r="CQ184" s="473"/>
      <c r="CR184" s="473"/>
      <c r="CS184" s="473"/>
      <c r="CT184" s="473"/>
      <c r="CU184" s="473"/>
      <c r="CV184" s="473"/>
      <c r="CW184" s="473"/>
      <c r="CX184" s="473"/>
      <c r="CY184" s="473"/>
      <c r="CZ184" s="474"/>
      <c r="DA184" s="103"/>
      <c r="DB184" s="472">
        <v>2017</v>
      </c>
      <c r="DC184" s="473"/>
      <c r="DD184" s="473"/>
      <c r="DE184" s="473"/>
      <c r="DF184" s="473"/>
      <c r="DG184" s="473"/>
      <c r="DH184" s="473"/>
      <c r="DI184" s="473"/>
      <c r="DJ184" s="473"/>
      <c r="DK184" s="473"/>
      <c r="DL184" s="473"/>
      <c r="DM184" s="474"/>
      <c r="DN184" s="408"/>
      <c r="DO184" s="442">
        <v>2018</v>
      </c>
      <c r="DP184" s="443"/>
    </row>
    <row r="185" spans="1:141" ht="20.100000000000001" customHeight="1" x14ac:dyDescent="0.25">
      <c r="B185" s="334" t="s">
        <v>149</v>
      </c>
      <c r="C185" s="335"/>
      <c r="D185" s="336"/>
      <c r="E185" s="336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9"/>
      <c r="Q185" s="340"/>
      <c r="R185" s="340"/>
      <c r="S185" s="340"/>
      <c r="T185" s="340"/>
      <c r="U185" s="340"/>
      <c r="V185" s="340"/>
      <c r="W185" s="340"/>
      <c r="X185" s="340"/>
      <c r="Y185" s="340"/>
      <c r="Z185" s="340"/>
      <c r="AA185" s="340"/>
      <c r="AB185" s="340"/>
      <c r="AC185" s="341"/>
      <c r="AD185" s="339"/>
      <c r="AE185" s="336"/>
      <c r="AF185" s="336"/>
      <c r="AG185" s="336"/>
      <c r="AH185" s="336"/>
      <c r="AI185" s="336"/>
      <c r="AJ185" s="336"/>
      <c r="AK185" s="336"/>
      <c r="AL185" s="336"/>
      <c r="AM185" s="336"/>
      <c r="AN185" s="336"/>
      <c r="AO185" s="336"/>
      <c r="AP185" s="336"/>
      <c r="AQ185" s="336"/>
      <c r="AR185" s="336"/>
      <c r="AS185" s="336"/>
      <c r="AT185" s="336"/>
      <c r="AU185" s="336"/>
      <c r="AV185" s="336"/>
      <c r="AW185" s="336"/>
      <c r="AX185" s="336"/>
      <c r="AY185" s="336"/>
      <c r="AZ185" s="336"/>
      <c r="BA185" s="336"/>
      <c r="BB185" s="336"/>
      <c r="BC185" s="336"/>
      <c r="BD185" s="336"/>
      <c r="BE185" s="336"/>
      <c r="BF185" s="336"/>
      <c r="BG185" s="336"/>
      <c r="BH185" s="336"/>
      <c r="BI185" s="336"/>
      <c r="BJ185" s="336"/>
      <c r="BK185" s="336"/>
      <c r="BL185" s="336"/>
      <c r="BM185" s="336"/>
      <c r="BN185" s="336"/>
      <c r="BO185" s="336"/>
      <c r="BP185" s="336"/>
      <c r="BQ185" s="336"/>
      <c r="BR185" s="336"/>
      <c r="BS185" s="336"/>
      <c r="BT185" s="336"/>
      <c r="BU185" s="336"/>
      <c r="BV185" s="336"/>
      <c r="BW185" s="336"/>
      <c r="BX185" s="336"/>
      <c r="BY185" s="336"/>
      <c r="BZ185" s="336"/>
      <c r="CA185" s="336"/>
      <c r="CB185" s="352">
        <f>SUM(CB186:CB195)</f>
        <v>30617.404330270001</v>
      </c>
      <c r="CC185" s="352">
        <f t="shared" ref="CC185:DO185" si="73">SUM(CC186:CC195)</f>
        <v>26830.027244069996</v>
      </c>
      <c r="CD185" s="352">
        <f t="shared" si="73"/>
        <v>30356.934542539999</v>
      </c>
      <c r="CE185" s="352">
        <f t="shared" si="73"/>
        <v>37616.534921559993</v>
      </c>
      <c r="CF185" s="352">
        <f t="shared" si="73"/>
        <v>31796.37663178</v>
      </c>
      <c r="CG185" s="352">
        <f t="shared" si="73"/>
        <v>32930.025945349989</v>
      </c>
      <c r="CH185" s="352">
        <f t="shared" si="73"/>
        <v>41491.098574510012</v>
      </c>
      <c r="CI185" s="352">
        <f t="shared" si="73"/>
        <v>29914.696311260002</v>
      </c>
      <c r="CJ185" s="352">
        <f t="shared" si="73"/>
        <v>29100.714963009999</v>
      </c>
      <c r="CK185" s="352">
        <f t="shared" si="73"/>
        <v>34997.75505722002</v>
      </c>
      <c r="CL185" s="352">
        <f t="shared" si="73"/>
        <v>31221.210259709995</v>
      </c>
      <c r="CM185" s="352">
        <f t="shared" si="73"/>
        <v>39133.671692629985</v>
      </c>
      <c r="CN185" s="352">
        <f t="shared" si="73"/>
        <v>396006.45047390996</v>
      </c>
      <c r="CO185" s="352">
        <f t="shared" si="73"/>
        <v>33382.008274489999</v>
      </c>
      <c r="CP185" s="352">
        <f t="shared" si="73"/>
        <v>31612.028763470014</v>
      </c>
      <c r="CQ185" s="352">
        <f t="shared" si="73"/>
        <v>35257.595498250004</v>
      </c>
      <c r="CR185" s="352">
        <f t="shared" si="73"/>
        <v>37336.408437279992</v>
      </c>
      <c r="CS185" s="352">
        <f t="shared" si="73"/>
        <v>39490.362884839997</v>
      </c>
      <c r="CT185" s="352">
        <f t="shared" si="73"/>
        <v>40166.270108420002</v>
      </c>
      <c r="CU185" s="352">
        <f t="shared" si="73"/>
        <v>35053.554186449997</v>
      </c>
      <c r="CV185" s="352">
        <f t="shared" si="73"/>
        <v>45461.497210780013</v>
      </c>
      <c r="CW185" s="352">
        <f t="shared" si="73"/>
        <v>44665.568884230008</v>
      </c>
      <c r="CX185" s="352">
        <f t="shared" si="73"/>
        <v>47710.957792580011</v>
      </c>
      <c r="CY185" s="352">
        <f t="shared" si="73"/>
        <v>41350.39382848001</v>
      </c>
      <c r="CZ185" s="352">
        <f t="shared" si="73"/>
        <v>52110.04584452002</v>
      </c>
      <c r="DA185" s="352">
        <f t="shared" si="73"/>
        <v>483596.69171379012</v>
      </c>
      <c r="DB185" s="352">
        <f t="shared" si="73"/>
        <v>39769.232339600007</v>
      </c>
      <c r="DC185" s="352">
        <f t="shared" si="73"/>
        <v>33183.443311399991</v>
      </c>
      <c r="DD185" s="352">
        <f t="shared" si="73"/>
        <v>41830.432626220005</v>
      </c>
      <c r="DE185" s="352">
        <f t="shared" si="73"/>
        <v>46057.940197010015</v>
      </c>
      <c r="DF185" s="352">
        <f t="shared" si="73"/>
        <v>45107.934898479994</v>
      </c>
      <c r="DG185" s="352">
        <f t="shared" si="73"/>
        <v>37088.375350030008</v>
      </c>
      <c r="DH185" s="352">
        <f t="shared" si="73"/>
        <v>39969.438209749998</v>
      </c>
      <c r="DI185" s="352">
        <f t="shared" si="73"/>
        <v>36133.185573089999</v>
      </c>
      <c r="DJ185" s="352">
        <f t="shared" si="73"/>
        <v>38044.248530479999</v>
      </c>
      <c r="DK185" s="352">
        <f t="shared" si="73"/>
        <v>42854.761817389997</v>
      </c>
      <c r="DL185" s="352">
        <f t="shared" si="73"/>
        <v>42706.258067270006</v>
      </c>
      <c r="DM185" s="352">
        <f t="shared" si="73"/>
        <v>47509.915469480009</v>
      </c>
      <c r="DN185" s="352">
        <f t="shared" si="73"/>
        <v>490255.16639019997</v>
      </c>
      <c r="DO185" s="352">
        <f t="shared" si="73"/>
        <v>43574.96740406</v>
      </c>
      <c r="DP185" s="352">
        <f t="shared" ref="DP185" si="74">SUM(DP186:DP195)</f>
        <v>34609.745149210008</v>
      </c>
    </row>
    <row r="186" spans="1:141" ht="20.100000000000001" customHeight="1" x14ac:dyDescent="0.2">
      <c r="B186" s="186" t="s">
        <v>104</v>
      </c>
      <c r="C186" s="186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5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3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03" t="s">
        <v>87</v>
      </c>
      <c r="BN186" s="103"/>
      <c r="BO186" s="187">
        <f t="shared" ref="BO186:CA186" si="75">+BO52+BO53+BO90+BO26+BO82</f>
        <v>3.1219999999999999</v>
      </c>
      <c r="BP186" s="187">
        <f t="shared" si="75"/>
        <v>2.5954999999999999</v>
      </c>
      <c r="BQ186" s="187">
        <f t="shared" si="75"/>
        <v>1.7664500000000001</v>
      </c>
      <c r="BR186" s="187">
        <f t="shared" si="75"/>
        <v>1.19</v>
      </c>
      <c r="BS186" s="187">
        <f t="shared" si="75"/>
        <v>0.59928000000000003</v>
      </c>
      <c r="BT186" s="187">
        <f t="shared" si="75"/>
        <v>0.375</v>
      </c>
      <c r="BU186" s="187">
        <f t="shared" si="75"/>
        <v>0.83199999999999996</v>
      </c>
      <c r="BV186" s="187">
        <f t="shared" si="75"/>
        <v>0.78200000000000003</v>
      </c>
      <c r="BW186" s="187">
        <f t="shared" si="75"/>
        <v>0.78300000000000003</v>
      </c>
      <c r="BX186" s="187">
        <f t="shared" si="75"/>
        <v>0.78400000000000003</v>
      </c>
      <c r="BY186" s="187">
        <f t="shared" si="75"/>
        <v>0.217</v>
      </c>
      <c r="BZ186" s="187">
        <f t="shared" si="75"/>
        <v>2.8071681583999997</v>
      </c>
      <c r="CA186" s="187">
        <f t="shared" si="75"/>
        <v>15.853398158400003</v>
      </c>
      <c r="CB186" s="29">
        <f>+CB52+CB53+CB26</f>
        <v>0.61185816999999998</v>
      </c>
      <c r="CC186" s="29">
        <f t="shared" ref="CC186:DL186" si="76">+CC52+CC53+CC26</f>
        <v>0.67520072000000009</v>
      </c>
      <c r="CD186" s="29">
        <f t="shared" si="76"/>
        <v>17.695329210000001</v>
      </c>
      <c r="CE186" s="29">
        <f t="shared" si="76"/>
        <v>11.53217574</v>
      </c>
      <c r="CF186" s="29">
        <f t="shared" si="76"/>
        <v>175.43816514</v>
      </c>
      <c r="CG186" s="29">
        <f t="shared" si="76"/>
        <v>40.90451848</v>
      </c>
      <c r="CH186" s="29">
        <f t="shared" si="76"/>
        <v>57.258691420000005</v>
      </c>
      <c r="CI186" s="29">
        <f t="shared" si="76"/>
        <v>140.89293021999998</v>
      </c>
      <c r="CJ186" s="29">
        <f t="shared" si="76"/>
        <v>42.942336480000009</v>
      </c>
      <c r="CK186" s="29">
        <f t="shared" si="76"/>
        <v>27.861811630000002</v>
      </c>
      <c r="CL186" s="29">
        <f t="shared" si="76"/>
        <v>12.953543699999999</v>
      </c>
      <c r="CM186" s="29">
        <f t="shared" si="76"/>
        <v>44.40563731000001</v>
      </c>
      <c r="CN186" s="29">
        <f t="shared" si="76"/>
        <v>573.17219822000015</v>
      </c>
      <c r="CO186" s="29">
        <f t="shared" si="76"/>
        <v>6.6418696699999993</v>
      </c>
      <c r="CP186" s="29">
        <f t="shared" si="76"/>
        <v>12.734528920000001</v>
      </c>
      <c r="CQ186" s="29">
        <f t="shared" si="76"/>
        <v>27.1500433</v>
      </c>
      <c r="CR186" s="29">
        <f t="shared" si="76"/>
        <v>103.36543124999999</v>
      </c>
      <c r="CS186" s="29">
        <f t="shared" si="76"/>
        <v>8.6258107099999997</v>
      </c>
      <c r="CT186" s="29">
        <f t="shared" si="76"/>
        <v>178.20969415000002</v>
      </c>
      <c r="CU186" s="29">
        <f t="shared" si="76"/>
        <v>28.652831939999995</v>
      </c>
      <c r="CV186" s="29">
        <f t="shared" si="76"/>
        <v>256.95609310999998</v>
      </c>
      <c r="CW186" s="29">
        <f t="shared" si="76"/>
        <v>58.184460129999998</v>
      </c>
      <c r="CX186" s="29">
        <f t="shared" si="76"/>
        <v>12.52306231</v>
      </c>
      <c r="CY186" s="29">
        <f t="shared" si="76"/>
        <v>33.18890124</v>
      </c>
      <c r="CZ186" s="29">
        <f t="shared" si="76"/>
        <v>341.46095201999998</v>
      </c>
      <c r="DA186" s="29">
        <f t="shared" si="76"/>
        <v>1067.6936787499999</v>
      </c>
      <c r="DB186" s="29">
        <f t="shared" si="76"/>
        <v>1.9009042599999999</v>
      </c>
      <c r="DC186" s="29">
        <f t="shared" si="76"/>
        <v>34.413266870000001</v>
      </c>
      <c r="DD186" s="29">
        <f t="shared" si="76"/>
        <v>34.623474059999999</v>
      </c>
      <c r="DE186" s="29">
        <f t="shared" si="76"/>
        <v>31.915462200000004</v>
      </c>
      <c r="DF186" s="29">
        <f t="shared" si="76"/>
        <v>255.02978411999996</v>
      </c>
      <c r="DG186" s="29">
        <f t="shared" si="76"/>
        <v>11.143929360000001</v>
      </c>
      <c r="DH186" s="29">
        <f t="shared" si="76"/>
        <v>24.827808959999995</v>
      </c>
      <c r="DI186" s="29">
        <f t="shared" si="76"/>
        <v>136.15784281000001</v>
      </c>
      <c r="DJ186" s="29">
        <f t="shared" si="76"/>
        <v>12.301688179999998</v>
      </c>
      <c r="DK186" s="29">
        <f t="shared" si="76"/>
        <v>39.310418930000012</v>
      </c>
      <c r="DL186" s="29">
        <f t="shared" si="76"/>
        <v>19.021385540000001</v>
      </c>
      <c r="DM186" s="29">
        <f t="shared" ref="DM186:DN186" si="77">+DM52+DM53+DM26</f>
        <v>64.444114330000005</v>
      </c>
      <c r="DN186" s="29">
        <f t="shared" si="77"/>
        <v>665.09007961999998</v>
      </c>
      <c r="DO186" s="29">
        <f t="shared" ref="DO186:DP186" si="78">+DO52+DO53+DO26</f>
        <v>18.405191470000005</v>
      </c>
      <c r="DP186" s="29">
        <f t="shared" si="78"/>
        <v>29.749735440000002</v>
      </c>
    </row>
    <row r="187" spans="1:141" ht="20.100000000000001" customHeight="1" x14ac:dyDescent="0.2">
      <c r="B187" s="186" t="s">
        <v>105</v>
      </c>
      <c r="C187" s="186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5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3" t="s">
        <v>86</v>
      </c>
      <c r="BN187" s="103"/>
      <c r="BO187" s="118">
        <f t="shared" ref="BO187:CA187" si="79">+BO28+BO31+BO71+BO73+BO29+BO72+BO32</f>
        <v>0</v>
      </c>
      <c r="BP187" s="118">
        <f t="shared" si="79"/>
        <v>0</v>
      </c>
      <c r="BQ187" s="118">
        <f t="shared" si="79"/>
        <v>0</v>
      </c>
      <c r="BR187" s="118">
        <f t="shared" si="79"/>
        <v>40.519954799999994</v>
      </c>
      <c r="BS187" s="118">
        <f t="shared" si="79"/>
        <v>52</v>
      </c>
      <c r="BT187" s="118">
        <f t="shared" si="79"/>
        <v>0</v>
      </c>
      <c r="BU187" s="118">
        <f t="shared" si="79"/>
        <v>704.97600000000011</v>
      </c>
      <c r="BV187" s="118">
        <f t="shared" si="79"/>
        <v>888.12000000000012</v>
      </c>
      <c r="BW187" s="118">
        <f t="shared" si="79"/>
        <v>164.64</v>
      </c>
      <c r="BX187" s="118">
        <f t="shared" si="79"/>
        <v>0</v>
      </c>
      <c r="BY187" s="118">
        <f t="shared" si="79"/>
        <v>17.952162875200003</v>
      </c>
      <c r="BZ187" s="118">
        <f t="shared" si="79"/>
        <v>280.04999999</v>
      </c>
      <c r="CA187" s="118">
        <f t="shared" si="79"/>
        <v>2148.2581176652002</v>
      </c>
      <c r="CB187" s="29">
        <f>+CB18+CB28+CB29+CB30+CB31+CB32</f>
        <v>30.004000000000001</v>
      </c>
      <c r="CC187" s="29">
        <f t="shared" ref="CC187:DL187" si="80">+CC18+CC28+CC29+CC30+CC31+CC32</f>
        <v>0</v>
      </c>
      <c r="CD187" s="29">
        <f t="shared" si="80"/>
        <v>0</v>
      </c>
      <c r="CE187" s="29">
        <f t="shared" si="80"/>
        <v>0</v>
      </c>
      <c r="CF187" s="29">
        <f t="shared" si="80"/>
        <v>0</v>
      </c>
      <c r="CG187" s="29">
        <f t="shared" si="80"/>
        <v>0</v>
      </c>
      <c r="CH187" s="29">
        <f t="shared" si="80"/>
        <v>1.2004666799999999</v>
      </c>
      <c r="CI187" s="29">
        <f t="shared" si="80"/>
        <v>0</v>
      </c>
      <c r="CJ187" s="29">
        <f t="shared" si="80"/>
        <v>0.60019998999999991</v>
      </c>
      <c r="CK187" s="29">
        <f t="shared" si="80"/>
        <v>2.75074219</v>
      </c>
      <c r="CL187" s="29">
        <f t="shared" si="80"/>
        <v>2.2310822000000003</v>
      </c>
      <c r="CM187" s="29">
        <f t="shared" si="80"/>
        <v>0</v>
      </c>
      <c r="CN187" s="29">
        <f t="shared" si="80"/>
        <v>36.786491059999996</v>
      </c>
      <c r="CO187" s="29">
        <f t="shared" si="80"/>
        <v>323.89267828999994</v>
      </c>
      <c r="CP187" s="29">
        <f t="shared" si="80"/>
        <v>113.80062663999999</v>
      </c>
      <c r="CQ187" s="29">
        <f t="shared" si="80"/>
        <v>224.42513284</v>
      </c>
      <c r="CR187" s="29">
        <f t="shared" si="80"/>
        <v>234.74589437000003</v>
      </c>
      <c r="CS187" s="29">
        <f t="shared" si="80"/>
        <v>129.55669447000002</v>
      </c>
      <c r="CT187" s="29">
        <f t="shared" si="80"/>
        <v>1.9608288700000003</v>
      </c>
      <c r="CU187" s="29">
        <f t="shared" si="80"/>
        <v>9.9427321600000003</v>
      </c>
      <c r="CV187" s="29">
        <f t="shared" si="80"/>
        <v>16.26576665</v>
      </c>
      <c r="CW187" s="29">
        <f t="shared" si="80"/>
        <v>3.5615244000000001</v>
      </c>
      <c r="CX187" s="29">
        <f t="shared" si="80"/>
        <v>141.20102215</v>
      </c>
      <c r="CY187" s="29">
        <f t="shared" si="80"/>
        <v>263.4155111</v>
      </c>
      <c r="CZ187" s="29">
        <f t="shared" si="80"/>
        <v>240.31424444999999</v>
      </c>
      <c r="DA187" s="29">
        <f t="shared" si="80"/>
        <v>1703.08265639</v>
      </c>
      <c r="DB187" s="29">
        <f t="shared" si="80"/>
        <v>112.14982222</v>
      </c>
      <c r="DC187" s="29">
        <f t="shared" si="80"/>
        <v>8.8675915099999987</v>
      </c>
      <c r="DD187" s="29">
        <f t="shared" si="80"/>
        <v>0</v>
      </c>
      <c r="DE187" s="29">
        <f t="shared" si="80"/>
        <v>287.32316666999998</v>
      </c>
      <c r="DF187" s="29">
        <f t="shared" si="80"/>
        <v>3589.7503342</v>
      </c>
      <c r="DG187" s="29">
        <f t="shared" si="80"/>
        <v>89.705833320000011</v>
      </c>
      <c r="DH187" s="29">
        <f t="shared" si="80"/>
        <v>81.026566669999994</v>
      </c>
      <c r="DI187" s="29">
        <f t="shared" si="80"/>
        <v>92.964408830000011</v>
      </c>
      <c r="DJ187" s="29">
        <f t="shared" si="80"/>
        <v>182.41654993</v>
      </c>
      <c r="DK187" s="29">
        <f t="shared" si="80"/>
        <v>173.02800000000002</v>
      </c>
      <c r="DL187" s="29">
        <f t="shared" si="80"/>
        <v>89.009888889999999</v>
      </c>
      <c r="DM187" s="29">
        <f t="shared" ref="DM187:DN187" si="81">+DM18+DM28+DM29+DM30+DM31+DM32</f>
        <v>107.10963335</v>
      </c>
      <c r="DN187" s="29">
        <f t="shared" si="81"/>
        <v>4813.3517955899997</v>
      </c>
      <c r="DO187" s="29">
        <f t="shared" ref="DO187:DP187" si="82">+DO18+DO28+DO29+DO30+DO31+DO32</f>
        <v>326.19235560000004</v>
      </c>
      <c r="DP187" s="29">
        <f t="shared" si="82"/>
        <v>159.73769111000001</v>
      </c>
    </row>
    <row r="188" spans="1:141" ht="20.100000000000001" customHeight="1" x14ac:dyDescent="0.2">
      <c r="B188" s="186" t="s">
        <v>106</v>
      </c>
      <c r="C188" s="186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5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3"/>
      <c r="AD188" s="105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18" t="s">
        <v>85</v>
      </c>
      <c r="BN188" s="118"/>
      <c r="BO188" s="118">
        <f t="shared" ref="BO188:CA188" si="83">+BO15+BO61+BO93+BO96</f>
        <v>0</v>
      </c>
      <c r="BP188" s="118">
        <f t="shared" si="83"/>
        <v>0</v>
      </c>
      <c r="BQ188" s="118">
        <f t="shared" si="83"/>
        <v>0</v>
      </c>
      <c r="BR188" s="118">
        <f t="shared" si="83"/>
        <v>0</v>
      </c>
      <c r="BS188" s="118">
        <f t="shared" si="83"/>
        <v>1.08938</v>
      </c>
      <c r="BT188" s="118">
        <f t="shared" si="83"/>
        <v>0</v>
      </c>
      <c r="BU188" s="118">
        <f t="shared" si="83"/>
        <v>5.92</v>
      </c>
      <c r="BV188" s="118">
        <f t="shared" si="83"/>
        <v>0</v>
      </c>
      <c r="BW188" s="118">
        <f t="shared" si="83"/>
        <v>0</v>
      </c>
      <c r="BX188" s="118">
        <f t="shared" si="83"/>
        <v>0.29988199999999998</v>
      </c>
      <c r="BY188" s="118">
        <f t="shared" si="83"/>
        <v>0</v>
      </c>
      <c r="BZ188" s="118">
        <f t="shared" si="83"/>
        <v>0</v>
      </c>
      <c r="CA188" s="118">
        <f t="shared" si="83"/>
        <v>7.3092620000000004</v>
      </c>
      <c r="CB188" s="29">
        <f>+CB15</f>
        <v>1.5</v>
      </c>
      <c r="CC188" s="29">
        <f t="shared" ref="CC188:DP188" si="84">+CC15</f>
        <v>2.0000010000000001</v>
      </c>
      <c r="CD188" s="29">
        <f t="shared" si="84"/>
        <v>2E-8</v>
      </c>
      <c r="CE188" s="29">
        <f t="shared" si="84"/>
        <v>0</v>
      </c>
      <c r="CF188" s="29">
        <f t="shared" si="84"/>
        <v>8</v>
      </c>
      <c r="CG188" s="29">
        <f t="shared" si="84"/>
        <v>0</v>
      </c>
      <c r="CH188" s="29">
        <f t="shared" si="84"/>
        <v>0</v>
      </c>
      <c r="CI188" s="29">
        <f t="shared" si="84"/>
        <v>0.84662099999999996</v>
      </c>
      <c r="CJ188" s="29">
        <f t="shared" si="84"/>
        <v>0.62308200000000002</v>
      </c>
      <c r="CK188" s="29">
        <f t="shared" si="84"/>
        <v>0</v>
      </c>
      <c r="CL188" s="29">
        <f t="shared" si="84"/>
        <v>0</v>
      </c>
      <c r="CM188" s="29">
        <f t="shared" si="84"/>
        <v>18.5</v>
      </c>
      <c r="CN188" s="29">
        <f t="shared" si="84"/>
        <v>31.469704020000002</v>
      </c>
      <c r="CO188" s="29">
        <f t="shared" si="84"/>
        <v>0</v>
      </c>
      <c r="CP188" s="29">
        <f t="shared" si="84"/>
        <v>0</v>
      </c>
      <c r="CQ188" s="29">
        <f t="shared" si="84"/>
        <v>14</v>
      </c>
      <c r="CR188" s="29">
        <f t="shared" si="84"/>
        <v>0.1058085</v>
      </c>
      <c r="CS188" s="29">
        <f t="shared" si="84"/>
        <v>0.212255</v>
      </c>
      <c r="CT188" s="29">
        <f t="shared" si="84"/>
        <v>0.95660999999999996</v>
      </c>
      <c r="CU188" s="29">
        <f t="shared" si="84"/>
        <v>0.13906945000000001</v>
      </c>
      <c r="CV188" s="29">
        <f t="shared" si="84"/>
        <v>7.4988199999999991E-2</v>
      </c>
      <c r="CW188" s="29">
        <f t="shared" si="84"/>
        <v>0.44102954999999999</v>
      </c>
      <c r="CX188" s="29">
        <f t="shared" si="84"/>
        <v>0.45237569999999999</v>
      </c>
      <c r="CY188" s="29">
        <f t="shared" si="84"/>
        <v>0</v>
      </c>
      <c r="CZ188" s="29">
        <f t="shared" si="84"/>
        <v>0</v>
      </c>
      <c r="DA188" s="29">
        <f t="shared" si="84"/>
        <v>16.3821364</v>
      </c>
      <c r="DB188" s="29">
        <f t="shared" si="84"/>
        <v>0</v>
      </c>
      <c r="DC188" s="29">
        <f t="shared" si="84"/>
        <v>0</v>
      </c>
      <c r="DD188" s="29">
        <f t="shared" si="84"/>
        <v>0</v>
      </c>
      <c r="DE188" s="29">
        <f t="shared" si="84"/>
        <v>1.3606703</v>
      </c>
      <c r="DF188" s="29">
        <f t="shared" si="84"/>
        <v>0.26390759999999996</v>
      </c>
      <c r="DG188" s="29">
        <f t="shared" si="84"/>
        <v>0.22065699999999999</v>
      </c>
      <c r="DH188" s="29">
        <f t="shared" si="84"/>
        <v>0.22090499999999999</v>
      </c>
      <c r="DI188" s="29">
        <f t="shared" si="84"/>
        <v>0</v>
      </c>
      <c r="DJ188" s="29">
        <f t="shared" si="84"/>
        <v>0.28808590000000001</v>
      </c>
      <c r="DK188" s="29">
        <f t="shared" si="84"/>
        <v>0.42765409999999998</v>
      </c>
      <c r="DL188" s="29">
        <f t="shared" si="84"/>
        <v>0.5130844</v>
      </c>
      <c r="DM188" s="29">
        <f t="shared" si="84"/>
        <v>0.22361400000000001</v>
      </c>
      <c r="DN188" s="29">
        <f t="shared" si="84"/>
        <v>3.5185782999999997</v>
      </c>
      <c r="DO188" s="29">
        <f t="shared" si="84"/>
        <v>1.0745376000000002</v>
      </c>
      <c r="DP188" s="29">
        <f t="shared" si="84"/>
        <v>0.695268</v>
      </c>
    </row>
    <row r="189" spans="1:141" ht="20.100000000000001" customHeight="1" x14ac:dyDescent="0.2">
      <c r="B189" s="186" t="s">
        <v>157</v>
      </c>
      <c r="C189" s="186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5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3"/>
      <c r="AD189" s="105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3" t="s">
        <v>83</v>
      </c>
      <c r="BN189" s="103"/>
      <c r="BO189" s="118">
        <f t="shared" ref="BO189:CA189" si="85">+BO14+BO60</f>
        <v>1052.994322</v>
      </c>
      <c r="BP189" s="118">
        <f t="shared" si="85"/>
        <v>1052.8099070000001</v>
      </c>
      <c r="BQ189" s="118">
        <f t="shared" si="85"/>
        <v>979.01097300000004</v>
      </c>
      <c r="BR189" s="118">
        <f t="shared" si="85"/>
        <v>1027.0750869999999</v>
      </c>
      <c r="BS189" s="118">
        <f t="shared" si="85"/>
        <v>1074.820293</v>
      </c>
      <c r="BT189" s="118">
        <f t="shared" si="85"/>
        <v>1049.9542980000001</v>
      </c>
      <c r="BU189" s="118">
        <f t="shared" si="85"/>
        <v>1195.027184</v>
      </c>
      <c r="BV189" s="118">
        <f t="shared" si="85"/>
        <v>1033.5204659999999</v>
      </c>
      <c r="BW189" s="118">
        <f t="shared" si="85"/>
        <v>1174.2384609999999</v>
      </c>
      <c r="BX189" s="118">
        <f t="shared" si="85"/>
        <v>1262.657913</v>
      </c>
      <c r="BY189" s="118">
        <f t="shared" si="85"/>
        <v>1194.6190590000001</v>
      </c>
      <c r="BZ189" s="118">
        <f t="shared" si="85"/>
        <v>1374.775969</v>
      </c>
      <c r="CA189" s="118">
        <f t="shared" si="85"/>
        <v>13471.503932000001</v>
      </c>
      <c r="CB189" s="29">
        <f>+CB14+CB13</f>
        <v>3573.2336871500006</v>
      </c>
      <c r="CC189" s="29">
        <f t="shared" ref="CC189:DL189" si="86">+CC14+CC13</f>
        <v>2917.9309057999999</v>
      </c>
      <c r="CD189" s="29">
        <f t="shared" si="86"/>
        <v>3312.8647398500002</v>
      </c>
      <c r="CE189" s="29">
        <f t="shared" si="86"/>
        <v>6751.86610122</v>
      </c>
      <c r="CF189" s="29">
        <f t="shared" si="86"/>
        <v>3767.313448840001</v>
      </c>
      <c r="CG189" s="29">
        <f t="shared" si="86"/>
        <v>3101.0152467900002</v>
      </c>
      <c r="CH189" s="29">
        <f t="shared" si="86"/>
        <v>6339.5033572500015</v>
      </c>
      <c r="CI189" s="29">
        <f t="shared" si="86"/>
        <v>3268.6918037699998</v>
      </c>
      <c r="CJ189" s="29">
        <f t="shared" si="86"/>
        <v>3199.2035613000003</v>
      </c>
      <c r="CK189" s="29">
        <f t="shared" si="86"/>
        <v>3411.3153051600002</v>
      </c>
      <c r="CL189" s="29">
        <f t="shared" si="86"/>
        <v>3248.2477886299998</v>
      </c>
      <c r="CM189" s="29">
        <f t="shared" si="86"/>
        <v>3635.8431019600002</v>
      </c>
      <c r="CN189" s="29">
        <f t="shared" si="86"/>
        <v>46527.029047720003</v>
      </c>
      <c r="CO189" s="29">
        <f t="shared" si="86"/>
        <v>3549.4460399700006</v>
      </c>
      <c r="CP189" s="29">
        <f t="shared" si="86"/>
        <v>2758.8126172600005</v>
      </c>
      <c r="CQ189" s="29">
        <f t="shared" si="86"/>
        <v>2957.4911384299999</v>
      </c>
      <c r="CR189" s="29">
        <f t="shared" si="86"/>
        <v>5514.9850101899992</v>
      </c>
      <c r="CS189" s="29">
        <f t="shared" si="86"/>
        <v>3877.1966633999996</v>
      </c>
      <c r="CT189" s="29">
        <f t="shared" si="86"/>
        <v>2969.4931349499998</v>
      </c>
      <c r="CU189" s="29">
        <f t="shared" si="86"/>
        <v>4716.0130192400002</v>
      </c>
      <c r="CV189" s="29">
        <f t="shared" si="86"/>
        <v>3939.0256132699992</v>
      </c>
      <c r="CW189" s="29">
        <f t="shared" si="86"/>
        <v>3067.1915399300005</v>
      </c>
      <c r="CX189" s="29">
        <f t="shared" si="86"/>
        <v>3163.7498252600003</v>
      </c>
      <c r="CY189" s="29">
        <f t="shared" si="86"/>
        <v>3245.5294989699996</v>
      </c>
      <c r="CZ189" s="29">
        <f t="shared" si="86"/>
        <v>4148.7860088500001</v>
      </c>
      <c r="DA189" s="29">
        <f t="shared" si="86"/>
        <v>43907.720109720001</v>
      </c>
      <c r="DB189" s="29">
        <f t="shared" si="86"/>
        <v>4009.3101224299999</v>
      </c>
      <c r="DC189" s="29">
        <f t="shared" si="86"/>
        <v>3003.5723078000001</v>
      </c>
      <c r="DD189" s="29">
        <f t="shared" si="86"/>
        <v>3419.9152900599993</v>
      </c>
      <c r="DE189" s="29">
        <f t="shared" si="86"/>
        <v>6426.1492826299973</v>
      </c>
      <c r="DF189" s="29">
        <f t="shared" si="86"/>
        <v>3806.1967669599999</v>
      </c>
      <c r="DG189" s="29">
        <f t="shared" si="86"/>
        <v>3027.7068724199999</v>
      </c>
      <c r="DH189" s="29">
        <f t="shared" si="86"/>
        <v>4176.0219633899997</v>
      </c>
      <c r="DI189" s="29">
        <f t="shared" si="86"/>
        <v>3403.2416748799997</v>
      </c>
      <c r="DJ189" s="29">
        <f t="shared" si="86"/>
        <v>3138.7830842100002</v>
      </c>
      <c r="DK189" s="29">
        <f t="shared" si="86"/>
        <v>3411.78512043</v>
      </c>
      <c r="DL189" s="29">
        <f t="shared" si="86"/>
        <v>3241.4233222499997</v>
      </c>
      <c r="DM189" s="29">
        <f t="shared" ref="DM189:DN189" si="87">+DM14+DM13</f>
        <v>3578.1133632699998</v>
      </c>
      <c r="DN189" s="29">
        <f t="shared" si="87"/>
        <v>44642.219170730001</v>
      </c>
      <c r="DO189" s="29">
        <f t="shared" ref="DO189:DP189" si="88">+DO14+DO13</f>
        <v>4543.8333467499997</v>
      </c>
      <c r="DP189" s="29">
        <f t="shared" si="88"/>
        <v>2972.6739183</v>
      </c>
    </row>
    <row r="190" spans="1:141" ht="20.100000000000001" customHeight="1" x14ac:dyDescent="0.2">
      <c r="B190" s="186" t="s">
        <v>107</v>
      </c>
      <c r="C190" s="186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5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3"/>
      <c r="AD190" s="105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 t="s">
        <v>84</v>
      </c>
      <c r="BN190" s="103"/>
      <c r="BO190" s="118">
        <f t="shared" ref="BO190:CA190" si="89">+BO46+BO47+BO48+BO49</f>
        <v>4333.7999999999993</v>
      </c>
      <c r="BP190" s="118">
        <f t="shared" si="89"/>
        <v>2806.54</v>
      </c>
      <c r="BQ190" s="118">
        <f t="shared" si="89"/>
        <v>2967.22</v>
      </c>
      <c r="BR190" s="118">
        <f t="shared" si="89"/>
        <v>3168.92</v>
      </c>
      <c r="BS190" s="118">
        <f t="shared" si="89"/>
        <v>3711.72</v>
      </c>
      <c r="BT190" s="118">
        <f t="shared" si="89"/>
        <v>3653.3600000000006</v>
      </c>
      <c r="BU190" s="118">
        <f t="shared" si="89"/>
        <v>3718.96</v>
      </c>
      <c r="BV190" s="118">
        <f t="shared" si="89"/>
        <v>3639.95</v>
      </c>
      <c r="BW190" s="118">
        <f t="shared" si="89"/>
        <v>2828.7513316999998</v>
      </c>
      <c r="BX190" s="118">
        <f t="shared" si="89"/>
        <v>4454.6099999999997</v>
      </c>
      <c r="BY190" s="118">
        <f t="shared" si="89"/>
        <v>3451.4500000000003</v>
      </c>
      <c r="BZ190" s="118">
        <f t="shared" si="89"/>
        <v>5895.6600000000008</v>
      </c>
      <c r="CA190" s="118">
        <f t="shared" si="89"/>
        <v>44630.9413317</v>
      </c>
      <c r="CB190" s="29">
        <f>+CB46+CB47+CB48+CB49-CB48</f>
        <v>3179.07</v>
      </c>
      <c r="CC190" s="29">
        <f t="shared" ref="CC190:DL190" si="90">+CC46+CC47+CC48+CC49-CC48</f>
        <v>2137.94</v>
      </c>
      <c r="CD190" s="29">
        <f t="shared" si="90"/>
        <v>2500.1200000000003</v>
      </c>
      <c r="CE190" s="29">
        <f t="shared" si="90"/>
        <v>2525.46</v>
      </c>
      <c r="CF190" s="29">
        <f t="shared" si="90"/>
        <v>2570.04</v>
      </c>
      <c r="CG190" s="29">
        <f t="shared" si="90"/>
        <v>2730.75</v>
      </c>
      <c r="CH190" s="29">
        <f t="shared" si="90"/>
        <v>2496.4500000000003</v>
      </c>
      <c r="CI190" s="29">
        <f t="shared" si="90"/>
        <v>2485</v>
      </c>
      <c r="CJ190" s="29">
        <f t="shared" si="90"/>
        <v>2567.63</v>
      </c>
      <c r="CK190" s="29">
        <f t="shared" si="90"/>
        <v>3098.7600000000007</v>
      </c>
      <c r="CL190" s="29">
        <f t="shared" si="90"/>
        <v>2770.96</v>
      </c>
      <c r="CM190" s="29">
        <f t="shared" si="90"/>
        <v>4757.5299999999988</v>
      </c>
      <c r="CN190" s="29">
        <f t="shared" si="90"/>
        <v>33819.71</v>
      </c>
      <c r="CO190" s="29">
        <f t="shared" si="90"/>
        <v>3116.4900000000002</v>
      </c>
      <c r="CP190" s="29">
        <f t="shared" si="90"/>
        <v>2518.9300000000003</v>
      </c>
      <c r="CQ190" s="29">
        <f t="shared" si="90"/>
        <v>2664.98</v>
      </c>
      <c r="CR190" s="29">
        <f t="shared" si="90"/>
        <v>2664.9300000000003</v>
      </c>
      <c r="CS190" s="29">
        <f t="shared" si="90"/>
        <v>2501.0299999999997</v>
      </c>
      <c r="CT190" s="29">
        <f t="shared" si="90"/>
        <v>3046.6399999999994</v>
      </c>
      <c r="CU190" s="29">
        <f t="shared" si="90"/>
        <v>3045.09</v>
      </c>
      <c r="CV190" s="29">
        <f t="shared" si="90"/>
        <v>2792.05</v>
      </c>
      <c r="CW190" s="29">
        <f t="shared" si="90"/>
        <v>2980.6699999999996</v>
      </c>
      <c r="CX190" s="29">
        <f t="shared" si="90"/>
        <v>2988.85</v>
      </c>
      <c r="CY190" s="29">
        <f t="shared" si="90"/>
        <v>2920.5399999999995</v>
      </c>
      <c r="CZ190" s="29">
        <f t="shared" si="90"/>
        <v>4454.71</v>
      </c>
      <c r="DA190" s="29">
        <f t="shared" si="90"/>
        <v>35694.910000000003</v>
      </c>
      <c r="DB190" s="29">
        <f t="shared" si="90"/>
        <v>3232.5</v>
      </c>
      <c r="DC190" s="29">
        <f t="shared" si="90"/>
        <v>2346.12</v>
      </c>
      <c r="DD190" s="29">
        <f t="shared" si="90"/>
        <v>2962.1299999999992</v>
      </c>
      <c r="DE190" s="29">
        <f t="shared" si="90"/>
        <v>2639.32</v>
      </c>
      <c r="DF190" s="29">
        <f t="shared" si="90"/>
        <v>2971.7099999999996</v>
      </c>
      <c r="DG190" s="29">
        <f t="shared" si="90"/>
        <v>3255.3499999999995</v>
      </c>
      <c r="DH190" s="29">
        <f t="shared" si="90"/>
        <v>2723.05</v>
      </c>
      <c r="DI190" s="29">
        <f t="shared" si="90"/>
        <v>2900.9700000000003</v>
      </c>
      <c r="DJ190" s="29">
        <f t="shared" si="90"/>
        <v>2643.92</v>
      </c>
      <c r="DK190" s="29">
        <f t="shared" si="90"/>
        <v>3257.4300000000003</v>
      </c>
      <c r="DL190" s="29">
        <f t="shared" si="90"/>
        <v>3031.6800000000003</v>
      </c>
      <c r="DM190" s="29">
        <f t="shared" ref="DM190:DN190" si="91">+DM46+DM47+DM48+DM49-DM48</f>
        <v>4280.59</v>
      </c>
      <c r="DN190" s="29">
        <f t="shared" si="91"/>
        <v>36244.76999999999</v>
      </c>
      <c r="DO190" s="29">
        <f t="shared" ref="DO190:DP190" si="92">+DO46+DO47+DO48+DO49-DO48</f>
        <v>3469.8600000000006</v>
      </c>
      <c r="DP190" s="29">
        <f t="shared" si="92"/>
        <v>2437.0699999999997</v>
      </c>
    </row>
    <row r="191" spans="1:141" ht="20.100000000000001" customHeight="1" x14ac:dyDescent="0.2">
      <c r="B191" s="186" t="s">
        <v>108</v>
      </c>
      <c r="C191" s="186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5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3"/>
      <c r="AD191" s="105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 t="s">
        <v>80</v>
      </c>
      <c r="BN191" s="103"/>
      <c r="BO191" s="118">
        <f t="shared" ref="BO191:CA191" si="93">+BO11+BO12+BO57+BO58+BO41+BO42+BO83+BO84</f>
        <v>6859.5769037228001</v>
      </c>
      <c r="BP191" s="118">
        <f t="shared" si="93"/>
        <v>4582.6181530740014</v>
      </c>
      <c r="BQ191" s="118">
        <f t="shared" si="93"/>
        <v>4885.6183992109991</v>
      </c>
      <c r="BR191" s="118">
        <f t="shared" si="93"/>
        <v>3910.7501467030011</v>
      </c>
      <c r="BS191" s="118">
        <f t="shared" si="93"/>
        <v>3535.4506506003995</v>
      </c>
      <c r="BT191" s="118">
        <f t="shared" si="93"/>
        <v>2740.2788537480001</v>
      </c>
      <c r="BU191" s="118">
        <f t="shared" si="93"/>
        <v>2687.6473191052005</v>
      </c>
      <c r="BV191" s="118">
        <f t="shared" si="93"/>
        <v>2736.7158316232003</v>
      </c>
      <c r="BW191" s="118">
        <f t="shared" si="93"/>
        <v>4460.5547425676014</v>
      </c>
      <c r="BX191" s="118">
        <f t="shared" si="93"/>
        <v>4891.5729757667996</v>
      </c>
      <c r="BY191" s="118">
        <f t="shared" si="93"/>
        <v>3482.7561866048004</v>
      </c>
      <c r="BZ191" s="118">
        <f t="shared" si="93"/>
        <v>5216.6364894028011</v>
      </c>
      <c r="CA191" s="118">
        <f t="shared" si="93"/>
        <v>49990.176652129609</v>
      </c>
      <c r="CB191" s="29">
        <f t="shared" ref="CB191:DL191" si="94">+CB11+CB12+CB41+CB42</f>
        <v>4273.4575566399981</v>
      </c>
      <c r="CC191" s="29">
        <f t="shared" si="94"/>
        <v>4037.6448244999997</v>
      </c>
      <c r="CD191" s="29">
        <f t="shared" si="94"/>
        <v>5643.1710364399987</v>
      </c>
      <c r="CE191" s="29">
        <f t="shared" si="94"/>
        <v>4629.9345893000009</v>
      </c>
      <c r="CF191" s="29">
        <f t="shared" si="94"/>
        <v>5014.3673004199991</v>
      </c>
      <c r="CG191" s="29">
        <f t="shared" si="94"/>
        <v>5870.4497141400007</v>
      </c>
      <c r="CH191" s="29">
        <f t="shared" si="94"/>
        <v>5936.0811166600006</v>
      </c>
      <c r="CI191" s="29">
        <f t="shared" si="94"/>
        <v>5498.2831376199993</v>
      </c>
      <c r="CJ191" s="29">
        <f t="shared" si="94"/>
        <v>4377.0849775199995</v>
      </c>
      <c r="CK191" s="29">
        <f t="shared" si="94"/>
        <v>5987.285756360001</v>
      </c>
      <c r="CL191" s="29">
        <f t="shared" si="94"/>
        <v>4373.8623717599985</v>
      </c>
      <c r="CM191" s="29">
        <f t="shared" si="94"/>
        <v>3189.4930220999995</v>
      </c>
      <c r="CN191" s="29">
        <f t="shared" si="94"/>
        <v>58831.115403459989</v>
      </c>
      <c r="CO191" s="29">
        <f t="shared" si="94"/>
        <v>3752.5343874399996</v>
      </c>
      <c r="CP191" s="29">
        <f t="shared" si="94"/>
        <v>4553.1072159800005</v>
      </c>
      <c r="CQ191" s="29">
        <f t="shared" si="94"/>
        <v>4578.6560418599984</v>
      </c>
      <c r="CR191" s="29">
        <f t="shared" si="94"/>
        <v>4274.2612551599996</v>
      </c>
      <c r="CS191" s="29">
        <f t="shared" si="94"/>
        <v>6696.1119922800008</v>
      </c>
      <c r="CT191" s="29">
        <f t="shared" si="94"/>
        <v>6416.5155556000009</v>
      </c>
      <c r="CU191" s="29">
        <f t="shared" si="94"/>
        <v>3382.32142312</v>
      </c>
      <c r="CV191" s="29">
        <f t="shared" si="94"/>
        <v>6705.9220843199992</v>
      </c>
      <c r="CW191" s="29">
        <f t="shared" si="94"/>
        <v>6034.816266939999</v>
      </c>
      <c r="CX191" s="29">
        <f t="shared" si="94"/>
        <v>7064.2723588400022</v>
      </c>
      <c r="CY191" s="29">
        <f t="shared" si="94"/>
        <v>5184.2052574199988</v>
      </c>
      <c r="CZ191" s="29">
        <f t="shared" si="94"/>
        <v>5794.1231132599987</v>
      </c>
      <c r="DA191" s="29">
        <f t="shared" si="94"/>
        <v>64436.846952219988</v>
      </c>
      <c r="DB191" s="29">
        <f t="shared" si="94"/>
        <v>5188.5357689199991</v>
      </c>
      <c r="DC191" s="29">
        <f t="shared" si="94"/>
        <v>4158.8697657199991</v>
      </c>
      <c r="DD191" s="29">
        <f t="shared" si="94"/>
        <v>5324.2115181600002</v>
      </c>
      <c r="DE191" s="29">
        <f t="shared" si="94"/>
        <v>3803.9056820599999</v>
      </c>
      <c r="DF191" s="29">
        <f t="shared" si="94"/>
        <v>5019.5397568400003</v>
      </c>
      <c r="DG191" s="29">
        <f t="shared" si="94"/>
        <v>4314.8724562400002</v>
      </c>
      <c r="DH191" s="29">
        <f t="shared" si="94"/>
        <v>5342.0425158600028</v>
      </c>
      <c r="DI191" s="29">
        <f t="shared" si="94"/>
        <v>3543.7838857800007</v>
      </c>
      <c r="DJ191" s="29">
        <f t="shared" si="94"/>
        <v>4819.3121950499999</v>
      </c>
      <c r="DK191" s="29">
        <f t="shared" si="94"/>
        <v>4897.8611221600004</v>
      </c>
      <c r="DL191" s="29">
        <f t="shared" si="94"/>
        <v>5341.3260866399978</v>
      </c>
      <c r="DM191" s="29">
        <f t="shared" ref="DM191:DN191" si="95">+DM11+DM12+DM41+DM42</f>
        <v>5771.5264897400011</v>
      </c>
      <c r="DN191" s="29">
        <f t="shared" si="95"/>
        <v>57525.787243170002</v>
      </c>
      <c r="DO191" s="29">
        <f t="shared" ref="DO191:DP191" si="96">+DO11+DO12+DO41+DO42</f>
        <v>3740.2059266099986</v>
      </c>
      <c r="DP191" s="29">
        <f t="shared" si="96"/>
        <v>4101.3613005500001</v>
      </c>
    </row>
    <row r="192" spans="1:141" ht="20.100000000000001" customHeight="1" x14ac:dyDescent="0.2">
      <c r="B192" s="186" t="s">
        <v>109</v>
      </c>
      <c r="C192" s="186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5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3"/>
      <c r="AD192" s="105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 t="s">
        <v>82</v>
      </c>
      <c r="BN192" s="103"/>
      <c r="BO192" s="118">
        <f t="shared" ref="BO192:BV192" si="97">+BO10+BO33+BO56+BO35+BO36+BO37+BO74+BO70+BO76+BO77+BO78+BO19+BO63+BO34+BO75+BO23+BO67+BO87+BO45+BO85+BO86+BO43+BO44+BO68</f>
        <v>9845.1655824104</v>
      </c>
      <c r="BP192" s="118">
        <f t="shared" si="97"/>
        <v>9170.583745846001</v>
      </c>
      <c r="BQ192" s="118">
        <f t="shared" si="97"/>
        <v>11878.170203798196</v>
      </c>
      <c r="BR192" s="118">
        <f t="shared" si="97"/>
        <v>12799.970977451796</v>
      </c>
      <c r="BS192" s="118">
        <f t="shared" si="97"/>
        <v>14338.209533116396</v>
      </c>
      <c r="BT192" s="118">
        <f t="shared" si="97"/>
        <v>12323.583872643003</v>
      </c>
      <c r="BU192" s="118">
        <f t="shared" si="97"/>
        <v>15149.665670221197</v>
      </c>
      <c r="BV192" s="118">
        <f t="shared" si="97"/>
        <v>11963.528728274596</v>
      </c>
      <c r="BW192" s="118">
        <f>+BW10+BW33+BW56+BW35+BW36+BW37+BW74+BW70+BW76+BW77+BW78+BW19+BW63+BW34+BW75+BW23+BW67+BW87+BW45+BW85+BW86+BW43+BW44+BW68+BW27+BW24</f>
        <v>11208.891089718396</v>
      </c>
      <c r="BX192" s="118">
        <f>+BX10+BX33+BX56+BX35+BX36+BX37+BX74+BX70+BX76+BX77+BX78+BX19+BX63+BX34+BX75+BX23+BX67+BX87+BX45+BX85+BX86+BX43+BX44+BX68+BX27+BX24</f>
        <v>13927.135650374204</v>
      </c>
      <c r="BY192" s="118">
        <f>+BY10+BY33+BY56+BY35+BY36+BY37+BY74+BY70+BY76+BY77+BY78+BY19+BY63+BY34+BY75+BY23+BY67+BY87+BY45+BY85+BY86+BY43+BY44+BY68+BY27+BY24</f>
        <v>10695.304372054401</v>
      </c>
      <c r="BZ192" s="118">
        <f>+BZ10+BZ33+BZ56+BZ35+BZ36+BZ37+BZ74+BZ70+BZ76+BZ77+BZ78+BZ19+BZ63+BZ34+BZ75+BZ23+BZ67+BZ87+BZ45+BZ85+BZ86+BZ43+BZ44+BZ68+BZ27+BZ24</f>
        <v>13850.403902481807</v>
      </c>
      <c r="CA192" s="118">
        <f>+CA10+CA33+CA56+CA35+CA36+CA37+CA74+CA70+CA76+CA77+CA78+CA19+CA63+CA34+CA75+CA23+CA67+CA87+CA45+CA85+CA86+CA43+CA44+CA68+CA27+CA24</f>
        <v>147150.61332839043</v>
      </c>
      <c r="CB192" s="29">
        <f t="shared" ref="CB192:DL192" si="98">+CB10+CB19+CB23+CB24+CB27+CB33+CB34+CB35+CB36+CB37+CB43+CB44+CB45</f>
        <v>8544.4409409900018</v>
      </c>
      <c r="CC192" s="29">
        <f t="shared" si="98"/>
        <v>8352.4043050499949</v>
      </c>
      <c r="CD192" s="29">
        <f t="shared" si="98"/>
        <v>9596.6924030999962</v>
      </c>
      <c r="CE192" s="29">
        <f t="shared" si="98"/>
        <v>13601.625961919999</v>
      </c>
      <c r="CF192" s="29">
        <f t="shared" si="98"/>
        <v>11012.550294979999</v>
      </c>
      <c r="CG192" s="29">
        <f t="shared" si="98"/>
        <v>10680.719389819991</v>
      </c>
      <c r="CH192" s="29">
        <f t="shared" si="98"/>
        <v>14585.882436140006</v>
      </c>
      <c r="CI192" s="29">
        <f t="shared" si="98"/>
        <v>9283.7939647300045</v>
      </c>
      <c r="CJ192" s="29">
        <f t="shared" si="98"/>
        <v>8250.031697679995</v>
      </c>
      <c r="CK192" s="29">
        <f t="shared" si="98"/>
        <v>9582.2451174000089</v>
      </c>
      <c r="CL192" s="29">
        <f t="shared" si="98"/>
        <v>9361.1906424999997</v>
      </c>
      <c r="CM192" s="29">
        <f t="shared" si="98"/>
        <v>12488.490762749998</v>
      </c>
      <c r="CN192" s="29">
        <f t="shared" si="98"/>
        <v>125340.06791706001</v>
      </c>
      <c r="CO192" s="29">
        <f t="shared" si="98"/>
        <v>12416.30295372</v>
      </c>
      <c r="CP192" s="29">
        <f t="shared" si="98"/>
        <v>12628.460541230017</v>
      </c>
      <c r="CQ192" s="29">
        <f t="shared" si="98"/>
        <v>12635.568834580001</v>
      </c>
      <c r="CR192" s="29">
        <f t="shared" si="98"/>
        <v>12402.623095689996</v>
      </c>
      <c r="CS192" s="29">
        <f t="shared" si="98"/>
        <v>14770.748224100003</v>
      </c>
      <c r="CT192" s="29">
        <f t="shared" si="98"/>
        <v>14877.187345190006</v>
      </c>
      <c r="CU192" s="29">
        <f t="shared" si="98"/>
        <v>13803.313600879988</v>
      </c>
      <c r="CV192" s="29">
        <f t="shared" si="98"/>
        <v>20335.332879690002</v>
      </c>
      <c r="CW192" s="29">
        <f t="shared" si="98"/>
        <v>21165.58100404001</v>
      </c>
      <c r="CX192" s="29">
        <f t="shared" si="98"/>
        <v>22651.201232039999</v>
      </c>
      <c r="CY192" s="29">
        <f t="shared" si="98"/>
        <v>18208.937248550003</v>
      </c>
      <c r="CZ192" s="29">
        <f t="shared" si="98"/>
        <v>21426.828313200022</v>
      </c>
      <c r="DA192" s="29">
        <f t="shared" si="98"/>
        <v>197322.0852729101</v>
      </c>
      <c r="DB192" s="29">
        <f t="shared" si="98"/>
        <v>17135.489054010002</v>
      </c>
      <c r="DC192" s="29">
        <f t="shared" si="98"/>
        <v>15709.58243833999</v>
      </c>
      <c r="DD192" s="29">
        <f t="shared" si="98"/>
        <v>19006.018909660004</v>
      </c>
      <c r="DE192" s="29">
        <f t="shared" si="98"/>
        <v>20220.70782691002</v>
      </c>
      <c r="DF192" s="29">
        <f t="shared" si="98"/>
        <v>18554.315790160003</v>
      </c>
      <c r="DG192" s="29">
        <f t="shared" si="98"/>
        <v>15817.230444990004</v>
      </c>
      <c r="DH192" s="29">
        <f t="shared" si="98"/>
        <v>16466.635696689988</v>
      </c>
      <c r="DI192" s="29">
        <f t="shared" si="98"/>
        <v>14356.053497890005</v>
      </c>
      <c r="DJ192" s="29">
        <f t="shared" si="98"/>
        <v>16442.338977809999</v>
      </c>
      <c r="DK192" s="29">
        <f t="shared" si="98"/>
        <v>18358.392219969999</v>
      </c>
      <c r="DL192" s="29">
        <f t="shared" si="98"/>
        <v>19257.987113949999</v>
      </c>
      <c r="DM192" s="29">
        <f t="shared" ref="DM192:DN192" si="99">+DM10+DM19+DM23+DM24+DM27+DM33+DM34+DM35+DM36+DM37+DM43+DM44+DM45</f>
        <v>19955.09290185001</v>
      </c>
      <c r="DN192" s="29">
        <f t="shared" si="99"/>
        <v>211279.84487223002</v>
      </c>
      <c r="DO192" s="29">
        <f t="shared" ref="DO192:DP192" si="100">+DO10+DO19+DO23+DO24+DO27+DO33+DO34+DO35+DO36+DO37+DO43+DO44+DO45</f>
        <v>18532.630875529998</v>
      </c>
      <c r="DP192" s="29">
        <f t="shared" si="100"/>
        <v>15335.895459210007</v>
      </c>
    </row>
    <row r="193" spans="2:120" ht="20.100000000000001" customHeight="1" x14ac:dyDescent="0.2">
      <c r="B193" s="186" t="s">
        <v>110</v>
      </c>
      <c r="C193" s="186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6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5"/>
      <c r="AD193" s="105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 t="s">
        <v>81</v>
      </c>
      <c r="BN193" s="103"/>
      <c r="BO193" s="118">
        <f t="shared" ref="BO193:CA193" si="101">+BO16+BO25+BO62+BO69</f>
        <v>12964.190880851598</v>
      </c>
      <c r="BP193" s="118">
        <f t="shared" si="101"/>
        <v>10364.493823453204</v>
      </c>
      <c r="BQ193" s="118">
        <f t="shared" si="101"/>
        <v>10472.582842125599</v>
      </c>
      <c r="BR193" s="118">
        <f t="shared" si="101"/>
        <v>13151.908600921595</v>
      </c>
      <c r="BS193" s="118">
        <f t="shared" si="101"/>
        <v>13241.075117342001</v>
      </c>
      <c r="BT193" s="118">
        <f t="shared" si="101"/>
        <v>11707.749688541597</v>
      </c>
      <c r="BU193" s="118">
        <f t="shared" si="101"/>
        <v>14656.543309713194</v>
      </c>
      <c r="BV193" s="118">
        <f t="shared" si="101"/>
        <v>11245.688171367994</v>
      </c>
      <c r="BW193" s="118">
        <f t="shared" si="101"/>
        <v>13284.6145515596</v>
      </c>
      <c r="BX193" s="118">
        <f t="shared" si="101"/>
        <v>13171.345551372004</v>
      </c>
      <c r="BY193" s="118">
        <f t="shared" si="101"/>
        <v>11006.592981879203</v>
      </c>
      <c r="BZ193" s="118">
        <f t="shared" si="101"/>
        <v>16920.756149307996</v>
      </c>
      <c r="CA193" s="118">
        <f t="shared" si="101"/>
        <v>152187.54166843559</v>
      </c>
      <c r="CB193" s="29">
        <f t="shared" ref="CB193:DL193" si="102">+CB16+CB25</f>
        <v>10794.160327060004</v>
      </c>
      <c r="CC193" s="29">
        <f t="shared" si="102"/>
        <v>9184.7468187599989</v>
      </c>
      <c r="CD193" s="29">
        <f t="shared" si="102"/>
        <v>9073.0911673600058</v>
      </c>
      <c r="CE193" s="29">
        <f t="shared" si="102"/>
        <v>9901.1687535599922</v>
      </c>
      <c r="CF193" s="29">
        <f t="shared" si="102"/>
        <v>9046.0821721200009</v>
      </c>
      <c r="CG193" s="29">
        <f t="shared" si="102"/>
        <v>10266.581925539997</v>
      </c>
      <c r="CH193" s="29">
        <f t="shared" si="102"/>
        <v>11832.191776700001</v>
      </c>
      <c r="CI193" s="29">
        <f t="shared" si="102"/>
        <v>8992.0658809000015</v>
      </c>
      <c r="CJ193" s="29">
        <f t="shared" si="102"/>
        <v>10430.282340020007</v>
      </c>
      <c r="CK193" s="29">
        <f t="shared" si="102"/>
        <v>12662.982038060003</v>
      </c>
      <c r="CL193" s="29">
        <f t="shared" si="102"/>
        <v>11197.604581259995</v>
      </c>
      <c r="CM193" s="29">
        <f t="shared" si="102"/>
        <v>14622.308592749989</v>
      </c>
      <c r="CN193" s="29">
        <f t="shared" si="102"/>
        <v>128003.26637408999</v>
      </c>
      <c r="CO193" s="29">
        <f t="shared" si="102"/>
        <v>9941.8882398200003</v>
      </c>
      <c r="CP193" s="29">
        <f t="shared" si="102"/>
        <v>8762.7027663599965</v>
      </c>
      <c r="CQ193" s="29">
        <f t="shared" si="102"/>
        <v>11883.089605760002</v>
      </c>
      <c r="CR193" s="29">
        <f t="shared" si="102"/>
        <v>11883.800333079997</v>
      </c>
      <c r="CS193" s="29">
        <f t="shared" si="102"/>
        <v>11206.317768899997</v>
      </c>
      <c r="CT193" s="29">
        <f t="shared" si="102"/>
        <v>12400.456084239999</v>
      </c>
      <c r="CU193" s="29">
        <f t="shared" si="102"/>
        <v>9796.9306854600072</v>
      </c>
      <c r="CV193" s="29">
        <f t="shared" si="102"/>
        <v>11107.800063600003</v>
      </c>
      <c r="CW193" s="29">
        <f t="shared" si="102"/>
        <v>11083.871656900004</v>
      </c>
      <c r="CX193" s="29">
        <f t="shared" si="102"/>
        <v>11407.561914540005</v>
      </c>
      <c r="CY193" s="29">
        <f t="shared" si="102"/>
        <v>11185.685569100007</v>
      </c>
      <c r="CZ193" s="29">
        <f t="shared" si="102"/>
        <v>15292.831173559996</v>
      </c>
      <c r="DA193" s="29">
        <f t="shared" si="102"/>
        <v>135952.93586132</v>
      </c>
      <c r="DB193" s="29">
        <f t="shared" si="102"/>
        <v>9754.8211643199993</v>
      </c>
      <c r="DC193" s="29">
        <f t="shared" si="102"/>
        <v>7681.1560462599991</v>
      </c>
      <c r="DD193" s="29">
        <f t="shared" si="102"/>
        <v>10737.775838880003</v>
      </c>
      <c r="DE193" s="29">
        <f t="shared" si="102"/>
        <v>12359.328451800004</v>
      </c>
      <c r="DF193" s="29">
        <f t="shared" si="102"/>
        <v>10566.667899819993</v>
      </c>
      <c r="DG193" s="29">
        <f t="shared" si="102"/>
        <v>10257.762596020002</v>
      </c>
      <c r="DH193" s="29">
        <f t="shared" si="102"/>
        <v>10832.135144000007</v>
      </c>
      <c r="DI193" s="29">
        <f t="shared" si="102"/>
        <v>11355.871115939997</v>
      </c>
      <c r="DJ193" s="29">
        <f t="shared" si="102"/>
        <v>10497.062877980003</v>
      </c>
      <c r="DK193" s="29">
        <f t="shared" si="102"/>
        <v>12377.821282659999</v>
      </c>
      <c r="DL193" s="29">
        <f t="shared" si="102"/>
        <v>11376.064441140003</v>
      </c>
      <c r="DM193" s="29">
        <f t="shared" ref="DM193:DN193" si="103">+DM16+DM25</f>
        <v>13281.292248300002</v>
      </c>
      <c r="DN193" s="29">
        <f t="shared" si="103"/>
        <v>131077.75910712001</v>
      </c>
      <c r="DO193" s="29">
        <f t="shared" ref="DO193:DP193" si="104">+DO16+DO25</f>
        <v>12546.542158379994</v>
      </c>
      <c r="DP193" s="29">
        <f t="shared" si="104"/>
        <v>9253.1966906399939</v>
      </c>
    </row>
    <row r="194" spans="2:120" ht="20.100000000000001" customHeight="1" x14ac:dyDescent="0.2">
      <c r="B194" s="186" t="s">
        <v>158</v>
      </c>
      <c r="C194" s="186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6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5"/>
      <c r="AD194" s="105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 t="s">
        <v>98</v>
      </c>
      <c r="BN194" s="103"/>
      <c r="BO194" s="118">
        <f t="shared" ref="BO194:CA194" si="105">+BO20+BO21+BO22+BO50+BO64+BO65+BO66+BO88</f>
        <v>0</v>
      </c>
      <c r="BP194" s="118">
        <f t="shared" si="105"/>
        <v>0</v>
      </c>
      <c r="BQ194" s="118">
        <f t="shared" si="105"/>
        <v>0</v>
      </c>
      <c r="BR194" s="118">
        <f t="shared" si="105"/>
        <v>0</v>
      </c>
      <c r="BS194" s="118">
        <f t="shared" si="105"/>
        <v>0</v>
      </c>
      <c r="BT194" s="118">
        <f t="shared" si="105"/>
        <v>0</v>
      </c>
      <c r="BU194" s="118">
        <f t="shared" si="105"/>
        <v>0</v>
      </c>
      <c r="BV194" s="118">
        <f t="shared" si="105"/>
        <v>0</v>
      </c>
      <c r="BW194" s="118">
        <f t="shared" si="105"/>
        <v>0</v>
      </c>
      <c r="BX194" s="118">
        <f t="shared" si="105"/>
        <v>0</v>
      </c>
      <c r="BY194" s="118">
        <f t="shared" si="105"/>
        <v>0</v>
      </c>
      <c r="BZ194" s="118">
        <f t="shared" si="105"/>
        <v>418.43892826239994</v>
      </c>
      <c r="CA194" s="118">
        <f t="shared" si="105"/>
        <v>418.43892826239994</v>
      </c>
      <c r="CB194" s="29">
        <f>+CB20+CB21+CB22+CB50+CB38+CB39+CB40+CB51</f>
        <v>220.92596026000007</v>
      </c>
      <c r="CC194" s="29">
        <f t="shared" ref="CC194:DL194" si="106">+CC20+CC21+CC22+CC50+CC38+CC39+CC40+CC51</f>
        <v>196.68518824000003</v>
      </c>
      <c r="CD194" s="29">
        <f t="shared" si="106"/>
        <v>213.29986656000003</v>
      </c>
      <c r="CE194" s="29">
        <f t="shared" si="106"/>
        <v>194.94733982</v>
      </c>
      <c r="CF194" s="29">
        <f t="shared" si="106"/>
        <v>202.58525028000008</v>
      </c>
      <c r="CG194" s="29">
        <f t="shared" si="106"/>
        <v>239.60515058000004</v>
      </c>
      <c r="CH194" s="29">
        <f t="shared" si="106"/>
        <v>242.53072965999996</v>
      </c>
      <c r="CI194" s="29">
        <f t="shared" si="106"/>
        <v>245.12197301999998</v>
      </c>
      <c r="CJ194" s="29">
        <f t="shared" si="106"/>
        <v>232.31676802000001</v>
      </c>
      <c r="CK194" s="29">
        <f t="shared" si="106"/>
        <v>224.55428641999995</v>
      </c>
      <c r="CL194" s="29">
        <f t="shared" si="106"/>
        <v>254.16024965999995</v>
      </c>
      <c r="CM194" s="29">
        <f t="shared" si="106"/>
        <v>377.10057576000008</v>
      </c>
      <c r="CN194" s="29">
        <f t="shared" si="106"/>
        <v>2843.8333382800001</v>
      </c>
      <c r="CO194" s="29">
        <f t="shared" si="106"/>
        <v>274.81210557999998</v>
      </c>
      <c r="CP194" s="29">
        <f t="shared" si="106"/>
        <v>263.48046707999987</v>
      </c>
      <c r="CQ194" s="29">
        <f t="shared" si="106"/>
        <v>272.23470147999996</v>
      </c>
      <c r="CR194" s="29">
        <f t="shared" si="106"/>
        <v>257.59160904000004</v>
      </c>
      <c r="CS194" s="29">
        <f t="shared" si="106"/>
        <v>300.56347597999996</v>
      </c>
      <c r="CT194" s="29">
        <f t="shared" si="106"/>
        <v>274.85085542000002</v>
      </c>
      <c r="CU194" s="29">
        <f t="shared" si="106"/>
        <v>271.15082420000005</v>
      </c>
      <c r="CV194" s="29">
        <f t="shared" si="106"/>
        <v>308.06972193999997</v>
      </c>
      <c r="CW194" s="29">
        <f t="shared" si="106"/>
        <v>271.2514023399998</v>
      </c>
      <c r="CX194" s="29">
        <f t="shared" si="106"/>
        <v>281.14600173999997</v>
      </c>
      <c r="CY194" s="29">
        <f t="shared" si="106"/>
        <v>308.89184210000002</v>
      </c>
      <c r="CZ194" s="29">
        <f t="shared" si="106"/>
        <v>410.99203917999984</v>
      </c>
      <c r="DA194" s="29">
        <f t="shared" si="106"/>
        <v>3495.0350460799996</v>
      </c>
      <c r="DB194" s="29">
        <f t="shared" si="106"/>
        <v>334.52550344000008</v>
      </c>
      <c r="DC194" s="29">
        <f t="shared" si="106"/>
        <v>240.86189490000004</v>
      </c>
      <c r="DD194" s="29">
        <f t="shared" si="106"/>
        <v>345.75759539999996</v>
      </c>
      <c r="DE194" s="29">
        <f t="shared" si="106"/>
        <v>287.92965444000009</v>
      </c>
      <c r="DF194" s="29">
        <f t="shared" si="106"/>
        <v>344.46065878000007</v>
      </c>
      <c r="DG194" s="29">
        <f t="shared" si="106"/>
        <v>314.38256068000004</v>
      </c>
      <c r="DH194" s="29">
        <f t="shared" si="106"/>
        <v>323.47760918000012</v>
      </c>
      <c r="DI194" s="29">
        <f t="shared" si="106"/>
        <v>344.14314696000002</v>
      </c>
      <c r="DJ194" s="29">
        <f t="shared" si="106"/>
        <v>307.82507142000003</v>
      </c>
      <c r="DK194" s="29">
        <f t="shared" si="106"/>
        <v>338.70599913999996</v>
      </c>
      <c r="DL194" s="29">
        <f t="shared" si="106"/>
        <v>349.23274446000005</v>
      </c>
      <c r="DM194" s="29">
        <f t="shared" ref="DM194:DN194" si="107">+DM20+DM21+DM22+DM50+DM38+DM39+DM40+DM51</f>
        <v>471.5231046400001</v>
      </c>
      <c r="DN194" s="29">
        <f t="shared" si="107"/>
        <v>4002.8255434400003</v>
      </c>
      <c r="DO194" s="29">
        <f t="shared" ref="DO194:DP194" si="108">+DO20+DO21+DO22+DO50+DO38+DO39+DO40+DO51</f>
        <v>396.17301212000007</v>
      </c>
      <c r="DP194" s="29">
        <f t="shared" si="108"/>
        <v>319.36508595999999</v>
      </c>
    </row>
    <row r="195" spans="2:120" ht="20.100000000000001" customHeight="1" x14ac:dyDescent="0.2">
      <c r="B195" s="186" t="s">
        <v>241</v>
      </c>
      <c r="C195" s="186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6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5"/>
      <c r="AD195" s="105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18"/>
      <c r="BP195" s="118"/>
      <c r="BQ195" s="118"/>
      <c r="BR195" s="118"/>
      <c r="BS195" s="118"/>
      <c r="BT195" s="118"/>
      <c r="BU195" s="118"/>
      <c r="BV195" s="118"/>
      <c r="BW195" s="118"/>
      <c r="BX195" s="118"/>
      <c r="BY195" s="118"/>
      <c r="BZ195" s="118"/>
      <c r="CA195" s="118"/>
      <c r="CB195" s="29">
        <f>+CB17</f>
        <v>0</v>
      </c>
      <c r="CC195" s="29">
        <f t="shared" ref="CC195:DO195" si="109">+CC17</f>
        <v>0</v>
      </c>
      <c r="CD195" s="29">
        <f t="shared" si="109"/>
        <v>0</v>
      </c>
      <c r="CE195" s="29">
        <f t="shared" si="109"/>
        <v>0</v>
      </c>
      <c r="CF195" s="29">
        <f t="shared" si="109"/>
        <v>0</v>
      </c>
      <c r="CG195" s="29">
        <f t="shared" si="109"/>
        <v>0</v>
      </c>
      <c r="CH195" s="29">
        <f t="shared" si="109"/>
        <v>0</v>
      </c>
      <c r="CI195" s="29">
        <f t="shared" si="109"/>
        <v>0</v>
      </c>
      <c r="CJ195" s="29">
        <f t="shared" si="109"/>
        <v>0</v>
      </c>
      <c r="CK195" s="29">
        <f t="shared" si="109"/>
        <v>0</v>
      </c>
      <c r="CL195" s="29">
        <f t="shared" si="109"/>
        <v>0</v>
      </c>
      <c r="CM195" s="29">
        <f t="shared" si="109"/>
        <v>0</v>
      </c>
      <c r="CN195" s="29">
        <f t="shared" si="109"/>
        <v>0</v>
      </c>
      <c r="CO195" s="29">
        <f t="shared" si="109"/>
        <v>0</v>
      </c>
      <c r="CP195" s="29">
        <f t="shared" si="109"/>
        <v>0</v>
      </c>
      <c r="CQ195" s="29">
        <f t="shared" si="109"/>
        <v>0</v>
      </c>
      <c r="CR195" s="29">
        <f t="shared" si="109"/>
        <v>0</v>
      </c>
      <c r="CS195" s="29">
        <f t="shared" si="109"/>
        <v>0</v>
      </c>
      <c r="CT195" s="29">
        <f t="shared" si="109"/>
        <v>0</v>
      </c>
      <c r="CU195" s="29">
        <f t="shared" si="109"/>
        <v>0</v>
      </c>
      <c r="CV195" s="29">
        <f t="shared" si="109"/>
        <v>0</v>
      </c>
      <c r="CW195" s="29">
        <f t="shared" si="109"/>
        <v>0</v>
      </c>
      <c r="CX195" s="29">
        <f t="shared" si="109"/>
        <v>0</v>
      </c>
      <c r="CY195" s="29">
        <f t="shared" si="109"/>
        <v>0</v>
      </c>
      <c r="CZ195" s="29">
        <f t="shared" si="109"/>
        <v>0</v>
      </c>
      <c r="DA195" s="29">
        <f t="shared" si="109"/>
        <v>0</v>
      </c>
      <c r="DB195" s="29">
        <f t="shared" si="109"/>
        <v>0</v>
      </c>
      <c r="DC195" s="29">
        <f t="shared" si="109"/>
        <v>0</v>
      </c>
      <c r="DD195" s="29">
        <f t="shared" si="109"/>
        <v>0</v>
      </c>
      <c r="DE195" s="29">
        <f t="shared" si="109"/>
        <v>0</v>
      </c>
      <c r="DF195" s="29">
        <f t="shared" si="109"/>
        <v>0</v>
      </c>
      <c r="DG195" s="29">
        <f t="shared" si="109"/>
        <v>0</v>
      </c>
      <c r="DH195" s="29">
        <f t="shared" si="109"/>
        <v>0</v>
      </c>
      <c r="DI195" s="29">
        <f t="shared" si="109"/>
        <v>0</v>
      </c>
      <c r="DJ195" s="29">
        <f t="shared" si="109"/>
        <v>0</v>
      </c>
      <c r="DK195" s="29">
        <f t="shared" si="109"/>
        <v>0</v>
      </c>
      <c r="DL195" s="29">
        <f t="shared" si="109"/>
        <v>0</v>
      </c>
      <c r="DM195" s="29">
        <f t="shared" si="109"/>
        <v>0</v>
      </c>
      <c r="DN195" s="29">
        <f t="shared" si="109"/>
        <v>0</v>
      </c>
      <c r="DO195" s="29">
        <f t="shared" si="109"/>
        <v>0.05</v>
      </c>
      <c r="DP195" s="29">
        <f t="shared" ref="DP195" si="110">+DP17</f>
        <v>0</v>
      </c>
    </row>
    <row r="196" spans="2:120" ht="20.100000000000001" customHeight="1" x14ac:dyDescent="0.25">
      <c r="B196" s="334" t="s">
        <v>150</v>
      </c>
      <c r="C196" s="335"/>
      <c r="D196" s="336"/>
      <c r="E196" s="336"/>
      <c r="F196" s="336"/>
      <c r="G196" s="336"/>
      <c r="H196" s="336"/>
      <c r="I196" s="336"/>
      <c r="J196" s="336"/>
      <c r="K196" s="336"/>
      <c r="L196" s="336"/>
      <c r="M196" s="336"/>
      <c r="N196" s="336"/>
      <c r="O196" s="336"/>
      <c r="P196" s="337"/>
      <c r="Q196" s="338"/>
      <c r="R196" s="338"/>
      <c r="S196" s="338"/>
      <c r="T196" s="338"/>
      <c r="U196" s="338"/>
      <c r="V196" s="338"/>
      <c r="W196" s="338"/>
      <c r="X196" s="338"/>
      <c r="Y196" s="338"/>
      <c r="Z196" s="338"/>
      <c r="AA196" s="338"/>
      <c r="AB196" s="338"/>
      <c r="AC196" s="339"/>
      <c r="AD196" s="339"/>
      <c r="AE196" s="336"/>
      <c r="AF196" s="336"/>
      <c r="AG196" s="336"/>
      <c r="AH196" s="336"/>
      <c r="AI196" s="336"/>
      <c r="AJ196" s="336"/>
      <c r="AK196" s="336"/>
      <c r="AL196" s="336"/>
      <c r="AM196" s="336"/>
      <c r="AN196" s="336"/>
      <c r="AO196" s="336"/>
      <c r="AP196" s="336"/>
      <c r="AQ196" s="336"/>
      <c r="AR196" s="336"/>
      <c r="AS196" s="336"/>
      <c r="AT196" s="336"/>
      <c r="AU196" s="336"/>
      <c r="AV196" s="336"/>
      <c r="AW196" s="336"/>
      <c r="AX196" s="336"/>
      <c r="AY196" s="336"/>
      <c r="AZ196" s="336"/>
      <c r="BA196" s="336"/>
      <c r="BB196" s="336"/>
      <c r="BC196" s="336"/>
      <c r="BD196" s="336"/>
      <c r="BE196" s="336"/>
      <c r="BF196" s="336"/>
      <c r="BG196" s="336"/>
      <c r="BH196" s="336"/>
      <c r="BI196" s="336"/>
      <c r="BJ196" s="336"/>
      <c r="BK196" s="336"/>
      <c r="BL196" s="336"/>
      <c r="BM196" s="336"/>
      <c r="BN196" s="336"/>
      <c r="BO196" s="336"/>
      <c r="BP196" s="336"/>
      <c r="BQ196" s="336"/>
      <c r="BR196" s="336"/>
      <c r="BS196" s="336"/>
      <c r="BT196" s="336"/>
      <c r="BU196" s="336"/>
      <c r="BV196" s="336"/>
      <c r="BW196" s="336"/>
      <c r="BX196" s="336"/>
      <c r="BY196" s="336"/>
      <c r="BZ196" s="336"/>
      <c r="CA196" s="336"/>
      <c r="CB196" s="352">
        <f t="shared" ref="CB196:DN196" si="111">SUM(CB197:CB205)</f>
        <v>5571.6336878048014</v>
      </c>
      <c r="CC196" s="352">
        <f t="shared" si="111"/>
        <v>4478.8057195518004</v>
      </c>
      <c r="CD196" s="352">
        <f t="shared" si="111"/>
        <v>4736.3417650191986</v>
      </c>
      <c r="CE196" s="352">
        <f t="shared" si="111"/>
        <v>5908.6052673633994</v>
      </c>
      <c r="CF196" s="352">
        <f t="shared" si="111"/>
        <v>4496.2998157111997</v>
      </c>
      <c r="CG196" s="352">
        <f t="shared" si="111"/>
        <v>5054.1233430226002</v>
      </c>
      <c r="CH196" s="352">
        <f t="shared" si="111"/>
        <v>3953.6048690754001</v>
      </c>
      <c r="CI196" s="352">
        <f t="shared" si="111"/>
        <v>4349.7098469566008</v>
      </c>
      <c r="CJ196" s="352">
        <f t="shared" si="111"/>
        <v>4113.7246347946002</v>
      </c>
      <c r="CK196" s="352">
        <f t="shared" si="111"/>
        <v>5437.5189603882</v>
      </c>
      <c r="CL196" s="352">
        <f t="shared" si="111"/>
        <v>3793.1612220390002</v>
      </c>
      <c r="CM196" s="352">
        <f t="shared" si="111"/>
        <v>8808.459308026002</v>
      </c>
      <c r="CN196" s="352">
        <f t="shared" si="111"/>
        <v>60701.988439752808</v>
      </c>
      <c r="CO196" s="352">
        <f t="shared" si="111"/>
        <v>4851.9121651937994</v>
      </c>
      <c r="CP196" s="352">
        <f t="shared" si="111"/>
        <v>4787.3884944312003</v>
      </c>
      <c r="CQ196" s="352">
        <f t="shared" si="111"/>
        <v>8016.0579127131996</v>
      </c>
      <c r="CR196" s="352">
        <f t="shared" si="111"/>
        <v>8888.0407679686014</v>
      </c>
      <c r="CS196" s="352">
        <f t="shared" si="111"/>
        <v>7518.3576597723968</v>
      </c>
      <c r="CT196" s="352">
        <f t="shared" si="111"/>
        <v>6454.7380509317991</v>
      </c>
      <c r="CU196" s="352">
        <f t="shared" si="111"/>
        <v>4955.5009089194009</v>
      </c>
      <c r="CV196" s="352">
        <f t="shared" si="111"/>
        <v>5577.9716573084006</v>
      </c>
      <c r="CW196" s="352">
        <f t="shared" si="111"/>
        <v>5623.4346014321991</v>
      </c>
      <c r="CX196" s="352">
        <f t="shared" si="111"/>
        <v>5188.2527657254004</v>
      </c>
      <c r="CY196" s="352">
        <f t="shared" si="111"/>
        <v>6854.514861580401</v>
      </c>
      <c r="CZ196" s="352">
        <f t="shared" si="111"/>
        <v>5314.4497950180012</v>
      </c>
      <c r="DA196" s="352">
        <f t="shared" si="111"/>
        <v>74030.619640994817</v>
      </c>
      <c r="DB196" s="352">
        <f t="shared" si="111"/>
        <v>4320.2583154304002</v>
      </c>
      <c r="DC196" s="352">
        <f t="shared" si="111"/>
        <v>4422.7768202660009</v>
      </c>
      <c r="DD196" s="352">
        <f t="shared" si="111"/>
        <v>6374.9280546853997</v>
      </c>
      <c r="DE196" s="352">
        <f t="shared" si="111"/>
        <v>6122.5081385650019</v>
      </c>
      <c r="DF196" s="352">
        <f t="shared" si="111"/>
        <v>11282.360771418802</v>
      </c>
      <c r="DG196" s="352">
        <f t="shared" si="111"/>
        <v>8638.4395346787987</v>
      </c>
      <c r="DH196" s="352">
        <f t="shared" si="111"/>
        <v>7683.3558550154021</v>
      </c>
      <c r="DI196" s="352">
        <f t="shared" si="111"/>
        <v>8084.5675462076006</v>
      </c>
      <c r="DJ196" s="352">
        <f t="shared" si="111"/>
        <v>7484.7727069332013</v>
      </c>
      <c r="DK196" s="352">
        <f t="shared" si="111"/>
        <v>6182.2952305408007</v>
      </c>
      <c r="DL196" s="352">
        <f t="shared" si="111"/>
        <v>5210.4362839339992</v>
      </c>
      <c r="DM196" s="352">
        <f t="shared" si="111"/>
        <v>7154.2468841479995</v>
      </c>
      <c r="DN196" s="353">
        <f t="shared" si="111"/>
        <v>82960.946141823399</v>
      </c>
      <c r="DO196" s="353">
        <f t="shared" ref="DO196:DP196" si="112">SUM(DO197:DO205)</f>
        <v>6848.4621568761995</v>
      </c>
      <c r="DP196" s="353">
        <f t="shared" si="112"/>
        <v>5128.4152622163992</v>
      </c>
    </row>
    <row r="197" spans="2:120" ht="20.100000000000001" customHeight="1" x14ac:dyDescent="0.25">
      <c r="B197" s="186" t="s">
        <v>104</v>
      </c>
      <c r="CB197" s="29">
        <f t="shared" ref="CB197:DL197" si="113">+CB82+CB90</f>
        <v>0.57605011520000005</v>
      </c>
      <c r="CC197" s="29">
        <f t="shared" si="113"/>
        <v>0.54140690939999991</v>
      </c>
      <c r="CD197" s="29">
        <f t="shared" si="113"/>
        <v>0.48607799099999993</v>
      </c>
      <c r="CE197" s="29">
        <f t="shared" si="113"/>
        <v>0.43117048240000017</v>
      </c>
      <c r="CF197" s="29">
        <f t="shared" si="113"/>
        <v>1.1162819751999999</v>
      </c>
      <c r="CG197" s="29">
        <f t="shared" si="113"/>
        <v>0.4747330602</v>
      </c>
      <c r="CH197" s="29">
        <f t="shared" si="113"/>
        <v>2.3541977185999996</v>
      </c>
      <c r="CI197" s="29">
        <f t="shared" si="113"/>
        <v>0.40868923340000002</v>
      </c>
      <c r="CJ197" s="29">
        <f t="shared" si="113"/>
        <v>48.520121097000001</v>
      </c>
      <c r="CK197" s="29">
        <f t="shared" si="113"/>
        <v>2.131081295</v>
      </c>
      <c r="CL197" s="29">
        <f t="shared" si="113"/>
        <v>1.0520450038000002</v>
      </c>
      <c r="CM197" s="29">
        <f t="shared" si="113"/>
        <v>9.1902528885999999</v>
      </c>
      <c r="CN197" s="29">
        <f t="shared" si="113"/>
        <v>67.282107769800007</v>
      </c>
      <c r="CO197" s="29">
        <f t="shared" si="113"/>
        <v>1.0579625084000002</v>
      </c>
      <c r="CP197" s="29">
        <f t="shared" si="113"/>
        <v>0.9025004338</v>
      </c>
      <c r="CQ197" s="29">
        <f t="shared" si="113"/>
        <v>0.36255058839999998</v>
      </c>
      <c r="CR197" s="29">
        <f t="shared" si="113"/>
        <v>0.91117785360000025</v>
      </c>
      <c r="CS197" s="29">
        <f t="shared" si="113"/>
        <v>0.47214244979999997</v>
      </c>
      <c r="CT197" s="29">
        <f t="shared" si="113"/>
        <v>0.69992490819999997</v>
      </c>
      <c r="CU197" s="29">
        <f t="shared" si="113"/>
        <v>0.78081020779999999</v>
      </c>
      <c r="CV197" s="29">
        <f t="shared" si="113"/>
        <v>3.8009929160000002</v>
      </c>
      <c r="CW197" s="29">
        <f t="shared" si="113"/>
        <v>0.65524524799999995</v>
      </c>
      <c r="CX197" s="29">
        <f t="shared" si="113"/>
        <v>0.48607785379999985</v>
      </c>
      <c r="CY197" s="29">
        <f t="shared" si="113"/>
        <v>0.6688270876000002</v>
      </c>
      <c r="CZ197" s="29">
        <f t="shared" si="113"/>
        <v>0.77135836260000035</v>
      </c>
      <c r="DA197" s="29">
        <f t="shared" si="113"/>
        <v>11.569570418</v>
      </c>
      <c r="DB197" s="29">
        <f t="shared" si="113"/>
        <v>1.3082516664000001</v>
      </c>
      <c r="DC197" s="29">
        <f t="shared" si="113"/>
        <v>1.4178705562000005</v>
      </c>
      <c r="DD197" s="29">
        <f t="shared" si="113"/>
        <v>1.2255536118000001</v>
      </c>
      <c r="DE197" s="29">
        <f t="shared" si="113"/>
        <v>1.0179400336</v>
      </c>
      <c r="DF197" s="29">
        <f t="shared" si="113"/>
        <v>8.6374738828000019</v>
      </c>
      <c r="DG197" s="29">
        <f t="shared" si="113"/>
        <v>0.71329779219999945</v>
      </c>
      <c r="DH197" s="29">
        <f t="shared" si="113"/>
        <v>1.2193561506000004</v>
      </c>
      <c r="DI197" s="29">
        <f t="shared" si="113"/>
        <v>4.7609014655999999</v>
      </c>
      <c r="DJ197" s="29">
        <f t="shared" si="113"/>
        <v>1.0757561135999998</v>
      </c>
      <c r="DK197" s="29">
        <f t="shared" si="113"/>
        <v>0.87956875720000005</v>
      </c>
      <c r="DL197" s="29">
        <f t="shared" si="113"/>
        <v>1.9903700040000001</v>
      </c>
      <c r="DM197" s="29">
        <f t="shared" ref="DM197:DN197" si="114">+DM82+DM90</f>
        <v>1.2402044451999998</v>
      </c>
      <c r="DN197" s="29">
        <f t="shared" si="114"/>
        <v>25.486544479200003</v>
      </c>
      <c r="DO197" s="29">
        <f t="shared" ref="DO197:DP197" si="115">+DO82+DO90</f>
        <v>1.4668775729999999</v>
      </c>
      <c r="DP197" s="29">
        <f t="shared" si="115"/>
        <v>31.3601059772</v>
      </c>
    </row>
    <row r="198" spans="2:120" ht="20.100000000000001" customHeight="1" x14ac:dyDescent="0.25">
      <c r="B198" s="186" t="s">
        <v>105</v>
      </c>
      <c r="CB198" s="29">
        <f t="shared" ref="CB198:DL198" si="116">+CB71+CB72+CB73</f>
        <v>0</v>
      </c>
      <c r="CC198" s="29">
        <f t="shared" si="116"/>
        <v>0</v>
      </c>
      <c r="CD198" s="29">
        <f t="shared" si="116"/>
        <v>0</v>
      </c>
      <c r="CE198" s="29">
        <f t="shared" si="116"/>
        <v>0</v>
      </c>
      <c r="CF198" s="29">
        <f t="shared" si="116"/>
        <v>0</v>
      </c>
      <c r="CG198" s="29">
        <f t="shared" si="116"/>
        <v>18.873070104</v>
      </c>
      <c r="CH198" s="29">
        <f t="shared" si="116"/>
        <v>30.541567896</v>
      </c>
      <c r="CI198" s="29">
        <f t="shared" si="116"/>
        <v>38.779908456800001</v>
      </c>
      <c r="CJ198" s="29">
        <f t="shared" si="116"/>
        <v>24.982430793600003</v>
      </c>
      <c r="CK198" s="29">
        <f t="shared" si="116"/>
        <v>35.348325923399997</v>
      </c>
      <c r="CL198" s="29">
        <f t="shared" si="116"/>
        <v>32.190682535199997</v>
      </c>
      <c r="CM198" s="29">
        <f t="shared" si="116"/>
        <v>30.886140550999997</v>
      </c>
      <c r="CN198" s="29">
        <f t="shared" si="116"/>
        <v>211.60212625999998</v>
      </c>
      <c r="CO198" s="29">
        <f t="shared" si="116"/>
        <v>28.965602397200001</v>
      </c>
      <c r="CP198" s="29">
        <f t="shared" si="116"/>
        <v>16.679511084600001</v>
      </c>
      <c r="CQ198" s="29">
        <f t="shared" si="116"/>
        <v>5.8346684536</v>
      </c>
      <c r="CR198" s="29">
        <f t="shared" si="116"/>
        <v>7.9612679734</v>
      </c>
      <c r="CS198" s="29">
        <f t="shared" si="116"/>
        <v>7.275341924200001</v>
      </c>
      <c r="CT198" s="29">
        <f t="shared" si="116"/>
        <v>5.4906728618000002</v>
      </c>
      <c r="CU198" s="29">
        <f t="shared" si="116"/>
        <v>0.27454687259999999</v>
      </c>
      <c r="CV198" s="29">
        <f t="shared" si="116"/>
        <v>7.5493333426000007</v>
      </c>
      <c r="CW198" s="29">
        <f t="shared" si="116"/>
        <v>0.65205123200000004</v>
      </c>
      <c r="CX198" s="29">
        <f t="shared" si="116"/>
        <v>0.3775566326</v>
      </c>
      <c r="CY198" s="29">
        <f t="shared" si="116"/>
        <v>105.23339559179999</v>
      </c>
      <c r="CZ198" s="29">
        <f t="shared" si="116"/>
        <v>207.87372085620001</v>
      </c>
      <c r="DA198" s="29">
        <f t="shared" si="116"/>
        <v>394.16766922260001</v>
      </c>
      <c r="DB198" s="29">
        <f t="shared" si="116"/>
        <v>105.022141</v>
      </c>
      <c r="DC198" s="29">
        <f t="shared" si="116"/>
        <v>0</v>
      </c>
      <c r="DD198" s="29">
        <f t="shared" si="116"/>
        <v>0</v>
      </c>
      <c r="DE198" s="29">
        <f t="shared" si="116"/>
        <v>164.64628828760002</v>
      </c>
      <c r="DF198" s="29">
        <f t="shared" si="116"/>
        <v>126.04411365000001</v>
      </c>
      <c r="DG198" s="29">
        <f t="shared" si="116"/>
        <v>89.18</v>
      </c>
      <c r="DH198" s="29">
        <f t="shared" si="116"/>
        <v>89.220874143800003</v>
      </c>
      <c r="DI198" s="29">
        <f t="shared" si="116"/>
        <v>363.6428834248</v>
      </c>
      <c r="DJ198" s="29">
        <f t="shared" si="116"/>
        <v>212.6757208562</v>
      </c>
      <c r="DK198" s="29">
        <f t="shared" si="116"/>
        <v>202.41532834180001</v>
      </c>
      <c r="DL198" s="29">
        <f t="shared" si="116"/>
        <v>102.91572085620001</v>
      </c>
      <c r="DM198" s="29">
        <f t="shared" ref="DM198:DN198" si="117">+DM71+DM72+DM73</f>
        <v>96.04</v>
      </c>
      <c r="DN198" s="29">
        <f t="shared" si="117"/>
        <v>1551.8030705604001</v>
      </c>
      <c r="DO198" s="29">
        <f t="shared" ref="DO198:DP198" si="118">+DO71+DO72+DO73</f>
        <v>370.55319006860003</v>
      </c>
      <c r="DP198" s="29">
        <f t="shared" si="118"/>
        <v>0</v>
      </c>
    </row>
    <row r="199" spans="2:120" ht="20.100000000000001" customHeight="1" x14ac:dyDescent="0.25">
      <c r="B199" s="186" t="s">
        <v>106</v>
      </c>
      <c r="CB199" s="29">
        <f>+CB61</f>
        <v>0</v>
      </c>
      <c r="CC199" s="29">
        <f t="shared" ref="CC199:DP199" si="119">+CC61</f>
        <v>0</v>
      </c>
      <c r="CD199" s="29">
        <f t="shared" si="119"/>
        <v>0</v>
      </c>
      <c r="CE199" s="29">
        <f t="shared" si="119"/>
        <v>0</v>
      </c>
      <c r="CF199" s="29">
        <f t="shared" si="119"/>
        <v>0</v>
      </c>
      <c r="CG199" s="29">
        <f t="shared" si="119"/>
        <v>0</v>
      </c>
      <c r="CH199" s="29">
        <f t="shared" si="119"/>
        <v>0</v>
      </c>
      <c r="CI199" s="29">
        <f t="shared" si="119"/>
        <v>0</v>
      </c>
      <c r="CJ199" s="29">
        <f t="shared" si="119"/>
        <v>0</v>
      </c>
      <c r="CK199" s="29">
        <f t="shared" si="119"/>
        <v>0.34300000000000003</v>
      </c>
      <c r="CL199" s="29">
        <f t="shared" si="119"/>
        <v>0</v>
      </c>
      <c r="CM199" s="29">
        <f t="shared" si="119"/>
        <v>0</v>
      </c>
      <c r="CN199" s="29">
        <f t="shared" si="119"/>
        <v>0.34300000000000003</v>
      </c>
      <c r="CO199" s="29">
        <f t="shared" si="119"/>
        <v>0</v>
      </c>
      <c r="CP199" s="29">
        <f t="shared" si="119"/>
        <v>0</v>
      </c>
      <c r="CQ199" s="29">
        <f t="shared" si="119"/>
        <v>0</v>
      </c>
      <c r="CR199" s="29">
        <f t="shared" si="119"/>
        <v>0</v>
      </c>
      <c r="CS199" s="29">
        <f t="shared" si="119"/>
        <v>0</v>
      </c>
      <c r="CT199" s="29">
        <f t="shared" si="119"/>
        <v>0</v>
      </c>
      <c r="CU199" s="29">
        <f t="shared" si="119"/>
        <v>0</v>
      </c>
      <c r="CV199" s="29">
        <f t="shared" si="119"/>
        <v>0</v>
      </c>
      <c r="CW199" s="29">
        <f t="shared" si="119"/>
        <v>0</v>
      </c>
      <c r="CX199" s="29">
        <f t="shared" si="119"/>
        <v>0</v>
      </c>
      <c r="CY199" s="29">
        <f t="shared" si="119"/>
        <v>0</v>
      </c>
      <c r="CZ199" s="29">
        <f t="shared" si="119"/>
        <v>0</v>
      </c>
      <c r="DA199" s="29">
        <f t="shared" si="119"/>
        <v>0</v>
      </c>
      <c r="DB199" s="29">
        <f t="shared" si="119"/>
        <v>0</v>
      </c>
      <c r="DC199" s="29">
        <f t="shared" si="119"/>
        <v>0.13719999999999999</v>
      </c>
      <c r="DD199" s="29">
        <f t="shared" si="119"/>
        <v>0</v>
      </c>
      <c r="DE199" s="29">
        <f t="shared" si="119"/>
        <v>0</v>
      </c>
      <c r="DF199" s="29">
        <f t="shared" si="119"/>
        <v>0</v>
      </c>
      <c r="DG199" s="29">
        <f t="shared" si="119"/>
        <v>0</v>
      </c>
      <c r="DH199" s="29">
        <f t="shared" si="119"/>
        <v>0</v>
      </c>
      <c r="DI199" s="29">
        <f t="shared" si="119"/>
        <v>0</v>
      </c>
      <c r="DJ199" s="29">
        <f t="shared" si="119"/>
        <v>0</v>
      </c>
      <c r="DK199" s="29">
        <f t="shared" si="119"/>
        <v>0</v>
      </c>
      <c r="DL199" s="29">
        <f t="shared" si="119"/>
        <v>0</v>
      </c>
      <c r="DM199" s="29">
        <f t="shared" si="119"/>
        <v>0</v>
      </c>
      <c r="DN199" s="29">
        <f t="shared" si="119"/>
        <v>0.13719999999999999</v>
      </c>
      <c r="DO199" s="29">
        <f t="shared" si="119"/>
        <v>0</v>
      </c>
      <c r="DP199" s="29">
        <f t="shared" si="119"/>
        <v>0</v>
      </c>
    </row>
    <row r="200" spans="2:120" ht="20.100000000000001" customHeight="1" x14ac:dyDescent="0.25">
      <c r="B200" s="186" t="s">
        <v>157</v>
      </c>
      <c r="CB200" s="29">
        <f t="shared" ref="CB200:DL200" si="120">+CB60+CB59</f>
        <v>0</v>
      </c>
      <c r="CC200" s="29">
        <f t="shared" si="120"/>
        <v>0</v>
      </c>
      <c r="CD200" s="29">
        <f t="shared" si="120"/>
        <v>0</v>
      </c>
      <c r="CE200" s="29">
        <f t="shared" si="120"/>
        <v>0</v>
      </c>
      <c r="CF200" s="29">
        <f t="shared" si="120"/>
        <v>0</v>
      </c>
      <c r="CG200" s="29">
        <f t="shared" si="120"/>
        <v>0</v>
      </c>
      <c r="CH200" s="29">
        <f t="shared" si="120"/>
        <v>0</v>
      </c>
      <c r="CI200" s="29">
        <f t="shared" si="120"/>
        <v>0</v>
      </c>
      <c r="CJ200" s="29">
        <f t="shared" si="120"/>
        <v>0</v>
      </c>
      <c r="CK200" s="29">
        <f t="shared" si="120"/>
        <v>0</v>
      </c>
      <c r="CL200" s="29">
        <f t="shared" si="120"/>
        <v>0</v>
      </c>
      <c r="CM200" s="29">
        <f t="shared" si="120"/>
        <v>0</v>
      </c>
      <c r="CN200" s="29">
        <f t="shared" si="120"/>
        <v>0</v>
      </c>
      <c r="CO200" s="29">
        <f t="shared" si="120"/>
        <v>0</v>
      </c>
      <c r="CP200" s="29">
        <f t="shared" si="120"/>
        <v>0</v>
      </c>
      <c r="CQ200" s="29">
        <f t="shared" si="120"/>
        <v>0</v>
      </c>
      <c r="CR200" s="29">
        <f t="shared" si="120"/>
        <v>0</v>
      </c>
      <c r="CS200" s="29">
        <f t="shared" si="120"/>
        <v>0</v>
      </c>
      <c r="CT200" s="29">
        <f t="shared" si="120"/>
        <v>0</v>
      </c>
      <c r="CU200" s="29">
        <f t="shared" si="120"/>
        <v>0</v>
      </c>
      <c r="CV200" s="29">
        <f t="shared" si="120"/>
        <v>0</v>
      </c>
      <c r="CW200" s="29">
        <f t="shared" si="120"/>
        <v>0</v>
      </c>
      <c r="CX200" s="29">
        <f t="shared" si="120"/>
        <v>0</v>
      </c>
      <c r="CY200" s="29">
        <f t="shared" si="120"/>
        <v>0</v>
      </c>
      <c r="CZ200" s="29">
        <f t="shared" si="120"/>
        <v>0</v>
      </c>
      <c r="DA200" s="29">
        <f t="shared" si="120"/>
        <v>0</v>
      </c>
      <c r="DB200" s="29">
        <f t="shared" si="120"/>
        <v>0</v>
      </c>
      <c r="DC200" s="29">
        <f t="shared" si="120"/>
        <v>0</v>
      </c>
      <c r="DD200" s="29">
        <f t="shared" si="120"/>
        <v>0</v>
      </c>
      <c r="DE200" s="29">
        <f t="shared" si="120"/>
        <v>0</v>
      </c>
      <c r="DF200" s="29">
        <f t="shared" si="120"/>
        <v>0</v>
      </c>
      <c r="DG200" s="29">
        <f t="shared" si="120"/>
        <v>0</v>
      </c>
      <c r="DH200" s="29">
        <f t="shared" si="120"/>
        <v>0</v>
      </c>
      <c r="DI200" s="29">
        <f t="shared" si="120"/>
        <v>0</v>
      </c>
      <c r="DJ200" s="29">
        <f t="shared" si="120"/>
        <v>0</v>
      </c>
      <c r="DK200" s="29">
        <f t="shared" si="120"/>
        <v>0</v>
      </c>
      <c r="DL200" s="29">
        <f t="shared" si="120"/>
        <v>0</v>
      </c>
      <c r="DM200" s="29">
        <f t="shared" ref="DM200:DN200" si="121">+DM60+DM59</f>
        <v>0</v>
      </c>
      <c r="DN200" s="29">
        <f t="shared" si="121"/>
        <v>0</v>
      </c>
      <c r="DO200" s="29">
        <f t="shared" ref="DO200:DP200" si="122">+DO60+DO59</f>
        <v>0</v>
      </c>
      <c r="DP200" s="29">
        <f t="shared" si="122"/>
        <v>0</v>
      </c>
    </row>
    <row r="201" spans="2:120" ht="20.100000000000001" customHeight="1" x14ac:dyDescent="0.25">
      <c r="B201" s="186" t="s">
        <v>107</v>
      </c>
      <c r="CB201" s="29">
        <v>0</v>
      </c>
      <c r="CC201" s="29">
        <v>0</v>
      </c>
      <c r="CD201" s="29">
        <v>0</v>
      </c>
      <c r="CE201" s="29">
        <v>0</v>
      </c>
      <c r="CF201" s="29">
        <v>0</v>
      </c>
      <c r="CG201" s="29">
        <v>0</v>
      </c>
      <c r="CH201" s="29">
        <v>0</v>
      </c>
      <c r="CI201" s="29">
        <v>0</v>
      </c>
      <c r="CJ201" s="29">
        <v>0</v>
      </c>
      <c r="CK201" s="29">
        <v>0</v>
      </c>
      <c r="CL201" s="29">
        <v>0</v>
      </c>
      <c r="CM201" s="29">
        <v>0</v>
      </c>
      <c r="CN201" s="29">
        <v>0</v>
      </c>
      <c r="CO201" s="29">
        <v>0</v>
      </c>
      <c r="CP201" s="29">
        <v>0</v>
      </c>
      <c r="CQ201" s="29">
        <v>0</v>
      </c>
      <c r="CR201" s="29">
        <v>0</v>
      </c>
      <c r="CS201" s="29">
        <v>0</v>
      </c>
      <c r="CT201" s="29">
        <v>0</v>
      </c>
      <c r="CU201" s="29">
        <v>0</v>
      </c>
      <c r="CV201" s="29">
        <v>0</v>
      </c>
      <c r="CW201" s="29">
        <v>0</v>
      </c>
      <c r="CX201" s="29">
        <v>0</v>
      </c>
      <c r="CY201" s="29">
        <v>0</v>
      </c>
      <c r="CZ201" s="29">
        <v>0</v>
      </c>
      <c r="DA201" s="29">
        <v>0</v>
      </c>
      <c r="DB201" s="29">
        <v>0</v>
      </c>
      <c r="DC201" s="29">
        <v>0</v>
      </c>
      <c r="DD201" s="29">
        <v>0</v>
      </c>
      <c r="DE201" s="29">
        <v>0</v>
      </c>
      <c r="DF201" s="29">
        <v>0</v>
      </c>
      <c r="DG201" s="29">
        <v>0</v>
      </c>
      <c r="DH201" s="29">
        <v>0</v>
      </c>
      <c r="DI201" s="29">
        <v>0</v>
      </c>
      <c r="DJ201" s="29">
        <v>0</v>
      </c>
      <c r="DK201" s="29">
        <v>0</v>
      </c>
      <c r="DL201" s="29">
        <v>0</v>
      </c>
      <c r="DM201" s="29">
        <v>0</v>
      </c>
      <c r="DN201" s="29">
        <v>0</v>
      </c>
      <c r="DO201" s="29">
        <v>0</v>
      </c>
      <c r="DP201" s="29">
        <v>0</v>
      </c>
    </row>
    <row r="202" spans="2:120" ht="20.100000000000001" customHeight="1" x14ac:dyDescent="0.25">
      <c r="B202" s="186" t="s">
        <v>108</v>
      </c>
      <c r="CB202" s="29">
        <f t="shared" ref="CB202:DL202" si="123">+CB57+CB58+CB83+CB84</f>
        <v>151.4399926648</v>
      </c>
      <c r="CC202" s="29">
        <f t="shared" si="123"/>
        <v>428.51518329759995</v>
      </c>
      <c r="CD202" s="29">
        <f t="shared" si="123"/>
        <v>273.73227641199998</v>
      </c>
      <c r="CE202" s="29">
        <f t="shared" si="123"/>
        <v>692.43819135959984</v>
      </c>
      <c r="CF202" s="29">
        <f t="shared" si="123"/>
        <v>182.12109803719994</v>
      </c>
      <c r="CG202" s="29">
        <f t="shared" si="123"/>
        <v>540.66012019599998</v>
      </c>
      <c r="CH202" s="29">
        <f t="shared" si="123"/>
        <v>322.93950985799989</v>
      </c>
      <c r="CI202" s="29">
        <f t="shared" si="123"/>
        <v>150.18025505559999</v>
      </c>
      <c r="CJ202" s="29">
        <f t="shared" si="123"/>
        <v>208.5021578416</v>
      </c>
      <c r="CK202" s="29">
        <f t="shared" si="123"/>
        <v>275.03598991399997</v>
      </c>
      <c r="CL202" s="29">
        <f t="shared" si="123"/>
        <v>168.84752721760003</v>
      </c>
      <c r="CM202" s="29">
        <f t="shared" si="123"/>
        <v>543.28950496240009</v>
      </c>
      <c r="CN202" s="29">
        <f t="shared" si="123"/>
        <v>3937.7018068163998</v>
      </c>
      <c r="CO202" s="29">
        <f t="shared" si="123"/>
        <v>524.08530636280011</v>
      </c>
      <c r="CP202" s="29">
        <f t="shared" si="123"/>
        <v>143.09386435400003</v>
      </c>
      <c r="CQ202" s="29">
        <f t="shared" si="123"/>
        <v>1206.5707133704002</v>
      </c>
      <c r="CR202" s="29">
        <f t="shared" si="123"/>
        <v>2010.3518554924003</v>
      </c>
      <c r="CS202" s="29">
        <f t="shared" si="123"/>
        <v>858.31315119759995</v>
      </c>
      <c r="CT202" s="29">
        <f t="shared" si="123"/>
        <v>616.252687638</v>
      </c>
      <c r="CU202" s="29">
        <f t="shared" si="123"/>
        <v>274.40715525439998</v>
      </c>
      <c r="CV202" s="29">
        <f t="shared" si="123"/>
        <v>237.52980715520002</v>
      </c>
      <c r="CW202" s="29">
        <f t="shared" si="123"/>
        <v>212.41272032399996</v>
      </c>
      <c r="CX202" s="29">
        <f t="shared" si="123"/>
        <v>298.80460860319999</v>
      </c>
      <c r="CY202" s="29">
        <f t="shared" si="123"/>
        <v>636.77245752399995</v>
      </c>
      <c r="CZ202" s="29">
        <f t="shared" si="123"/>
        <v>258.67501174759991</v>
      </c>
      <c r="DA202" s="29">
        <f t="shared" si="123"/>
        <v>7277.2693390236</v>
      </c>
      <c r="DB202" s="29">
        <f t="shared" si="123"/>
        <v>364.81829462119993</v>
      </c>
      <c r="DC202" s="29">
        <f t="shared" si="123"/>
        <v>379.04378510880008</v>
      </c>
      <c r="DD202" s="29">
        <f t="shared" si="123"/>
        <v>641.43755620840011</v>
      </c>
      <c r="DE202" s="29">
        <f t="shared" si="123"/>
        <v>261.8603868916</v>
      </c>
      <c r="DF202" s="29">
        <f t="shared" si="123"/>
        <v>380.40407207039993</v>
      </c>
      <c r="DG202" s="29">
        <f t="shared" si="123"/>
        <v>276.68243505280003</v>
      </c>
      <c r="DH202" s="29">
        <f t="shared" si="123"/>
        <v>355.18654990000005</v>
      </c>
      <c r="DI202" s="29">
        <f t="shared" si="123"/>
        <v>233.13979076639998</v>
      </c>
      <c r="DJ202" s="29">
        <f t="shared" si="123"/>
        <v>259.52618531840005</v>
      </c>
      <c r="DK202" s="29">
        <f t="shared" si="123"/>
        <v>233.06513503279996</v>
      </c>
      <c r="DL202" s="29">
        <f t="shared" si="123"/>
        <v>210.5013039808</v>
      </c>
      <c r="DM202" s="29">
        <f t="shared" ref="DM202:DN202" si="124">+DM57+DM58+DM83+DM84</f>
        <v>612.20447157240005</v>
      </c>
      <c r="DN202" s="29">
        <f t="shared" si="124"/>
        <v>4207.8699665240001</v>
      </c>
      <c r="DO202" s="29">
        <f t="shared" ref="DO202:DP202" si="125">+DO57+DO58+DO83+DO84</f>
        <v>261.69667518680001</v>
      </c>
      <c r="DP202" s="29">
        <f t="shared" si="125"/>
        <v>172.8195060452</v>
      </c>
    </row>
    <row r="203" spans="2:120" ht="20.100000000000001" customHeight="1" x14ac:dyDescent="0.25">
      <c r="B203" s="186" t="s">
        <v>109</v>
      </c>
      <c r="CB203" s="29">
        <f t="shared" ref="CB203:DL203" si="126">+CB56+CB63+CB67+CB68+CB70+CB74+CB75+CB76+CB77+CB78+CB85+CB86+CB87</f>
        <v>3194.1734190268012</v>
      </c>
      <c r="CC203" s="29">
        <f t="shared" si="126"/>
        <v>2250.8559837175999</v>
      </c>
      <c r="CD203" s="29">
        <f t="shared" si="126"/>
        <v>2202.2816666997996</v>
      </c>
      <c r="CE203" s="29">
        <f t="shared" si="126"/>
        <v>2038.6490633250005</v>
      </c>
      <c r="CF203" s="29">
        <f t="shared" si="126"/>
        <v>1661.8423214036002</v>
      </c>
      <c r="CG203" s="29">
        <f t="shared" si="126"/>
        <v>2095.6874273888002</v>
      </c>
      <c r="CH203" s="29">
        <f t="shared" si="126"/>
        <v>1731.1507707536</v>
      </c>
      <c r="CI203" s="29">
        <f t="shared" si="126"/>
        <v>2062.2807300032</v>
      </c>
      <c r="CJ203" s="29">
        <f t="shared" si="126"/>
        <v>1632.5211263788003</v>
      </c>
      <c r="CK203" s="29">
        <f t="shared" si="126"/>
        <v>2025.7205907050002</v>
      </c>
      <c r="CL203" s="29">
        <f t="shared" si="126"/>
        <v>1599.7410541840002</v>
      </c>
      <c r="CM203" s="29">
        <f t="shared" si="126"/>
        <v>3405.4418710451996</v>
      </c>
      <c r="CN203" s="29">
        <f t="shared" si="126"/>
        <v>25900.346024631403</v>
      </c>
      <c r="CO203" s="29">
        <f t="shared" si="126"/>
        <v>1926.2977822913997</v>
      </c>
      <c r="CP203" s="29">
        <f t="shared" si="126"/>
        <v>2453.4666887695998</v>
      </c>
      <c r="CQ203" s="29">
        <f t="shared" si="126"/>
        <v>3691.2354086496002</v>
      </c>
      <c r="CR203" s="29">
        <f t="shared" si="126"/>
        <v>2950.9426629284008</v>
      </c>
      <c r="CS203" s="29">
        <f t="shared" si="126"/>
        <v>2830.4380533352</v>
      </c>
      <c r="CT203" s="29">
        <f t="shared" si="126"/>
        <v>2926.8743027818009</v>
      </c>
      <c r="CU203" s="29">
        <f t="shared" si="126"/>
        <v>2579.3369545845999</v>
      </c>
      <c r="CV203" s="29">
        <f t="shared" si="126"/>
        <v>2974.0803263261996</v>
      </c>
      <c r="CW203" s="29">
        <f t="shared" si="126"/>
        <v>3291.1302361433995</v>
      </c>
      <c r="CX203" s="29">
        <f t="shared" si="126"/>
        <v>2833.2374706790006</v>
      </c>
      <c r="CY203" s="29">
        <f t="shared" si="126"/>
        <v>3878.3789132045999</v>
      </c>
      <c r="CZ203" s="29">
        <f t="shared" si="126"/>
        <v>2364.1851002644003</v>
      </c>
      <c r="DA203" s="29">
        <f t="shared" si="126"/>
        <v>34699.603899958202</v>
      </c>
      <c r="DB203" s="29">
        <f t="shared" si="126"/>
        <v>1986.6609457856002</v>
      </c>
      <c r="DC203" s="29">
        <f t="shared" si="126"/>
        <v>2286.5851782130003</v>
      </c>
      <c r="DD203" s="29">
        <f t="shared" si="126"/>
        <v>3265.1561817167994</v>
      </c>
      <c r="DE203" s="29">
        <f t="shared" si="126"/>
        <v>3593.2143043790006</v>
      </c>
      <c r="DF203" s="29">
        <f t="shared" si="126"/>
        <v>5757.8163403544004</v>
      </c>
      <c r="DG203" s="29">
        <f t="shared" si="126"/>
        <v>5532.1581663613997</v>
      </c>
      <c r="DH203" s="29">
        <f t="shared" si="126"/>
        <v>5170.2616395850009</v>
      </c>
      <c r="DI203" s="29">
        <f t="shared" si="126"/>
        <v>5300.2034967784002</v>
      </c>
      <c r="DJ203" s="29">
        <f t="shared" si="126"/>
        <v>4236.1921583393996</v>
      </c>
      <c r="DK203" s="29">
        <f t="shared" si="126"/>
        <v>3335.5449192393994</v>
      </c>
      <c r="DL203" s="29">
        <f t="shared" si="126"/>
        <v>2378.6971511309998</v>
      </c>
      <c r="DM203" s="29">
        <f t="shared" ref="DM203:DN203" si="127">+DM56+DM63+DM67+DM68+DM70+DM74+DM75+DM76+DM77+DM78+DM85+DM86+DM87</f>
        <v>3849.5061402588003</v>
      </c>
      <c r="DN203" s="29">
        <f t="shared" si="127"/>
        <v>46691.996622142207</v>
      </c>
      <c r="DO203" s="29">
        <f t="shared" ref="DO203:DP203" si="128">+DO56+DO63+DO67+DO68+DO70+DO74+DO75+DO76+DO77+DO78+DO85+DO86+DO87</f>
        <v>3712.380920913</v>
      </c>
      <c r="DP203" s="29">
        <f t="shared" si="128"/>
        <v>3298.0123492847997</v>
      </c>
    </row>
    <row r="204" spans="2:120" ht="20.100000000000001" customHeight="1" x14ac:dyDescent="0.25">
      <c r="B204" s="186" t="s">
        <v>110</v>
      </c>
      <c r="CB204" s="29">
        <f t="shared" ref="CB204:DL204" si="129">+CB62+CB69</f>
        <v>2146.5860767036002</v>
      </c>
      <c r="CC204" s="29">
        <f t="shared" si="129"/>
        <v>1729.1122158352</v>
      </c>
      <c r="CD204" s="29">
        <f t="shared" si="129"/>
        <v>2186.1018577719997</v>
      </c>
      <c r="CE204" s="29">
        <f t="shared" si="129"/>
        <v>3106.9247037135992</v>
      </c>
      <c r="CF204" s="29">
        <f t="shared" si="129"/>
        <v>2574.6932720655996</v>
      </c>
      <c r="CG204" s="29">
        <f t="shared" si="129"/>
        <v>2312.6316520131995</v>
      </c>
      <c r="CH204" s="29">
        <f t="shared" si="129"/>
        <v>1777.0540213019997</v>
      </c>
      <c r="CI204" s="29">
        <f t="shared" si="129"/>
        <v>2021.622468070801</v>
      </c>
      <c r="CJ204" s="29">
        <f t="shared" si="129"/>
        <v>2115.4534838611999</v>
      </c>
      <c r="CK204" s="29">
        <f t="shared" si="129"/>
        <v>3017.8183249591993</v>
      </c>
      <c r="CL204" s="29">
        <f t="shared" si="129"/>
        <v>1905.0788942332001</v>
      </c>
      <c r="CM204" s="29">
        <f t="shared" si="129"/>
        <v>4723.8971062472028</v>
      </c>
      <c r="CN204" s="29">
        <f t="shared" si="129"/>
        <v>29616.974076776802</v>
      </c>
      <c r="CO204" s="29">
        <f t="shared" si="129"/>
        <v>2293.5145059903994</v>
      </c>
      <c r="CP204" s="29">
        <f t="shared" si="129"/>
        <v>2098.1005249988002</v>
      </c>
      <c r="CQ204" s="29">
        <f t="shared" si="129"/>
        <v>3029.7419947199992</v>
      </c>
      <c r="CR204" s="29">
        <f t="shared" si="129"/>
        <v>3837.1691541260006</v>
      </c>
      <c r="CS204" s="29">
        <f t="shared" si="129"/>
        <v>3736.2313376247976</v>
      </c>
      <c r="CT204" s="29">
        <f t="shared" si="129"/>
        <v>2822.8698482011987</v>
      </c>
      <c r="CU204" s="29">
        <f t="shared" si="129"/>
        <v>2019.3205753140001</v>
      </c>
      <c r="CV204" s="29">
        <f t="shared" si="129"/>
        <v>2278.2800475260005</v>
      </c>
      <c r="CW204" s="29">
        <f t="shared" si="129"/>
        <v>2048.1464230471997</v>
      </c>
      <c r="CX204" s="29">
        <f t="shared" si="129"/>
        <v>1981.2037296239998</v>
      </c>
      <c r="CY204" s="29">
        <f t="shared" si="129"/>
        <v>2159.6235854564011</v>
      </c>
      <c r="CZ204" s="29">
        <f t="shared" si="129"/>
        <v>2408.4942717584008</v>
      </c>
      <c r="DA204" s="29">
        <f t="shared" si="129"/>
        <v>30712.6959983872</v>
      </c>
      <c r="DB204" s="29">
        <f t="shared" si="129"/>
        <v>1788.6932144088</v>
      </c>
      <c r="DC204" s="29">
        <f t="shared" si="129"/>
        <v>1704.1779433391998</v>
      </c>
      <c r="DD204" s="29">
        <f t="shared" si="129"/>
        <v>2389.9168651847995</v>
      </c>
      <c r="DE204" s="29">
        <f t="shared" si="129"/>
        <v>2045.7133447268011</v>
      </c>
      <c r="DF204" s="29">
        <f t="shared" si="129"/>
        <v>4932.4370485572017</v>
      </c>
      <c r="DG204" s="29">
        <f t="shared" si="129"/>
        <v>2666.9302450223995</v>
      </c>
      <c r="DH204" s="29">
        <f t="shared" si="129"/>
        <v>1996.7041630480007</v>
      </c>
      <c r="DI204" s="29">
        <f t="shared" si="129"/>
        <v>2111.2673575112008</v>
      </c>
      <c r="DJ204" s="29">
        <f t="shared" si="129"/>
        <v>2712.1897387648014</v>
      </c>
      <c r="DK204" s="29">
        <f t="shared" si="129"/>
        <v>2338.4038053208005</v>
      </c>
      <c r="DL204" s="29">
        <f t="shared" si="129"/>
        <v>2438.4168816111996</v>
      </c>
      <c r="DM204" s="29">
        <f t="shared" ref="DM204:DN204" si="130">+DM62+DM69</f>
        <v>2518.5558159551993</v>
      </c>
      <c r="DN204" s="29">
        <f t="shared" si="130"/>
        <v>29643.4064234504</v>
      </c>
      <c r="DO204" s="29">
        <f t="shared" ref="DO204:DP204" si="131">+DO62+DO69</f>
        <v>2424.7061397300004</v>
      </c>
      <c r="DP204" s="29">
        <f t="shared" si="131"/>
        <v>1566.7792498875999</v>
      </c>
    </row>
    <row r="205" spans="2:120" ht="20.100000000000001" customHeight="1" x14ac:dyDescent="0.25">
      <c r="B205" s="186" t="s">
        <v>158</v>
      </c>
      <c r="CB205" s="29">
        <f t="shared" ref="CB205:DL205" si="132">+CB64+CB65+CB66+CB88+CB79+CB80+CB81+CB89</f>
        <v>78.858149294400008</v>
      </c>
      <c r="CC205" s="29">
        <f t="shared" si="132"/>
        <v>69.780929792000009</v>
      </c>
      <c r="CD205" s="29">
        <f t="shared" si="132"/>
        <v>73.739886144400046</v>
      </c>
      <c r="CE205" s="29">
        <f t="shared" si="132"/>
        <v>70.162138482800017</v>
      </c>
      <c r="CF205" s="29">
        <f t="shared" si="132"/>
        <v>76.526842229600035</v>
      </c>
      <c r="CG205" s="29">
        <f t="shared" si="132"/>
        <v>85.796340260400044</v>
      </c>
      <c r="CH205" s="29">
        <f t="shared" si="132"/>
        <v>89.56480154720002</v>
      </c>
      <c r="CI205" s="29">
        <f t="shared" si="132"/>
        <v>76.43779613679996</v>
      </c>
      <c r="CJ205" s="29">
        <f t="shared" si="132"/>
        <v>83.745314822400019</v>
      </c>
      <c r="CK205" s="29">
        <f t="shared" si="132"/>
        <v>81.121647591600009</v>
      </c>
      <c r="CL205" s="29">
        <f t="shared" si="132"/>
        <v>86.251018865199981</v>
      </c>
      <c r="CM205" s="29">
        <f t="shared" si="132"/>
        <v>95.754432331600015</v>
      </c>
      <c r="CN205" s="29">
        <f t="shared" si="132"/>
        <v>967.73929749840022</v>
      </c>
      <c r="CO205" s="29">
        <f t="shared" si="132"/>
        <v>77.991005643599991</v>
      </c>
      <c r="CP205" s="29">
        <f t="shared" si="132"/>
        <v>75.145404790399994</v>
      </c>
      <c r="CQ205" s="29">
        <f t="shared" si="132"/>
        <v>82.312576931200041</v>
      </c>
      <c r="CR205" s="29">
        <f t="shared" si="132"/>
        <v>80.704649594800003</v>
      </c>
      <c r="CS205" s="29">
        <f t="shared" si="132"/>
        <v>85.627633240800023</v>
      </c>
      <c r="CT205" s="29">
        <f t="shared" si="132"/>
        <v>82.550614540800012</v>
      </c>
      <c r="CU205" s="29">
        <f t="shared" si="132"/>
        <v>81.380866686000019</v>
      </c>
      <c r="CV205" s="29">
        <f t="shared" si="132"/>
        <v>76.731150042399989</v>
      </c>
      <c r="CW205" s="29">
        <f t="shared" si="132"/>
        <v>70.437925437599986</v>
      </c>
      <c r="CX205" s="29">
        <f t="shared" si="132"/>
        <v>74.143322332800025</v>
      </c>
      <c r="CY205" s="29">
        <f t="shared" si="132"/>
        <v>73.837682716000003</v>
      </c>
      <c r="CZ205" s="29">
        <f t="shared" si="132"/>
        <v>74.450332028800034</v>
      </c>
      <c r="DA205" s="29">
        <f t="shared" si="132"/>
        <v>935.31316398520016</v>
      </c>
      <c r="DB205" s="29">
        <f t="shared" si="132"/>
        <v>73.75546794840001</v>
      </c>
      <c r="DC205" s="29">
        <f t="shared" si="132"/>
        <v>51.414843048800009</v>
      </c>
      <c r="DD205" s="29">
        <f t="shared" si="132"/>
        <v>77.191897963600013</v>
      </c>
      <c r="DE205" s="29">
        <f t="shared" si="132"/>
        <v>56.055874246399974</v>
      </c>
      <c r="DF205" s="29">
        <f t="shared" si="132"/>
        <v>77.021722904000001</v>
      </c>
      <c r="DG205" s="29">
        <f t="shared" si="132"/>
        <v>72.775390450000017</v>
      </c>
      <c r="DH205" s="29">
        <f t="shared" si="132"/>
        <v>70.763272188000002</v>
      </c>
      <c r="DI205" s="29">
        <f t="shared" si="132"/>
        <v>71.553116261200003</v>
      </c>
      <c r="DJ205" s="29">
        <f t="shared" si="132"/>
        <v>63.113147540800021</v>
      </c>
      <c r="DK205" s="29">
        <f t="shared" si="132"/>
        <v>71.986473848800046</v>
      </c>
      <c r="DL205" s="29">
        <f t="shared" si="132"/>
        <v>77.914856350799965</v>
      </c>
      <c r="DM205" s="29">
        <f t="shared" ref="DM205:DN205" si="133">+DM64+DM65+DM66+DM88+DM79+DM80+DM81+DM89</f>
        <v>76.700251916399964</v>
      </c>
      <c r="DN205" s="29">
        <f t="shared" si="133"/>
        <v>840.24631466720018</v>
      </c>
      <c r="DO205" s="29">
        <f t="shared" ref="DO205:DP205" si="134">+DO64+DO65+DO66+DO88+DO79+DO80+DO81+DO89</f>
        <v>77.658353404799982</v>
      </c>
      <c r="DP205" s="29">
        <f t="shared" si="134"/>
        <v>59.444051021600011</v>
      </c>
    </row>
    <row r="206" spans="2:120" ht="20.100000000000001" customHeight="1" x14ac:dyDescent="0.25">
      <c r="B206" s="346" t="s">
        <v>151</v>
      </c>
      <c r="C206" s="347"/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  <c r="P206" s="349"/>
      <c r="Q206" s="350"/>
      <c r="R206" s="350"/>
      <c r="S206" s="350"/>
      <c r="T206" s="350"/>
      <c r="U206" s="350"/>
      <c r="V206" s="350"/>
      <c r="W206" s="350"/>
      <c r="X206" s="350"/>
      <c r="Y206" s="350"/>
      <c r="Z206" s="350"/>
      <c r="AA206" s="350"/>
      <c r="AB206" s="350"/>
      <c r="AC206" s="350"/>
      <c r="AD206" s="350"/>
      <c r="AE206" s="348"/>
      <c r="AF206" s="348"/>
      <c r="AG206" s="348"/>
      <c r="AH206" s="348"/>
      <c r="AI206" s="348"/>
      <c r="AJ206" s="348"/>
      <c r="AK206" s="348"/>
      <c r="AL206" s="348"/>
      <c r="AM206" s="348"/>
      <c r="AN206" s="348"/>
      <c r="AO206" s="348"/>
      <c r="AP206" s="348"/>
      <c r="AQ206" s="348"/>
      <c r="AR206" s="348"/>
      <c r="AS206" s="348"/>
      <c r="AT206" s="348"/>
      <c r="AU206" s="348"/>
      <c r="AV206" s="348"/>
      <c r="AW206" s="348"/>
      <c r="AX206" s="348"/>
      <c r="AY206" s="348"/>
      <c r="AZ206" s="348"/>
      <c r="BA206" s="348"/>
      <c r="BB206" s="348"/>
      <c r="BC206" s="348"/>
      <c r="BD206" s="348"/>
      <c r="BE206" s="348"/>
      <c r="BF206" s="348"/>
      <c r="BG206" s="348"/>
      <c r="BH206" s="348"/>
      <c r="BI206" s="348"/>
      <c r="BJ206" s="348"/>
      <c r="BK206" s="348"/>
      <c r="BL206" s="348"/>
      <c r="BM206" s="348"/>
      <c r="BN206" s="348"/>
      <c r="BO206" s="348"/>
      <c r="BP206" s="348"/>
      <c r="BQ206" s="348"/>
      <c r="BR206" s="348"/>
      <c r="BS206" s="348"/>
      <c r="BT206" s="348"/>
      <c r="BU206" s="348"/>
      <c r="BV206" s="348"/>
      <c r="BW206" s="348"/>
      <c r="BX206" s="348"/>
      <c r="BY206" s="348"/>
      <c r="BZ206" s="348"/>
      <c r="CA206" s="348"/>
      <c r="CB206" s="351">
        <f t="shared" ref="CB206:DL206" si="135">+CB196+CB185</f>
        <v>36189.038018074803</v>
      </c>
      <c r="CC206" s="351">
        <f t="shared" si="135"/>
        <v>31308.832963621797</v>
      </c>
      <c r="CD206" s="351">
        <f t="shared" si="135"/>
        <v>35093.276307559194</v>
      </c>
      <c r="CE206" s="351">
        <f t="shared" si="135"/>
        <v>43525.140188923389</v>
      </c>
      <c r="CF206" s="351">
        <f t="shared" si="135"/>
        <v>36292.676447491198</v>
      </c>
      <c r="CG206" s="351">
        <f t="shared" si="135"/>
        <v>37984.149288372588</v>
      </c>
      <c r="CH206" s="351">
        <f t="shared" si="135"/>
        <v>45444.703443585415</v>
      </c>
      <c r="CI206" s="351">
        <f t="shared" si="135"/>
        <v>34264.406158216603</v>
      </c>
      <c r="CJ206" s="351">
        <f t="shared" si="135"/>
        <v>33214.439597804601</v>
      </c>
      <c r="CK206" s="351">
        <f t="shared" si="135"/>
        <v>40435.274017608222</v>
      </c>
      <c r="CL206" s="351">
        <f t="shared" si="135"/>
        <v>35014.371481748996</v>
      </c>
      <c r="CM206" s="351">
        <f t="shared" si="135"/>
        <v>47942.131000655987</v>
      </c>
      <c r="CN206" s="351">
        <f t="shared" si="135"/>
        <v>456708.4389136628</v>
      </c>
      <c r="CO206" s="351">
        <f t="shared" si="135"/>
        <v>38233.920439683796</v>
      </c>
      <c r="CP206" s="351">
        <f t="shared" si="135"/>
        <v>36399.417257901216</v>
      </c>
      <c r="CQ206" s="351">
        <f t="shared" si="135"/>
        <v>43273.653410963205</v>
      </c>
      <c r="CR206" s="351">
        <f t="shared" si="135"/>
        <v>46224.449205248595</v>
      </c>
      <c r="CS206" s="351">
        <f t="shared" si="135"/>
        <v>47008.720544612392</v>
      </c>
      <c r="CT206" s="351">
        <f t="shared" si="135"/>
        <v>46621.008159351797</v>
      </c>
      <c r="CU206" s="351">
        <f t="shared" si="135"/>
        <v>40009.055095369396</v>
      </c>
      <c r="CV206" s="351">
        <f t="shared" si="135"/>
        <v>51039.468868088414</v>
      </c>
      <c r="CW206" s="351">
        <f t="shared" si="135"/>
        <v>50289.003485662208</v>
      </c>
      <c r="CX206" s="351">
        <f t="shared" si="135"/>
        <v>52899.210558305414</v>
      </c>
      <c r="CY206" s="351">
        <f t="shared" si="135"/>
        <v>48204.908690060409</v>
      </c>
      <c r="CZ206" s="351">
        <f t="shared" si="135"/>
        <v>57424.495639538021</v>
      </c>
      <c r="DA206" s="351">
        <f t="shared" si="135"/>
        <v>557627.31135478499</v>
      </c>
      <c r="DB206" s="351">
        <f t="shared" si="135"/>
        <v>44089.490655030408</v>
      </c>
      <c r="DC206" s="351">
        <f t="shared" si="135"/>
        <v>37606.220131665992</v>
      </c>
      <c r="DD206" s="351">
        <f t="shared" si="135"/>
        <v>48205.360680905404</v>
      </c>
      <c r="DE206" s="351">
        <f t="shared" si="135"/>
        <v>52180.44833557502</v>
      </c>
      <c r="DF206" s="351">
        <f t="shared" si="135"/>
        <v>56390.295669898798</v>
      </c>
      <c r="DG206" s="351">
        <f t="shared" si="135"/>
        <v>45726.814884708809</v>
      </c>
      <c r="DH206" s="351">
        <f t="shared" si="135"/>
        <v>47652.794064765403</v>
      </c>
      <c r="DI206" s="351">
        <f t="shared" si="135"/>
        <v>44217.753119297602</v>
      </c>
      <c r="DJ206" s="351">
        <f t="shared" si="135"/>
        <v>45529.021237413202</v>
      </c>
      <c r="DK206" s="351">
        <f t="shared" si="135"/>
        <v>49037.057047930801</v>
      </c>
      <c r="DL206" s="351">
        <f t="shared" si="135"/>
        <v>47916.694351204002</v>
      </c>
      <c r="DM206" s="351">
        <f t="shared" ref="DM206:DN206" si="136">+DM196+DM185</f>
        <v>54664.162353628009</v>
      </c>
      <c r="DN206" s="351">
        <f t="shared" si="136"/>
        <v>573216.11253202334</v>
      </c>
      <c r="DO206" s="351">
        <f t="shared" ref="DO206:DP206" si="137">+DO196+DO185</f>
        <v>50423.429560936202</v>
      </c>
      <c r="DP206" s="351">
        <f t="shared" si="137"/>
        <v>39738.160411426405</v>
      </c>
    </row>
    <row r="207" spans="2:120" ht="20.100000000000001" customHeight="1" x14ac:dyDescent="0.25">
      <c r="B207" s="346" t="s">
        <v>152</v>
      </c>
      <c r="C207" s="347"/>
      <c r="D207" s="348"/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348"/>
      <c r="P207" s="349"/>
      <c r="Q207" s="350"/>
      <c r="R207" s="350"/>
      <c r="S207" s="350"/>
      <c r="T207" s="350"/>
      <c r="U207" s="350"/>
      <c r="V207" s="350"/>
      <c r="W207" s="350"/>
      <c r="X207" s="350"/>
      <c r="Y207" s="350"/>
      <c r="Z207" s="350"/>
      <c r="AA207" s="350"/>
      <c r="AB207" s="350"/>
      <c r="AC207" s="350"/>
      <c r="AD207" s="350"/>
      <c r="AE207" s="348"/>
      <c r="AF207" s="348"/>
      <c r="AG207" s="348"/>
      <c r="AH207" s="348"/>
      <c r="AI207" s="348"/>
      <c r="AJ207" s="348"/>
      <c r="AK207" s="348"/>
      <c r="AL207" s="348"/>
      <c r="AM207" s="348"/>
      <c r="AN207" s="348"/>
      <c r="AO207" s="348"/>
      <c r="AP207" s="348"/>
      <c r="AQ207" s="348"/>
      <c r="AR207" s="348"/>
      <c r="AS207" s="348"/>
      <c r="AT207" s="348"/>
      <c r="AU207" s="348"/>
      <c r="AV207" s="348"/>
      <c r="AW207" s="348"/>
      <c r="AX207" s="348"/>
      <c r="AY207" s="348"/>
      <c r="AZ207" s="348"/>
      <c r="BA207" s="348"/>
      <c r="BB207" s="348"/>
      <c r="BC207" s="348"/>
      <c r="BD207" s="348"/>
      <c r="BE207" s="348"/>
      <c r="BF207" s="348"/>
      <c r="BG207" s="348"/>
      <c r="BH207" s="348"/>
      <c r="BI207" s="348"/>
      <c r="BJ207" s="348"/>
      <c r="BK207" s="348"/>
      <c r="BL207" s="348"/>
      <c r="BM207" s="348"/>
      <c r="BN207" s="348"/>
      <c r="BO207" s="348"/>
      <c r="BP207" s="348"/>
      <c r="BQ207" s="348"/>
      <c r="BR207" s="348"/>
      <c r="BS207" s="348"/>
      <c r="BT207" s="348"/>
      <c r="BU207" s="348"/>
      <c r="BV207" s="348"/>
      <c r="BW207" s="348"/>
      <c r="BX207" s="348"/>
      <c r="BY207" s="348"/>
      <c r="BZ207" s="348"/>
      <c r="CA207" s="348"/>
      <c r="CB207" s="351">
        <f>+CB206-CB9-CB55</f>
        <v>0</v>
      </c>
      <c r="CC207" s="351">
        <f t="shared" ref="CC207:DP207" si="138">+CC206-CC9-CC55</f>
        <v>0</v>
      </c>
      <c r="CD207" s="351">
        <f t="shared" si="138"/>
        <v>-1.4551915228366852E-11</v>
      </c>
      <c r="CE207" s="351">
        <f t="shared" si="138"/>
        <v>0</v>
      </c>
      <c r="CF207" s="351">
        <f t="shared" si="138"/>
        <v>8.1854523159563541E-12</v>
      </c>
      <c r="CG207" s="351">
        <f t="shared" si="138"/>
        <v>0</v>
      </c>
      <c r="CH207" s="351">
        <f t="shared" si="138"/>
        <v>-4.0927261579781771E-12</v>
      </c>
      <c r="CI207" s="351">
        <f t="shared" si="138"/>
        <v>0</v>
      </c>
      <c r="CJ207" s="351">
        <f t="shared" si="138"/>
        <v>0</v>
      </c>
      <c r="CK207" s="351">
        <f t="shared" si="138"/>
        <v>1.0004441719502211E-11</v>
      </c>
      <c r="CL207" s="351">
        <f t="shared" si="138"/>
        <v>9.0949470177292824E-12</v>
      </c>
      <c r="CM207" s="351">
        <f t="shared" si="138"/>
        <v>0</v>
      </c>
      <c r="CN207" s="351">
        <f t="shared" si="138"/>
        <v>0</v>
      </c>
      <c r="CO207" s="351">
        <f t="shared" si="138"/>
        <v>0</v>
      </c>
      <c r="CP207" s="351">
        <f t="shared" si="138"/>
        <v>0</v>
      </c>
      <c r="CQ207" s="351">
        <f t="shared" si="138"/>
        <v>8.1854523159563541E-12</v>
      </c>
      <c r="CR207" s="351">
        <f t="shared" si="138"/>
        <v>0</v>
      </c>
      <c r="CS207" s="351">
        <f t="shared" si="138"/>
        <v>-1.1823431123048067E-11</v>
      </c>
      <c r="CT207" s="351">
        <f t="shared" si="138"/>
        <v>0</v>
      </c>
      <c r="CU207" s="351">
        <f t="shared" si="138"/>
        <v>0</v>
      </c>
      <c r="CV207" s="351">
        <f t="shared" si="138"/>
        <v>2.3646862246096134E-11</v>
      </c>
      <c r="CW207" s="351">
        <f t="shared" si="138"/>
        <v>0</v>
      </c>
      <c r="CX207" s="351">
        <f t="shared" si="138"/>
        <v>2.4556356947869062E-11</v>
      </c>
      <c r="CY207" s="351">
        <f t="shared" si="138"/>
        <v>0</v>
      </c>
      <c r="CZ207" s="351">
        <f t="shared" si="138"/>
        <v>0</v>
      </c>
      <c r="DA207" s="351">
        <f t="shared" si="138"/>
        <v>2.4738255888223648E-10</v>
      </c>
      <c r="DB207" s="351">
        <f t="shared" si="138"/>
        <v>9.0949470177292824E-12</v>
      </c>
      <c r="DC207" s="351">
        <f t="shared" si="138"/>
        <v>0</v>
      </c>
      <c r="DD207" s="351">
        <f t="shared" si="138"/>
        <v>0</v>
      </c>
      <c r="DE207" s="351">
        <f t="shared" si="138"/>
        <v>0</v>
      </c>
      <c r="DF207" s="351">
        <f t="shared" si="138"/>
        <v>0</v>
      </c>
      <c r="DG207" s="351">
        <f t="shared" si="138"/>
        <v>0</v>
      </c>
      <c r="DH207" s="351">
        <f t="shared" si="138"/>
        <v>1.0004441719502211E-11</v>
      </c>
      <c r="DI207" s="351">
        <f t="shared" si="138"/>
        <v>0</v>
      </c>
      <c r="DJ207" s="351">
        <f t="shared" si="138"/>
        <v>7.2759576141834259E-12</v>
      </c>
      <c r="DK207" s="351">
        <f t="shared" si="138"/>
        <v>1.7280399333685637E-11</v>
      </c>
      <c r="DL207" s="351">
        <f t="shared" si="138"/>
        <v>-1.0913936421275139E-11</v>
      </c>
      <c r="DM207" s="351">
        <f t="shared" si="138"/>
        <v>0</v>
      </c>
      <c r="DN207" s="351">
        <f t="shared" si="138"/>
        <v>0</v>
      </c>
      <c r="DO207" s="351">
        <f t="shared" si="138"/>
        <v>1.0913936421275139E-11</v>
      </c>
      <c r="DP207" s="351">
        <f t="shared" si="138"/>
        <v>1.1823431123048067E-11</v>
      </c>
    </row>
    <row r="208" spans="2:120" ht="20.100000000000001" customHeight="1" x14ac:dyDescent="0.25">
      <c r="B208" s="345"/>
      <c r="C208" s="342"/>
      <c r="D208" s="343"/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43"/>
      <c r="P208" s="331"/>
      <c r="Q208" s="333"/>
      <c r="R208" s="333"/>
      <c r="S208" s="333"/>
      <c r="T208" s="333"/>
      <c r="U208" s="333"/>
      <c r="V208" s="333"/>
      <c r="W208" s="333"/>
      <c r="X208" s="333"/>
      <c r="Y208" s="333"/>
      <c r="Z208" s="333"/>
      <c r="AA208" s="333"/>
      <c r="AB208" s="333"/>
      <c r="AC208" s="333"/>
      <c r="AD208" s="333"/>
      <c r="AE208" s="343"/>
      <c r="AF208" s="343"/>
      <c r="AG208" s="343"/>
      <c r="AH208" s="343"/>
      <c r="AI208" s="343"/>
      <c r="AJ208" s="343"/>
      <c r="AK208" s="343"/>
      <c r="AL208" s="343"/>
      <c r="AM208" s="343"/>
      <c r="AN208" s="343"/>
      <c r="AO208" s="343"/>
      <c r="AP208" s="343"/>
      <c r="AQ208" s="343"/>
      <c r="AR208" s="343"/>
      <c r="AS208" s="343"/>
      <c r="AT208" s="343"/>
      <c r="AU208" s="343"/>
      <c r="AV208" s="343"/>
      <c r="AW208" s="343"/>
      <c r="AX208" s="343"/>
      <c r="AY208" s="343"/>
      <c r="AZ208" s="343"/>
      <c r="BA208" s="343"/>
      <c r="BB208" s="343"/>
      <c r="BC208" s="343"/>
      <c r="BD208" s="343"/>
      <c r="BE208" s="343"/>
      <c r="BF208" s="343"/>
      <c r="BG208" s="343"/>
      <c r="BH208" s="343"/>
      <c r="BI208" s="343"/>
      <c r="BJ208" s="343"/>
      <c r="BK208" s="343"/>
      <c r="BL208" s="343"/>
      <c r="BM208" s="343"/>
      <c r="BN208" s="343"/>
      <c r="BO208" s="343"/>
      <c r="BP208" s="343"/>
      <c r="BQ208" s="343"/>
      <c r="BR208" s="343"/>
      <c r="BS208" s="343"/>
      <c r="BT208" s="343"/>
      <c r="BU208" s="343"/>
      <c r="BV208" s="343"/>
      <c r="BW208" s="343"/>
      <c r="BX208" s="343"/>
      <c r="BY208" s="343"/>
      <c r="BZ208" s="343"/>
      <c r="CA208" s="343"/>
      <c r="CB208" s="344"/>
      <c r="CC208" s="344"/>
      <c r="CD208" s="344"/>
      <c r="CE208" s="344"/>
      <c r="CF208" s="344"/>
      <c r="CG208" s="344"/>
      <c r="CH208" s="344"/>
      <c r="CI208" s="344"/>
      <c r="CJ208" s="344"/>
      <c r="CK208" s="344"/>
      <c r="CL208" s="344"/>
      <c r="CM208" s="344"/>
      <c r="CN208" s="344"/>
      <c r="CO208" s="344"/>
      <c r="CP208" s="344"/>
      <c r="CQ208" s="344"/>
      <c r="CR208" s="344"/>
      <c r="CS208" s="344"/>
      <c r="CT208" s="344"/>
      <c r="CU208" s="344"/>
      <c r="CV208" s="344"/>
      <c r="CW208" s="344"/>
      <c r="CX208" s="344"/>
      <c r="CY208" s="344"/>
      <c r="CZ208" s="344"/>
      <c r="DA208" s="344"/>
      <c r="DB208" s="344"/>
      <c r="DC208" s="344"/>
      <c r="DD208" s="344"/>
      <c r="DE208" s="344"/>
      <c r="DF208" s="344"/>
      <c r="DG208" s="344"/>
      <c r="DH208" s="344"/>
      <c r="DI208" s="344"/>
      <c r="DJ208" s="344"/>
      <c r="DK208" s="344"/>
      <c r="DL208" s="344"/>
      <c r="DM208" s="344"/>
      <c r="DN208" s="344"/>
      <c r="DO208" s="344"/>
      <c r="DP208" s="344"/>
    </row>
    <row r="209" spans="2:120" ht="20.100000000000001" customHeight="1" x14ac:dyDescent="0.25">
      <c r="B209" s="328" t="s">
        <v>153</v>
      </c>
      <c r="C209" s="329"/>
      <c r="D209" s="330"/>
      <c r="E209" s="330"/>
      <c r="F209" s="330"/>
      <c r="G209" s="330"/>
      <c r="H209" s="330"/>
      <c r="I209" s="330"/>
      <c r="J209" s="330"/>
      <c r="K209" s="330"/>
      <c r="L209" s="330"/>
      <c r="M209" s="330"/>
      <c r="N209" s="330"/>
      <c r="O209" s="330"/>
      <c r="P209" s="331"/>
      <c r="Q209" s="332"/>
      <c r="R209" s="332"/>
      <c r="S209" s="332"/>
      <c r="T209" s="332"/>
      <c r="U209" s="332"/>
      <c r="V209" s="332"/>
      <c r="W209" s="332"/>
      <c r="X209" s="332"/>
      <c r="Y209" s="332"/>
      <c r="Z209" s="332"/>
      <c r="AA209" s="332"/>
      <c r="AB209" s="332"/>
      <c r="AC209" s="333"/>
      <c r="AD209" s="333"/>
      <c r="AE209" s="330"/>
      <c r="AF209" s="330"/>
      <c r="AG209" s="330"/>
      <c r="AH209" s="330"/>
      <c r="AI209" s="330"/>
      <c r="AJ209" s="330"/>
      <c r="AK209" s="330"/>
      <c r="AL209" s="330"/>
      <c r="AM209" s="330"/>
      <c r="AN209" s="330"/>
      <c r="AO209" s="330"/>
      <c r="AP209" s="330"/>
      <c r="AQ209" s="330"/>
      <c r="AR209" s="330"/>
      <c r="AS209" s="330"/>
      <c r="AT209" s="330"/>
      <c r="AU209" s="330"/>
      <c r="AV209" s="330"/>
      <c r="AW209" s="330"/>
      <c r="AX209" s="330"/>
      <c r="AY209" s="330"/>
      <c r="AZ209" s="330"/>
      <c r="BA209" s="330"/>
      <c r="BB209" s="330"/>
      <c r="BC209" s="330"/>
      <c r="BD209" s="330"/>
      <c r="BE209" s="330"/>
      <c r="BF209" s="330"/>
      <c r="BG209" s="330"/>
      <c r="BH209" s="330"/>
      <c r="BI209" s="330"/>
      <c r="BJ209" s="330"/>
      <c r="BK209" s="330"/>
      <c r="BL209" s="330"/>
      <c r="BM209" s="330"/>
      <c r="BN209" s="330"/>
      <c r="BO209" s="330"/>
      <c r="BP209" s="330"/>
      <c r="BQ209" s="330"/>
      <c r="BR209" s="330"/>
      <c r="BS209" s="330"/>
      <c r="BT209" s="330"/>
      <c r="BU209" s="330"/>
      <c r="BV209" s="330"/>
      <c r="BW209" s="330"/>
      <c r="BX209" s="330"/>
      <c r="BY209" s="330"/>
      <c r="BZ209" s="330"/>
      <c r="CA209" s="330"/>
      <c r="CB209" s="352">
        <f>SUM(CB210:CB219)</f>
        <v>5217</v>
      </c>
      <c r="CC209" s="352">
        <f t="shared" ref="CC209:DO209" si="139">SUM(CC210:CC219)</f>
        <v>4673</v>
      </c>
      <c r="CD209" s="352">
        <f t="shared" si="139"/>
        <v>5646</v>
      </c>
      <c r="CE209" s="352">
        <f t="shared" si="139"/>
        <v>5735</v>
      </c>
      <c r="CF209" s="352">
        <f t="shared" si="139"/>
        <v>5390</v>
      </c>
      <c r="CG209" s="352">
        <f t="shared" si="139"/>
        <v>5855</v>
      </c>
      <c r="CH209" s="352">
        <f t="shared" si="139"/>
        <v>6428</v>
      </c>
      <c r="CI209" s="352">
        <f t="shared" si="139"/>
        <v>5992</v>
      </c>
      <c r="CJ209" s="352">
        <f t="shared" si="139"/>
        <v>6210</v>
      </c>
      <c r="CK209" s="352">
        <f t="shared" si="139"/>
        <v>6794</v>
      </c>
      <c r="CL209" s="352">
        <f t="shared" si="139"/>
        <v>6288</v>
      </c>
      <c r="CM209" s="352">
        <f t="shared" si="139"/>
        <v>7260</v>
      </c>
      <c r="CN209" s="352">
        <f t="shared" si="139"/>
        <v>71488</v>
      </c>
      <c r="CO209" s="352">
        <f t="shared" si="139"/>
        <v>6178</v>
      </c>
      <c r="CP209" s="352">
        <f t="shared" si="139"/>
        <v>6047</v>
      </c>
      <c r="CQ209" s="352">
        <f t="shared" si="139"/>
        <v>7427</v>
      </c>
      <c r="CR209" s="352">
        <f t="shared" si="139"/>
        <v>7294</v>
      </c>
      <c r="CS209" s="352">
        <f t="shared" si="139"/>
        <v>7099</v>
      </c>
      <c r="CT209" s="352">
        <f t="shared" si="139"/>
        <v>7798</v>
      </c>
      <c r="CU209" s="352">
        <f t="shared" si="139"/>
        <v>7436</v>
      </c>
      <c r="CV209" s="352">
        <f t="shared" si="139"/>
        <v>8459</v>
      </c>
      <c r="CW209" s="352">
        <f t="shared" si="139"/>
        <v>8383</v>
      </c>
      <c r="CX209" s="352">
        <f t="shared" si="139"/>
        <v>8267</v>
      </c>
      <c r="CY209" s="352">
        <f t="shared" si="139"/>
        <v>8550</v>
      </c>
      <c r="CZ209" s="352">
        <f t="shared" si="139"/>
        <v>10088</v>
      </c>
      <c r="DA209" s="352">
        <f t="shared" si="139"/>
        <v>93026</v>
      </c>
      <c r="DB209" s="352">
        <f t="shared" si="139"/>
        <v>9163</v>
      </c>
      <c r="DC209" s="352">
        <f t="shared" si="139"/>
        <v>8189</v>
      </c>
      <c r="DD209" s="352">
        <f t="shared" si="139"/>
        <v>10637</v>
      </c>
      <c r="DE209" s="352">
        <f t="shared" si="139"/>
        <v>8447</v>
      </c>
      <c r="DF209" s="352">
        <f t="shared" si="139"/>
        <v>10151</v>
      </c>
      <c r="DG209" s="352">
        <f t="shared" si="139"/>
        <v>9400</v>
      </c>
      <c r="DH209" s="352">
        <f t="shared" si="139"/>
        <v>8795</v>
      </c>
      <c r="DI209" s="352">
        <f t="shared" si="139"/>
        <v>9281</v>
      </c>
      <c r="DJ209" s="352">
        <f t="shared" si="139"/>
        <v>8515</v>
      </c>
      <c r="DK209" s="352">
        <f t="shared" si="139"/>
        <v>9189</v>
      </c>
      <c r="DL209" s="352">
        <f t="shared" si="139"/>
        <v>8871</v>
      </c>
      <c r="DM209" s="352">
        <f t="shared" si="139"/>
        <v>8828</v>
      </c>
      <c r="DN209" s="352">
        <f t="shared" si="139"/>
        <v>109466</v>
      </c>
      <c r="DO209" s="352">
        <f t="shared" si="139"/>
        <v>8720</v>
      </c>
      <c r="DP209" s="352">
        <f t="shared" ref="DP209" si="140">SUM(DP210:DP219)</f>
        <v>7485</v>
      </c>
    </row>
    <row r="210" spans="2:120" ht="20.100000000000001" customHeight="1" x14ac:dyDescent="0.25">
      <c r="B210" s="186" t="s">
        <v>104</v>
      </c>
      <c r="CB210" s="354">
        <f t="shared" ref="CB210:DL210" si="141">+CB115+CB141+CB142</f>
        <v>24</v>
      </c>
      <c r="CC210" s="354">
        <f t="shared" si="141"/>
        <v>23</v>
      </c>
      <c r="CD210" s="354">
        <f t="shared" si="141"/>
        <v>49</v>
      </c>
      <c r="CE210" s="354">
        <f t="shared" si="141"/>
        <v>146</v>
      </c>
      <c r="CF210" s="354">
        <f t="shared" si="141"/>
        <v>41</v>
      </c>
      <c r="CG210" s="354">
        <f t="shared" si="141"/>
        <v>59</v>
      </c>
      <c r="CH210" s="354">
        <f t="shared" si="141"/>
        <v>72</v>
      </c>
      <c r="CI210" s="354">
        <f t="shared" si="141"/>
        <v>63</v>
      </c>
      <c r="CJ210" s="354">
        <f t="shared" si="141"/>
        <v>66</v>
      </c>
      <c r="CK210" s="354">
        <f t="shared" si="141"/>
        <v>81</v>
      </c>
      <c r="CL210" s="354">
        <f t="shared" si="141"/>
        <v>57</v>
      </c>
      <c r="CM210" s="354">
        <f t="shared" si="141"/>
        <v>69</v>
      </c>
      <c r="CN210" s="354">
        <f t="shared" si="141"/>
        <v>750</v>
      </c>
      <c r="CO210" s="354">
        <f t="shared" si="141"/>
        <v>50</v>
      </c>
      <c r="CP210" s="354">
        <f t="shared" si="141"/>
        <v>66</v>
      </c>
      <c r="CQ210" s="354">
        <f t="shared" si="141"/>
        <v>70</v>
      </c>
      <c r="CR210" s="354">
        <f t="shared" si="141"/>
        <v>60</v>
      </c>
      <c r="CS210" s="354">
        <f t="shared" si="141"/>
        <v>68</v>
      </c>
      <c r="CT210" s="354">
        <f t="shared" si="141"/>
        <v>94</v>
      </c>
      <c r="CU210" s="354">
        <f t="shared" si="141"/>
        <v>85</v>
      </c>
      <c r="CV210" s="354">
        <f t="shared" si="141"/>
        <v>99</v>
      </c>
      <c r="CW210" s="354">
        <f t="shared" si="141"/>
        <v>96</v>
      </c>
      <c r="CX210" s="354">
        <f t="shared" si="141"/>
        <v>97</v>
      </c>
      <c r="CY210" s="354">
        <f t="shared" si="141"/>
        <v>94</v>
      </c>
      <c r="CZ210" s="354">
        <f t="shared" si="141"/>
        <v>97</v>
      </c>
      <c r="DA210" s="354">
        <f t="shared" si="141"/>
        <v>976</v>
      </c>
      <c r="DB210" s="354">
        <f t="shared" si="141"/>
        <v>97</v>
      </c>
      <c r="DC210" s="354">
        <f t="shared" si="141"/>
        <v>83</v>
      </c>
      <c r="DD210" s="354">
        <f t="shared" si="141"/>
        <v>109</v>
      </c>
      <c r="DE210" s="354">
        <f t="shared" si="141"/>
        <v>106</v>
      </c>
      <c r="DF210" s="354">
        <f t="shared" si="141"/>
        <v>121</v>
      </c>
      <c r="DG210" s="354">
        <f t="shared" si="141"/>
        <v>284</v>
      </c>
      <c r="DH210" s="354">
        <f t="shared" si="141"/>
        <v>329</v>
      </c>
      <c r="DI210" s="354">
        <f t="shared" si="141"/>
        <v>173</v>
      </c>
      <c r="DJ210" s="354">
        <f t="shared" si="141"/>
        <v>210</v>
      </c>
      <c r="DK210" s="354">
        <f t="shared" si="141"/>
        <v>253</v>
      </c>
      <c r="DL210" s="354">
        <f t="shared" si="141"/>
        <v>280</v>
      </c>
      <c r="DM210" s="354">
        <f t="shared" ref="DM210:DN210" si="142">+DM115+DM141+DM142</f>
        <v>249</v>
      </c>
      <c r="DN210" s="354">
        <f t="shared" si="142"/>
        <v>2294</v>
      </c>
      <c r="DO210" s="354">
        <f t="shared" ref="DO210:DP210" si="143">+DO115+DO141+DO142</f>
        <v>271</v>
      </c>
      <c r="DP210" s="354">
        <f t="shared" si="143"/>
        <v>189</v>
      </c>
    </row>
    <row r="211" spans="2:120" ht="20.100000000000001" customHeight="1" x14ac:dyDescent="0.25">
      <c r="B211" s="186" t="s">
        <v>105</v>
      </c>
      <c r="CB211" s="29">
        <f t="shared" ref="CB211:DL211" si="144">+CB107+CB117+CB118+CB119+CB120+CB121</f>
        <v>1</v>
      </c>
      <c r="CC211" s="29">
        <f t="shared" si="144"/>
        <v>0</v>
      </c>
      <c r="CD211" s="29">
        <f t="shared" si="144"/>
        <v>0</v>
      </c>
      <c r="CE211" s="29">
        <f t="shared" si="144"/>
        <v>0</v>
      </c>
      <c r="CF211" s="29">
        <f t="shared" si="144"/>
        <v>0</v>
      </c>
      <c r="CG211" s="29">
        <f t="shared" si="144"/>
        <v>0</v>
      </c>
      <c r="CH211" s="29">
        <f t="shared" si="144"/>
        <v>2</v>
      </c>
      <c r="CI211" s="29">
        <f t="shared" si="144"/>
        <v>0</v>
      </c>
      <c r="CJ211" s="29">
        <f t="shared" si="144"/>
        <v>2</v>
      </c>
      <c r="CK211" s="29">
        <f t="shared" si="144"/>
        <v>7</v>
      </c>
      <c r="CL211" s="29">
        <f t="shared" si="144"/>
        <v>9</v>
      </c>
      <c r="CM211" s="29">
        <f t="shared" si="144"/>
        <v>0</v>
      </c>
      <c r="CN211" s="29">
        <f t="shared" si="144"/>
        <v>21</v>
      </c>
      <c r="CO211" s="29">
        <f t="shared" si="144"/>
        <v>5</v>
      </c>
      <c r="CP211" s="29">
        <f t="shared" si="144"/>
        <v>12</v>
      </c>
      <c r="CQ211" s="29">
        <f t="shared" si="144"/>
        <v>8</v>
      </c>
      <c r="CR211" s="29">
        <f t="shared" si="144"/>
        <v>9</v>
      </c>
      <c r="CS211" s="29">
        <f t="shared" si="144"/>
        <v>14</v>
      </c>
      <c r="CT211" s="29">
        <f t="shared" si="144"/>
        <v>4</v>
      </c>
      <c r="CU211" s="29">
        <f t="shared" si="144"/>
        <v>12</v>
      </c>
      <c r="CV211" s="29">
        <f t="shared" si="144"/>
        <v>18</v>
      </c>
      <c r="CW211" s="29">
        <f t="shared" si="144"/>
        <v>9</v>
      </c>
      <c r="CX211" s="29">
        <f t="shared" si="144"/>
        <v>9</v>
      </c>
      <c r="CY211" s="29">
        <f t="shared" si="144"/>
        <v>3</v>
      </c>
      <c r="CZ211" s="29">
        <f t="shared" si="144"/>
        <v>4</v>
      </c>
      <c r="DA211" s="29">
        <f t="shared" si="144"/>
        <v>107</v>
      </c>
      <c r="DB211" s="29">
        <f t="shared" si="144"/>
        <v>1</v>
      </c>
      <c r="DC211" s="29">
        <f t="shared" si="144"/>
        <v>3</v>
      </c>
      <c r="DD211" s="29">
        <f t="shared" si="144"/>
        <v>0</v>
      </c>
      <c r="DE211" s="29">
        <f t="shared" si="144"/>
        <v>6</v>
      </c>
      <c r="DF211" s="29">
        <f t="shared" si="144"/>
        <v>40</v>
      </c>
      <c r="DG211" s="29">
        <f t="shared" si="144"/>
        <v>2</v>
      </c>
      <c r="DH211" s="29">
        <f t="shared" si="144"/>
        <v>2</v>
      </c>
      <c r="DI211" s="29">
        <f t="shared" si="144"/>
        <v>15</v>
      </c>
      <c r="DJ211" s="29">
        <f t="shared" si="144"/>
        <v>11</v>
      </c>
      <c r="DK211" s="29">
        <f t="shared" si="144"/>
        <v>2</v>
      </c>
      <c r="DL211" s="29">
        <f t="shared" si="144"/>
        <v>1</v>
      </c>
      <c r="DM211" s="29">
        <f t="shared" ref="DM211:DN211" si="145">+DM107+DM117+DM118+DM119+DM120+DM121</f>
        <v>19</v>
      </c>
      <c r="DN211" s="29">
        <f t="shared" si="145"/>
        <v>102</v>
      </c>
      <c r="DO211" s="29">
        <f t="shared" ref="DO211:DP211" si="146">+DO107+DO117+DO118+DO119+DO120+DO121</f>
        <v>20</v>
      </c>
      <c r="DP211" s="29">
        <f t="shared" si="146"/>
        <v>8</v>
      </c>
    </row>
    <row r="212" spans="2:120" ht="20.100000000000001" customHeight="1" x14ac:dyDescent="0.25">
      <c r="B212" s="186" t="s">
        <v>106</v>
      </c>
      <c r="CB212" s="29">
        <f>+CB104</f>
        <v>1</v>
      </c>
      <c r="CC212" s="29">
        <f t="shared" ref="CC212:DP212" si="147">+CC104</f>
        <v>2</v>
      </c>
      <c r="CD212" s="29">
        <f t="shared" si="147"/>
        <v>1</v>
      </c>
      <c r="CE212" s="29">
        <f t="shared" si="147"/>
        <v>0</v>
      </c>
      <c r="CF212" s="29">
        <f t="shared" si="147"/>
        <v>1</v>
      </c>
      <c r="CG212" s="29">
        <f t="shared" si="147"/>
        <v>0</v>
      </c>
      <c r="CH212" s="29">
        <f t="shared" si="147"/>
        <v>0</v>
      </c>
      <c r="CI212" s="29">
        <f t="shared" si="147"/>
        <v>2</v>
      </c>
      <c r="CJ212" s="29">
        <f t="shared" si="147"/>
        <v>1</v>
      </c>
      <c r="CK212" s="29">
        <f t="shared" si="147"/>
        <v>0</v>
      </c>
      <c r="CL212" s="29">
        <f t="shared" si="147"/>
        <v>0</v>
      </c>
      <c r="CM212" s="29">
        <f t="shared" si="147"/>
        <v>3</v>
      </c>
      <c r="CN212" s="29">
        <f t="shared" si="147"/>
        <v>11</v>
      </c>
      <c r="CO212" s="29">
        <f t="shared" si="147"/>
        <v>0</v>
      </c>
      <c r="CP212" s="29">
        <f t="shared" si="147"/>
        <v>0</v>
      </c>
      <c r="CQ212" s="29">
        <f t="shared" si="147"/>
        <v>1</v>
      </c>
      <c r="CR212" s="29">
        <f t="shared" si="147"/>
        <v>1</v>
      </c>
      <c r="CS212" s="29">
        <f t="shared" si="147"/>
        <v>1</v>
      </c>
      <c r="CT212" s="29">
        <f t="shared" si="147"/>
        <v>1</v>
      </c>
      <c r="CU212" s="29">
        <f t="shared" si="147"/>
        <v>1</v>
      </c>
      <c r="CV212" s="29">
        <f t="shared" si="147"/>
        <v>2</v>
      </c>
      <c r="CW212" s="29">
        <f t="shared" si="147"/>
        <v>2</v>
      </c>
      <c r="CX212" s="29">
        <f t="shared" si="147"/>
        <v>1</v>
      </c>
      <c r="CY212" s="29">
        <f t="shared" si="147"/>
        <v>0</v>
      </c>
      <c r="CZ212" s="29">
        <f t="shared" si="147"/>
        <v>0</v>
      </c>
      <c r="DA212" s="29">
        <f t="shared" si="147"/>
        <v>10</v>
      </c>
      <c r="DB212" s="29">
        <f t="shared" si="147"/>
        <v>0</v>
      </c>
      <c r="DC212" s="29">
        <f t="shared" si="147"/>
        <v>0</v>
      </c>
      <c r="DD212" s="29">
        <f t="shared" si="147"/>
        <v>0</v>
      </c>
      <c r="DE212" s="29">
        <f t="shared" si="147"/>
        <v>5</v>
      </c>
      <c r="DF212" s="29">
        <f t="shared" si="147"/>
        <v>1</v>
      </c>
      <c r="DG212" s="29">
        <f t="shared" si="147"/>
        <v>1</v>
      </c>
      <c r="DH212" s="29">
        <f t="shared" si="147"/>
        <v>1</v>
      </c>
      <c r="DI212" s="29">
        <f t="shared" si="147"/>
        <v>0</v>
      </c>
      <c r="DJ212" s="29">
        <f t="shared" si="147"/>
        <v>2</v>
      </c>
      <c r="DK212" s="29">
        <f t="shared" si="147"/>
        <v>3</v>
      </c>
      <c r="DL212" s="29">
        <f t="shared" si="147"/>
        <v>2</v>
      </c>
      <c r="DM212" s="29">
        <f t="shared" si="147"/>
        <v>1</v>
      </c>
      <c r="DN212" s="29">
        <f t="shared" si="147"/>
        <v>16</v>
      </c>
      <c r="DO212" s="29">
        <f t="shared" si="147"/>
        <v>2</v>
      </c>
      <c r="DP212" s="29">
        <f t="shared" si="147"/>
        <v>1</v>
      </c>
    </row>
    <row r="213" spans="2:120" ht="20.100000000000001" customHeight="1" x14ac:dyDescent="0.25">
      <c r="B213" s="186" t="s">
        <v>157</v>
      </c>
      <c r="CB213" s="29">
        <f t="shared" ref="CB213:DL213" si="148">+CB103+CB102</f>
        <v>39</v>
      </c>
      <c r="CC213" s="29">
        <f t="shared" si="148"/>
        <v>36</v>
      </c>
      <c r="CD213" s="29">
        <f t="shared" si="148"/>
        <v>44</v>
      </c>
      <c r="CE213" s="29">
        <f t="shared" si="148"/>
        <v>42</v>
      </c>
      <c r="CF213" s="29">
        <f t="shared" si="148"/>
        <v>40</v>
      </c>
      <c r="CG213" s="29">
        <f t="shared" si="148"/>
        <v>42</v>
      </c>
      <c r="CH213" s="29">
        <f t="shared" si="148"/>
        <v>42</v>
      </c>
      <c r="CI213" s="29">
        <f t="shared" si="148"/>
        <v>40</v>
      </c>
      <c r="CJ213" s="29">
        <f t="shared" si="148"/>
        <v>44</v>
      </c>
      <c r="CK213" s="29">
        <f t="shared" si="148"/>
        <v>44</v>
      </c>
      <c r="CL213" s="29">
        <f t="shared" si="148"/>
        <v>40</v>
      </c>
      <c r="CM213" s="29">
        <f t="shared" si="148"/>
        <v>44</v>
      </c>
      <c r="CN213" s="29">
        <f t="shared" si="148"/>
        <v>497</v>
      </c>
      <c r="CO213" s="29">
        <f t="shared" si="148"/>
        <v>39</v>
      </c>
      <c r="CP213" s="29">
        <f t="shared" si="148"/>
        <v>38</v>
      </c>
      <c r="CQ213" s="29">
        <f t="shared" si="148"/>
        <v>44</v>
      </c>
      <c r="CR213" s="29">
        <f t="shared" si="148"/>
        <v>42</v>
      </c>
      <c r="CS213" s="29">
        <f t="shared" si="148"/>
        <v>40</v>
      </c>
      <c r="CT213" s="29">
        <f t="shared" si="148"/>
        <v>42</v>
      </c>
      <c r="CU213" s="29">
        <f t="shared" si="148"/>
        <v>42</v>
      </c>
      <c r="CV213" s="29">
        <f t="shared" si="148"/>
        <v>46</v>
      </c>
      <c r="CW213" s="29">
        <f t="shared" si="148"/>
        <v>44</v>
      </c>
      <c r="CX213" s="29">
        <f t="shared" si="148"/>
        <v>42</v>
      </c>
      <c r="CY213" s="29">
        <f t="shared" si="148"/>
        <v>42</v>
      </c>
      <c r="CZ213" s="29">
        <f t="shared" si="148"/>
        <v>44</v>
      </c>
      <c r="DA213" s="29">
        <f t="shared" si="148"/>
        <v>505</v>
      </c>
      <c r="DB213" s="29">
        <f t="shared" si="148"/>
        <v>40</v>
      </c>
      <c r="DC213" s="29">
        <f t="shared" si="148"/>
        <v>36</v>
      </c>
      <c r="DD213" s="29">
        <f t="shared" si="148"/>
        <v>46</v>
      </c>
      <c r="DE213" s="29">
        <f t="shared" si="148"/>
        <v>39</v>
      </c>
      <c r="DF213" s="29">
        <f t="shared" si="148"/>
        <v>43</v>
      </c>
      <c r="DG213" s="29">
        <f t="shared" si="148"/>
        <v>40</v>
      </c>
      <c r="DH213" s="29">
        <f t="shared" si="148"/>
        <v>41</v>
      </c>
      <c r="DI213" s="29">
        <f t="shared" si="148"/>
        <v>44</v>
      </c>
      <c r="DJ213" s="29">
        <f t="shared" si="148"/>
        <v>42</v>
      </c>
      <c r="DK213" s="29">
        <f t="shared" si="148"/>
        <v>44</v>
      </c>
      <c r="DL213" s="29">
        <f t="shared" si="148"/>
        <v>42</v>
      </c>
      <c r="DM213" s="29">
        <f t="shared" ref="DM213:DN213" si="149">+DM103+DM102</f>
        <v>43</v>
      </c>
      <c r="DN213" s="29">
        <f t="shared" si="149"/>
        <v>500</v>
      </c>
      <c r="DO213" s="29">
        <f t="shared" ref="DO213:DP213" si="150">+DO103+DO102</f>
        <v>42</v>
      </c>
      <c r="DP213" s="29">
        <f t="shared" si="150"/>
        <v>36</v>
      </c>
    </row>
    <row r="214" spans="2:120" ht="20.100000000000001" customHeight="1" x14ac:dyDescent="0.25">
      <c r="B214" s="186" t="s">
        <v>107</v>
      </c>
      <c r="CB214" s="29">
        <f t="shared" ref="CB214:DL214" si="151">+CB135+CB136+CB137+CB138-CB137</f>
        <v>684</v>
      </c>
      <c r="CC214" s="29">
        <f t="shared" si="151"/>
        <v>490</v>
      </c>
      <c r="CD214" s="29">
        <f t="shared" si="151"/>
        <v>637</v>
      </c>
      <c r="CE214" s="29">
        <f t="shared" si="151"/>
        <v>636</v>
      </c>
      <c r="CF214" s="29">
        <f t="shared" si="151"/>
        <v>618</v>
      </c>
      <c r="CG214" s="29">
        <f t="shared" si="151"/>
        <v>644</v>
      </c>
      <c r="CH214" s="29">
        <f t="shared" si="151"/>
        <v>590</v>
      </c>
      <c r="CI214" s="29">
        <f t="shared" si="151"/>
        <v>657</v>
      </c>
      <c r="CJ214" s="29">
        <f t="shared" si="151"/>
        <v>677</v>
      </c>
      <c r="CK214" s="29">
        <f t="shared" si="151"/>
        <v>740</v>
      </c>
      <c r="CL214" s="29">
        <f t="shared" si="151"/>
        <v>671</v>
      </c>
      <c r="CM214" s="29">
        <f t="shared" si="151"/>
        <v>874</v>
      </c>
      <c r="CN214" s="29">
        <f t="shared" si="151"/>
        <v>7918</v>
      </c>
      <c r="CO214" s="29">
        <f t="shared" si="151"/>
        <v>783</v>
      </c>
      <c r="CP214" s="29">
        <f t="shared" si="151"/>
        <v>644</v>
      </c>
      <c r="CQ214" s="29">
        <f t="shared" si="151"/>
        <v>715</v>
      </c>
      <c r="CR214" s="29">
        <f t="shared" si="151"/>
        <v>717</v>
      </c>
      <c r="CS214" s="29">
        <f t="shared" si="151"/>
        <v>704</v>
      </c>
      <c r="CT214" s="29">
        <f t="shared" si="151"/>
        <v>792</v>
      </c>
      <c r="CU214" s="29">
        <f t="shared" si="151"/>
        <v>758</v>
      </c>
      <c r="CV214" s="29">
        <f t="shared" si="151"/>
        <v>739</v>
      </c>
      <c r="CW214" s="29">
        <f t="shared" si="151"/>
        <v>722</v>
      </c>
      <c r="CX214" s="29">
        <f t="shared" si="151"/>
        <v>700</v>
      </c>
      <c r="CY214" s="29">
        <f t="shared" si="151"/>
        <v>712</v>
      </c>
      <c r="CZ214" s="29">
        <f t="shared" si="151"/>
        <v>735</v>
      </c>
      <c r="DA214" s="29">
        <f t="shared" si="151"/>
        <v>8721</v>
      </c>
      <c r="DB214" s="29">
        <f t="shared" si="151"/>
        <v>752</v>
      </c>
      <c r="DC214" s="29">
        <f t="shared" si="151"/>
        <v>612</v>
      </c>
      <c r="DD214" s="29">
        <f t="shared" si="151"/>
        <v>747</v>
      </c>
      <c r="DE214" s="29">
        <f t="shared" si="151"/>
        <v>689</v>
      </c>
      <c r="DF214" s="29">
        <f t="shared" si="151"/>
        <v>774</v>
      </c>
      <c r="DG214" s="29">
        <f t="shared" si="151"/>
        <v>771</v>
      </c>
      <c r="DH214" s="29">
        <f t="shared" si="151"/>
        <v>670</v>
      </c>
      <c r="DI214" s="29">
        <f t="shared" si="151"/>
        <v>686</v>
      </c>
      <c r="DJ214" s="29">
        <f t="shared" si="151"/>
        <v>651</v>
      </c>
      <c r="DK214" s="29">
        <f t="shared" si="151"/>
        <v>737</v>
      </c>
      <c r="DL214" s="29">
        <f t="shared" si="151"/>
        <v>720</v>
      </c>
      <c r="DM214" s="29">
        <f t="shared" ref="DM214:DN214" si="152">+DM135+DM136+DM137+DM138-DM137</f>
        <v>758</v>
      </c>
      <c r="DN214" s="29">
        <f t="shared" si="152"/>
        <v>8567</v>
      </c>
      <c r="DO214" s="29">
        <f t="shared" ref="DO214:DP214" si="153">+DO135+DO136+DO137+DO138-DO137</f>
        <v>762</v>
      </c>
      <c r="DP214" s="29">
        <f t="shared" si="153"/>
        <v>603</v>
      </c>
    </row>
    <row r="215" spans="2:120" ht="20.100000000000001" customHeight="1" x14ac:dyDescent="0.25">
      <c r="B215" s="186" t="s">
        <v>108</v>
      </c>
      <c r="CB215" s="29">
        <f t="shared" ref="CB215:DL215" si="154">+CB100+CB101+CB130+CB131</f>
        <v>183</v>
      </c>
      <c r="CC215" s="29">
        <f t="shared" si="154"/>
        <v>173</v>
      </c>
      <c r="CD215" s="29">
        <f t="shared" si="154"/>
        <v>217</v>
      </c>
      <c r="CE215" s="29">
        <f t="shared" si="154"/>
        <v>212</v>
      </c>
      <c r="CF215" s="29">
        <f t="shared" si="154"/>
        <v>199</v>
      </c>
      <c r="CG215" s="29">
        <f t="shared" si="154"/>
        <v>221</v>
      </c>
      <c r="CH215" s="29">
        <f t="shared" si="154"/>
        <v>215</v>
      </c>
      <c r="CI215" s="29">
        <f t="shared" si="154"/>
        <v>210</v>
      </c>
      <c r="CJ215" s="29">
        <f t="shared" si="154"/>
        <v>221</v>
      </c>
      <c r="CK215" s="29">
        <f t="shared" si="154"/>
        <v>258</v>
      </c>
      <c r="CL215" s="29">
        <f t="shared" si="154"/>
        <v>219</v>
      </c>
      <c r="CM215" s="29">
        <f t="shared" si="154"/>
        <v>209</v>
      </c>
      <c r="CN215" s="29">
        <f t="shared" si="154"/>
        <v>2537</v>
      </c>
      <c r="CO215" s="29">
        <f t="shared" si="154"/>
        <v>195</v>
      </c>
      <c r="CP215" s="29">
        <f t="shared" si="154"/>
        <v>197</v>
      </c>
      <c r="CQ215" s="29">
        <f t="shared" si="154"/>
        <v>239</v>
      </c>
      <c r="CR215" s="29">
        <f t="shared" si="154"/>
        <v>228</v>
      </c>
      <c r="CS215" s="29">
        <f t="shared" si="154"/>
        <v>222</v>
      </c>
      <c r="CT215" s="29">
        <f t="shared" si="154"/>
        <v>255</v>
      </c>
      <c r="CU215" s="29">
        <f t="shared" si="154"/>
        <v>218</v>
      </c>
      <c r="CV215" s="29">
        <f t="shared" si="154"/>
        <v>247</v>
      </c>
      <c r="CW215" s="29">
        <f t="shared" si="154"/>
        <v>236</v>
      </c>
      <c r="CX215" s="29">
        <f t="shared" si="154"/>
        <v>221</v>
      </c>
      <c r="CY215" s="29">
        <f t="shared" si="154"/>
        <v>204</v>
      </c>
      <c r="CZ215" s="29">
        <f t="shared" si="154"/>
        <v>227</v>
      </c>
      <c r="DA215" s="29">
        <f t="shared" si="154"/>
        <v>2689</v>
      </c>
      <c r="DB215" s="29">
        <f t="shared" si="154"/>
        <v>232</v>
      </c>
      <c r="DC215" s="29">
        <f t="shared" si="154"/>
        <v>187</v>
      </c>
      <c r="DD215" s="29">
        <f t="shared" si="154"/>
        <v>268</v>
      </c>
      <c r="DE215" s="29">
        <f t="shared" si="154"/>
        <v>205</v>
      </c>
      <c r="DF215" s="29">
        <f t="shared" si="154"/>
        <v>252</v>
      </c>
      <c r="DG215" s="29">
        <f t="shared" si="154"/>
        <v>209</v>
      </c>
      <c r="DH215" s="29">
        <f t="shared" si="154"/>
        <v>226</v>
      </c>
      <c r="DI215" s="29">
        <f t="shared" si="154"/>
        <v>228</v>
      </c>
      <c r="DJ215" s="29">
        <f t="shared" si="154"/>
        <v>215</v>
      </c>
      <c r="DK215" s="29">
        <f t="shared" si="154"/>
        <v>261</v>
      </c>
      <c r="DL215" s="29">
        <f t="shared" si="154"/>
        <v>253</v>
      </c>
      <c r="DM215" s="29">
        <f t="shared" ref="DM215:DN215" si="155">+DM100+DM101+DM130+DM131</f>
        <v>255</v>
      </c>
      <c r="DN215" s="29">
        <f t="shared" si="155"/>
        <v>2791</v>
      </c>
      <c r="DO215" s="29">
        <f t="shared" ref="DO215:DP215" si="156">+DO100+DO101+DO130+DO131</f>
        <v>234</v>
      </c>
      <c r="DP215" s="29">
        <f t="shared" si="156"/>
        <v>197</v>
      </c>
    </row>
    <row r="216" spans="2:120" ht="20.100000000000001" customHeight="1" x14ac:dyDescent="0.25">
      <c r="B216" s="186" t="s">
        <v>109</v>
      </c>
      <c r="CB216" s="29">
        <f t="shared" ref="CB216:DL216" si="157">+CB99+CB108+CB112+CB113+CB116+CB122+CB123+CB124+CB125+CB126+CB132+CB133+CB134</f>
        <v>2992</v>
      </c>
      <c r="CC216" s="29">
        <f t="shared" si="157"/>
        <v>2822</v>
      </c>
      <c r="CD216" s="29">
        <f t="shared" si="157"/>
        <v>3300</v>
      </c>
      <c r="CE216" s="29">
        <f t="shared" si="157"/>
        <v>3355</v>
      </c>
      <c r="CF216" s="29">
        <f t="shared" si="157"/>
        <v>3228</v>
      </c>
      <c r="CG216" s="29">
        <f t="shared" si="157"/>
        <v>3499</v>
      </c>
      <c r="CH216" s="29">
        <f t="shared" si="157"/>
        <v>3984</v>
      </c>
      <c r="CI216" s="29">
        <f t="shared" si="157"/>
        <v>3652</v>
      </c>
      <c r="CJ216" s="29">
        <f t="shared" si="157"/>
        <v>3697</v>
      </c>
      <c r="CK216" s="29">
        <f t="shared" si="157"/>
        <v>4112</v>
      </c>
      <c r="CL216" s="29">
        <f t="shared" si="157"/>
        <v>3882</v>
      </c>
      <c r="CM216" s="29">
        <f t="shared" si="157"/>
        <v>4447</v>
      </c>
      <c r="CN216" s="29">
        <f t="shared" si="157"/>
        <v>42970</v>
      </c>
      <c r="CO216" s="29">
        <f t="shared" si="157"/>
        <v>3728</v>
      </c>
      <c r="CP216" s="29">
        <f t="shared" si="157"/>
        <v>3739</v>
      </c>
      <c r="CQ216" s="29">
        <f t="shared" si="157"/>
        <v>4780</v>
      </c>
      <c r="CR216" s="29">
        <f t="shared" si="157"/>
        <v>4738</v>
      </c>
      <c r="CS216" s="29">
        <f t="shared" si="157"/>
        <v>4625</v>
      </c>
      <c r="CT216" s="29">
        <f t="shared" si="157"/>
        <v>5097</v>
      </c>
      <c r="CU216" s="29">
        <f t="shared" si="157"/>
        <v>4848</v>
      </c>
      <c r="CV216" s="29">
        <f t="shared" si="157"/>
        <v>5645</v>
      </c>
      <c r="CW216" s="29">
        <f t="shared" si="157"/>
        <v>5615</v>
      </c>
      <c r="CX216" s="29">
        <f t="shared" si="157"/>
        <v>5601</v>
      </c>
      <c r="CY216" s="29">
        <f t="shared" si="157"/>
        <v>5896</v>
      </c>
      <c r="CZ216" s="29">
        <f t="shared" si="157"/>
        <v>7332</v>
      </c>
      <c r="DA216" s="29">
        <f t="shared" si="157"/>
        <v>61644</v>
      </c>
      <c r="DB216" s="29">
        <f t="shared" si="157"/>
        <v>6463</v>
      </c>
      <c r="DC216" s="29">
        <f t="shared" si="157"/>
        <v>5901</v>
      </c>
      <c r="DD216" s="29">
        <f t="shared" si="157"/>
        <v>7636</v>
      </c>
      <c r="DE216" s="29">
        <f t="shared" si="157"/>
        <v>5863</v>
      </c>
      <c r="DF216" s="29">
        <f t="shared" si="157"/>
        <v>7118</v>
      </c>
      <c r="DG216" s="29">
        <f t="shared" si="157"/>
        <v>6408</v>
      </c>
      <c r="DH216" s="29">
        <f t="shared" si="157"/>
        <v>5818</v>
      </c>
      <c r="DI216" s="29">
        <f t="shared" si="157"/>
        <v>6279</v>
      </c>
      <c r="DJ216" s="29">
        <f t="shared" si="157"/>
        <v>5585</v>
      </c>
      <c r="DK216" s="29">
        <f t="shared" si="157"/>
        <v>5996</v>
      </c>
      <c r="DL216" s="29">
        <f t="shared" si="157"/>
        <v>5761</v>
      </c>
      <c r="DM216" s="29">
        <f t="shared" ref="DM216:DN216" si="158">+DM99+DM108+DM112+DM113+DM116+DM122+DM123+DM124+DM125+DM126+DM132+DM133+DM134</f>
        <v>5732</v>
      </c>
      <c r="DN216" s="29">
        <f t="shared" si="158"/>
        <v>74560</v>
      </c>
      <c r="DO216" s="29">
        <f t="shared" ref="DO216:DP216" si="159">+DO99+DO108+DO112+DO113+DO116+DO122+DO123+DO124+DO125+DO126+DO132+DO133+DO134</f>
        <v>5518</v>
      </c>
      <c r="DP216" s="29">
        <f t="shared" si="159"/>
        <v>4915</v>
      </c>
    </row>
    <row r="217" spans="2:120" ht="20.100000000000001" customHeight="1" x14ac:dyDescent="0.25">
      <c r="B217" s="186" t="s">
        <v>110</v>
      </c>
      <c r="CB217" s="29">
        <f t="shared" ref="CB217:DL217" si="160">+CB105+CB114</f>
        <v>869</v>
      </c>
      <c r="CC217" s="29">
        <f t="shared" si="160"/>
        <v>765</v>
      </c>
      <c r="CD217" s="29">
        <f t="shared" si="160"/>
        <v>934</v>
      </c>
      <c r="CE217" s="29">
        <f t="shared" si="160"/>
        <v>924</v>
      </c>
      <c r="CF217" s="29">
        <f t="shared" si="160"/>
        <v>879</v>
      </c>
      <c r="CG217" s="29">
        <f t="shared" si="160"/>
        <v>890</v>
      </c>
      <c r="CH217" s="29">
        <f t="shared" si="160"/>
        <v>968</v>
      </c>
      <c r="CI217" s="29">
        <f t="shared" si="160"/>
        <v>841</v>
      </c>
      <c r="CJ217" s="29">
        <f t="shared" si="160"/>
        <v>945</v>
      </c>
      <c r="CK217" s="29">
        <f t="shared" si="160"/>
        <v>986</v>
      </c>
      <c r="CL217" s="29">
        <f t="shared" si="160"/>
        <v>908</v>
      </c>
      <c r="CM217" s="29">
        <f t="shared" si="160"/>
        <v>1038</v>
      </c>
      <c r="CN217" s="29">
        <f t="shared" si="160"/>
        <v>10947</v>
      </c>
      <c r="CO217" s="29">
        <f t="shared" si="160"/>
        <v>870</v>
      </c>
      <c r="CP217" s="29">
        <f t="shared" si="160"/>
        <v>856</v>
      </c>
      <c r="CQ217" s="29">
        <f t="shared" si="160"/>
        <v>1005</v>
      </c>
      <c r="CR217" s="29">
        <f t="shared" si="160"/>
        <v>969</v>
      </c>
      <c r="CS217" s="29">
        <f t="shared" si="160"/>
        <v>918</v>
      </c>
      <c r="CT217" s="29">
        <f t="shared" si="160"/>
        <v>1005</v>
      </c>
      <c r="CU217" s="29">
        <f t="shared" si="160"/>
        <v>962</v>
      </c>
      <c r="CV217" s="29">
        <f t="shared" si="160"/>
        <v>1114</v>
      </c>
      <c r="CW217" s="29">
        <f t="shared" si="160"/>
        <v>1125</v>
      </c>
      <c r="CX217" s="29">
        <f t="shared" si="160"/>
        <v>1090</v>
      </c>
      <c r="CY217" s="29">
        <f t="shared" si="160"/>
        <v>1088</v>
      </c>
      <c r="CZ217" s="29">
        <f t="shared" si="160"/>
        <v>1107</v>
      </c>
      <c r="DA217" s="29">
        <f t="shared" si="160"/>
        <v>12109</v>
      </c>
      <c r="DB217" s="29">
        <f t="shared" si="160"/>
        <v>1046</v>
      </c>
      <c r="DC217" s="29">
        <f t="shared" si="160"/>
        <v>937</v>
      </c>
      <c r="DD217" s="29">
        <f t="shared" si="160"/>
        <v>1248</v>
      </c>
      <c r="DE217" s="29">
        <f t="shared" si="160"/>
        <v>1063</v>
      </c>
      <c r="DF217" s="29">
        <f t="shared" si="160"/>
        <v>1221</v>
      </c>
      <c r="DG217" s="29">
        <f t="shared" si="160"/>
        <v>1122</v>
      </c>
      <c r="DH217" s="29">
        <f t="shared" si="160"/>
        <v>1179</v>
      </c>
      <c r="DI217" s="29">
        <f t="shared" si="160"/>
        <v>1230</v>
      </c>
      <c r="DJ217" s="29">
        <f t="shared" si="160"/>
        <v>1226</v>
      </c>
      <c r="DK217" s="29">
        <f t="shared" si="160"/>
        <v>1278</v>
      </c>
      <c r="DL217" s="29">
        <f t="shared" si="160"/>
        <v>1224</v>
      </c>
      <c r="DM217" s="29">
        <f t="shared" ref="DM217:DN217" si="161">+DM105+DM114</f>
        <v>1190</v>
      </c>
      <c r="DN217" s="29">
        <f t="shared" si="161"/>
        <v>13964</v>
      </c>
      <c r="DO217" s="29">
        <f t="shared" ref="DO217:DP217" si="162">+DO105+DO114</f>
        <v>1274</v>
      </c>
      <c r="DP217" s="29">
        <f t="shared" si="162"/>
        <v>1048</v>
      </c>
    </row>
    <row r="218" spans="2:120" ht="20.100000000000001" customHeight="1" x14ac:dyDescent="0.25">
      <c r="B218" s="186" t="s">
        <v>158</v>
      </c>
      <c r="CB218" s="29">
        <f t="shared" ref="CB218:DL218" si="163">+CB109+CB110+CB111+CB139+CB127+CB128+CB129+CB140</f>
        <v>424</v>
      </c>
      <c r="CC218" s="29">
        <f t="shared" si="163"/>
        <v>362</v>
      </c>
      <c r="CD218" s="29">
        <f t="shared" si="163"/>
        <v>464</v>
      </c>
      <c r="CE218" s="29">
        <f t="shared" si="163"/>
        <v>420</v>
      </c>
      <c r="CF218" s="29">
        <f t="shared" si="163"/>
        <v>384</v>
      </c>
      <c r="CG218" s="29">
        <f t="shared" si="163"/>
        <v>500</v>
      </c>
      <c r="CH218" s="29">
        <f t="shared" si="163"/>
        <v>555</v>
      </c>
      <c r="CI218" s="29">
        <f t="shared" si="163"/>
        <v>527</v>
      </c>
      <c r="CJ218" s="29">
        <f t="shared" si="163"/>
        <v>557</v>
      </c>
      <c r="CK218" s="29">
        <f t="shared" si="163"/>
        <v>566</v>
      </c>
      <c r="CL218" s="29">
        <f t="shared" si="163"/>
        <v>502</v>
      </c>
      <c r="CM218" s="29">
        <f t="shared" si="163"/>
        <v>576</v>
      </c>
      <c r="CN218" s="29">
        <f t="shared" si="163"/>
        <v>5837</v>
      </c>
      <c r="CO218" s="29">
        <f t="shared" si="163"/>
        <v>508</v>
      </c>
      <c r="CP218" s="29">
        <f t="shared" si="163"/>
        <v>495</v>
      </c>
      <c r="CQ218" s="29">
        <f t="shared" si="163"/>
        <v>565</v>
      </c>
      <c r="CR218" s="29">
        <f t="shared" si="163"/>
        <v>530</v>
      </c>
      <c r="CS218" s="29">
        <f t="shared" si="163"/>
        <v>507</v>
      </c>
      <c r="CT218" s="29">
        <f t="shared" si="163"/>
        <v>508</v>
      </c>
      <c r="CU218" s="29">
        <f t="shared" si="163"/>
        <v>510</v>
      </c>
      <c r="CV218" s="29">
        <f t="shared" si="163"/>
        <v>549</v>
      </c>
      <c r="CW218" s="29">
        <f t="shared" si="163"/>
        <v>534</v>
      </c>
      <c r="CX218" s="29">
        <f t="shared" si="163"/>
        <v>506</v>
      </c>
      <c r="CY218" s="29">
        <f t="shared" si="163"/>
        <v>511</v>
      </c>
      <c r="CZ218" s="29">
        <f t="shared" si="163"/>
        <v>542</v>
      </c>
      <c r="DA218" s="29">
        <f t="shared" si="163"/>
        <v>6265</v>
      </c>
      <c r="DB218" s="29">
        <f t="shared" si="163"/>
        <v>532</v>
      </c>
      <c r="DC218" s="29">
        <f t="shared" si="163"/>
        <v>430</v>
      </c>
      <c r="DD218" s="29">
        <f t="shared" si="163"/>
        <v>583</v>
      </c>
      <c r="DE218" s="29">
        <f t="shared" si="163"/>
        <v>471</v>
      </c>
      <c r="DF218" s="29">
        <f t="shared" si="163"/>
        <v>581</v>
      </c>
      <c r="DG218" s="29">
        <f t="shared" si="163"/>
        <v>563</v>
      </c>
      <c r="DH218" s="29">
        <f t="shared" si="163"/>
        <v>529</v>
      </c>
      <c r="DI218" s="29">
        <f t="shared" si="163"/>
        <v>626</v>
      </c>
      <c r="DJ218" s="29">
        <f t="shared" si="163"/>
        <v>573</v>
      </c>
      <c r="DK218" s="29">
        <f t="shared" si="163"/>
        <v>615</v>
      </c>
      <c r="DL218" s="29">
        <f t="shared" si="163"/>
        <v>588</v>
      </c>
      <c r="DM218" s="29">
        <f t="shared" ref="DM218:DN218" si="164">+DM109+DM110+DM111+DM139+DM127+DM128+DM129+DM140</f>
        <v>581</v>
      </c>
      <c r="DN218" s="29">
        <f t="shared" si="164"/>
        <v>6672</v>
      </c>
      <c r="DO218" s="29">
        <f t="shared" ref="DO218:DP218" si="165">+DO109+DO110+DO111+DO139+DO127+DO128+DO129+DO140</f>
        <v>596</v>
      </c>
      <c r="DP218" s="29">
        <f t="shared" si="165"/>
        <v>488</v>
      </c>
    </row>
    <row r="219" spans="2:120" ht="20.100000000000001" customHeight="1" x14ac:dyDescent="0.25">
      <c r="B219" s="186" t="s">
        <v>241</v>
      </c>
      <c r="CB219" s="29">
        <f>+CB106</f>
        <v>0</v>
      </c>
      <c r="CC219" s="29">
        <f t="shared" ref="CC219:DO219" si="166">+CC106</f>
        <v>0</v>
      </c>
      <c r="CD219" s="29">
        <f t="shared" si="166"/>
        <v>0</v>
      </c>
      <c r="CE219" s="29">
        <f t="shared" si="166"/>
        <v>0</v>
      </c>
      <c r="CF219" s="29">
        <f t="shared" si="166"/>
        <v>0</v>
      </c>
      <c r="CG219" s="29">
        <f t="shared" si="166"/>
        <v>0</v>
      </c>
      <c r="CH219" s="29">
        <f t="shared" si="166"/>
        <v>0</v>
      </c>
      <c r="CI219" s="29">
        <f t="shared" si="166"/>
        <v>0</v>
      </c>
      <c r="CJ219" s="29">
        <f t="shared" si="166"/>
        <v>0</v>
      </c>
      <c r="CK219" s="29">
        <f t="shared" si="166"/>
        <v>0</v>
      </c>
      <c r="CL219" s="29">
        <f t="shared" si="166"/>
        <v>0</v>
      </c>
      <c r="CM219" s="29">
        <f t="shared" si="166"/>
        <v>0</v>
      </c>
      <c r="CN219" s="29">
        <f t="shared" si="166"/>
        <v>0</v>
      </c>
      <c r="CO219" s="29">
        <f t="shared" si="166"/>
        <v>0</v>
      </c>
      <c r="CP219" s="29">
        <f t="shared" si="166"/>
        <v>0</v>
      </c>
      <c r="CQ219" s="29">
        <f t="shared" si="166"/>
        <v>0</v>
      </c>
      <c r="CR219" s="29">
        <f t="shared" si="166"/>
        <v>0</v>
      </c>
      <c r="CS219" s="29">
        <f t="shared" si="166"/>
        <v>0</v>
      </c>
      <c r="CT219" s="29">
        <f t="shared" si="166"/>
        <v>0</v>
      </c>
      <c r="CU219" s="29">
        <f t="shared" si="166"/>
        <v>0</v>
      </c>
      <c r="CV219" s="29">
        <f t="shared" si="166"/>
        <v>0</v>
      </c>
      <c r="CW219" s="29">
        <f t="shared" si="166"/>
        <v>0</v>
      </c>
      <c r="CX219" s="29">
        <f t="shared" si="166"/>
        <v>0</v>
      </c>
      <c r="CY219" s="29">
        <f t="shared" si="166"/>
        <v>0</v>
      </c>
      <c r="CZ219" s="29">
        <f t="shared" si="166"/>
        <v>0</v>
      </c>
      <c r="DA219" s="29">
        <f t="shared" si="166"/>
        <v>0</v>
      </c>
      <c r="DB219" s="29">
        <f t="shared" si="166"/>
        <v>0</v>
      </c>
      <c r="DC219" s="29">
        <f t="shared" si="166"/>
        <v>0</v>
      </c>
      <c r="DD219" s="29">
        <f t="shared" si="166"/>
        <v>0</v>
      </c>
      <c r="DE219" s="29">
        <f t="shared" si="166"/>
        <v>0</v>
      </c>
      <c r="DF219" s="29">
        <f t="shared" si="166"/>
        <v>0</v>
      </c>
      <c r="DG219" s="29">
        <f t="shared" si="166"/>
        <v>0</v>
      </c>
      <c r="DH219" s="29">
        <f t="shared" si="166"/>
        <v>0</v>
      </c>
      <c r="DI219" s="29">
        <f t="shared" si="166"/>
        <v>0</v>
      </c>
      <c r="DJ219" s="29">
        <f t="shared" si="166"/>
        <v>0</v>
      </c>
      <c r="DK219" s="29">
        <f t="shared" si="166"/>
        <v>0</v>
      </c>
      <c r="DL219" s="29">
        <f t="shared" si="166"/>
        <v>0</v>
      </c>
      <c r="DM219" s="29">
        <f t="shared" si="166"/>
        <v>0</v>
      </c>
      <c r="DN219" s="29">
        <f t="shared" si="166"/>
        <v>0</v>
      </c>
      <c r="DO219" s="29">
        <f t="shared" si="166"/>
        <v>1</v>
      </c>
      <c r="DP219" s="29">
        <f t="shared" ref="DP219" si="167">+DP106</f>
        <v>0</v>
      </c>
    </row>
    <row r="220" spans="2:120" ht="20.100000000000001" customHeight="1" x14ac:dyDescent="0.25">
      <c r="B220" s="328" t="s">
        <v>154</v>
      </c>
      <c r="C220" s="329"/>
      <c r="D220" s="330"/>
      <c r="E220" s="330"/>
      <c r="F220" s="330"/>
      <c r="G220" s="330"/>
      <c r="H220" s="330"/>
      <c r="I220" s="330"/>
      <c r="J220" s="330"/>
      <c r="K220" s="330"/>
      <c r="L220" s="330"/>
      <c r="M220" s="330"/>
      <c r="N220" s="330"/>
      <c r="O220" s="330"/>
      <c r="P220" s="331"/>
      <c r="Q220" s="332"/>
      <c r="R220" s="332"/>
      <c r="S220" s="332"/>
      <c r="T220" s="332"/>
      <c r="U220" s="332"/>
      <c r="V220" s="332"/>
      <c r="W220" s="332"/>
      <c r="X220" s="332"/>
      <c r="Y220" s="332"/>
      <c r="Z220" s="332"/>
      <c r="AA220" s="332"/>
      <c r="AB220" s="332"/>
      <c r="AC220" s="333"/>
      <c r="AD220" s="333"/>
      <c r="AE220" s="330"/>
      <c r="AF220" s="330"/>
      <c r="AG220" s="330"/>
      <c r="AH220" s="330"/>
      <c r="AI220" s="330"/>
      <c r="AJ220" s="330"/>
      <c r="AK220" s="330"/>
      <c r="AL220" s="330"/>
      <c r="AM220" s="330"/>
      <c r="AN220" s="330"/>
      <c r="AO220" s="330"/>
      <c r="AP220" s="330"/>
      <c r="AQ220" s="330"/>
      <c r="AR220" s="330"/>
      <c r="AS220" s="330"/>
      <c r="AT220" s="330"/>
      <c r="AU220" s="330"/>
      <c r="AV220" s="330"/>
      <c r="AW220" s="330"/>
      <c r="AX220" s="330"/>
      <c r="AY220" s="330"/>
      <c r="AZ220" s="330"/>
      <c r="BA220" s="330"/>
      <c r="BB220" s="330"/>
      <c r="BC220" s="330"/>
      <c r="BD220" s="330"/>
      <c r="BE220" s="330"/>
      <c r="BF220" s="330"/>
      <c r="BG220" s="330"/>
      <c r="BH220" s="330"/>
      <c r="BI220" s="330"/>
      <c r="BJ220" s="330"/>
      <c r="BK220" s="330"/>
      <c r="BL220" s="330"/>
      <c r="BM220" s="330"/>
      <c r="BN220" s="330"/>
      <c r="BO220" s="330"/>
      <c r="BP220" s="330"/>
      <c r="BQ220" s="330"/>
      <c r="BR220" s="330"/>
      <c r="BS220" s="330"/>
      <c r="BT220" s="330"/>
      <c r="BU220" s="330"/>
      <c r="BV220" s="330"/>
      <c r="BW220" s="330"/>
      <c r="BX220" s="330"/>
      <c r="BY220" s="330"/>
      <c r="BZ220" s="330"/>
      <c r="CA220" s="330"/>
      <c r="CB220" s="352">
        <f t="shared" ref="CB220:DN220" si="168">+SUM(CB221:CB229)</f>
        <v>1741</v>
      </c>
      <c r="CC220" s="352">
        <f t="shared" si="168"/>
        <v>1527</v>
      </c>
      <c r="CD220" s="352">
        <f t="shared" si="168"/>
        <v>1817</v>
      </c>
      <c r="CE220" s="352">
        <f t="shared" si="168"/>
        <v>1883</v>
      </c>
      <c r="CF220" s="352">
        <f t="shared" si="168"/>
        <v>1685</v>
      </c>
      <c r="CG220" s="352">
        <f t="shared" si="168"/>
        <v>1864</v>
      </c>
      <c r="CH220" s="352">
        <f t="shared" si="168"/>
        <v>2134</v>
      </c>
      <c r="CI220" s="352">
        <f t="shared" si="168"/>
        <v>2080</v>
      </c>
      <c r="CJ220" s="352">
        <f t="shared" si="168"/>
        <v>2144</v>
      </c>
      <c r="CK220" s="352">
        <f t="shared" si="168"/>
        <v>2271</v>
      </c>
      <c r="CL220" s="352">
        <f t="shared" si="168"/>
        <v>2080</v>
      </c>
      <c r="CM220" s="352">
        <f t="shared" si="168"/>
        <v>2347</v>
      </c>
      <c r="CN220" s="352">
        <f t="shared" si="168"/>
        <v>23573</v>
      </c>
      <c r="CO220" s="352">
        <f t="shared" si="168"/>
        <v>2023</v>
      </c>
      <c r="CP220" s="352">
        <f t="shared" si="168"/>
        <v>1980</v>
      </c>
      <c r="CQ220" s="352">
        <f t="shared" si="168"/>
        <v>2279</v>
      </c>
      <c r="CR220" s="352">
        <f t="shared" si="168"/>
        <v>2288</v>
      </c>
      <c r="CS220" s="352">
        <f t="shared" si="168"/>
        <v>2247</v>
      </c>
      <c r="CT220" s="352">
        <f t="shared" si="168"/>
        <v>2367</v>
      </c>
      <c r="CU220" s="352">
        <f t="shared" si="168"/>
        <v>2293</v>
      </c>
      <c r="CV220" s="352">
        <f t="shared" si="168"/>
        <v>2499</v>
      </c>
      <c r="CW220" s="352">
        <f t="shared" si="168"/>
        <v>2390</v>
      </c>
      <c r="CX220" s="352">
        <f t="shared" si="168"/>
        <v>2277</v>
      </c>
      <c r="CY220" s="352">
        <f t="shared" si="168"/>
        <v>2349</v>
      </c>
      <c r="CZ220" s="352">
        <f t="shared" si="168"/>
        <v>2329</v>
      </c>
      <c r="DA220" s="352">
        <f t="shared" si="168"/>
        <v>27321</v>
      </c>
      <c r="DB220" s="352">
        <f t="shared" si="168"/>
        <v>2174</v>
      </c>
      <c r="DC220" s="352">
        <f t="shared" si="168"/>
        <v>1970</v>
      </c>
      <c r="DD220" s="352">
        <f t="shared" si="168"/>
        <v>2464</v>
      </c>
      <c r="DE220" s="352">
        <f t="shared" si="168"/>
        <v>2219</v>
      </c>
      <c r="DF220" s="352">
        <f t="shared" si="168"/>
        <v>2601</v>
      </c>
      <c r="DG220" s="352">
        <f t="shared" si="168"/>
        <v>2476</v>
      </c>
      <c r="DH220" s="352">
        <f t="shared" si="168"/>
        <v>2693</v>
      </c>
      <c r="DI220" s="352">
        <f t="shared" si="168"/>
        <v>2465</v>
      </c>
      <c r="DJ220" s="352">
        <f t="shared" si="168"/>
        <v>2306</v>
      </c>
      <c r="DK220" s="352">
        <f t="shared" si="168"/>
        <v>2393</v>
      </c>
      <c r="DL220" s="352">
        <f t="shared" si="168"/>
        <v>2244</v>
      </c>
      <c r="DM220" s="352">
        <f t="shared" si="168"/>
        <v>2269</v>
      </c>
      <c r="DN220" s="353">
        <f t="shared" si="168"/>
        <v>28274</v>
      </c>
      <c r="DO220" s="353">
        <f t="shared" ref="DO220:DP220" si="169">+SUM(DO221:DO229)</f>
        <v>2411</v>
      </c>
      <c r="DP220" s="353">
        <f t="shared" si="169"/>
        <v>2016</v>
      </c>
    </row>
    <row r="221" spans="2:120" ht="20.100000000000001" customHeight="1" x14ac:dyDescent="0.25">
      <c r="B221" s="186" t="s">
        <v>104</v>
      </c>
      <c r="CB221" s="354">
        <f t="shared" ref="CB221:DL221" si="170">+CB170+CB178</f>
        <v>14</v>
      </c>
      <c r="CC221" s="354">
        <f t="shared" si="170"/>
        <v>14</v>
      </c>
      <c r="CD221" s="354">
        <f t="shared" si="170"/>
        <v>15</v>
      </c>
      <c r="CE221" s="354">
        <f t="shared" si="170"/>
        <v>140</v>
      </c>
      <c r="CF221" s="354">
        <f t="shared" si="170"/>
        <v>19</v>
      </c>
      <c r="CG221" s="354">
        <f t="shared" si="170"/>
        <v>25</v>
      </c>
      <c r="CH221" s="354">
        <f t="shared" si="170"/>
        <v>34</v>
      </c>
      <c r="CI221" s="354">
        <f t="shared" si="170"/>
        <v>40</v>
      </c>
      <c r="CJ221" s="354">
        <f t="shared" si="170"/>
        <v>36</v>
      </c>
      <c r="CK221" s="354">
        <f t="shared" si="170"/>
        <v>44</v>
      </c>
      <c r="CL221" s="354">
        <f t="shared" si="170"/>
        <v>52</v>
      </c>
      <c r="CM221" s="354">
        <f t="shared" si="170"/>
        <v>56</v>
      </c>
      <c r="CN221" s="354">
        <f t="shared" si="170"/>
        <v>489</v>
      </c>
      <c r="CO221" s="354">
        <f t="shared" si="170"/>
        <v>54</v>
      </c>
      <c r="CP221" s="354">
        <f t="shared" si="170"/>
        <v>61</v>
      </c>
      <c r="CQ221" s="354">
        <f t="shared" si="170"/>
        <v>62</v>
      </c>
      <c r="CR221" s="354">
        <f t="shared" si="170"/>
        <v>60</v>
      </c>
      <c r="CS221" s="354">
        <f t="shared" si="170"/>
        <v>68</v>
      </c>
      <c r="CT221" s="354">
        <f t="shared" si="170"/>
        <v>90</v>
      </c>
      <c r="CU221" s="354">
        <f t="shared" si="170"/>
        <v>67</v>
      </c>
      <c r="CV221" s="354">
        <f t="shared" si="170"/>
        <v>74</v>
      </c>
      <c r="CW221" s="354">
        <f t="shared" si="170"/>
        <v>71</v>
      </c>
      <c r="CX221" s="354">
        <f t="shared" si="170"/>
        <v>70</v>
      </c>
      <c r="CY221" s="354">
        <f t="shared" si="170"/>
        <v>76</v>
      </c>
      <c r="CZ221" s="354">
        <f t="shared" si="170"/>
        <v>83</v>
      </c>
      <c r="DA221" s="354">
        <f t="shared" si="170"/>
        <v>836</v>
      </c>
      <c r="DB221" s="354">
        <f t="shared" si="170"/>
        <v>103</v>
      </c>
      <c r="DC221" s="354">
        <f t="shared" si="170"/>
        <v>79</v>
      </c>
      <c r="DD221" s="354">
        <f t="shared" si="170"/>
        <v>98</v>
      </c>
      <c r="DE221" s="354">
        <f t="shared" si="170"/>
        <v>120</v>
      </c>
      <c r="DF221" s="354">
        <f t="shared" si="170"/>
        <v>130</v>
      </c>
      <c r="DG221" s="354">
        <f t="shared" si="170"/>
        <v>231</v>
      </c>
      <c r="DH221" s="354">
        <f t="shared" si="170"/>
        <v>377</v>
      </c>
      <c r="DI221" s="354">
        <f t="shared" si="170"/>
        <v>122</v>
      </c>
      <c r="DJ221" s="354">
        <f t="shared" si="170"/>
        <v>122</v>
      </c>
      <c r="DK221" s="354">
        <f t="shared" si="170"/>
        <v>86</v>
      </c>
      <c r="DL221" s="354">
        <f t="shared" si="170"/>
        <v>138</v>
      </c>
      <c r="DM221" s="354">
        <f t="shared" ref="DM221:DN221" si="171">+DM170+DM178</f>
        <v>113</v>
      </c>
      <c r="DN221" s="354">
        <f t="shared" si="171"/>
        <v>1719</v>
      </c>
      <c r="DO221" s="354">
        <f t="shared" ref="DO221:DP221" si="172">+DO170+DO178</f>
        <v>138</v>
      </c>
      <c r="DP221" s="354">
        <f t="shared" si="172"/>
        <v>102</v>
      </c>
    </row>
    <row r="222" spans="2:120" ht="20.100000000000001" customHeight="1" x14ac:dyDescent="0.25">
      <c r="B222" s="186" t="s">
        <v>105</v>
      </c>
      <c r="CB222" s="29">
        <f t="shared" ref="CB222:DL222" si="173">+CB159+CB160+CB161</f>
        <v>0</v>
      </c>
      <c r="CC222" s="29">
        <f t="shared" si="173"/>
        <v>0</v>
      </c>
      <c r="CD222" s="29">
        <f t="shared" si="173"/>
        <v>0</v>
      </c>
      <c r="CE222" s="29">
        <f t="shared" si="173"/>
        <v>0</v>
      </c>
      <c r="CF222" s="29">
        <f t="shared" si="173"/>
        <v>0</v>
      </c>
      <c r="CG222" s="29">
        <f t="shared" si="173"/>
        <v>5</v>
      </c>
      <c r="CH222" s="29">
        <f t="shared" si="173"/>
        <v>10</v>
      </c>
      <c r="CI222" s="29">
        <f t="shared" si="173"/>
        <v>15</v>
      </c>
      <c r="CJ222" s="29">
        <f t="shared" si="173"/>
        <v>17</v>
      </c>
      <c r="CK222" s="29">
        <f t="shared" si="173"/>
        <v>22</v>
      </c>
      <c r="CL222" s="29">
        <f t="shared" si="173"/>
        <v>19</v>
      </c>
      <c r="CM222" s="29">
        <f t="shared" si="173"/>
        <v>16</v>
      </c>
      <c r="CN222" s="29">
        <f t="shared" si="173"/>
        <v>104</v>
      </c>
      <c r="CO222" s="29">
        <f t="shared" si="173"/>
        <v>19</v>
      </c>
      <c r="CP222" s="29">
        <f t="shared" si="173"/>
        <v>18</v>
      </c>
      <c r="CQ222" s="29">
        <f t="shared" si="173"/>
        <v>7</v>
      </c>
      <c r="CR222" s="29">
        <f t="shared" si="173"/>
        <v>8</v>
      </c>
      <c r="CS222" s="29">
        <f t="shared" si="173"/>
        <v>11</v>
      </c>
      <c r="CT222" s="29">
        <f t="shared" si="173"/>
        <v>7</v>
      </c>
      <c r="CU222" s="29">
        <f t="shared" si="173"/>
        <v>2</v>
      </c>
      <c r="CV222" s="29">
        <f t="shared" si="173"/>
        <v>13</v>
      </c>
      <c r="CW222" s="29">
        <f t="shared" si="173"/>
        <v>6</v>
      </c>
      <c r="CX222" s="29">
        <f t="shared" si="173"/>
        <v>5</v>
      </c>
      <c r="CY222" s="29">
        <f t="shared" si="173"/>
        <v>5</v>
      </c>
      <c r="CZ222" s="29">
        <f t="shared" si="173"/>
        <v>2</v>
      </c>
      <c r="DA222" s="29">
        <f t="shared" si="173"/>
        <v>103</v>
      </c>
      <c r="DB222" s="29">
        <f t="shared" si="173"/>
        <v>1</v>
      </c>
      <c r="DC222" s="29">
        <f t="shared" si="173"/>
        <v>0</v>
      </c>
      <c r="DD222" s="29">
        <f t="shared" si="173"/>
        <v>0</v>
      </c>
      <c r="DE222" s="29">
        <f t="shared" si="173"/>
        <v>3</v>
      </c>
      <c r="DF222" s="29">
        <f t="shared" si="173"/>
        <v>3</v>
      </c>
      <c r="DG222" s="29">
        <f t="shared" si="173"/>
        <v>1</v>
      </c>
      <c r="DH222" s="29">
        <f t="shared" si="173"/>
        <v>1</v>
      </c>
      <c r="DI222" s="29">
        <f t="shared" si="173"/>
        <v>5</v>
      </c>
      <c r="DJ222" s="29">
        <f t="shared" si="173"/>
        <v>4</v>
      </c>
      <c r="DK222" s="29">
        <f t="shared" si="173"/>
        <v>4</v>
      </c>
      <c r="DL222" s="29">
        <f t="shared" si="173"/>
        <v>1</v>
      </c>
      <c r="DM222" s="29">
        <f t="shared" ref="DM222:DN222" si="174">+DM159+DM160+DM161</f>
        <v>1</v>
      </c>
      <c r="DN222" s="29">
        <f t="shared" si="174"/>
        <v>24</v>
      </c>
      <c r="DO222" s="29">
        <f t="shared" ref="DO222:DP222" si="175">+DO159+DO160+DO161</f>
        <v>5</v>
      </c>
      <c r="DP222" s="29">
        <f t="shared" si="175"/>
        <v>0</v>
      </c>
    </row>
    <row r="223" spans="2:120" ht="20.100000000000001" customHeight="1" x14ac:dyDescent="0.25">
      <c r="B223" s="186" t="s">
        <v>106</v>
      </c>
      <c r="CB223" s="29">
        <f>+CB149</f>
        <v>0</v>
      </c>
      <c r="CC223" s="29">
        <f t="shared" ref="CC223:DP223" si="176">+CC149</f>
        <v>0</v>
      </c>
      <c r="CD223" s="29">
        <f t="shared" si="176"/>
        <v>0</v>
      </c>
      <c r="CE223" s="29">
        <f t="shared" si="176"/>
        <v>0</v>
      </c>
      <c r="CF223" s="29">
        <f t="shared" si="176"/>
        <v>0</v>
      </c>
      <c r="CG223" s="29">
        <f t="shared" si="176"/>
        <v>0</v>
      </c>
      <c r="CH223" s="29">
        <f t="shared" si="176"/>
        <v>0</v>
      </c>
      <c r="CI223" s="29">
        <f t="shared" si="176"/>
        <v>0</v>
      </c>
      <c r="CJ223" s="29">
        <f t="shared" si="176"/>
        <v>0</v>
      </c>
      <c r="CK223" s="29">
        <f t="shared" si="176"/>
        <v>2</v>
      </c>
      <c r="CL223" s="29">
        <f t="shared" si="176"/>
        <v>0</v>
      </c>
      <c r="CM223" s="29">
        <f t="shared" si="176"/>
        <v>0</v>
      </c>
      <c r="CN223" s="29">
        <f t="shared" si="176"/>
        <v>2</v>
      </c>
      <c r="CO223" s="29">
        <f t="shared" si="176"/>
        <v>0</v>
      </c>
      <c r="CP223" s="29">
        <f t="shared" si="176"/>
        <v>0</v>
      </c>
      <c r="CQ223" s="29">
        <f t="shared" si="176"/>
        <v>0</v>
      </c>
      <c r="CR223" s="29">
        <f t="shared" si="176"/>
        <v>0</v>
      </c>
      <c r="CS223" s="29">
        <f t="shared" si="176"/>
        <v>0</v>
      </c>
      <c r="CT223" s="29">
        <f t="shared" si="176"/>
        <v>0</v>
      </c>
      <c r="CU223" s="29">
        <f t="shared" si="176"/>
        <v>0</v>
      </c>
      <c r="CV223" s="29">
        <f t="shared" si="176"/>
        <v>0</v>
      </c>
      <c r="CW223" s="29">
        <f t="shared" si="176"/>
        <v>0</v>
      </c>
      <c r="CX223" s="29">
        <f t="shared" si="176"/>
        <v>0</v>
      </c>
      <c r="CY223" s="29">
        <f t="shared" si="176"/>
        <v>0</v>
      </c>
      <c r="CZ223" s="29">
        <f t="shared" si="176"/>
        <v>0</v>
      </c>
      <c r="DA223" s="29">
        <f t="shared" si="176"/>
        <v>0</v>
      </c>
      <c r="DB223" s="29">
        <f t="shared" si="176"/>
        <v>0</v>
      </c>
      <c r="DC223" s="29">
        <f t="shared" si="176"/>
        <v>1</v>
      </c>
      <c r="DD223" s="29">
        <f t="shared" si="176"/>
        <v>0</v>
      </c>
      <c r="DE223" s="29">
        <f t="shared" si="176"/>
        <v>0</v>
      </c>
      <c r="DF223" s="29">
        <f t="shared" si="176"/>
        <v>0</v>
      </c>
      <c r="DG223" s="29">
        <f t="shared" si="176"/>
        <v>0</v>
      </c>
      <c r="DH223" s="29">
        <f t="shared" si="176"/>
        <v>0</v>
      </c>
      <c r="DI223" s="29">
        <f t="shared" si="176"/>
        <v>0</v>
      </c>
      <c r="DJ223" s="29">
        <f t="shared" si="176"/>
        <v>0</v>
      </c>
      <c r="DK223" s="29">
        <f t="shared" si="176"/>
        <v>0</v>
      </c>
      <c r="DL223" s="29">
        <f t="shared" si="176"/>
        <v>0</v>
      </c>
      <c r="DM223" s="29">
        <f t="shared" si="176"/>
        <v>0</v>
      </c>
      <c r="DN223" s="29">
        <f t="shared" si="176"/>
        <v>1</v>
      </c>
      <c r="DO223" s="29">
        <f t="shared" si="176"/>
        <v>0</v>
      </c>
      <c r="DP223" s="29">
        <f t="shared" si="176"/>
        <v>0</v>
      </c>
    </row>
    <row r="224" spans="2:120" ht="20.100000000000001" customHeight="1" x14ac:dyDescent="0.25">
      <c r="B224" s="186" t="s">
        <v>157</v>
      </c>
      <c r="CB224" s="29">
        <f t="shared" ref="CB224:DL224" si="177">+CB148+CB147</f>
        <v>0</v>
      </c>
      <c r="CC224" s="29">
        <f t="shared" si="177"/>
        <v>0</v>
      </c>
      <c r="CD224" s="29">
        <f t="shared" si="177"/>
        <v>0</v>
      </c>
      <c r="CE224" s="29">
        <f t="shared" si="177"/>
        <v>0</v>
      </c>
      <c r="CF224" s="29">
        <f t="shared" si="177"/>
        <v>0</v>
      </c>
      <c r="CG224" s="29">
        <f t="shared" si="177"/>
        <v>0</v>
      </c>
      <c r="CH224" s="29">
        <f t="shared" si="177"/>
        <v>0</v>
      </c>
      <c r="CI224" s="29">
        <f t="shared" si="177"/>
        <v>0</v>
      </c>
      <c r="CJ224" s="29">
        <f t="shared" si="177"/>
        <v>0</v>
      </c>
      <c r="CK224" s="29">
        <f t="shared" si="177"/>
        <v>0</v>
      </c>
      <c r="CL224" s="29">
        <f t="shared" si="177"/>
        <v>0</v>
      </c>
      <c r="CM224" s="29">
        <f t="shared" si="177"/>
        <v>0</v>
      </c>
      <c r="CN224" s="29">
        <f t="shared" si="177"/>
        <v>0</v>
      </c>
      <c r="CO224" s="29">
        <f t="shared" si="177"/>
        <v>0</v>
      </c>
      <c r="CP224" s="29">
        <f t="shared" si="177"/>
        <v>0</v>
      </c>
      <c r="CQ224" s="29">
        <f t="shared" si="177"/>
        <v>0</v>
      </c>
      <c r="CR224" s="29">
        <f t="shared" si="177"/>
        <v>0</v>
      </c>
      <c r="CS224" s="29">
        <f t="shared" si="177"/>
        <v>0</v>
      </c>
      <c r="CT224" s="29">
        <f t="shared" si="177"/>
        <v>0</v>
      </c>
      <c r="CU224" s="29">
        <f t="shared" si="177"/>
        <v>0</v>
      </c>
      <c r="CV224" s="29">
        <f t="shared" si="177"/>
        <v>0</v>
      </c>
      <c r="CW224" s="29">
        <f t="shared" si="177"/>
        <v>0</v>
      </c>
      <c r="CX224" s="29">
        <f t="shared" si="177"/>
        <v>0</v>
      </c>
      <c r="CY224" s="29">
        <f t="shared" si="177"/>
        <v>0</v>
      </c>
      <c r="CZ224" s="29">
        <f t="shared" si="177"/>
        <v>0</v>
      </c>
      <c r="DA224" s="29">
        <f t="shared" si="177"/>
        <v>0</v>
      </c>
      <c r="DB224" s="29">
        <f t="shared" si="177"/>
        <v>0</v>
      </c>
      <c r="DC224" s="29">
        <f t="shared" si="177"/>
        <v>0</v>
      </c>
      <c r="DD224" s="29">
        <f t="shared" si="177"/>
        <v>0</v>
      </c>
      <c r="DE224" s="29">
        <f t="shared" si="177"/>
        <v>0</v>
      </c>
      <c r="DF224" s="29">
        <f t="shared" si="177"/>
        <v>0</v>
      </c>
      <c r="DG224" s="29">
        <f t="shared" si="177"/>
        <v>0</v>
      </c>
      <c r="DH224" s="29">
        <f t="shared" si="177"/>
        <v>0</v>
      </c>
      <c r="DI224" s="29">
        <f t="shared" si="177"/>
        <v>0</v>
      </c>
      <c r="DJ224" s="29">
        <f t="shared" si="177"/>
        <v>0</v>
      </c>
      <c r="DK224" s="29">
        <f t="shared" si="177"/>
        <v>0</v>
      </c>
      <c r="DL224" s="29">
        <f t="shared" si="177"/>
        <v>0</v>
      </c>
      <c r="DM224" s="29">
        <f t="shared" ref="DM224:DN224" si="178">+DM148+DM147</f>
        <v>0</v>
      </c>
      <c r="DN224" s="29">
        <f t="shared" si="178"/>
        <v>0</v>
      </c>
      <c r="DO224" s="29">
        <f t="shared" ref="DO224:DP224" si="179">+DO148+DO147</f>
        <v>0</v>
      </c>
      <c r="DP224" s="29">
        <f t="shared" si="179"/>
        <v>0</v>
      </c>
    </row>
    <row r="225" spans="2:120" ht="20.100000000000001" customHeight="1" x14ac:dyDescent="0.25">
      <c r="B225" s="186" t="s">
        <v>107</v>
      </c>
      <c r="CB225" s="29">
        <v>0</v>
      </c>
      <c r="CC225" s="29">
        <v>0</v>
      </c>
      <c r="CD225" s="29">
        <v>0</v>
      </c>
      <c r="CE225" s="29">
        <v>0</v>
      </c>
      <c r="CF225" s="29">
        <v>0</v>
      </c>
      <c r="CG225" s="29">
        <v>0</v>
      </c>
      <c r="CH225" s="29">
        <v>0</v>
      </c>
      <c r="CI225" s="29">
        <v>0</v>
      </c>
      <c r="CJ225" s="29">
        <v>0</v>
      </c>
      <c r="CK225" s="29">
        <v>0</v>
      </c>
      <c r="CL225" s="29">
        <v>0</v>
      </c>
      <c r="CM225" s="29">
        <v>0</v>
      </c>
      <c r="CN225" s="29">
        <v>0</v>
      </c>
      <c r="CO225" s="29">
        <v>0</v>
      </c>
      <c r="CP225" s="29">
        <v>0</v>
      </c>
      <c r="CQ225" s="29">
        <v>0</v>
      </c>
      <c r="CR225" s="29">
        <v>0</v>
      </c>
      <c r="CS225" s="29">
        <v>0</v>
      </c>
      <c r="CT225" s="29">
        <v>0</v>
      </c>
      <c r="CU225" s="29">
        <v>0</v>
      </c>
      <c r="CV225" s="29">
        <v>0</v>
      </c>
      <c r="CW225" s="29">
        <v>0</v>
      </c>
      <c r="CX225" s="29">
        <v>0</v>
      </c>
      <c r="CY225" s="29">
        <v>0</v>
      </c>
      <c r="CZ225" s="29">
        <v>0</v>
      </c>
      <c r="DA225" s="29">
        <v>0</v>
      </c>
      <c r="DB225" s="29">
        <v>0</v>
      </c>
      <c r="DC225" s="29">
        <v>0</v>
      </c>
      <c r="DD225" s="29">
        <v>0</v>
      </c>
      <c r="DE225" s="29">
        <v>0</v>
      </c>
      <c r="DF225" s="29">
        <v>0</v>
      </c>
      <c r="DG225" s="29">
        <v>0</v>
      </c>
      <c r="DH225" s="29">
        <v>0</v>
      </c>
      <c r="DI225" s="29">
        <v>0</v>
      </c>
      <c r="DJ225" s="29">
        <v>0</v>
      </c>
      <c r="DK225" s="29">
        <v>0</v>
      </c>
      <c r="DL225" s="29">
        <v>0</v>
      </c>
      <c r="DM225" s="29">
        <v>0</v>
      </c>
      <c r="DN225" s="29">
        <v>0</v>
      </c>
      <c r="DO225" s="29">
        <v>0</v>
      </c>
      <c r="DP225" s="29">
        <v>0</v>
      </c>
    </row>
    <row r="226" spans="2:120" ht="20.100000000000001" customHeight="1" x14ac:dyDescent="0.25">
      <c r="B226" s="186" t="s">
        <v>108</v>
      </c>
      <c r="CB226" s="29">
        <f t="shared" ref="CB226:DL226" si="180">+CB145+CB146+CB171+CB172</f>
        <v>101</v>
      </c>
      <c r="CC226" s="29">
        <f t="shared" si="180"/>
        <v>86</v>
      </c>
      <c r="CD226" s="29">
        <f t="shared" si="180"/>
        <v>113</v>
      </c>
      <c r="CE226" s="29">
        <f t="shared" si="180"/>
        <v>112</v>
      </c>
      <c r="CF226" s="29">
        <f t="shared" si="180"/>
        <v>88</v>
      </c>
      <c r="CG226" s="29">
        <f t="shared" si="180"/>
        <v>124</v>
      </c>
      <c r="CH226" s="29">
        <f t="shared" si="180"/>
        <v>119</v>
      </c>
      <c r="CI226" s="29">
        <f t="shared" si="180"/>
        <v>101</v>
      </c>
      <c r="CJ226" s="29">
        <f t="shared" si="180"/>
        <v>113</v>
      </c>
      <c r="CK226" s="29">
        <f t="shared" si="180"/>
        <v>122</v>
      </c>
      <c r="CL226" s="29">
        <f t="shared" si="180"/>
        <v>107</v>
      </c>
      <c r="CM226" s="29">
        <f t="shared" si="180"/>
        <v>118</v>
      </c>
      <c r="CN226" s="29">
        <f t="shared" si="180"/>
        <v>1304</v>
      </c>
      <c r="CO226" s="29">
        <f t="shared" si="180"/>
        <v>118</v>
      </c>
      <c r="CP226" s="29">
        <f t="shared" si="180"/>
        <v>71</v>
      </c>
      <c r="CQ226" s="29">
        <f t="shared" si="180"/>
        <v>130</v>
      </c>
      <c r="CR226" s="29">
        <f t="shared" si="180"/>
        <v>143</v>
      </c>
      <c r="CS226" s="29">
        <f t="shared" si="180"/>
        <v>132</v>
      </c>
      <c r="CT226" s="29">
        <f t="shared" si="180"/>
        <v>133</v>
      </c>
      <c r="CU226" s="29">
        <f t="shared" si="180"/>
        <v>123</v>
      </c>
      <c r="CV226" s="29">
        <f t="shared" si="180"/>
        <v>121</v>
      </c>
      <c r="CW226" s="29">
        <f t="shared" si="180"/>
        <v>122</v>
      </c>
      <c r="CX226" s="29">
        <f t="shared" si="180"/>
        <v>101</v>
      </c>
      <c r="CY226" s="29">
        <f t="shared" si="180"/>
        <v>100</v>
      </c>
      <c r="CZ226" s="29">
        <f t="shared" si="180"/>
        <v>88</v>
      </c>
      <c r="DA226" s="29">
        <f t="shared" si="180"/>
        <v>1382</v>
      </c>
      <c r="DB226" s="29">
        <f t="shared" si="180"/>
        <v>105</v>
      </c>
      <c r="DC226" s="29">
        <f t="shared" si="180"/>
        <v>96</v>
      </c>
      <c r="DD226" s="29">
        <f t="shared" si="180"/>
        <v>85</v>
      </c>
      <c r="DE226" s="29">
        <f t="shared" si="180"/>
        <v>88</v>
      </c>
      <c r="DF226" s="29">
        <f t="shared" si="180"/>
        <v>102</v>
      </c>
      <c r="DG226" s="29">
        <f t="shared" si="180"/>
        <v>86</v>
      </c>
      <c r="DH226" s="29">
        <f t="shared" si="180"/>
        <v>97</v>
      </c>
      <c r="DI226" s="29">
        <f t="shared" si="180"/>
        <v>72</v>
      </c>
      <c r="DJ226" s="29">
        <f t="shared" si="180"/>
        <v>77</v>
      </c>
      <c r="DK226" s="29">
        <f t="shared" si="180"/>
        <v>86</v>
      </c>
      <c r="DL226" s="29">
        <f t="shared" si="180"/>
        <v>72</v>
      </c>
      <c r="DM226" s="29">
        <f t="shared" ref="DM226:DN226" si="181">+DM145+DM146+DM171+DM172</f>
        <v>97</v>
      </c>
      <c r="DN226" s="29">
        <f t="shared" si="181"/>
        <v>1063</v>
      </c>
      <c r="DO226" s="29">
        <f t="shared" ref="DO226:DP226" si="182">+DO145+DO146+DO171+DO172</f>
        <v>85</v>
      </c>
      <c r="DP226" s="29">
        <f t="shared" si="182"/>
        <v>77</v>
      </c>
    </row>
    <row r="227" spans="2:120" ht="20.100000000000001" customHeight="1" x14ac:dyDescent="0.25">
      <c r="B227" s="186" t="s">
        <v>109</v>
      </c>
      <c r="CB227" s="29">
        <f t="shared" ref="CB227:DL227" si="183">+CB144+CB151+CB155+CB156++CB158+CB162+CB163+CB164+CB165+CB166+CB173+CB174+CB175</f>
        <v>452</v>
      </c>
      <c r="CC227" s="29">
        <f t="shared" si="183"/>
        <v>375</v>
      </c>
      <c r="CD227" s="29">
        <f t="shared" si="183"/>
        <v>418</v>
      </c>
      <c r="CE227" s="29">
        <f t="shared" si="183"/>
        <v>413</v>
      </c>
      <c r="CF227" s="29">
        <f t="shared" si="183"/>
        <v>383</v>
      </c>
      <c r="CG227" s="29">
        <f t="shared" si="183"/>
        <v>405</v>
      </c>
      <c r="CH227" s="29">
        <f t="shared" si="183"/>
        <v>499</v>
      </c>
      <c r="CI227" s="29">
        <f t="shared" si="183"/>
        <v>598</v>
      </c>
      <c r="CJ227" s="29">
        <f t="shared" si="183"/>
        <v>556</v>
      </c>
      <c r="CK227" s="29">
        <f t="shared" si="183"/>
        <v>638</v>
      </c>
      <c r="CL227" s="29">
        <f t="shared" si="183"/>
        <v>582</v>
      </c>
      <c r="CM227" s="29">
        <f t="shared" si="183"/>
        <v>716</v>
      </c>
      <c r="CN227" s="29">
        <f t="shared" si="183"/>
        <v>6035</v>
      </c>
      <c r="CO227" s="29">
        <f t="shared" si="183"/>
        <v>581</v>
      </c>
      <c r="CP227" s="29">
        <f t="shared" si="183"/>
        <v>604</v>
      </c>
      <c r="CQ227" s="29">
        <f t="shared" si="183"/>
        <v>668</v>
      </c>
      <c r="CR227" s="29">
        <f t="shared" si="183"/>
        <v>740</v>
      </c>
      <c r="CS227" s="29">
        <f t="shared" si="183"/>
        <v>714</v>
      </c>
      <c r="CT227" s="29">
        <f t="shared" si="183"/>
        <v>753</v>
      </c>
      <c r="CU227" s="29">
        <f t="shared" si="183"/>
        <v>762</v>
      </c>
      <c r="CV227" s="29">
        <f t="shared" si="183"/>
        <v>810</v>
      </c>
      <c r="CW227" s="29">
        <f t="shared" si="183"/>
        <v>761</v>
      </c>
      <c r="CX227" s="29">
        <f t="shared" si="183"/>
        <v>712</v>
      </c>
      <c r="CY227" s="29">
        <f t="shared" si="183"/>
        <v>776</v>
      </c>
      <c r="CZ227" s="29">
        <f t="shared" si="183"/>
        <v>731</v>
      </c>
      <c r="DA227" s="29">
        <f t="shared" si="183"/>
        <v>8612</v>
      </c>
      <c r="DB227" s="29">
        <f t="shared" si="183"/>
        <v>640</v>
      </c>
      <c r="DC227" s="29">
        <f t="shared" si="183"/>
        <v>596</v>
      </c>
      <c r="DD227" s="29">
        <f t="shared" si="183"/>
        <v>707</v>
      </c>
      <c r="DE227" s="29">
        <f t="shared" si="183"/>
        <v>672</v>
      </c>
      <c r="DF227" s="29">
        <f t="shared" si="183"/>
        <v>815</v>
      </c>
      <c r="DG227" s="29">
        <f t="shared" si="183"/>
        <v>738</v>
      </c>
      <c r="DH227" s="29">
        <f t="shared" si="183"/>
        <v>741</v>
      </c>
      <c r="DI227" s="29">
        <f t="shared" si="183"/>
        <v>754</v>
      </c>
      <c r="DJ227" s="29">
        <f t="shared" si="183"/>
        <v>683</v>
      </c>
      <c r="DK227" s="29">
        <f t="shared" si="183"/>
        <v>693</v>
      </c>
      <c r="DL227" s="29">
        <f t="shared" si="183"/>
        <v>583</v>
      </c>
      <c r="DM227" s="29">
        <f t="shared" ref="DM227:DN227" si="184">+DM144+DM151+DM155+DM156++DM158+DM162+DM163+DM164+DM165+DM166+DM173+DM174+DM175</f>
        <v>672</v>
      </c>
      <c r="DN227" s="29">
        <f t="shared" si="184"/>
        <v>8294</v>
      </c>
      <c r="DO227" s="29">
        <f t="shared" ref="DO227:DP227" si="185">+DO144+DO151+DO155+DO156++DO158+DO162+DO163+DO164+DO165+DO166+DO173+DO174+DO175</f>
        <v>647</v>
      </c>
      <c r="DP227" s="29">
        <f t="shared" si="185"/>
        <v>587</v>
      </c>
    </row>
    <row r="228" spans="2:120" ht="20.100000000000001" customHeight="1" x14ac:dyDescent="0.25">
      <c r="B228" s="186" t="s">
        <v>110</v>
      </c>
      <c r="CB228" s="29">
        <f t="shared" ref="CB228:DL228" si="186">+CB150+CB157</f>
        <v>761</v>
      </c>
      <c r="CC228" s="29">
        <f t="shared" si="186"/>
        <v>681</v>
      </c>
      <c r="CD228" s="29">
        <f t="shared" si="186"/>
        <v>843</v>
      </c>
      <c r="CE228" s="29">
        <f t="shared" si="186"/>
        <v>830</v>
      </c>
      <c r="CF228" s="29">
        <f t="shared" si="186"/>
        <v>807</v>
      </c>
      <c r="CG228" s="29">
        <f t="shared" si="186"/>
        <v>808</v>
      </c>
      <c r="CH228" s="29">
        <f t="shared" si="186"/>
        <v>887</v>
      </c>
      <c r="CI228" s="29">
        <f t="shared" si="186"/>
        <v>781</v>
      </c>
      <c r="CJ228" s="29">
        <f t="shared" si="186"/>
        <v>868</v>
      </c>
      <c r="CK228" s="29">
        <f t="shared" si="186"/>
        <v>873</v>
      </c>
      <c r="CL228" s="29">
        <f t="shared" si="186"/>
        <v>801</v>
      </c>
      <c r="CM228" s="29">
        <f t="shared" si="186"/>
        <v>879</v>
      </c>
      <c r="CN228" s="29">
        <f t="shared" si="186"/>
        <v>9819</v>
      </c>
      <c r="CO228" s="29">
        <f t="shared" si="186"/>
        <v>755</v>
      </c>
      <c r="CP228" s="29">
        <f t="shared" si="186"/>
        <v>744</v>
      </c>
      <c r="CQ228" s="29">
        <f t="shared" si="186"/>
        <v>867</v>
      </c>
      <c r="CR228" s="29">
        <f t="shared" si="186"/>
        <v>834</v>
      </c>
      <c r="CS228" s="29">
        <f t="shared" si="186"/>
        <v>817</v>
      </c>
      <c r="CT228" s="29">
        <f t="shared" si="186"/>
        <v>874</v>
      </c>
      <c r="CU228" s="29">
        <f t="shared" si="186"/>
        <v>843</v>
      </c>
      <c r="CV228" s="29">
        <f t="shared" si="186"/>
        <v>928</v>
      </c>
      <c r="CW228" s="29">
        <f t="shared" si="186"/>
        <v>909</v>
      </c>
      <c r="CX228" s="29">
        <f t="shared" si="186"/>
        <v>885</v>
      </c>
      <c r="CY228" s="29">
        <f t="shared" si="186"/>
        <v>885</v>
      </c>
      <c r="CZ228" s="29">
        <f t="shared" si="186"/>
        <v>899</v>
      </c>
      <c r="DA228" s="29">
        <f t="shared" si="186"/>
        <v>10240</v>
      </c>
      <c r="DB228" s="29">
        <f t="shared" si="186"/>
        <v>833</v>
      </c>
      <c r="DC228" s="29">
        <f t="shared" si="186"/>
        <v>762</v>
      </c>
      <c r="DD228" s="29">
        <f t="shared" si="186"/>
        <v>994</v>
      </c>
      <c r="DE228" s="29">
        <f t="shared" si="186"/>
        <v>854</v>
      </c>
      <c r="DF228" s="29">
        <f t="shared" si="186"/>
        <v>989</v>
      </c>
      <c r="DG228" s="29">
        <f t="shared" si="186"/>
        <v>891</v>
      </c>
      <c r="DH228" s="29">
        <f t="shared" si="186"/>
        <v>967</v>
      </c>
      <c r="DI228" s="29">
        <f t="shared" si="186"/>
        <v>953</v>
      </c>
      <c r="DJ228" s="29">
        <f t="shared" si="186"/>
        <v>891</v>
      </c>
      <c r="DK228" s="29">
        <f t="shared" si="186"/>
        <v>934</v>
      </c>
      <c r="DL228" s="29">
        <f t="shared" si="186"/>
        <v>894</v>
      </c>
      <c r="DM228" s="29">
        <f t="shared" ref="DM228:DN228" si="187">+DM150+DM157</f>
        <v>855</v>
      </c>
      <c r="DN228" s="29">
        <f t="shared" si="187"/>
        <v>10817</v>
      </c>
      <c r="DO228" s="29">
        <f t="shared" ref="DO228:DP228" si="188">+DO150+DO157</f>
        <v>941</v>
      </c>
      <c r="DP228" s="29">
        <f t="shared" si="188"/>
        <v>766</v>
      </c>
    </row>
    <row r="229" spans="2:120" ht="20.100000000000001" customHeight="1" x14ac:dyDescent="0.25">
      <c r="B229" s="186" t="s">
        <v>158</v>
      </c>
      <c r="CB229" s="29">
        <f t="shared" ref="CB229:DL229" si="189">+CB152+CB153+CB154+CB176+CB167+CB168+CB169+CB177</f>
        <v>413</v>
      </c>
      <c r="CC229" s="29">
        <f t="shared" si="189"/>
        <v>371</v>
      </c>
      <c r="CD229" s="29">
        <f t="shared" si="189"/>
        <v>428</v>
      </c>
      <c r="CE229" s="29">
        <f t="shared" si="189"/>
        <v>388</v>
      </c>
      <c r="CF229" s="29">
        <f t="shared" si="189"/>
        <v>388</v>
      </c>
      <c r="CG229" s="29">
        <f t="shared" si="189"/>
        <v>497</v>
      </c>
      <c r="CH229" s="29">
        <f t="shared" si="189"/>
        <v>585</v>
      </c>
      <c r="CI229" s="29">
        <f t="shared" si="189"/>
        <v>545</v>
      </c>
      <c r="CJ229" s="29">
        <f t="shared" si="189"/>
        <v>554</v>
      </c>
      <c r="CK229" s="29">
        <f t="shared" si="189"/>
        <v>570</v>
      </c>
      <c r="CL229" s="29">
        <f t="shared" si="189"/>
        <v>519</v>
      </c>
      <c r="CM229" s="29">
        <f t="shared" si="189"/>
        <v>562</v>
      </c>
      <c r="CN229" s="29">
        <f t="shared" si="189"/>
        <v>5820</v>
      </c>
      <c r="CO229" s="29">
        <f t="shared" si="189"/>
        <v>496</v>
      </c>
      <c r="CP229" s="29">
        <f t="shared" si="189"/>
        <v>482</v>
      </c>
      <c r="CQ229" s="29">
        <f t="shared" si="189"/>
        <v>545</v>
      </c>
      <c r="CR229" s="29">
        <f t="shared" si="189"/>
        <v>503</v>
      </c>
      <c r="CS229" s="29">
        <f t="shared" si="189"/>
        <v>505</v>
      </c>
      <c r="CT229" s="29">
        <f t="shared" si="189"/>
        <v>510</v>
      </c>
      <c r="CU229" s="29">
        <f t="shared" si="189"/>
        <v>496</v>
      </c>
      <c r="CV229" s="29">
        <f t="shared" si="189"/>
        <v>553</v>
      </c>
      <c r="CW229" s="29">
        <f t="shared" si="189"/>
        <v>521</v>
      </c>
      <c r="CX229" s="29">
        <f t="shared" si="189"/>
        <v>504</v>
      </c>
      <c r="CY229" s="29">
        <f t="shared" si="189"/>
        <v>507</v>
      </c>
      <c r="CZ229" s="29">
        <f t="shared" si="189"/>
        <v>526</v>
      </c>
      <c r="DA229" s="29">
        <f t="shared" si="189"/>
        <v>6148</v>
      </c>
      <c r="DB229" s="29">
        <f t="shared" si="189"/>
        <v>492</v>
      </c>
      <c r="DC229" s="29">
        <f t="shared" si="189"/>
        <v>436</v>
      </c>
      <c r="DD229" s="29">
        <f t="shared" si="189"/>
        <v>580</v>
      </c>
      <c r="DE229" s="29">
        <f t="shared" si="189"/>
        <v>482</v>
      </c>
      <c r="DF229" s="29">
        <f t="shared" si="189"/>
        <v>562</v>
      </c>
      <c r="DG229" s="29">
        <f t="shared" si="189"/>
        <v>529</v>
      </c>
      <c r="DH229" s="29">
        <f t="shared" si="189"/>
        <v>510</v>
      </c>
      <c r="DI229" s="29">
        <f t="shared" si="189"/>
        <v>559</v>
      </c>
      <c r="DJ229" s="29">
        <f t="shared" si="189"/>
        <v>529</v>
      </c>
      <c r="DK229" s="29">
        <f t="shared" si="189"/>
        <v>590</v>
      </c>
      <c r="DL229" s="29">
        <f t="shared" si="189"/>
        <v>556</v>
      </c>
      <c r="DM229" s="29">
        <f t="shared" ref="DM229:DN229" si="190">+DM152+DM153+DM154+DM176+DM167+DM168+DM169+DM177</f>
        <v>531</v>
      </c>
      <c r="DN229" s="29">
        <f t="shared" si="190"/>
        <v>6356</v>
      </c>
      <c r="DO229" s="29">
        <f t="shared" ref="DO229:DP229" si="191">+DO152+DO153+DO154+DO176+DO167+DO168+DO169+DO177</f>
        <v>595</v>
      </c>
      <c r="DP229" s="29">
        <f t="shared" si="191"/>
        <v>484</v>
      </c>
    </row>
    <row r="230" spans="2:120" ht="20.100000000000001" customHeight="1" x14ac:dyDescent="0.25">
      <c r="B230" s="346" t="s">
        <v>155</v>
      </c>
      <c r="C230" s="347"/>
      <c r="D230" s="348"/>
      <c r="E230" s="348"/>
      <c r="F230" s="348"/>
      <c r="G230" s="348"/>
      <c r="H230" s="348"/>
      <c r="I230" s="348"/>
      <c r="J230" s="348"/>
      <c r="K230" s="348"/>
      <c r="L230" s="348"/>
      <c r="M230" s="348"/>
      <c r="N230" s="348"/>
      <c r="O230" s="348"/>
      <c r="P230" s="349"/>
      <c r="Q230" s="350"/>
      <c r="R230" s="350"/>
      <c r="S230" s="350"/>
      <c r="T230" s="350"/>
      <c r="U230" s="350"/>
      <c r="V230" s="350"/>
      <c r="W230" s="350"/>
      <c r="X230" s="350"/>
      <c r="Y230" s="350"/>
      <c r="Z230" s="350"/>
      <c r="AA230" s="350"/>
      <c r="AB230" s="350"/>
      <c r="AC230" s="350"/>
      <c r="AD230" s="350"/>
      <c r="AE230" s="348"/>
      <c r="AF230" s="348"/>
      <c r="AG230" s="348"/>
      <c r="AH230" s="348"/>
      <c r="AI230" s="348"/>
      <c r="AJ230" s="348"/>
      <c r="AK230" s="348"/>
      <c r="AL230" s="348"/>
      <c r="AM230" s="348"/>
      <c r="AN230" s="348"/>
      <c r="AO230" s="348"/>
      <c r="AP230" s="348"/>
      <c r="AQ230" s="348"/>
      <c r="AR230" s="348"/>
      <c r="AS230" s="348"/>
      <c r="AT230" s="348"/>
      <c r="AU230" s="348"/>
      <c r="AV230" s="348"/>
      <c r="AW230" s="348"/>
      <c r="AX230" s="348"/>
      <c r="AY230" s="348"/>
      <c r="AZ230" s="348"/>
      <c r="BA230" s="348"/>
      <c r="BB230" s="348"/>
      <c r="BC230" s="348"/>
      <c r="BD230" s="348"/>
      <c r="BE230" s="348"/>
      <c r="BF230" s="348"/>
      <c r="BG230" s="348"/>
      <c r="BH230" s="348"/>
      <c r="BI230" s="348"/>
      <c r="BJ230" s="348"/>
      <c r="BK230" s="348"/>
      <c r="BL230" s="348"/>
      <c r="BM230" s="348"/>
      <c r="BN230" s="348"/>
      <c r="BO230" s="348"/>
      <c r="BP230" s="348"/>
      <c r="BQ230" s="348"/>
      <c r="BR230" s="348"/>
      <c r="BS230" s="348"/>
      <c r="BT230" s="348"/>
      <c r="BU230" s="348"/>
      <c r="BV230" s="348"/>
      <c r="BW230" s="348"/>
      <c r="BX230" s="348"/>
      <c r="BY230" s="348"/>
      <c r="BZ230" s="348"/>
      <c r="CA230" s="348"/>
      <c r="CB230" s="351">
        <f t="shared" ref="CB230:DL230" si="192">+CB209+CB220</f>
        <v>6958</v>
      </c>
      <c r="CC230" s="351">
        <f t="shared" si="192"/>
        <v>6200</v>
      </c>
      <c r="CD230" s="351">
        <f t="shared" si="192"/>
        <v>7463</v>
      </c>
      <c r="CE230" s="351">
        <f t="shared" si="192"/>
        <v>7618</v>
      </c>
      <c r="CF230" s="351">
        <f t="shared" si="192"/>
        <v>7075</v>
      </c>
      <c r="CG230" s="351">
        <f t="shared" si="192"/>
        <v>7719</v>
      </c>
      <c r="CH230" s="351">
        <f t="shared" si="192"/>
        <v>8562</v>
      </c>
      <c r="CI230" s="351">
        <f t="shared" si="192"/>
        <v>8072</v>
      </c>
      <c r="CJ230" s="351">
        <f t="shared" si="192"/>
        <v>8354</v>
      </c>
      <c r="CK230" s="351">
        <f t="shared" si="192"/>
        <v>9065</v>
      </c>
      <c r="CL230" s="351">
        <f t="shared" si="192"/>
        <v>8368</v>
      </c>
      <c r="CM230" s="351">
        <f t="shared" si="192"/>
        <v>9607</v>
      </c>
      <c r="CN230" s="351">
        <f t="shared" si="192"/>
        <v>95061</v>
      </c>
      <c r="CO230" s="351">
        <f t="shared" si="192"/>
        <v>8201</v>
      </c>
      <c r="CP230" s="351">
        <f t="shared" si="192"/>
        <v>8027</v>
      </c>
      <c r="CQ230" s="351">
        <f t="shared" si="192"/>
        <v>9706</v>
      </c>
      <c r="CR230" s="351">
        <f t="shared" si="192"/>
        <v>9582</v>
      </c>
      <c r="CS230" s="351">
        <f t="shared" si="192"/>
        <v>9346</v>
      </c>
      <c r="CT230" s="351">
        <f t="shared" si="192"/>
        <v>10165</v>
      </c>
      <c r="CU230" s="351">
        <f t="shared" si="192"/>
        <v>9729</v>
      </c>
      <c r="CV230" s="351">
        <f t="shared" si="192"/>
        <v>10958</v>
      </c>
      <c r="CW230" s="351">
        <f t="shared" si="192"/>
        <v>10773</v>
      </c>
      <c r="CX230" s="351">
        <f t="shared" si="192"/>
        <v>10544</v>
      </c>
      <c r="CY230" s="351">
        <f t="shared" si="192"/>
        <v>10899</v>
      </c>
      <c r="CZ230" s="351">
        <f t="shared" si="192"/>
        <v>12417</v>
      </c>
      <c r="DA230" s="351">
        <f t="shared" si="192"/>
        <v>120347</v>
      </c>
      <c r="DB230" s="351">
        <f t="shared" si="192"/>
        <v>11337</v>
      </c>
      <c r="DC230" s="351">
        <f t="shared" si="192"/>
        <v>10159</v>
      </c>
      <c r="DD230" s="351">
        <f t="shared" si="192"/>
        <v>13101</v>
      </c>
      <c r="DE230" s="351">
        <f t="shared" si="192"/>
        <v>10666</v>
      </c>
      <c r="DF230" s="351">
        <f t="shared" si="192"/>
        <v>12752</v>
      </c>
      <c r="DG230" s="351">
        <f t="shared" si="192"/>
        <v>11876</v>
      </c>
      <c r="DH230" s="351">
        <f t="shared" si="192"/>
        <v>11488</v>
      </c>
      <c r="DI230" s="351">
        <f t="shared" si="192"/>
        <v>11746</v>
      </c>
      <c r="DJ230" s="351">
        <f t="shared" si="192"/>
        <v>10821</v>
      </c>
      <c r="DK230" s="351">
        <f t="shared" si="192"/>
        <v>11582</v>
      </c>
      <c r="DL230" s="351">
        <f t="shared" si="192"/>
        <v>11115</v>
      </c>
      <c r="DM230" s="351">
        <f t="shared" ref="DM230:DN230" si="193">+DM209+DM220</f>
        <v>11097</v>
      </c>
      <c r="DN230" s="351">
        <f t="shared" si="193"/>
        <v>137740</v>
      </c>
      <c r="DO230" s="351">
        <f t="shared" ref="DO230:DP230" si="194">+DO209+DO220</f>
        <v>11131</v>
      </c>
      <c r="DP230" s="351">
        <f t="shared" si="194"/>
        <v>9501</v>
      </c>
    </row>
    <row r="231" spans="2:120" ht="20.100000000000001" customHeight="1" x14ac:dyDescent="0.25">
      <c r="B231" s="346" t="s">
        <v>152</v>
      </c>
      <c r="C231" s="347"/>
      <c r="D231" s="348"/>
      <c r="E231" s="348"/>
      <c r="F231" s="348"/>
      <c r="G231" s="348"/>
      <c r="H231" s="348"/>
      <c r="I231" s="348"/>
      <c r="J231" s="348"/>
      <c r="K231" s="348"/>
      <c r="L231" s="348"/>
      <c r="M231" s="348"/>
      <c r="N231" s="348"/>
      <c r="O231" s="348"/>
      <c r="P231" s="349"/>
      <c r="Q231" s="350"/>
      <c r="R231" s="350"/>
      <c r="S231" s="350"/>
      <c r="T231" s="350"/>
      <c r="U231" s="350"/>
      <c r="V231" s="350"/>
      <c r="W231" s="350"/>
      <c r="X231" s="350"/>
      <c r="Y231" s="350"/>
      <c r="Z231" s="350"/>
      <c r="AA231" s="350"/>
      <c r="AB231" s="350"/>
      <c r="AC231" s="350"/>
      <c r="AD231" s="350"/>
      <c r="AE231" s="348"/>
      <c r="AF231" s="348"/>
      <c r="AG231" s="348"/>
      <c r="AH231" s="348"/>
      <c r="AI231" s="348"/>
      <c r="AJ231" s="348"/>
      <c r="AK231" s="348"/>
      <c r="AL231" s="348"/>
      <c r="AM231" s="348"/>
      <c r="AN231" s="348"/>
      <c r="AO231" s="348"/>
      <c r="AP231" s="348"/>
      <c r="AQ231" s="348"/>
      <c r="AR231" s="348"/>
      <c r="AS231" s="348"/>
      <c r="AT231" s="348"/>
      <c r="AU231" s="348"/>
      <c r="AV231" s="348"/>
      <c r="AW231" s="348"/>
      <c r="AX231" s="348"/>
      <c r="AY231" s="348"/>
      <c r="AZ231" s="348"/>
      <c r="BA231" s="348"/>
      <c r="BB231" s="348"/>
      <c r="BC231" s="348"/>
      <c r="BD231" s="348"/>
      <c r="BE231" s="348"/>
      <c r="BF231" s="348"/>
      <c r="BG231" s="348"/>
      <c r="BH231" s="348"/>
      <c r="BI231" s="348"/>
      <c r="BJ231" s="348"/>
      <c r="BK231" s="348"/>
      <c r="BL231" s="348"/>
      <c r="BM231" s="348"/>
      <c r="BN231" s="348"/>
      <c r="BO231" s="348"/>
      <c r="BP231" s="348"/>
      <c r="BQ231" s="348"/>
      <c r="BR231" s="348"/>
      <c r="BS231" s="348"/>
      <c r="BT231" s="348"/>
      <c r="BU231" s="348"/>
      <c r="BV231" s="348"/>
      <c r="BW231" s="348"/>
      <c r="BX231" s="348"/>
      <c r="BY231" s="348"/>
      <c r="BZ231" s="348"/>
      <c r="CA231" s="348"/>
      <c r="CB231" s="351">
        <f>+CB230-CB98-CB143</f>
        <v>0</v>
      </c>
      <c r="CC231" s="351">
        <f t="shared" ref="CC231:DP231" si="195">+CC230-CC98-CC143</f>
        <v>0</v>
      </c>
      <c r="CD231" s="351">
        <f t="shared" si="195"/>
        <v>0</v>
      </c>
      <c r="CE231" s="351">
        <f t="shared" si="195"/>
        <v>0</v>
      </c>
      <c r="CF231" s="351">
        <f t="shared" si="195"/>
        <v>0</v>
      </c>
      <c r="CG231" s="351">
        <f t="shared" si="195"/>
        <v>0</v>
      </c>
      <c r="CH231" s="351">
        <f t="shared" si="195"/>
        <v>0</v>
      </c>
      <c r="CI231" s="351">
        <f t="shared" si="195"/>
        <v>0</v>
      </c>
      <c r="CJ231" s="351">
        <f t="shared" si="195"/>
        <v>0</v>
      </c>
      <c r="CK231" s="351">
        <f t="shared" si="195"/>
        <v>0</v>
      </c>
      <c r="CL231" s="351">
        <f t="shared" si="195"/>
        <v>0</v>
      </c>
      <c r="CM231" s="351">
        <f t="shared" si="195"/>
        <v>0</v>
      </c>
      <c r="CN231" s="351">
        <f t="shared" si="195"/>
        <v>0</v>
      </c>
      <c r="CO231" s="351">
        <f t="shared" si="195"/>
        <v>0</v>
      </c>
      <c r="CP231" s="351">
        <f t="shared" si="195"/>
        <v>0</v>
      </c>
      <c r="CQ231" s="351">
        <f t="shared" si="195"/>
        <v>0</v>
      </c>
      <c r="CR231" s="351">
        <f t="shared" si="195"/>
        <v>0</v>
      </c>
      <c r="CS231" s="351">
        <f t="shared" si="195"/>
        <v>0</v>
      </c>
      <c r="CT231" s="351">
        <f t="shared" si="195"/>
        <v>0</v>
      </c>
      <c r="CU231" s="351">
        <f t="shared" si="195"/>
        <v>0</v>
      </c>
      <c r="CV231" s="351">
        <f t="shared" si="195"/>
        <v>0</v>
      </c>
      <c r="CW231" s="351">
        <f t="shared" si="195"/>
        <v>0</v>
      </c>
      <c r="CX231" s="351">
        <f t="shared" si="195"/>
        <v>0</v>
      </c>
      <c r="CY231" s="351">
        <f t="shared" si="195"/>
        <v>0</v>
      </c>
      <c r="CZ231" s="351">
        <f t="shared" si="195"/>
        <v>0</v>
      </c>
      <c r="DA231" s="351">
        <f t="shared" si="195"/>
        <v>0</v>
      </c>
      <c r="DB231" s="351">
        <f t="shared" si="195"/>
        <v>0</v>
      </c>
      <c r="DC231" s="351">
        <f t="shared" si="195"/>
        <v>0</v>
      </c>
      <c r="DD231" s="351">
        <f t="shared" si="195"/>
        <v>0</v>
      </c>
      <c r="DE231" s="351">
        <f t="shared" si="195"/>
        <v>0</v>
      </c>
      <c r="DF231" s="351">
        <f t="shared" si="195"/>
        <v>0</v>
      </c>
      <c r="DG231" s="351">
        <f t="shared" si="195"/>
        <v>0</v>
      </c>
      <c r="DH231" s="351">
        <f t="shared" si="195"/>
        <v>0</v>
      </c>
      <c r="DI231" s="351">
        <f t="shared" si="195"/>
        <v>0</v>
      </c>
      <c r="DJ231" s="351">
        <f t="shared" si="195"/>
        <v>0</v>
      </c>
      <c r="DK231" s="351">
        <f t="shared" si="195"/>
        <v>0</v>
      </c>
      <c r="DL231" s="351">
        <f t="shared" si="195"/>
        <v>0</v>
      </c>
      <c r="DM231" s="351">
        <f t="shared" si="195"/>
        <v>0</v>
      </c>
      <c r="DN231" s="351">
        <f t="shared" si="195"/>
        <v>0</v>
      </c>
      <c r="DO231" s="351">
        <f t="shared" si="195"/>
        <v>0</v>
      </c>
      <c r="DP231" s="351">
        <f t="shared" si="195"/>
        <v>0</v>
      </c>
    </row>
    <row r="232" spans="2:120" ht="20.100000000000001" customHeight="1" x14ac:dyDescent="0.25">
      <c r="B232" s="450"/>
      <c r="C232" s="451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449"/>
      <c r="CC232" s="449"/>
      <c r="CD232" s="449"/>
      <c r="CE232" s="449"/>
      <c r="CF232" s="449"/>
      <c r="CG232" s="449"/>
      <c r="CH232" s="449"/>
      <c r="CI232" s="449"/>
      <c r="CJ232" s="449"/>
      <c r="CK232" s="449"/>
      <c r="CL232" s="449"/>
      <c r="CM232" s="449"/>
      <c r="CN232" s="449"/>
      <c r="CO232" s="449"/>
      <c r="CP232" s="449"/>
      <c r="CQ232" s="449"/>
      <c r="CR232" s="449"/>
      <c r="CS232" s="449"/>
      <c r="CT232" s="449"/>
      <c r="CU232" s="449"/>
      <c r="CV232" s="449"/>
      <c r="CW232" s="449"/>
      <c r="CX232" s="449"/>
      <c r="CY232" s="449"/>
      <c r="CZ232" s="449"/>
      <c r="DA232" s="449"/>
      <c r="DB232" s="449"/>
      <c r="DC232" s="449"/>
      <c r="DD232" s="449"/>
      <c r="DE232" s="449"/>
      <c r="DF232" s="449"/>
      <c r="DG232" s="449"/>
      <c r="DH232" s="449"/>
      <c r="DI232" s="449"/>
      <c r="DJ232" s="449"/>
      <c r="DK232" s="449"/>
      <c r="DL232" s="449"/>
      <c r="DM232" s="449"/>
      <c r="DN232" s="449"/>
      <c r="DO232" s="449"/>
      <c r="DP232" s="449"/>
    </row>
    <row r="233" spans="2:120" ht="20.100000000000001" customHeight="1" x14ac:dyDescent="0.25">
      <c r="B233" s="450" t="s">
        <v>260</v>
      </c>
    </row>
    <row r="234" spans="2:120" ht="20.100000000000001" customHeight="1" x14ac:dyDescent="0.25">
      <c r="B234" s="186" t="s">
        <v>104</v>
      </c>
      <c r="CB234" s="444">
        <f t="shared" ref="CB234:DP234" si="196">+CB186+CB197</f>
        <v>1.1879082852</v>
      </c>
      <c r="CC234" s="444">
        <f t="shared" si="196"/>
        <v>1.2166076293999999</v>
      </c>
      <c r="CD234" s="444">
        <f t="shared" si="196"/>
        <v>18.181407200999999</v>
      </c>
      <c r="CE234" s="444">
        <f t="shared" si="196"/>
        <v>11.9633462224</v>
      </c>
      <c r="CF234" s="444">
        <f t="shared" si="196"/>
        <v>176.55444711519999</v>
      </c>
      <c r="CG234" s="444">
        <f t="shared" si="196"/>
        <v>41.379251540200002</v>
      </c>
      <c r="CH234" s="444">
        <f t="shared" si="196"/>
        <v>59.612889138600003</v>
      </c>
      <c r="CI234" s="444">
        <f t="shared" si="196"/>
        <v>141.30161945339998</v>
      </c>
      <c r="CJ234" s="444">
        <f t="shared" si="196"/>
        <v>91.462457577000009</v>
      </c>
      <c r="CK234" s="444">
        <f t="shared" si="196"/>
        <v>29.992892925000003</v>
      </c>
      <c r="CL234" s="444">
        <f t="shared" si="196"/>
        <v>14.005588703799999</v>
      </c>
      <c r="CM234" s="444">
        <f t="shared" si="196"/>
        <v>53.59589019860001</v>
      </c>
      <c r="CN234" s="444">
        <f t="shared" si="196"/>
        <v>640.4543059898001</v>
      </c>
      <c r="CO234" s="444">
        <f t="shared" si="196"/>
        <v>7.6998321783999994</v>
      </c>
      <c r="CP234" s="444">
        <f t="shared" si="196"/>
        <v>13.637029353800001</v>
      </c>
      <c r="CQ234" s="444">
        <f t="shared" si="196"/>
        <v>27.512593888400001</v>
      </c>
      <c r="CR234" s="444">
        <f t="shared" si="196"/>
        <v>104.27660910359998</v>
      </c>
      <c r="CS234" s="444">
        <f t="shared" si="196"/>
        <v>9.0979531597999994</v>
      </c>
      <c r="CT234" s="444">
        <f t="shared" si="196"/>
        <v>178.90961905820001</v>
      </c>
      <c r="CU234" s="444">
        <f t="shared" si="196"/>
        <v>29.433642147799993</v>
      </c>
      <c r="CV234" s="444">
        <f t="shared" si="196"/>
        <v>260.75708602599997</v>
      </c>
      <c r="CW234" s="444">
        <f t="shared" si="196"/>
        <v>58.839705377999998</v>
      </c>
      <c r="CX234" s="444">
        <f t="shared" si="196"/>
        <v>13.0091401638</v>
      </c>
      <c r="CY234" s="444">
        <f t="shared" si="196"/>
        <v>33.8577283276</v>
      </c>
      <c r="CZ234" s="444">
        <f t="shared" si="196"/>
        <v>342.23231038259996</v>
      </c>
      <c r="DA234" s="444">
        <f t="shared" si="196"/>
        <v>1079.2632491679999</v>
      </c>
      <c r="DB234" s="444">
        <f t="shared" si="196"/>
        <v>3.2091559264000002</v>
      </c>
      <c r="DC234" s="444">
        <f t="shared" si="196"/>
        <v>35.831137426200002</v>
      </c>
      <c r="DD234" s="444">
        <f t="shared" si="196"/>
        <v>35.849027671800002</v>
      </c>
      <c r="DE234" s="444">
        <f t="shared" si="196"/>
        <v>32.933402233600006</v>
      </c>
      <c r="DF234" s="444">
        <f t="shared" si="196"/>
        <v>263.66725800279994</v>
      </c>
      <c r="DG234" s="444">
        <f t="shared" si="196"/>
        <v>11.8572271522</v>
      </c>
      <c r="DH234" s="444">
        <f t="shared" si="196"/>
        <v>26.047165110599995</v>
      </c>
      <c r="DI234" s="444">
        <f t="shared" si="196"/>
        <v>140.91874427560001</v>
      </c>
      <c r="DJ234" s="444">
        <f t="shared" si="196"/>
        <v>13.377444293599996</v>
      </c>
      <c r="DK234" s="444">
        <f t="shared" si="196"/>
        <v>40.189987687200009</v>
      </c>
      <c r="DL234" s="444">
        <f t="shared" si="196"/>
        <v>21.011755544</v>
      </c>
      <c r="DM234" s="444">
        <f t="shared" si="196"/>
        <v>65.684318775200012</v>
      </c>
      <c r="DN234" s="444">
        <f t="shared" si="196"/>
        <v>690.57662409919999</v>
      </c>
      <c r="DO234" s="444">
        <f t="shared" si="196"/>
        <v>19.872069043000007</v>
      </c>
      <c r="DP234" s="444">
        <f t="shared" si="196"/>
        <v>61.109841417200002</v>
      </c>
    </row>
    <row r="235" spans="2:120" ht="20.100000000000001" customHeight="1" x14ac:dyDescent="0.25">
      <c r="B235" s="186" t="s">
        <v>105</v>
      </c>
      <c r="CB235" s="444">
        <f t="shared" ref="CB235:DP235" si="197">+CB187+CB198</f>
        <v>30.004000000000001</v>
      </c>
      <c r="CC235" s="444">
        <f t="shared" si="197"/>
        <v>0</v>
      </c>
      <c r="CD235" s="444">
        <f t="shared" si="197"/>
        <v>0</v>
      </c>
      <c r="CE235" s="444">
        <f t="shared" si="197"/>
        <v>0</v>
      </c>
      <c r="CF235" s="444">
        <f t="shared" si="197"/>
        <v>0</v>
      </c>
      <c r="CG235" s="444">
        <f t="shared" si="197"/>
        <v>18.873070104</v>
      </c>
      <c r="CH235" s="444">
        <f t="shared" si="197"/>
        <v>31.742034576000002</v>
      </c>
      <c r="CI235" s="444">
        <f t="shared" si="197"/>
        <v>38.779908456800001</v>
      </c>
      <c r="CJ235" s="444">
        <f t="shared" si="197"/>
        <v>25.582630783600003</v>
      </c>
      <c r="CK235" s="444">
        <f t="shared" si="197"/>
        <v>38.099068113399994</v>
      </c>
      <c r="CL235" s="444">
        <f t="shared" si="197"/>
        <v>34.4217647352</v>
      </c>
      <c r="CM235" s="444">
        <f t="shared" si="197"/>
        <v>30.886140550999997</v>
      </c>
      <c r="CN235" s="444">
        <f t="shared" si="197"/>
        <v>248.38861731999998</v>
      </c>
      <c r="CO235" s="444">
        <f t="shared" si="197"/>
        <v>352.85828068719991</v>
      </c>
      <c r="CP235" s="444">
        <f t="shared" si="197"/>
        <v>130.48013772459998</v>
      </c>
      <c r="CQ235" s="444">
        <f t="shared" si="197"/>
        <v>230.25980129359999</v>
      </c>
      <c r="CR235" s="444">
        <f t="shared" si="197"/>
        <v>242.70716234340003</v>
      </c>
      <c r="CS235" s="444">
        <f t="shared" si="197"/>
        <v>136.83203639420003</v>
      </c>
      <c r="CT235" s="444">
        <f t="shared" si="197"/>
        <v>7.4515017318000005</v>
      </c>
      <c r="CU235" s="444">
        <f t="shared" si="197"/>
        <v>10.2172790326</v>
      </c>
      <c r="CV235" s="444">
        <f t="shared" si="197"/>
        <v>23.8150999926</v>
      </c>
      <c r="CW235" s="444">
        <f t="shared" si="197"/>
        <v>4.2135756320000004</v>
      </c>
      <c r="CX235" s="444">
        <f t="shared" si="197"/>
        <v>141.5785787826</v>
      </c>
      <c r="CY235" s="444">
        <f t="shared" si="197"/>
        <v>368.64890669179999</v>
      </c>
      <c r="CZ235" s="444">
        <f t="shared" si="197"/>
        <v>448.1879653062</v>
      </c>
      <c r="DA235" s="444">
        <f t="shared" si="197"/>
        <v>2097.2503256126001</v>
      </c>
      <c r="DB235" s="444">
        <f t="shared" si="197"/>
        <v>217.17196322000001</v>
      </c>
      <c r="DC235" s="444">
        <f t="shared" si="197"/>
        <v>8.8675915099999987</v>
      </c>
      <c r="DD235" s="444">
        <f t="shared" si="197"/>
        <v>0</v>
      </c>
      <c r="DE235" s="444">
        <f t="shared" si="197"/>
        <v>451.96945495759996</v>
      </c>
      <c r="DF235" s="444">
        <f t="shared" si="197"/>
        <v>3715.7944478499999</v>
      </c>
      <c r="DG235" s="444">
        <f t="shared" si="197"/>
        <v>178.88583332000002</v>
      </c>
      <c r="DH235" s="444">
        <f t="shared" si="197"/>
        <v>170.24744081379998</v>
      </c>
      <c r="DI235" s="444">
        <f t="shared" si="197"/>
        <v>456.60729225480003</v>
      </c>
      <c r="DJ235" s="444">
        <f t="shared" si="197"/>
        <v>395.0922707862</v>
      </c>
      <c r="DK235" s="444">
        <f t="shared" si="197"/>
        <v>375.4433283418</v>
      </c>
      <c r="DL235" s="444">
        <f t="shared" si="197"/>
        <v>191.9256097462</v>
      </c>
      <c r="DM235" s="444">
        <f t="shared" si="197"/>
        <v>203.14963334999999</v>
      </c>
      <c r="DN235" s="444">
        <f t="shared" si="197"/>
        <v>6365.1548661504003</v>
      </c>
      <c r="DO235" s="444">
        <f t="shared" si="197"/>
        <v>696.74554566860002</v>
      </c>
      <c r="DP235" s="444">
        <f t="shared" si="197"/>
        <v>159.73769111000001</v>
      </c>
    </row>
    <row r="236" spans="2:120" ht="20.100000000000001" customHeight="1" x14ac:dyDescent="0.25">
      <c r="B236" s="186" t="s">
        <v>106</v>
      </c>
      <c r="CB236" s="444">
        <f t="shared" ref="CB236:DP236" si="198">+CB188+CB199</f>
        <v>1.5</v>
      </c>
      <c r="CC236" s="444">
        <f t="shared" si="198"/>
        <v>2.0000010000000001</v>
      </c>
      <c r="CD236" s="444">
        <f t="shared" si="198"/>
        <v>2E-8</v>
      </c>
      <c r="CE236" s="444">
        <f t="shared" si="198"/>
        <v>0</v>
      </c>
      <c r="CF236" s="444">
        <f t="shared" si="198"/>
        <v>8</v>
      </c>
      <c r="CG236" s="444">
        <f t="shared" si="198"/>
        <v>0</v>
      </c>
      <c r="CH236" s="444">
        <f t="shared" si="198"/>
        <v>0</v>
      </c>
      <c r="CI236" s="444">
        <f t="shared" si="198"/>
        <v>0.84662099999999996</v>
      </c>
      <c r="CJ236" s="444">
        <f t="shared" si="198"/>
        <v>0.62308200000000002</v>
      </c>
      <c r="CK236" s="444">
        <f t="shared" si="198"/>
        <v>0.34300000000000003</v>
      </c>
      <c r="CL236" s="444">
        <f t="shared" si="198"/>
        <v>0</v>
      </c>
      <c r="CM236" s="444">
        <f t="shared" si="198"/>
        <v>18.5</v>
      </c>
      <c r="CN236" s="444">
        <f t="shared" si="198"/>
        <v>31.812704020000002</v>
      </c>
      <c r="CO236" s="444">
        <f t="shared" si="198"/>
        <v>0</v>
      </c>
      <c r="CP236" s="444">
        <f t="shared" si="198"/>
        <v>0</v>
      </c>
      <c r="CQ236" s="444">
        <f t="shared" si="198"/>
        <v>14</v>
      </c>
      <c r="CR236" s="444">
        <f t="shared" si="198"/>
        <v>0.1058085</v>
      </c>
      <c r="CS236" s="444">
        <f t="shared" si="198"/>
        <v>0.212255</v>
      </c>
      <c r="CT236" s="444">
        <f t="shared" si="198"/>
        <v>0.95660999999999996</v>
      </c>
      <c r="CU236" s="444">
        <f t="shared" si="198"/>
        <v>0.13906945000000001</v>
      </c>
      <c r="CV236" s="444">
        <f t="shared" si="198"/>
        <v>7.4988199999999991E-2</v>
      </c>
      <c r="CW236" s="444">
        <f t="shared" si="198"/>
        <v>0.44102954999999999</v>
      </c>
      <c r="CX236" s="444">
        <f t="shared" si="198"/>
        <v>0.45237569999999999</v>
      </c>
      <c r="CY236" s="444">
        <f t="shared" si="198"/>
        <v>0</v>
      </c>
      <c r="CZ236" s="444">
        <f t="shared" si="198"/>
        <v>0</v>
      </c>
      <c r="DA236" s="444">
        <f t="shared" si="198"/>
        <v>16.3821364</v>
      </c>
      <c r="DB236" s="444">
        <f t="shared" si="198"/>
        <v>0</v>
      </c>
      <c r="DC236" s="444">
        <f t="shared" si="198"/>
        <v>0.13719999999999999</v>
      </c>
      <c r="DD236" s="444">
        <f t="shared" si="198"/>
        <v>0</v>
      </c>
      <c r="DE236" s="444">
        <f t="shared" si="198"/>
        <v>1.3606703</v>
      </c>
      <c r="DF236" s="444">
        <f t="shared" si="198"/>
        <v>0.26390759999999996</v>
      </c>
      <c r="DG236" s="444">
        <f t="shared" si="198"/>
        <v>0.22065699999999999</v>
      </c>
      <c r="DH236" s="444">
        <f t="shared" si="198"/>
        <v>0.22090499999999999</v>
      </c>
      <c r="DI236" s="444">
        <f t="shared" si="198"/>
        <v>0</v>
      </c>
      <c r="DJ236" s="444">
        <f t="shared" si="198"/>
        <v>0.28808590000000001</v>
      </c>
      <c r="DK236" s="444">
        <f t="shared" si="198"/>
        <v>0.42765409999999998</v>
      </c>
      <c r="DL236" s="444">
        <f t="shared" si="198"/>
        <v>0.5130844</v>
      </c>
      <c r="DM236" s="444">
        <f t="shared" si="198"/>
        <v>0.22361400000000001</v>
      </c>
      <c r="DN236" s="444">
        <f t="shared" si="198"/>
        <v>3.6557782999999997</v>
      </c>
      <c r="DO236" s="444">
        <f t="shared" si="198"/>
        <v>1.0745376000000002</v>
      </c>
      <c r="DP236" s="444">
        <f t="shared" si="198"/>
        <v>0.695268</v>
      </c>
    </row>
    <row r="237" spans="2:120" ht="20.100000000000001" customHeight="1" x14ac:dyDescent="0.25">
      <c r="B237" s="186" t="s">
        <v>157</v>
      </c>
      <c r="CB237" s="444">
        <f t="shared" ref="CB237:DP237" si="199">+CB189+CB200</f>
        <v>3573.2336871500006</v>
      </c>
      <c r="CC237" s="444">
        <f t="shared" si="199"/>
        <v>2917.9309057999999</v>
      </c>
      <c r="CD237" s="444">
        <f t="shared" si="199"/>
        <v>3312.8647398500002</v>
      </c>
      <c r="CE237" s="444">
        <f t="shared" si="199"/>
        <v>6751.86610122</v>
      </c>
      <c r="CF237" s="444">
        <f t="shared" si="199"/>
        <v>3767.313448840001</v>
      </c>
      <c r="CG237" s="444">
        <f t="shared" si="199"/>
        <v>3101.0152467900002</v>
      </c>
      <c r="CH237" s="444">
        <f t="shared" si="199"/>
        <v>6339.5033572500015</v>
      </c>
      <c r="CI237" s="444">
        <f t="shared" si="199"/>
        <v>3268.6918037699998</v>
      </c>
      <c r="CJ237" s="444">
        <f t="shared" si="199"/>
        <v>3199.2035613000003</v>
      </c>
      <c r="CK237" s="444">
        <f t="shared" si="199"/>
        <v>3411.3153051600002</v>
      </c>
      <c r="CL237" s="444">
        <f t="shared" si="199"/>
        <v>3248.2477886299998</v>
      </c>
      <c r="CM237" s="444">
        <f t="shared" si="199"/>
        <v>3635.8431019600002</v>
      </c>
      <c r="CN237" s="444">
        <f t="shared" si="199"/>
        <v>46527.029047720003</v>
      </c>
      <c r="CO237" s="444">
        <f t="shared" si="199"/>
        <v>3549.4460399700006</v>
      </c>
      <c r="CP237" s="444">
        <f t="shared" si="199"/>
        <v>2758.8126172600005</v>
      </c>
      <c r="CQ237" s="444">
        <f t="shared" si="199"/>
        <v>2957.4911384299999</v>
      </c>
      <c r="CR237" s="444">
        <f t="shared" si="199"/>
        <v>5514.9850101899992</v>
      </c>
      <c r="CS237" s="444">
        <f t="shared" si="199"/>
        <v>3877.1966633999996</v>
      </c>
      <c r="CT237" s="444">
        <f t="shared" si="199"/>
        <v>2969.4931349499998</v>
      </c>
      <c r="CU237" s="444">
        <f t="shared" si="199"/>
        <v>4716.0130192400002</v>
      </c>
      <c r="CV237" s="444">
        <f t="shared" si="199"/>
        <v>3939.0256132699992</v>
      </c>
      <c r="CW237" s="444">
        <f t="shared" si="199"/>
        <v>3067.1915399300005</v>
      </c>
      <c r="CX237" s="444">
        <f t="shared" si="199"/>
        <v>3163.7498252600003</v>
      </c>
      <c r="CY237" s="444">
        <f t="shared" si="199"/>
        <v>3245.5294989699996</v>
      </c>
      <c r="CZ237" s="444">
        <f t="shared" si="199"/>
        <v>4148.7860088500001</v>
      </c>
      <c r="DA237" s="444">
        <f t="shared" si="199"/>
        <v>43907.720109720001</v>
      </c>
      <c r="DB237" s="444">
        <f t="shared" si="199"/>
        <v>4009.3101224299999</v>
      </c>
      <c r="DC237" s="444">
        <f t="shared" si="199"/>
        <v>3003.5723078000001</v>
      </c>
      <c r="DD237" s="444">
        <f t="shared" si="199"/>
        <v>3419.9152900599993</v>
      </c>
      <c r="DE237" s="444">
        <f t="shared" si="199"/>
        <v>6426.1492826299973</v>
      </c>
      <c r="DF237" s="444">
        <f t="shared" si="199"/>
        <v>3806.1967669599999</v>
      </c>
      <c r="DG237" s="444">
        <f t="shared" si="199"/>
        <v>3027.7068724199999</v>
      </c>
      <c r="DH237" s="444">
        <f t="shared" si="199"/>
        <v>4176.0219633899997</v>
      </c>
      <c r="DI237" s="444">
        <f t="shared" si="199"/>
        <v>3403.2416748799997</v>
      </c>
      <c r="DJ237" s="444">
        <f t="shared" si="199"/>
        <v>3138.7830842100002</v>
      </c>
      <c r="DK237" s="444">
        <f t="shared" si="199"/>
        <v>3411.78512043</v>
      </c>
      <c r="DL237" s="444">
        <f t="shared" si="199"/>
        <v>3241.4233222499997</v>
      </c>
      <c r="DM237" s="444">
        <f t="shared" si="199"/>
        <v>3578.1133632699998</v>
      </c>
      <c r="DN237" s="444">
        <f t="shared" si="199"/>
        <v>44642.219170730001</v>
      </c>
      <c r="DO237" s="444">
        <f t="shared" si="199"/>
        <v>4543.8333467499997</v>
      </c>
      <c r="DP237" s="444">
        <f t="shared" si="199"/>
        <v>2972.6739183</v>
      </c>
    </row>
    <row r="238" spans="2:120" ht="20.100000000000001" customHeight="1" x14ac:dyDescent="0.25">
      <c r="B238" s="186" t="s">
        <v>107</v>
      </c>
      <c r="CB238" s="444">
        <f t="shared" ref="CB238:DP238" si="200">+CB190+CB201</f>
        <v>3179.07</v>
      </c>
      <c r="CC238" s="444">
        <f t="shared" si="200"/>
        <v>2137.94</v>
      </c>
      <c r="CD238" s="444">
        <f t="shared" si="200"/>
        <v>2500.1200000000003</v>
      </c>
      <c r="CE238" s="444">
        <f t="shared" si="200"/>
        <v>2525.46</v>
      </c>
      <c r="CF238" s="444">
        <f t="shared" si="200"/>
        <v>2570.04</v>
      </c>
      <c r="CG238" s="444">
        <f t="shared" si="200"/>
        <v>2730.75</v>
      </c>
      <c r="CH238" s="444">
        <f t="shared" si="200"/>
        <v>2496.4500000000003</v>
      </c>
      <c r="CI238" s="444">
        <f t="shared" si="200"/>
        <v>2485</v>
      </c>
      <c r="CJ238" s="444">
        <f t="shared" si="200"/>
        <v>2567.63</v>
      </c>
      <c r="CK238" s="444">
        <f t="shared" si="200"/>
        <v>3098.7600000000007</v>
      </c>
      <c r="CL238" s="444">
        <f t="shared" si="200"/>
        <v>2770.96</v>
      </c>
      <c r="CM238" s="444">
        <f t="shared" si="200"/>
        <v>4757.5299999999988</v>
      </c>
      <c r="CN238" s="444">
        <f t="shared" si="200"/>
        <v>33819.71</v>
      </c>
      <c r="CO238" s="444">
        <f t="shared" si="200"/>
        <v>3116.4900000000002</v>
      </c>
      <c r="CP238" s="444">
        <f t="shared" si="200"/>
        <v>2518.9300000000003</v>
      </c>
      <c r="CQ238" s="444">
        <f t="shared" si="200"/>
        <v>2664.98</v>
      </c>
      <c r="CR238" s="444">
        <f t="shared" si="200"/>
        <v>2664.9300000000003</v>
      </c>
      <c r="CS238" s="444">
        <f t="shared" si="200"/>
        <v>2501.0299999999997</v>
      </c>
      <c r="CT238" s="444">
        <f t="shared" si="200"/>
        <v>3046.6399999999994</v>
      </c>
      <c r="CU238" s="444">
        <f t="shared" si="200"/>
        <v>3045.09</v>
      </c>
      <c r="CV238" s="444">
        <f t="shared" si="200"/>
        <v>2792.05</v>
      </c>
      <c r="CW238" s="444">
        <f t="shared" si="200"/>
        <v>2980.6699999999996</v>
      </c>
      <c r="CX238" s="444">
        <f t="shared" si="200"/>
        <v>2988.85</v>
      </c>
      <c r="CY238" s="444">
        <f t="shared" si="200"/>
        <v>2920.5399999999995</v>
      </c>
      <c r="CZ238" s="444">
        <f t="shared" si="200"/>
        <v>4454.71</v>
      </c>
      <c r="DA238" s="444">
        <f t="shared" si="200"/>
        <v>35694.910000000003</v>
      </c>
      <c r="DB238" s="444">
        <f t="shared" si="200"/>
        <v>3232.5</v>
      </c>
      <c r="DC238" s="444">
        <f t="shared" si="200"/>
        <v>2346.12</v>
      </c>
      <c r="DD238" s="444">
        <f t="shared" si="200"/>
        <v>2962.1299999999992</v>
      </c>
      <c r="DE238" s="444">
        <f t="shared" si="200"/>
        <v>2639.32</v>
      </c>
      <c r="DF238" s="444">
        <f t="shared" si="200"/>
        <v>2971.7099999999996</v>
      </c>
      <c r="DG238" s="444">
        <f t="shared" si="200"/>
        <v>3255.3499999999995</v>
      </c>
      <c r="DH238" s="444">
        <f t="shared" si="200"/>
        <v>2723.05</v>
      </c>
      <c r="DI238" s="444">
        <f t="shared" si="200"/>
        <v>2900.9700000000003</v>
      </c>
      <c r="DJ238" s="444">
        <f t="shared" si="200"/>
        <v>2643.92</v>
      </c>
      <c r="DK238" s="444">
        <f t="shared" si="200"/>
        <v>3257.4300000000003</v>
      </c>
      <c r="DL238" s="444">
        <f t="shared" si="200"/>
        <v>3031.6800000000003</v>
      </c>
      <c r="DM238" s="444">
        <f t="shared" si="200"/>
        <v>4280.59</v>
      </c>
      <c r="DN238" s="444">
        <f t="shared" si="200"/>
        <v>36244.76999999999</v>
      </c>
      <c r="DO238" s="444">
        <f t="shared" si="200"/>
        <v>3469.8600000000006</v>
      </c>
      <c r="DP238" s="444">
        <f t="shared" si="200"/>
        <v>2437.0699999999997</v>
      </c>
    </row>
    <row r="239" spans="2:120" ht="20.100000000000001" customHeight="1" x14ac:dyDescent="0.25">
      <c r="B239" s="186" t="s">
        <v>108</v>
      </c>
      <c r="CB239" s="444">
        <f t="shared" ref="CB239:DP239" si="201">+CB191+CB202</f>
        <v>4424.8975493047983</v>
      </c>
      <c r="CC239" s="444">
        <f t="shared" si="201"/>
        <v>4466.1600077976</v>
      </c>
      <c r="CD239" s="444">
        <f t="shared" si="201"/>
        <v>5916.9033128519986</v>
      </c>
      <c r="CE239" s="444">
        <f t="shared" si="201"/>
        <v>5322.3727806596007</v>
      </c>
      <c r="CF239" s="444">
        <f t="shared" si="201"/>
        <v>5196.4883984571989</v>
      </c>
      <c r="CG239" s="444">
        <f t="shared" si="201"/>
        <v>6411.1098343360009</v>
      </c>
      <c r="CH239" s="444">
        <f t="shared" si="201"/>
        <v>6259.0206265180004</v>
      </c>
      <c r="CI239" s="444">
        <f t="shared" si="201"/>
        <v>5648.4633926755996</v>
      </c>
      <c r="CJ239" s="444">
        <f t="shared" si="201"/>
        <v>4585.5871353615994</v>
      </c>
      <c r="CK239" s="444">
        <f t="shared" si="201"/>
        <v>6262.3217462740013</v>
      </c>
      <c r="CL239" s="444">
        <f t="shared" si="201"/>
        <v>4542.7098989775986</v>
      </c>
      <c r="CM239" s="444">
        <f t="shared" si="201"/>
        <v>3732.7825270623998</v>
      </c>
      <c r="CN239" s="444">
        <f t="shared" si="201"/>
        <v>62768.817210276393</v>
      </c>
      <c r="CO239" s="444">
        <f t="shared" si="201"/>
        <v>4276.6196938027997</v>
      </c>
      <c r="CP239" s="444">
        <f t="shared" si="201"/>
        <v>4696.2010803340008</v>
      </c>
      <c r="CQ239" s="444">
        <f t="shared" si="201"/>
        <v>5785.2267552303983</v>
      </c>
      <c r="CR239" s="444">
        <f t="shared" si="201"/>
        <v>6284.6131106523999</v>
      </c>
      <c r="CS239" s="444">
        <f t="shared" si="201"/>
        <v>7554.4251434776006</v>
      </c>
      <c r="CT239" s="444">
        <f t="shared" si="201"/>
        <v>7032.7682432380007</v>
      </c>
      <c r="CU239" s="444">
        <f t="shared" si="201"/>
        <v>3656.7285783744001</v>
      </c>
      <c r="CV239" s="444">
        <f t="shared" si="201"/>
        <v>6943.4518914751989</v>
      </c>
      <c r="CW239" s="444">
        <f t="shared" si="201"/>
        <v>6247.2289872639985</v>
      </c>
      <c r="CX239" s="444">
        <f t="shared" si="201"/>
        <v>7363.0769674432022</v>
      </c>
      <c r="CY239" s="444">
        <f t="shared" si="201"/>
        <v>5820.9777149439988</v>
      </c>
      <c r="CZ239" s="444">
        <f t="shared" si="201"/>
        <v>6052.7981250075991</v>
      </c>
      <c r="DA239" s="444">
        <f t="shared" si="201"/>
        <v>71714.116291243583</v>
      </c>
      <c r="DB239" s="444">
        <f t="shared" si="201"/>
        <v>5553.3540635411991</v>
      </c>
      <c r="DC239" s="444">
        <f t="shared" si="201"/>
        <v>4537.9135508287991</v>
      </c>
      <c r="DD239" s="444">
        <f t="shared" si="201"/>
        <v>5965.6490743684008</v>
      </c>
      <c r="DE239" s="444">
        <f t="shared" si="201"/>
        <v>4065.7660689515997</v>
      </c>
      <c r="DF239" s="444">
        <f t="shared" si="201"/>
        <v>5399.9438289104</v>
      </c>
      <c r="DG239" s="444">
        <f t="shared" si="201"/>
        <v>4591.5548912928007</v>
      </c>
      <c r="DH239" s="444">
        <f t="shared" si="201"/>
        <v>5697.2290657600024</v>
      </c>
      <c r="DI239" s="444">
        <f t="shared" si="201"/>
        <v>3776.9236765464007</v>
      </c>
      <c r="DJ239" s="444">
        <f t="shared" si="201"/>
        <v>5078.8383803684001</v>
      </c>
      <c r="DK239" s="444">
        <f t="shared" si="201"/>
        <v>5130.9262571928002</v>
      </c>
      <c r="DL239" s="444">
        <f t="shared" si="201"/>
        <v>5551.8273906207978</v>
      </c>
      <c r="DM239" s="444">
        <f t="shared" si="201"/>
        <v>6383.7309613124016</v>
      </c>
      <c r="DN239" s="444">
        <f t="shared" si="201"/>
        <v>61733.657209694</v>
      </c>
      <c r="DO239" s="444">
        <f t="shared" si="201"/>
        <v>4001.9026017967985</v>
      </c>
      <c r="DP239" s="444">
        <f t="shared" si="201"/>
        <v>4274.1808065952</v>
      </c>
    </row>
    <row r="240" spans="2:120" ht="20.100000000000001" customHeight="1" x14ac:dyDescent="0.25">
      <c r="B240" s="186" t="s">
        <v>109</v>
      </c>
      <c r="CB240" s="444">
        <f t="shared" ref="CB240:DP240" si="202">+CB192+CB203</f>
        <v>11738.614360016803</v>
      </c>
      <c r="CC240" s="444">
        <f t="shared" si="202"/>
        <v>10603.260288767595</v>
      </c>
      <c r="CD240" s="444">
        <f t="shared" si="202"/>
        <v>11798.974069799795</v>
      </c>
      <c r="CE240" s="444">
        <f t="shared" si="202"/>
        <v>15640.275025244999</v>
      </c>
      <c r="CF240" s="444">
        <f t="shared" si="202"/>
        <v>12674.3926163836</v>
      </c>
      <c r="CG240" s="444">
        <f t="shared" si="202"/>
        <v>12776.406817208792</v>
      </c>
      <c r="CH240" s="444">
        <f t="shared" si="202"/>
        <v>16317.033206893606</v>
      </c>
      <c r="CI240" s="444">
        <f t="shared" si="202"/>
        <v>11346.074694733205</v>
      </c>
      <c r="CJ240" s="444">
        <f t="shared" si="202"/>
        <v>9882.5528240587955</v>
      </c>
      <c r="CK240" s="444">
        <f t="shared" si="202"/>
        <v>11607.96570810501</v>
      </c>
      <c r="CL240" s="444">
        <f t="shared" si="202"/>
        <v>10960.931696684</v>
      </c>
      <c r="CM240" s="444">
        <f t="shared" si="202"/>
        <v>15893.932633795197</v>
      </c>
      <c r="CN240" s="444">
        <f t="shared" si="202"/>
        <v>151240.4139416914</v>
      </c>
      <c r="CO240" s="444">
        <f t="shared" si="202"/>
        <v>14342.6007360114</v>
      </c>
      <c r="CP240" s="444">
        <f t="shared" si="202"/>
        <v>15081.927229999617</v>
      </c>
      <c r="CQ240" s="444">
        <f t="shared" si="202"/>
        <v>16326.804243229601</v>
      </c>
      <c r="CR240" s="444">
        <f t="shared" si="202"/>
        <v>15353.565758618397</v>
      </c>
      <c r="CS240" s="444">
        <f t="shared" si="202"/>
        <v>17601.186277435205</v>
      </c>
      <c r="CT240" s="444">
        <f t="shared" si="202"/>
        <v>17804.061647971808</v>
      </c>
      <c r="CU240" s="444">
        <f t="shared" si="202"/>
        <v>16382.650555464588</v>
      </c>
      <c r="CV240" s="444">
        <f t="shared" si="202"/>
        <v>23309.413206016201</v>
      </c>
      <c r="CW240" s="444">
        <f t="shared" si="202"/>
        <v>24456.711240183409</v>
      </c>
      <c r="CX240" s="444">
        <f t="shared" si="202"/>
        <v>25484.438702718999</v>
      </c>
      <c r="CY240" s="444">
        <f t="shared" si="202"/>
        <v>22087.316161754603</v>
      </c>
      <c r="CZ240" s="444">
        <f t="shared" si="202"/>
        <v>23791.013413464421</v>
      </c>
      <c r="DA240" s="444">
        <f t="shared" si="202"/>
        <v>232021.6891728683</v>
      </c>
      <c r="DB240" s="444">
        <f t="shared" si="202"/>
        <v>19122.149999795602</v>
      </c>
      <c r="DC240" s="444">
        <f t="shared" si="202"/>
        <v>17996.16761655299</v>
      </c>
      <c r="DD240" s="444">
        <f t="shared" si="202"/>
        <v>22271.175091376805</v>
      </c>
      <c r="DE240" s="444">
        <f t="shared" si="202"/>
        <v>23813.922131289022</v>
      </c>
      <c r="DF240" s="444">
        <f t="shared" si="202"/>
        <v>24312.132130514401</v>
      </c>
      <c r="DG240" s="444">
        <f t="shared" si="202"/>
        <v>21349.388611351402</v>
      </c>
      <c r="DH240" s="444">
        <f t="shared" si="202"/>
        <v>21636.897336274989</v>
      </c>
      <c r="DI240" s="444">
        <f t="shared" si="202"/>
        <v>19656.256994668405</v>
      </c>
      <c r="DJ240" s="444">
        <f t="shared" si="202"/>
        <v>20678.531136149399</v>
      </c>
      <c r="DK240" s="444">
        <f t="shared" si="202"/>
        <v>21693.9371392094</v>
      </c>
      <c r="DL240" s="444">
        <f t="shared" si="202"/>
        <v>21636.684265080999</v>
      </c>
      <c r="DM240" s="444">
        <f t="shared" si="202"/>
        <v>23804.59904210881</v>
      </c>
      <c r="DN240" s="444">
        <f t="shared" si="202"/>
        <v>257971.84149437223</v>
      </c>
      <c r="DO240" s="444">
        <f t="shared" si="202"/>
        <v>22245.011796442999</v>
      </c>
      <c r="DP240" s="444">
        <f t="shared" si="202"/>
        <v>18633.907808494805</v>
      </c>
    </row>
    <row r="241" spans="2:120" ht="20.100000000000001" customHeight="1" x14ac:dyDescent="0.25">
      <c r="B241" s="186" t="s">
        <v>110</v>
      </c>
      <c r="CB241" s="444">
        <f t="shared" ref="CB241:DP241" si="203">+CB193+CB204</f>
        <v>12940.746403763605</v>
      </c>
      <c r="CC241" s="444">
        <f t="shared" si="203"/>
        <v>10913.8590345952</v>
      </c>
      <c r="CD241" s="444">
        <f t="shared" si="203"/>
        <v>11259.193025132005</v>
      </c>
      <c r="CE241" s="444">
        <f t="shared" si="203"/>
        <v>13008.093457273591</v>
      </c>
      <c r="CF241" s="444">
        <f t="shared" si="203"/>
        <v>11620.775444185601</v>
      </c>
      <c r="CG241" s="444">
        <f t="shared" si="203"/>
        <v>12579.213577553197</v>
      </c>
      <c r="CH241" s="444">
        <f t="shared" si="203"/>
        <v>13609.245798002001</v>
      </c>
      <c r="CI241" s="444">
        <f t="shared" si="203"/>
        <v>11013.688348970802</v>
      </c>
      <c r="CJ241" s="444">
        <f t="shared" si="203"/>
        <v>12545.735823881207</v>
      </c>
      <c r="CK241" s="444">
        <f t="shared" si="203"/>
        <v>15680.800363019203</v>
      </c>
      <c r="CL241" s="444">
        <f t="shared" si="203"/>
        <v>13102.683475493195</v>
      </c>
      <c r="CM241" s="444">
        <f t="shared" si="203"/>
        <v>19346.20569899719</v>
      </c>
      <c r="CN241" s="444">
        <f t="shared" si="203"/>
        <v>157620.24045086678</v>
      </c>
      <c r="CO241" s="444">
        <f t="shared" si="203"/>
        <v>12235.402745810399</v>
      </c>
      <c r="CP241" s="444">
        <f t="shared" si="203"/>
        <v>10860.803291358796</v>
      </c>
      <c r="CQ241" s="444">
        <f t="shared" si="203"/>
        <v>14912.831600480002</v>
      </c>
      <c r="CR241" s="444">
        <f t="shared" si="203"/>
        <v>15720.969487205997</v>
      </c>
      <c r="CS241" s="444">
        <f t="shared" si="203"/>
        <v>14942.549106524795</v>
      </c>
      <c r="CT241" s="444">
        <f t="shared" si="203"/>
        <v>15223.325932441197</v>
      </c>
      <c r="CU241" s="444">
        <f t="shared" si="203"/>
        <v>11816.251260774006</v>
      </c>
      <c r="CV241" s="444">
        <f t="shared" si="203"/>
        <v>13386.080111126004</v>
      </c>
      <c r="CW241" s="444">
        <f t="shared" si="203"/>
        <v>13132.018079947204</v>
      </c>
      <c r="CX241" s="444">
        <f t="shared" si="203"/>
        <v>13388.765644164005</v>
      </c>
      <c r="CY241" s="444">
        <f t="shared" si="203"/>
        <v>13345.309154556409</v>
      </c>
      <c r="CZ241" s="444">
        <f t="shared" si="203"/>
        <v>17701.325445318398</v>
      </c>
      <c r="DA241" s="444">
        <f t="shared" si="203"/>
        <v>166665.63185970721</v>
      </c>
      <c r="DB241" s="444">
        <f t="shared" si="203"/>
        <v>11543.5143787288</v>
      </c>
      <c r="DC241" s="444">
        <f t="shared" si="203"/>
        <v>9385.3339895991994</v>
      </c>
      <c r="DD241" s="444">
        <f t="shared" si="203"/>
        <v>13127.692704064802</v>
      </c>
      <c r="DE241" s="444">
        <f t="shared" si="203"/>
        <v>14405.041796526804</v>
      </c>
      <c r="DF241" s="444">
        <f t="shared" si="203"/>
        <v>15499.104948377195</v>
      </c>
      <c r="DG241" s="444">
        <f t="shared" si="203"/>
        <v>12924.692841042401</v>
      </c>
      <c r="DH241" s="444">
        <f t="shared" si="203"/>
        <v>12828.839307048009</v>
      </c>
      <c r="DI241" s="444">
        <f t="shared" si="203"/>
        <v>13467.138473451198</v>
      </c>
      <c r="DJ241" s="444">
        <f t="shared" si="203"/>
        <v>13209.252616744805</v>
      </c>
      <c r="DK241" s="444">
        <f t="shared" si="203"/>
        <v>14716.2250879808</v>
      </c>
      <c r="DL241" s="444">
        <f t="shared" si="203"/>
        <v>13814.481322751202</v>
      </c>
      <c r="DM241" s="444">
        <f t="shared" si="203"/>
        <v>15799.848064255202</v>
      </c>
      <c r="DN241" s="444">
        <f t="shared" si="203"/>
        <v>160721.1655305704</v>
      </c>
      <c r="DO241" s="444">
        <f t="shared" si="203"/>
        <v>14971.248298109995</v>
      </c>
      <c r="DP241" s="444">
        <f t="shared" si="203"/>
        <v>10819.975940527595</v>
      </c>
    </row>
    <row r="242" spans="2:120" ht="20.100000000000001" customHeight="1" x14ac:dyDescent="0.25">
      <c r="B242" s="186" t="s">
        <v>158</v>
      </c>
      <c r="CB242" s="444">
        <f t="shared" ref="CB242:DP242" si="204">+CB194+CB205</f>
        <v>299.78410955440006</v>
      </c>
      <c r="CC242" s="444">
        <f t="shared" si="204"/>
        <v>266.46611803200005</v>
      </c>
      <c r="CD242" s="444">
        <f t="shared" si="204"/>
        <v>287.03975270440009</v>
      </c>
      <c r="CE242" s="444">
        <f t="shared" si="204"/>
        <v>265.10947830280003</v>
      </c>
      <c r="CF242" s="444">
        <f t="shared" si="204"/>
        <v>279.11209250960013</v>
      </c>
      <c r="CG242" s="444">
        <f t="shared" si="204"/>
        <v>325.40149084040007</v>
      </c>
      <c r="CH242" s="444">
        <f t="shared" si="204"/>
        <v>332.0955312072</v>
      </c>
      <c r="CI242" s="444">
        <f t="shared" si="204"/>
        <v>321.55976915679992</v>
      </c>
      <c r="CJ242" s="444">
        <f t="shared" si="204"/>
        <v>316.06208284240006</v>
      </c>
      <c r="CK242" s="444">
        <f t="shared" si="204"/>
        <v>305.67593401159996</v>
      </c>
      <c r="CL242" s="444">
        <f t="shared" si="204"/>
        <v>340.41126852519994</v>
      </c>
      <c r="CM242" s="444">
        <f t="shared" si="204"/>
        <v>472.8550080916001</v>
      </c>
      <c r="CN242" s="444">
        <f t="shared" si="204"/>
        <v>3811.5726357784006</v>
      </c>
      <c r="CO242" s="444">
        <f t="shared" si="204"/>
        <v>352.80311122359996</v>
      </c>
      <c r="CP242" s="444">
        <f t="shared" si="204"/>
        <v>338.62587187039986</v>
      </c>
      <c r="CQ242" s="444">
        <f t="shared" si="204"/>
        <v>354.54727841120001</v>
      </c>
      <c r="CR242" s="444">
        <f t="shared" si="204"/>
        <v>338.29625863480004</v>
      </c>
      <c r="CS242" s="444">
        <f t="shared" si="204"/>
        <v>386.1911092208</v>
      </c>
      <c r="CT242" s="444">
        <f t="shared" si="204"/>
        <v>357.4014699608</v>
      </c>
      <c r="CU242" s="444">
        <f t="shared" si="204"/>
        <v>352.53169088600009</v>
      </c>
      <c r="CV242" s="444">
        <f t="shared" si="204"/>
        <v>384.80087198239994</v>
      </c>
      <c r="CW242" s="444">
        <f t="shared" si="204"/>
        <v>341.68932777759977</v>
      </c>
      <c r="CX242" s="444">
        <f t="shared" si="204"/>
        <v>355.28932407280001</v>
      </c>
      <c r="CY242" s="444">
        <f t="shared" si="204"/>
        <v>382.72952481600004</v>
      </c>
      <c r="CZ242" s="444">
        <f t="shared" si="204"/>
        <v>485.44237120879984</v>
      </c>
      <c r="DA242" s="444">
        <f t="shared" si="204"/>
        <v>4430.3482100652</v>
      </c>
      <c r="DB242" s="444">
        <f t="shared" si="204"/>
        <v>408.28097138840008</v>
      </c>
      <c r="DC242" s="444">
        <f t="shared" si="204"/>
        <v>292.27673794880002</v>
      </c>
      <c r="DD242" s="444">
        <f t="shared" si="204"/>
        <v>422.94949336359997</v>
      </c>
      <c r="DE242" s="444">
        <f t="shared" si="204"/>
        <v>343.98552868640007</v>
      </c>
      <c r="DF242" s="444">
        <f t="shared" si="204"/>
        <v>421.48238168400007</v>
      </c>
      <c r="DG242" s="444">
        <f t="shared" si="204"/>
        <v>387.15795113000007</v>
      </c>
      <c r="DH242" s="444">
        <f t="shared" si="204"/>
        <v>394.24088136800015</v>
      </c>
      <c r="DI242" s="444">
        <f t="shared" si="204"/>
        <v>415.69626322120001</v>
      </c>
      <c r="DJ242" s="444">
        <f t="shared" si="204"/>
        <v>370.93821896080004</v>
      </c>
      <c r="DK242" s="444">
        <f t="shared" si="204"/>
        <v>410.69247298879998</v>
      </c>
      <c r="DL242" s="444">
        <f t="shared" si="204"/>
        <v>427.14760081079999</v>
      </c>
      <c r="DM242" s="444">
        <f t="shared" si="204"/>
        <v>548.22335655640006</v>
      </c>
      <c r="DN242" s="444">
        <f t="shared" si="204"/>
        <v>4843.0718581072006</v>
      </c>
      <c r="DO242" s="444">
        <f t="shared" si="204"/>
        <v>473.83136552480005</v>
      </c>
      <c r="DP242" s="444">
        <f t="shared" si="204"/>
        <v>378.80913698159998</v>
      </c>
    </row>
    <row r="243" spans="2:120" ht="20.100000000000001" customHeight="1" x14ac:dyDescent="0.25">
      <c r="B243" s="186" t="s">
        <v>241</v>
      </c>
      <c r="CB243" s="444">
        <f>+CB195</f>
        <v>0</v>
      </c>
      <c r="CC243" s="444">
        <f t="shared" ref="CC243:DP243" si="205">+CC195</f>
        <v>0</v>
      </c>
      <c r="CD243" s="444">
        <f t="shared" si="205"/>
        <v>0</v>
      </c>
      <c r="CE243" s="444">
        <f t="shared" si="205"/>
        <v>0</v>
      </c>
      <c r="CF243" s="444">
        <f t="shared" si="205"/>
        <v>0</v>
      </c>
      <c r="CG243" s="444">
        <f t="shared" si="205"/>
        <v>0</v>
      </c>
      <c r="CH243" s="444">
        <f t="shared" si="205"/>
        <v>0</v>
      </c>
      <c r="CI243" s="444">
        <f t="shared" si="205"/>
        <v>0</v>
      </c>
      <c r="CJ243" s="444">
        <f t="shared" si="205"/>
        <v>0</v>
      </c>
      <c r="CK243" s="444">
        <f t="shared" si="205"/>
        <v>0</v>
      </c>
      <c r="CL243" s="444">
        <f t="shared" si="205"/>
        <v>0</v>
      </c>
      <c r="CM243" s="444">
        <f t="shared" si="205"/>
        <v>0</v>
      </c>
      <c r="CN243" s="444">
        <f t="shared" si="205"/>
        <v>0</v>
      </c>
      <c r="CO243" s="444">
        <f t="shared" si="205"/>
        <v>0</v>
      </c>
      <c r="CP243" s="444">
        <f t="shared" si="205"/>
        <v>0</v>
      </c>
      <c r="CQ243" s="444">
        <f t="shared" si="205"/>
        <v>0</v>
      </c>
      <c r="CR243" s="444">
        <f t="shared" si="205"/>
        <v>0</v>
      </c>
      <c r="CS243" s="444">
        <f t="shared" si="205"/>
        <v>0</v>
      </c>
      <c r="CT243" s="444">
        <f t="shared" si="205"/>
        <v>0</v>
      </c>
      <c r="CU243" s="444">
        <f t="shared" si="205"/>
        <v>0</v>
      </c>
      <c r="CV243" s="444">
        <f t="shared" si="205"/>
        <v>0</v>
      </c>
      <c r="CW243" s="444">
        <f t="shared" si="205"/>
        <v>0</v>
      </c>
      <c r="CX243" s="444">
        <f t="shared" si="205"/>
        <v>0</v>
      </c>
      <c r="CY243" s="444">
        <f t="shared" si="205"/>
        <v>0</v>
      </c>
      <c r="CZ243" s="444">
        <f t="shared" si="205"/>
        <v>0</v>
      </c>
      <c r="DA243" s="444">
        <f t="shared" si="205"/>
        <v>0</v>
      </c>
      <c r="DB243" s="444">
        <f t="shared" si="205"/>
        <v>0</v>
      </c>
      <c r="DC243" s="444">
        <f t="shared" si="205"/>
        <v>0</v>
      </c>
      <c r="DD243" s="444">
        <f t="shared" si="205"/>
        <v>0</v>
      </c>
      <c r="DE243" s="444">
        <f t="shared" si="205"/>
        <v>0</v>
      </c>
      <c r="DF243" s="444">
        <f t="shared" si="205"/>
        <v>0</v>
      </c>
      <c r="DG243" s="444">
        <f t="shared" si="205"/>
        <v>0</v>
      </c>
      <c r="DH243" s="444">
        <f t="shared" si="205"/>
        <v>0</v>
      </c>
      <c r="DI243" s="444">
        <f t="shared" si="205"/>
        <v>0</v>
      </c>
      <c r="DJ243" s="444">
        <f t="shared" si="205"/>
        <v>0</v>
      </c>
      <c r="DK243" s="444">
        <f t="shared" si="205"/>
        <v>0</v>
      </c>
      <c r="DL243" s="444">
        <f t="shared" si="205"/>
        <v>0</v>
      </c>
      <c r="DM243" s="444">
        <f t="shared" si="205"/>
        <v>0</v>
      </c>
      <c r="DN243" s="444">
        <f t="shared" si="205"/>
        <v>0</v>
      </c>
      <c r="DO243" s="444">
        <f t="shared" si="205"/>
        <v>0.05</v>
      </c>
      <c r="DP243" s="444">
        <f t="shared" si="205"/>
        <v>0</v>
      </c>
    </row>
    <row r="244" spans="2:120" ht="20.100000000000001" customHeight="1" x14ac:dyDescent="0.25">
      <c r="B244" s="447" t="s">
        <v>259</v>
      </c>
      <c r="C244" s="448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351">
        <f>SUM(CB234:CB243)</f>
        <v>36189.038018074803</v>
      </c>
      <c r="CC244" s="351">
        <f t="shared" ref="CC244:DP244" si="206">SUM(CC234:CC243)</f>
        <v>31308.832963621797</v>
      </c>
      <c r="CD244" s="351">
        <f t="shared" si="206"/>
        <v>35093.276307559194</v>
      </c>
      <c r="CE244" s="351">
        <f t="shared" si="206"/>
        <v>43525.140188923389</v>
      </c>
      <c r="CF244" s="351">
        <f t="shared" si="206"/>
        <v>36292.676447491198</v>
      </c>
      <c r="CG244" s="351">
        <f t="shared" si="206"/>
        <v>37984.149288372595</v>
      </c>
      <c r="CH244" s="351">
        <f t="shared" si="206"/>
        <v>45444.703443585408</v>
      </c>
      <c r="CI244" s="351">
        <f t="shared" si="206"/>
        <v>34264.406158216603</v>
      </c>
      <c r="CJ244" s="351">
        <f t="shared" si="206"/>
        <v>33214.439597804601</v>
      </c>
      <c r="CK244" s="351">
        <f t="shared" si="206"/>
        <v>40435.274017608215</v>
      </c>
      <c r="CL244" s="351">
        <f t="shared" si="206"/>
        <v>35014.371481748989</v>
      </c>
      <c r="CM244" s="351">
        <f t="shared" si="206"/>
        <v>47942.131000655987</v>
      </c>
      <c r="CN244" s="351">
        <f t="shared" si="206"/>
        <v>456708.43891366274</v>
      </c>
      <c r="CO244" s="351">
        <f t="shared" si="206"/>
        <v>38233.920439683796</v>
      </c>
      <c r="CP244" s="351">
        <f t="shared" si="206"/>
        <v>36399.417257901216</v>
      </c>
      <c r="CQ244" s="351">
        <f t="shared" si="206"/>
        <v>43273.653410963198</v>
      </c>
      <c r="CR244" s="351">
        <f t="shared" si="206"/>
        <v>46224.449205248595</v>
      </c>
      <c r="CS244" s="351">
        <f t="shared" si="206"/>
        <v>47008.720544612399</v>
      </c>
      <c r="CT244" s="351">
        <f t="shared" si="206"/>
        <v>46621.008159351804</v>
      </c>
      <c r="CU244" s="351">
        <f t="shared" si="206"/>
        <v>40009.055095369389</v>
      </c>
      <c r="CV244" s="351">
        <f t="shared" si="206"/>
        <v>51039.468868088399</v>
      </c>
      <c r="CW244" s="351">
        <f t="shared" si="206"/>
        <v>50289.003485662208</v>
      </c>
      <c r="CX244" s="351">
        <f t="shared" si="206"/>
        <v>52899.210558305407</v>
      </c>
      <c r="CY244" s="351">
        <f t="shared" si="206"/>
        <v>48204.908690060409</v>
      </c>
      <c r="CZ244" s="351">
        <f t="shared" si="206"/>
        <v>57424.495639538021</v>
      </c>
      <c r="DA244" s="351">
        <f t="shared" si="206"/>
        <v>557627.31135478488</v>
      </c>
      <c r="DB244" s="351">
        <f t="shared" si="206"/>
        <v>44089.490655030393</v>
      </c>
      <c r="DC244" s="351">
        <f t="shared" si="206"/>
        <v>37606.220131665985</v>
      </c>
      <c r="DD244" s="351">
        <f t="shared" si="206"/>
        <v>48205.360680905404</v>
      </c>
      <c r="DE244" s="351">
        <f t="shared" si="206"/>
        <v>52180.44833557502</v>
      </c>
      <c r="DF244" s="351">
        <f t="shared" si="206"/>
        <v>56390.295669898791</v>
      </c>
      <c r="DG244" s="351">
        <f t="shared" si="206"/>
        <v>45726.814884708801</v>
      </c>
      <c r="DH244" s="351">
        <f t="shared" si="206"/>
        <v>47652.794064765403</v>
      </c>
      <c r="DI244" s="351">
        <f t="shared" si="206"/>
        <v>44217.753119297602</v>
      </c>
      <c r="DJ244" s="351">
        <f t="shared" si="206"/>
        <v>45529.02123741321</v>
      </c>
      <c r="DK244" s="351">
        <f t="shared" si="206"/>
        <v>49037.057047930793</v>
      </c>
      <c r="DL244" s="351">
        <f t="shared" si="206"/>
        <v>47916.694351204002</v>
      </c>
      <c r="DM244" s="351">
        <f t="shared" si="206"/>
        <v>54664.162353628017</v>
      </c>
      <c r="DN244" s="351">
        <f t="shared" si="206"/>
        <v>573216.11253202346</v>
      </c>
      <c r="DO244" s="351">
        <f t="shared" si="206"/>
        <v>50423.429560936194</v>
      </c>
      <c r="DP244" s="351">
        <f t="shared" si="206"/>
        <v>39738.160411426397</v>
      </c>
    </row>
    <row r="245" spans="2:120" ht="20.100000000000001" customHeight="1" x14ac:dyDescent="0.25">
      <c r="B245" s="445" t="s">
        <v>258</v>
      </c>
      <c r="C245" s="446"/>
      <c r="CB245" s="452">
        <f>+CB244-CB7</f>
        <v>0</v>
      </c>
      <c r="CC245" s="452">
        <f t="shared" ref="CC245:DP245" si="207">+CC244-CC7</f>
        <v>0</v>
      </c>
      <c r="CD245" s="452">
        <f t="shared" si="207"/>
        <v>0</v>
      </c>
      <c r="CE245" s="452">
        <f t="shared" si="207"/>
        <v>0</v>
      </c>
      <c r="CF245" s="452">
        <f t="shared" si="207"/>
        <v>0</v>
      </c>
      <c r="CG245" s="452">
        <f t="shared" si="207"/>
        <v>0</v>
      </c>
      <c r="CH245" s="452">
        <f t="shared" si="207"/>
        <v>0</v>
      </c>
      <c r="CI245" s="452">
        <f t="shared" si="207"/>
        <v>0</v>
      </c>
      <c r="CJ245" s="452">
        <f t="shared" si="207"/>
        <v>0</v>
      </c>
      <c r="CK245" s="452">
        <f t="shared" si="207"/>
        <v>0</v>
      </c>
      <c r="CL245" s="452">
        <f t="shared" si="207"/>
        <v>0</v>
      </c>
      <c r="CM245" s="452">
        <f t="shared" si="207"/>
        <v>0</v>
      </c>
      <c r="CN245" s="452">
        <f t="shared" si="207"/>
        <v>0</v>
      </c>
      <c r="CO245" s="452">
        <f t="shared" si="207"/>
        <v>0</v>
      </c>
      <c r="CP245" s="452">
        <f t="shared" si="207"/>
        <v>0</v>
      </c>
      <c r="CQ245" s="452">
        <f t="shared" si="207"/>
        <v>0</v>
      </c>
      <c r="CR245" s="452">
        <f t="shared" si="207"/>
        <v>0</v>
      </c>
      <c r="CS245" s="452">
        <f t="shared" si="207"/>
        <v>0</v>
      </c>
      <c r="CT245" s="452">
        <f t="shared" si="207"/>
        <v>0</v>
      </c>
      <c r="CU245" s="452">
        <f t="shared" si="207"/>
        <v>0</v>
      </c>
      <c r="CV245" s="452">
        <f t="shared" si="207"/>
        <v>0</v>
      </c>
      <c r="CW245" s="452">
        <f t="shared" si="207"/>
        <v>0</v>
      </c>
      <c r="CX245" s="452">
        <f t="shared" si="207"/>
        <v>0</v>
      </c>
      <c r="CY245" s="452">
        <f t="shared" si="207"/>
        <v>0</v>
      </c>
      <c r="CZ245" s="452">
        <f t="shared" si="207"/>
        <v>0</v>
      </c>
      <c r="DA245" s="452">
        <f t="shared" si="207"/>
        <v>0</v>
      </c>
      <c r="DB245" s="452">
        <f t="shared" si="207"/>
        <v>0</v>
      </c>
      <c r="DC245" s="452">
        <f t="shared" si="207"/>
        <v>0</v>
      </c>
      <c r="DD245" s="452">
        <f t="shared" si="207"/>
        <v>0</v>
      </c>
      <c r="DE245" s="452">
        <f t="shared" si="207"/>
        <v>0</v>
      </c>
      <c r="DF245" s="452">
        <f t="shared" si="207"/>
        <v>0</v>
      </c>
      <c r="DG245" s="452">
        <f t="shared" si="207"/>
        <v>0</v>
      </c>
      <c r="DH245" s="452">
        <f t="shared" si="207"/>
        <v>0</v>
      </c>
      <c r="DI245" s="452">
        <f t="shared" si="207"/>
        <v>0</v>
      </c>
      <c r="DJ245" s="452">
        <f t="shared" si="207"/>
        <v>0</v>
      </c>
      <c r="DK245" s="452">
        <f t="shared" si="207"/>
        <v>0</v>
      </c>
      <c r="DL245" s="452">
        <f t="shared" si="207"/>
        <v>0</v>
      </c>
      <c r="DM245" s="452">
        <f t="shared" si="207"/>
        <v>0</v>
      </c>
      <c r="DN245" s="452">
        <f t="shared" si="207"/>
        <v>0</v>
      </c>
      <c r="DO245" s="452">
        <f t="shared" si="207"/>
        <v>0</v>
      </c>
      <c r="DP245" s="452">
        <f t="shared" si="207"/>
        <v>0</v>
      </c>
    </row>
    <row r="246" spans="2:120" ht="20.100000000000001" customHeight="1" x14ac:dyDescent="0.25">
      <c r="B246" s="186"/>
    </row>
    <row r="247" spans="2:120" ht="20.100000000000001" customHeight="1" x14ac:dyDescent="0.25">
      <c r="B247" s="186"/>
    </row>
    <row r="248" spans="2:120" ht="20.100000000000001" customHeight="1" x14ac:dyDescent="0.25">
      <c r="B248" s="186"/>
    </row>
    <row r="249" spans="2:120" ht="20.100000000000001" customHeight="1" x14ac:dyDescent="0.25">
      <c r="B249" s="186"/>
    </row>
    <row r="250" spans="2:120" ht="20.100000000000001" customHeight="1" x14ac:dyDescent="0.25">
      <c r="B250" s="186"/>
    </row>
    <row r="251" spans="2:120" ht="20.100000000000001" customHeight="1" x14ac:dyDescent="0.25">
      <c r="B251" s="186"/>
    </row>
    <row r="252" spans="2:120" ht="20.100000000000001" customHeight="1" x14ac:dyDescent="0.25">
      <c r="B252" s="186"/>
    </row>
    <row r="253" spans="2:120" ht="20.100000000000001" customHeight="1" x14ac:dyDescent="0.25">
      <c r="B253" s="186"/>
    </row>
    <row r="254" spans="2:120" ht="20.100000000000001" customHeight="1" x14ac:dyDescent="0.25">
      <c r="B254" s="186"/>
    </row>
    <row r="255" spans="2:120" ht="20.100000000000001" customHeight="1" x14ac:dyDescent="0.25">
      <c r="B255" s="186"/>
    </row>
    <row r="256" spans="2:120" ht="20.100000000000001" customHeight="1" x14ac:dyDescent="0.25">
      <c r="B256" s="186"/>
    </row>
    <row r="257" spans="2:2" ht="20.100000000000001" customHeight="1" x14ac:dyDescent="0.25">
      <c r="B257" s="186"/>
    </row>
    <row r="258" spans="2:2" ht="20.100000000000001" customHeight="1" x14ac:dyDescent="0.25">
      <c r="B258" s="186"/>
    </row>
    <row r="259" spans="2:2" ht="20.100000000000001" customHeight="1" x14ac:dyDescent="0.25">
      <c r="B259" s="186"/>
    </row>
    <row r="260" spans="2:2" ht="20.100000000000001" customHeight="1" x14ac:dyDescent="0.25">
      <c r="B260" s="186"/>
    </row>
    <row r="261" spans="2:2" ht="20.100000000000001" customHeight="1" x14ac:dyDescent="0.25">
      <c r="B261" s="186"/>
    </row>
    <row r="262" spans="2:2" ht="20.100000000000001" customHeight="1" x14ac:dyDescent="0.25">
      <c r="B262" s="186"/>
    </row>
    <row r="263" spans="2:2" ht="20.100000000000001" customHeight="1" x14ac:dyDescent="0.25">
      <c r="B263" s="186"/>
    </row>
    <row r="264" spans="2:2" ht="20.100000000000001" customHeight="1" x14ac:dyDescent="0.25">
      <c r="B264" s="186"/>
    </row>
    <row r="265" spans="2:2" ht="20.100000000000001" customHeight="1" x14ac:dyDescent="0.25">
      <c r="B265" s="186"/>
    </row>
    <row r="266" spans="2:2" ht="20.100000000000001" customHeight="1" x14ac:dyDescent="0.25">
      <c r="B266" s="186"/>
    </row>
    <row r="267" spans="2:2" ht="20.100000000000001" customHeight="1" x14ac:dyDescent="0.25">
      <c r="B267" s="186"/>
    </row>
    <row r="268" spans="2:2" ht="20.100000000000001" customHeight="1" x14ac:dyDescent="0.25">
      <c r="B268" s="186"/>
    </row>
    <row r="269" spans="2:2" ht="20.100000000000001" customHeight="1" x14ac:dyDescent="0.25">
      <c r="B269" s="186"/>
    </row>
  </sheetData>
  <sortState ref="B104:CF128">
    <sortCondition ref="B104:B128"/>
  </sortState>
  <mergeCells count="22">
    <mergeCell ref="DO3:DP4"/>
    <mergeCell ref="DB184:DM184"/>
    <mergeCell ref="AC3:AC5"/>
    <mergeCell ref="B95:C95"/>
    <mergeCell ref="B55:C55"/>
    <mergeCell ref="B3:C5"/>
    <mergeCell ref="B9:C9"/>
    <mergeCell ref="Q3:AB4"/>
    <mergeCell ref="P3:P5"/>
    <mergeCell ref="D3:O4"/>
    <mergeCell ref="B92:C92"/>
    <mergeCell ref="AD3:AO4"/>
    <mergeCell ref="AP3:BA4"/>
    <mergeCell ref="BB3:BM4"/>
    <mergeCell ref="BO3:BZ4"/>
    <mergeCell ref="BN3:BN5"/>
    <mergeCell ref="DB3:DM4"/>
    <mergeCell ref="CB3:CM4"/>
    <mergeCell ref="CO3:CZ4"/>
    <mergeCell ref="CN3:CN4"/>
    <mergeCell ref="CB184:CM184"/>
    <mergeCell ref="CO184:CZ184"/>
  </mergeCells>
  <phoneticPr fontId="6" type="noConversion"/>
  <printOptions horizontalCentered="1"/>
  <pageMargins left="0.15748031496062992" right="0.15748031496062992" top="0.19685039370078741" bottom="0.19685039370078741" header="0.19685039370078741" footer="0.19685039370078741"/>
  <pageSetup scale="26" fitToHeight="0" orientation="landscape" r:id="rId1"/>
  <headerFooter>
    <oddFooter>&amp;L/RAI&amp;C&amp;"Arial,Negrita"&amp;12&amp;P</oddFooter>
  </headerFooter>
  <rowBreaks count="2" manualBreakCount="2">
    <brk id="96" min="1" max="119" man="1"/>
    <brk id="182" max="16383" man="1"/>
  </rowBreaks>
  <ignoredErrors>
    <ignoredError sqref="BN7:BN9" formula="1"/>
    <ignoredError sqref="BN178:BN182 BN88 BN135:BN139 BN176 BN46:BN50 BN33:BN39 BN122:BN128 BN31 BN120 BN82 BN170 BN19:BN23 BN108:BN112 BN25:BN26 BN114:BN115 BN10:BN16 BN90:BN105 BN28:BN29 BN117:BN118 BN52:BN80 BN141:BN168" formula="1" formulaRange="1"/>
    <ignoredError sqref="CB143:CG143 CI143 BN183:BN190 BO143:BZ143 BN191:BN1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20"/>
  <sheetViews>
    <sheetView showGridLines="0" tabSelected="1" view="pageBreakPreview" zoomScale="80" zoomScaleNormal="80" zoomScaleSheetLayoutView="80" zoomScalePageLayoutView="50" workbookViewId="0">
      <selection activeCell="AF15" sqref="AF15"/>
    </sheetView>
  </sheetViews>
  <sheetFormatPr baseColWidth="10" defaultColWidth="11.42578125" defaultRowHeight="20.100000000000001" customHeight="1" x14ac:dyDescent="0.25"/>
  <cols>
    <col min="1" max="1" width="11.42578125" style="378"/>
    <col min="2" max="2" width="6.140625" style="379" customWidth="1"/>
    <col min="3" max="3" width="56.42578125" style="380" customWidth="1"/>
    <col min="4" max="6" width="11.140625" style="372" hidden="1" customWidth="1"/>
    <col min="7" max="12" width="11.7109375" style="372" hidden="1" customWidth="1"/>
    <col min="13" max="15" width="11" style="372" hidden="1" customWidth="1"/>
    <col min="16" max="16" width="12.28515625" style="372" hidden="1" customWidth="1"/>
    <col min="17" max="28" width="11" style="372" hidden="1" customWidth="1"/>
    <col min="29" max="29" width="13" style="372" hidden="1" customWidth="1"/>
    <col min="30" max="31" width="11" style="372" hidden="1" customWidth="1"/>
    <col min="32" max="41" width="11" style="372" customWidth="1"/>
    <col min="42" max="42" width="12.28515625" style="372" customWidth="1"/>
    <col min="43" max="44" width="11" style="372" customWidth="1"/>
    <col min="45" max="45" width="13" style="372" customWidth="1"/>
    <col min="46" max="46" width="13.28515625" style="372" customWidth="1"/>
    <col min="47" max="47" width="12.7109375" style="372" bestFit="1" customWidth="1"/>
    <col min="48" max="48" width="9.42578125" style="372" customWidth="1"/>
    <col min="49" max="49" width="11.42578125" style="371"/>
    <col min="50" max="50" width="11.5703125" style="371" bestFit="1" customWidth="1"/>
    <col min="51" max="16384" width="11.42578125" style="372"/>
  </cols>
  <sheetData>
    <row r="1" spans="1:50" ht="20.100000000000001" customHeight="1" x14ac:dyDescent="0.25">
      <c r="A1" s="282"/>
      <c r="B1" s="283"/>
      <c r="C1" s="111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19"/>
      <c r="AX1" s="119"/>
    </row>
    <row r="2" spans="1:50" ht="20.100000000000001" customHeight="1" x14ac:dyDescent="0.25">
      <c r="A2" s="282"/>
      <c r="B2" s="283"/>
      <c r="C2" s="111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19"/>
      <c r="AX2" s="119"/>
    </row>
    <row r="3" spans="1:50" ht="15.75" customHeight="1" x14ac:dyDescent="0.25">
      <c r="A3" s="285"/>
      <c r="B3" s="1"/>
      <c r="C3" s="2" t="s">
        <v>48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119"/>
      <c r="AX3" s="119"/>
    </row>
    <row r="4" spans="1:50" ht="18.75" x14ac:dyDescent="0.3">
      <c r="A4" s="285"/>
      <c r="B4" s="4"/>
      <c r="C4" s="5" t="s">
        <v>61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38"/>
      <c r="AW4" s="119"/>
      <c r="AX4" s="119"/>
    </row>
    <row r="5" spans="1:50" ht="18.75" x14ac:dyDescent="0.3">
      <c r="A5" s="285"/>
      <c r="B5" s="4"/>
      <c r="C5" s="5" t="s">
        <v>62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38"/>
      <c r="AW5" s="119"/>
      <c r="AX5" s="119"/>
    </row>
    <row r="6" spans="1:50" ht="18.75" x14ac:dyDescent="0.3">
      <c r="A6" s="285"/>
      <c r="B6" s="4"/>
      <c r="C6" s="6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38"/>
      <c r="AW6" s="119"/>
      <c r="AX6" s="119"/>
    </row>
    <row r="7" spans="1:50" ht="20.100000000000001" customHeight="1" x14ac:dyDescent="0.3">
      <c r="A7" s="285"/>
      <c r="B7" s="4"/>
      <c r="C7" s="6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144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38"/>
      <c r="AW7" s="119"/>
      <c r="AX7" s="119"/>
    </row>
    <row r="8" spans="1:50" ht="30.75" customHeight="1" thickBot="1" x14ac:dyDescent="0.4">
      <c r="A8" s="285"/>
      <c r="B8" s="132" t="s">
        <v>0</v>
      </c>
      <c r="C8" s="132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119"/>
      <c r="AX8" s="119"/>
    </row>
    <row r="9" spans="1:50" ht="29.25" customHeight="1" x14ac:dyDescent="0.2">
      <c r="A9" s="285"/>
      <c r="B9" s="482" t="s">
        <v>1</v>
      </c>
      <c r="C9" s="483"/>
      <c r="D9" s="464">
        <v>2015</v>
      </c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6"/>
      <c r="P9" s="470"/>
      <c r="Q9" s="464">
        <v>2016</v>
      </c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326"/>
      <c r="AD9" s="464">
        <v>2017</v>
      </c>
      <c r="AE9" s="465"/>
      <c r="AF9" s="465"/>
      <c r="AG9" s="465"/>
      <c r="AH9" s="465"/>
      <c r="AI9" s="465"/>
      <c r="AJ9" s="465"/>
      <c r="AK9" s="465"/>
      <c r="AL9" s="465"/>
      <c r="AM9" s="465"/>
      <c r="AN9" s="465"/>
      <c r="AO9" s="466"/>
      <c r="AP9" s="404"/>
      <c r="AQ9" s="464">
        <v>2018</v>
      </c>
      <c r="AR9" s="466"/>
      <c r="AS9" s="501" t="s">
        <v>55</v>
      </c>
      <c r="AT9" s="502"/>
      <c r="AU9" s="503"/>
      <c r="AV9" s="66" t="s">
        <v>56</v>
      </c>
      <c r="AW9" s="119"/>
      <c r="AX9" s="119"/>
    </row>
    <row r="10" spans="1:50" ht="18.75" customHeight="1" thickBot="1" x14ac:dyDescent="0.25">
      <c r="A10" s="285"/>
      <c r="B10" s="484"/>
      <c r="C10" s="485"/>
      <c r="D10" s="467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9"/>
      <c r="P10" s="471"/>
      <c r="Q10" s="467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327"/>
      <c r="AD10" s="467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9"/>
      <c r="AP10" s="405"/>
      <c r="AQ10" s="467"/>
      <c r="AR10" s="469"/>
      <c r="AS10" s="504" t="s">
        <v>257</v>
      </c>
      <c r="AT10" s="505"/>
      <c r="AU10" s="506"/>
      <c r="AV10" s="507" t="s">
        <v>239</v>
      </c>
      <c r="AW10" s="119"/>
      <c r="AX10" s="119"/>
    </row>
    <row r="11" spans="1:50" s="373" customFormat="1" ht="21" customHeight="1" thickBot="1" x14ac:dyDescent="0.3">
      <c r="A11" s="285"/>
      <c r="B11" s="486"/>
      <c r="C11" s="487"/>
      <c r="D11" s="7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7</v>
      </c>
      <c r="J11" s="8" t="s">
        <v>35</v>
      </c>
      <c r="K11" s="8" t="s">
        <v>36</v>
      </c>
      <c r="L11" s="8" t="s">
        <v>37</v>
      </c>
      <c r="M11" s="8" t="s">
        <v>45</v>
      </c>
      <c r="N11" s="8" t="s">
        <v>46</v>
      </c>
      <c r="O11" s="9" t="s">
        <v>47</v>
      </c>
      <c r="P11" s="8" t="s">
        <v>141</v>
      </c>
      <c r="Q11" s="7" t="s">
        <v>2</v>
      </c>
      <c r="R11" s="8" t="s">
        <v>3</v>
      </c>
      <c r="S11" s="8" t="s">
        <v>4</v>
      </c>
      <c r="T11" s="8" t="s">
        <v>5</v>
      </c>
      <c r="U11" s="8" t="s">
        <v>6</v>
      </c>
      <c r="V11" s="8" t="s">
        <v>7</v>
      </c>
      <c r="W11" s="8" t="s">
        <v>35</v>
      </c>
      <c r="X11" s="8" t="s">
        <v>36</v>
      </c>
      <c r="Y11" s="8" t="s">
        <v>37</v>
      </c>
      <c r="Z11" s="8" t="s">
        <v>45</v>
      </c>
      <c r="AA11" s="8" t="s">
        <v>46</v>
      </c>
      <c r="AB11" s="8" t="s">
        <v>47</v>
      </c>
      <c r="AC11" s="322" t="s">
        <v>147</v>
      </c>
      <c r="AD11" s="7" t="s">
        <v>2</v>
      </c>
      <c r="AE11" s="8" t="s">
        <v>3</v>
      </c>
      <c r="AF11" s="8" t="s">
        <v>4</v>
      </c>
      <c r="AG11" s="8" t="s">
        <v>5</v>
      </c>
      <c r="AH11" s="8" t="s">
        <v>6</v>
      </c>
      <c r="AI11" s="8" t="s">
        <v>7</v>
      </c>
      <c r="AJ11" s="8" t="s">
        <v>35</v>
      </c>
      <c r="AK11" s="8" t="s">
        <v>36</v>
      </c>
      <c r="AL11" s="8" t="s">
        <v>37</v>
      </c>
      <c r="AM11" s="8" t="s">
        <v>45</v>
      </c>
      <c r="AN11" s="8" t="s">
        <v>46</v>
      </c>
      <c r="AO11" s="9" t="s">
        <v>47</v>
      </c>
      <c r="AP11" s="8" t="s">
        <v>156</v>
      </c>
      <c r="AQ11" s="7" t="s">
        <v>2</v>
      </c>
      <c r="AR11" s="9" t="s">
        <v>3</v>
      </c>
      <c r="AS11" s="216">
        <v>2016</v>
      </c>
      <c r="AT11" s="175">
        <v>2017</v>
      </c>
      <c r="AU11" s="175">
        <v>2018</v>
      </c>
      <c r="AV11" s="508"/>
      <c r="AW11" s="120"/>
      <c r="AX11" s="120"/>
    </row>
    <row r="12" spans="1:50" s="373" customFormat="1" ht="21" customHeight="1" x14ac:dyDescent="0.25">
      <c r="A12" s="285"/>
      <c r="B12" s="509" t="s">
        <v>159</v>
      </c>
      <c r="C12" s="50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358"/>
      <c r="AT12" s="358"/>
      <c r="AU12" s="358"/>
      <c r="AV12" s="358"/>
      <c r="AW12" s="120"/>
      <c r="AX12" s="120"/>
    </row>
    <row r="13" spans="1:50" s="374" customFormat="1" ht="20.100000000000001" customHeight="1" thickBot="1" x14ac:dyDescent="0.3">
      <c r="A13" s="286"/>
      <c r="B13" s="162" t="s">
        <v>160</v>
      </c>
      <c r="C13" s="162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58"/>
      <c r="AW13" s="121"/>
      <c r="AX13" s="121"/>
    </row>
    <row r="14" spans="1:50" s="374" customFormat="1" ht="20.100000000000001" customHeight="1" thickBot="1" x14ac:dyDescent="0.3">
      <c r="A14" s="286"/>
      <c r="B14" s="149"/>
      <c r="C14" s="150" t="s">
        <v>63</v>
      </c>
      <c r="D14" s="151">
        <v>36189.038018074803</v>
      </c>
      <c r="E14" s="152">
        <v>31308.832963621797</v>
      </c>
      <c r="F14" s="152">
        <v>35093.276307559194</v>
      </c>
      <c r="G14" s="152">
        <v>43525.140188923389</v>
      </c>
      <c r="H14" s="152">
        <v>36292.676447491198</v>
      </c>
      <c r="I14" s="152">
        <v>37984.149288372588</v>
      </c>
      <c r="J14" s="152">
        <v>45444.703443585415</v>
      </c>
      <c r="K14" s="152">
        <v>34264.406158216603</v>
      </c>
      <c r="L14" s="152">
        <v>33214.439597804601</v>
      </c>
      <c r="M14" s="152">
        <v>40435.274017608222</v>
      </c>
      <c r="N14" s="152">
        <v>35014.371481748996</v>
      </c>
      <c r="O14" s="153">
        <v>47942.131000655987</v>
      </c>
      <c r="P14" s="207">
        <v>456708.4389136628</v>
      </c>
      <c r="Q14" s="152">
        <v>38233.920439683796</v>
      </c>
      <c r="R14" s="152">
        <v>36399.417257901216</v>
      </c>
      <c r="S14" s="152">
        <v>43273.653410963205</v>
      </c>
      <c r="T14" s="152">
        <v>46224.449205248595</v>
      </c>
      <c r="U14" s="152">
        <v>47008.720544612392</v>
      </c>
      <c r="V14" s="152">
        <v>46621.008159351797</v>
      </c>
      <c r="W14" s="152">
        <v>40009.055095369396</v>
      </c>
      <c r="X14" s="152">
        <v>51039.468868088414</v>
      </c>
      <c r="Y14" s="152">
        <v>50289.003485662208</v>
      </c>
      <c r="Z14" s="152">
        <v>52899.210558305414</v>
      </c>
      <c r="AA14" s="152">
        <v>48204.908690060409</v>
      </c>
      <c r="AB14" s="152">
        <v>57424.495639538021</v>
      </c>
      <c r="AC14" s="207">
        <v>557627.31135478488</v>
      </c>
      <c r="AD14" s="151">
        <v>44089.490655030408</v>
      </c>
      <c r="AE14" s="152">
        <v>37606.220131665992</v>
      </c>
      <c r="AF14" s="152">
        <v>48205.360680905404</v>
      </c>
      <c r="AG14" s="152">
        <v>52180.44833557502</v>
      </c>
      <c r="AH14" s="152">
        <v>56390.295669898798</v>
      </c>
      <c r="AI14" s="152">
        <v>45726.814884708809</v>
      </c>
      <c r="AJ14" s="152">
        <v>47652.794064765403</v>
      </c>
      <c r="AK14" s="152">
        <v>44217.753119297602</v>
      </c>
      <c r="AL14" s="152">
        <v>45529.021237413202</v>
      </c>
      <c r="AM14" s="152">
        <v>49037.057047930801</v>
      </c>
      <c r="AN14" s="152">
        <v>47916.694351204002</v>
      </c>
      <c r="AO14" s="152">
        <v>54664.162353628009</v>
      </c>
      <c r="AP14" s="207">
        <v>573216.11253202346</v>
      </c>
      <c r="AQ14" s="152">
        <v>50423.429560936202</v>
      </c>
      <c r="AR14" s="152">
        <v>39738.160411426405</v>
      </c>
      <c r="AS14" s="303">
        <v>74633.337697585011</v>
      </c>
      <c r="AT14" s="193">
        <v>81695.710786696407</v>
      </c>
      <c r="AU14" s="194">
        <v>90161.589972362606</v>
      </c>
      <c r="AV14" s="289">
        <f>((AU14/AT14)-1)*100</f>
        <v>10.362697262981403</v>
      </c>
      <c r="AW14" s="121"/>
      <c r="AX14" s="121"/>
    </row>
    <row r="15" spans="1:50" s="374" customFormat="1" ht="20.100000000000001" customHeight="1" x14ac:dyDescent="0.3">
      <c r="A15" s="286"/>
      <c r="B15" s="52" t="s">
        <v>255</v>
      </c>
      <c r="C15" s="20"/>
      <c r="D15" s="40"/>
      <c r="E15" s="58"/>
      <c r="F15" s="58"/>
      <c r="G15" s="58"/>
      <c r="H15" s="58"/>
      <c r="I15" s="15"/>
      <c r="J15" s="15"/>
      <c r="K15" s="15"/>
      <c r="L15" s="15"/>
      <c r="M15" s="15"/>
      <c r="N15" s="15"/>
      <c r="O15" s="41"/>
      <c r="P15" s="177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77"/>
      <c r="AD15" s="40"/>
      <c r="AE15" s="15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406"/>
      <c r="AQ15" s="58"/>
      <c r="AR15" s="58"/>
      <c r="AS15" s="319"/>
      <c r="AT15" s="317"/>
      <c r="AU15" s="318"/>
      <c r="AV15" s="177"/>
      <c r="AW15" s="121"/>
      <c r="AX15" s="121"/>
    </row>
    <row r="16" spans="1:50" ht="20.100000000000001" customHeight="1" thickBot="1" x14ac:dyDescent="0.3">
      <c r="A16" s="285"/>
      <c r="B16" s="488" t="s">
        <v>39</v>
      </c>
      <c r="C16" s="489"/>
      <c r="D16" s="42">
        <v>30617.404330270001</v>
      </c>
      <c r="E16" s="17">
        <v>26830.027244069996</v>
      </c>
      <c r="F16" s="17">
        <v>30356.934542539999</v>
      </c>
      <c r="G16" s="17">
        <v>37616.534921559993</v>
      </c>
      <c r="H16" s="17">
        <v>31796.37663178</v>
      </c>
      <c r="I16" s="17">
        <v>32930.025945349989</v>
      </c>
      <c r="J16" s="17">
        <v>41491.098574510012</v>
      </c>
      <c r="K16" s="17">
        <v>29914.696311260002</v>
      </c>
      <c r="L16" s="17">
        <v>29100.714963009999</v>
      </c>
      <c r="M16" s="17">
        <v>34997.75505722002</v>
      </c>
      <c r="N16" s="17">
        <v>31221.210259709995</v>
      </c>
      <c r="O16" s="43">
        <v>39133.671692629985</v>
      </c>
      <c r="P16" s="43">
        <v>396006.45047390996</v>
      </c>
      <c r="Q16" s="17">
        <v>33382.008274489999</v>
      </c>
      <c r="R16" s="17">
        <v>31612.028763470014</v>
      </c>
      <c r="S16" s="17">
        <v>35257.595498250004</v>
      </c>
      <c r="T16" s="17">
        <v>37336.408437279992</v>
      </c>
      <c r="U16" s="17">
        <v>39490.362884839997</v>
      </c>
      <c r="V16" s="17">
        <v>40166.270108420002</v>
      </c>
      <c r="W16" s="17">
        <v>35053.554186449997</v>
      </c>
      <c r="X16" s="17">
        <v>45461.497210780013</v>
      </c>
      <c r="Y16" s="17">
        <v>44665.568884230008</v>
      </c>
      <c r="Z16" s="17">
        <v>47710.957792580011</v>
      </c>
      <c r="AA16" s="17">
        <v>41350.39382848001</v>
      </c>
      <c r="AB16" s="17">
        <v>52110.04584452002</v>
      </c>
      <c r="AC16" s="16">
        <v>483596.69171379006</v>
      </c>
      <c r="AD16" s="42">
        <v>39769.232339600007</v>
      </c>
      <c r="AE16" s="17">
        <v>33183.443311399991</v>
      </c>
      <c r="AF16" s="17">
        <v>41830.432626220005</v>
      </c>
      <c r="AG16" s="17">
        <v>46057.940197010015</v>
      </c>
      <c r="AH16" s="17">
        <v>45107.934898479994</v>
      </c>
      <c r="AI16" s="17">
        <v>37088.375350030008</v>
      </c>
      <c r="AJ16" s="17">
        <v>39969.438209749998</v>
      </c>
      <c r="AK16" s="17">
        <v>36133.185573089999</v>
      </c>
      <c r="AL16" s="17">
        <v>38044.248530479999</v>
      </c>
      <c r="AM16" s="17">
        <v>42854.761817389997</v>
      </c>
      <c r="AN16" s="17">
        <v>42706.258067270006</v>
      </c>
      <c r="AO16" s="17">
        <v>47509.915469480009</v>
      </c>
      <c r="AP16" s="16">
        <v>490255.16639019997</v>
      </c>
      <c r="AQ16" s="17">
        <v>43574.96740406</v>
      </c>
      <c r="AR16" s="17">
        <v>34609.745149210008</v>
      </c>
      <c r="AS16" s="253">
        <v>64994.037037960014</v>
      </c>
      <c r="AT16" s="251">
        <v>72952.675650999998</v>
      </c>
      <c r="AU16" s="254">
        <v>78184.712553270016</v>
      </c>
      <c r="AV16" s="16">
        <f>((AU16/AT16)-1)*100</f>
        <v>7.1718231793165277</v>
      </c>
      <c r="AW16" s="119"/>
      <c r="AX16" s="122"/>
    </row>
    <row r="17" spans="1:50" ht="20.100000000000001" customHeight="1" x14ac:dyDescent="0.25">
      <c r="A17" s="285"/>
      <c r="B17" s="229"/>
      <c r="C17" s="230" t="s">
        <v>104</v>
      </c>
      <c r="D17" s="236">
        <v>0.61185816999999998</v>
      </c>
      <c r="E17" s="234">
        <v>0.67520072000000009</v>
      </c>
      <c r="F17" s="234">
        <v>17.695329210000001</v>
      </c>
      <c r="G17" s="234">
        <v>11.53217574</v>
      </c>
      <c r="H17" s="234">
        <v>175.43816514</v>
      </c>
      <c r="I17" s="234">
        <v>40.90451848</v>
      </c>
      <c r="J17" s="234">
        <v>57.258691420000005</v>
      </c>
      <c r="K17" s="234">
        <v>140.89293021999998</v>
      </c>
      <c r="L17" s="234">
        <v>42.942336480000009</v>
      </c>
      <c r="M17" s="234">
        <v>27.861811630000002</v>
      </c>
      <c r="N17" s="234">
        <v>12.953543699999999</v>
      </c>
      <c r="O17" s="234">
        <v>44.40563731000001</v>
      </c>
      <c r="P17" s="263">
        <v>573.17219821999993</v>
      </c>
      <c r="Q17" s="29">
        <v>6.6418696699999993</v>
      </c>
      <c r="R17" s="29">
        <v>12.734528920000001</v>
      </c>
      <c r="S17" s="29">
        <v>27.1500433</v>
      </c>
      <c r="T17" s="29">
        <v>103.36543124999999</v>
      </c>
      <c r="U17" s="29">
        <v>8.6258107099999997</v>
      </c>
      <c r="V17" s="29">
        <v>178.20969415000002</v>
      </c>
      <c r="W17" s="29">
        <v>28.652831939999995</v>
      </c>
      <c r="X17" s="29">
        <v>256.95609310999998</v>
      </c>
      <c r="Y17" s="29">
        <v>58.184460129999998</v>
      </c>
      <c r="Z17" s="29">
        <v>12.52306231</v>
      </c>
      <c r="AA17" s="29">
        <v>33.18890124</v>
      </c>
      <c r="AB17" s="29">
        <v>341.46095201999998</v>
      </c>
      <c r="AC17" s="226">
        <v>1067.6936787499999</v>
      </c>
      <c r="AD17" s="235">
        <v>1.9009042599999999</v>
      </c>
      <c r="AE17" s="234">
        <v>34.413266870000001</v>
      </c>
      <c r="AF17" s="234">
        <v>34.623474059999999</v>
      </c>
      <c r="AG17" s="234">
        <v>31.915462200000004</v>
      </c>
      <c r="AH17" s="234">
        <v>255.02978411999996</v>
      </c>
      <c r="AI17" s="234">
        <v>11.143929360000001</v>
      </c>
      <c r="AJ17" s="234">
        <v>24.827808959999995</v>
      </c>
      <c r="AK17" s="234">
        <v>136.15784281000001</v>
      </c>
      <c r="AL17" s="234">
        <v>12.301688179999998</v>
      </c>
      <c r="AM17" s="234">
        <v>39.310418930000012</v>
      </c>
      <c r="AN17" s="234">
        <v>19.021385540000001</v>
      </c>
      <c r="AO17" s="234">
        <v>64.444114330000005</v>
      </c>
      <c r="AP17" s="226">
        <v>665.09007961999998</v>
      </c>
      <c r="AQ17" s="234">
        <v>18.405191470000005</v>
      </c>
      <c r="AR17" s="29">
        <v>29.749735440000002</v>
      </c>
      <c r="AS17" s="236">
        <v>19.376398590000001</v>
      </c>
      <c r="AT17" s="29">
        <v>36.314171129999998</v>
      </c>
      <c r="AU17" s="67">
        <v>48.154926910000007</v>
      </c>
      <c r="AV17" s="233">
        <f t="shared" ref="AV17:AV48" si="0">((AU17/AT17)-1)*100</f>
        <v>32.606432727354971</v>
      </c>
      <c r="AW17" s="119"/>
      <c r="AX17" s="119"/>
    </row>
    <row r="18" spans="1:50" ht="20.100000000000001" customHeight="1" x14ac:dyDescent="0.25">
      <c r="A18" s="285"/>
      <c r="B18" s="217"/>
      <c r="C18" s="218" t="s">
        <v>105</v>
      </c>
      <c r="D18" s="236">
        <v>30.004000000000001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1.2004666799999999</v>
      </c>
      <c r="K18" s="29">
        <v>0</v>
      </c>
      <c r="L18" s="29">
        <v>0.60019998999999991</v>
      </c>
      <c r="M18" s="29">
        <v>2.75074219</v>
      </c>
      <c r="N18" s="29">
        <v>2.2310822000000003</v>
      </c>
      <c r="O18" s="29">
        <v>0</v>
      </c>
      <c r="P18" s="226">
        <v>36.786491060000003</v>
      </c>
      <c r="Q18" s="29">
        <v>323.89267828999994</v>
      </c>
      <c r="R18" s="29">
        <v>113.80062663999999</v>
      </c>
      <c r="S18" s="29">
        <v>224.42513284</v>
      </c>
      <c r="T18" s="29">
        <v>234.74589437000003</v>
      </c>
      <c r="U18" s="29">
        <v>129.55669447000002</v>
      </c>
      <c r="V18" s="29">
        <v>1.9608288700000003</v>
      </c>
      <c r="W18" s="29">
        <v>9.9427321600000003</v>
      </c>
      <c r="X18" s="29">
        <v>16.26576665</v>
      </c>
      <c r="Y18" s="29">
        <v>3.5615244000000001</v>
      </c>
      <c r="Z18" s="29">
        <v>141.20102215</v>
      </c>
      <c r="AA18" s="29">
        <v>263.4155111</v>
      </c>
      <c r="AB18" s="29">
        <v>240.31424444999999</v>
      </c>
      <c r="AC18" s="226">
        <v>1703.08265639</v>
      </c>
      <c r="AD18" s="236">
        <v>112.14982222</v>
      </c>
      <c r="AE18" s="29">
        <v>8.8675915099999987</v>
      </c>
      <c r="AF18" s="29">
        <v>0</v>
      </c>
      <c r="AG18" s="29">
        <v>287.32316666999998</v>
      </c>
      <c r="AH18" s="29">
        <v>3589.7503342</v>
      </c>
      <c r="AI18" s="29">
        <v>89.705833320000011</v>
      </c>
      <c r="AJ18" s="29">
        <v>81.026566669999994</v>
      </c>
      <c r="AK18" s="29">
        <v>92.964408830000011</v>
      </c>
      <c r="AL18" s="29">
        <v>182.41654993</v>
      </c>
      <c r="AM18" s="29">
        <v>173.02800000000002</v>
      </c>
      <c r="AN18" s="29">
        <v>89.009888889999999</v>
      </c>
      <c r="AO18" s="29">
        <v>107.10963335</v>
      </c>
      <c r="AP18" s="226">
        <v>4813.3517955899997</v>
      </c>
      <c r="AQ18" s="29">
        <v>326.19235560000004</v>
      </c>
      <c r="AR18" s="29">
        <v>159.73769111000001</v>
      </c>
      <c r="AS18" s="236">
        <v>437.69330492999995</v>
      </c>
      <c r="AT18" s="29">
        <v>121.01741373</v>
      </c>
      <c r="AU18" s="67">
        <v>485.93004671000006</v>
      </c>
      <c r="AV18" s="233">
        <f t="shared" si="0"/>
        <v>301.53729263637274</v>
      </c>
      <c r="AW18" s="119"/>
      <c r="AX18" s="119"/>
    </row>
    <row r="19" spans="1:50" ht="20.100000000000001" customHeight="1" x14ac:dyDescent="0.25">
      <c r="A19" s="285"/>
      <c r="B19" s="217"/>
      <c r="C19" s="218" t="s">
        <v>106</v>
      </c>
      <c r="D19" s="236">
        <v>1.5</v>
      </c>
      <c r="E19" s="29">
        <v>2.0000010000000001</v>
      </c>
      <c r="F19" s="29">
        <v>2E-8</v>
      </c>
      <c r="G19" s="29">
        <v>0</v>
      </c>
      <c r="H19" s="29">
        <v>8</v>
      </c>
      <c r="I19" s="29">
        <v>0</v>
      </c>
      <c r="J19" s="29">
        <v>0</v>
      </c>
      <c r="K19" s="29">
        <v>0.84662099999999996</v>
      </c>
      <c r="L19" s="29">
        <v>0.62308200000000002</v>
      </c>
      <c r="M19" s="29">
        <v>0</v>
      </c>
      <c r="N19" s="29">
        <v>0</v>
      </c>
      <c r="O19" s="29">
        <v>18.5</v>
      </c>
      <c r="P19" s="226">
        <v>31.469704020000002</v>
      </c>
      <c r="Q19" s="29">
        <v>0</v>
      </c>
      <c r="R19" s="29">
        <v>0</v>
      </c>
      <c r="S19" s="29">
        <v>14</v>
      </c>
      <c r="T19" s="29">
        <v>0.1058085</v>
      </c>
      <c r="U19" s="29">
        <v>0.212255</v>
      </c>
      <c r="V19" s="29">
        <v>0.95660999999999996</v>
      </c>
      <c r="W19" s="29">
        <v>0.13906945000000001</v>
      </c>
      <c r="X19" s="29">
        <v>7.4988199999999991E-2</v>
      </c>
      <c r="Y19" s="29">
        <v>0.44102954999999999</v>
      </c>
      <c r="Z19" s="29">
        <v>0.45237569999999999</v>
      </c>
      <c r="AA19" s="29">
        <v>0</v>
      </c>
      <c r="AB19" s="29">
        <v>0</v>
      </c>
      <c r="AC19" s="226">
        <v>16.3821364</v>
      </c>
      <c r="AD19" s="236">
        <v>0</v>
      </c>
      <c r="AE19" s="29">
        <v>0</v>
      </c>
      <c r="AF19" s="29">
        <v>0</v>
      </c>
      <c r="AG19" s="29">
        <v>1.3606703</v>
      </c>
      <c r="AH19" s="29">
        <v>0.26390759999999996</v>
      </c>
      <c r="AI19" s="29">
        <v>0.22065699999999999</v>
      </c>
      <c r="AJ19" s="29">
        <v>0.22090499999999999</v>
      </c>
      <c r="AK19" s="29">
        <v>0</v>
      </c>
      <c r="AL19" s="29">
        <v>0.28808590000000001</v>
      </c>
      <c r="AM19" s="29">
        <v>0.42765409999999998</v>
      </c>
      <c r="AN19" s="29">
        <v>0.5130844</v>
      </c>
      <c r="AO19" s="29">
        <v>0.22361400000000001</v>
      </c>
      <c r="AP19" s="226">
        <v>3.5185782999999997</v>
      </c>
      <c r="AQ19" s="29">
        <v>1.0745376000000002</v>
      </c>
      <c r="AR19" s="29">
        <v>0.695268</v>
      </c>
      <c r="AS19" s="236">
        <v>0</v>
      </c>
      <c r="AT19" s="29">
        <v>0</v>
      </c>
      <c r="AU19" s="67">
        <v>1.7698056000000002</v>
      </c>
      <c r="AV19" s="233"/>
      <c r="AW19" s="119"/>
      <c r="AX19" s="119"/>
    </row>
    <row r="20" spans="1:50" ht="20.100000000000001" customHeight="1" x14ac:dyDescent="0.25">
      <c r="A20" s="285"/>
      <c r="B20" s="217"/>
      <c r="C20" s="218" t="s">
        <v>157</v>
      </c>
      <c r="D20" s="236">
        <v>3573.2336871500006</v>
      </c>
      <c r="E20" s="29">
        <v>2917.9309057999999</v>
      </c>
      <c r="F20" s="29">
        <v>3312.8647398500002</v>
      </c>
      <c r="G20" s="29">
        <v>6751.86610122</v>
      </c>
      <c r="H20" s="29">
        <v>3767.313448840001</v>
      </c>
      <c r="I20" s="29">
        <v>3101.0152467900002</v>
      </c>
      <c r="J20" s="29">
        <v>6339.5033572500015</v>
      </c>
      <c r="K20" s="29">
        <v>3268.6918037699998</v>
      </c>
      <c r="L20" s="29">
        <v>3199.2035613000003</v>
      </c>
      <c r="M20" s="29">
        <v>3411.3153051600002</v>
      </c>
      <c r="N20" s="29">
        <v>3248.2477886299998</v>
      </c>
      <c r="O20" s="29">
        <v>3635.8431019600002</v>
      </c>
      <c r="P20" s="226">
        <v>46527.029047720003</v>
      </c>
      <c r="Q20" s="29">
        <v>3549.4460399700006</v>
      </c>
      <c r="R20" s="29">
        <v>2758.8126172600005</v>
      </c>
      <c r="S20" s="29">
        <v>2957.4911384299999</v>
      </c>
      <c r="T20" s="29">
        <v>5514.9850101899992</v>
      </c>
      <c r="U20" s="29">
        <v>3877.1966633999996</v>
      </c>
      <c r="V20" s="29">
        <v>2969.4931349499998</v>
      </c>
      <c r="W20" s="29">
        <v>4716.0130192400002</v>
      </c>
      <c r="X20" s="29">
        <v>3939.0256132699992</v>
      </c>
      <c r="Y20" s="29">
        <v>3067.1915399300005</v>
      </c>
      <c r="Z20" s="29">
        <v>3163.7498252600003</v>
      </c>
      <c r="AA20" s="29">
        <v>3245.5294989699996</v>
      </c>
      <c r="AB20" s="29">
        <v>4148.7860088500001</v>
      </c>
      <c r="AC20" s="226">
        <v>43907.720109719994</v>
      </c>
      <c r="AD20" s="236">
        <v>4009.3101224299999</v>
      </c>
      <c r="AE20" s="29">
        <v>3003.5723078000001</v>
      </c>
      <c r="AF20" s="29">
        <v>3419.9152900599993</v>
      </c>
      <c r="AG20" s="29">
        <v>6426.1492826299973</v>
      </c>
      <c r="AH20" s="29">
        <v>3806.1967669599999</v>
      </c>
      <c r="AI20" s="29">
        <v>3027.7068724199999</v>
      </c>
      <c r="AJ20" s="29">
        <v>4176.0219633899997</v>
      </c>
      <c r="AK20" s="29">
        <v>3403.2416748799997</v>
      </c>
      <c r="AL20" s="29">
        <v>3138.7830842100002</v>
      </c>
      <c r="AM20" s="29">
        <v>3411.78512043</v>
      </c>
      <c r="AN20" s="29">
        <v>3241.4233222499997</v>
      </c>
      <c r="AO20" s="29">
        <v>3578.1133632699998</v>
      </c>
      <c r="AP20" s="226">
        <v>44642.219170729993</v>
      </c>
      <c r="AQ20" s="29">
        <v>4543.8333467499997</v>
      </c>
      <c r="AR20" s="29">
        <v>2972.6739183</v>
      </c>
      <c r="AS20" s="236">
        <v>6308.2586572300006</v>
      </c>
      <c r="AT20" s="29">
        <v>7012.88243023</v>
      </c>
      <c r="AU20" s="67">
        <v>7516.5072650499997</v>
      </c>
      <c r="AV20" s="233">
        <f t="shared" si="0"/>
        <v>7.1814241837144577</v>
      </c>
      <c r="AW20" s="119"/>
      <c r="AX20" s="119"/>
    </row>
    <row r="21" spans="1:50" ht="20.100000000000001" customHeight="1" x14ac:dyDescent="0.25">
      <c r="A21" s="285"/>
      <c r="B21" s="217"/>
      <c r="C21" s="218" t="s">
        <v>107</v>
      </c>
      <c r="D21" s="236">
        <v>3179.07</v>
      </c>
      <c r="E21" s="29">
        <v>2137.94</v>
      </c>
      <c r="F21" s="29">
        <v>2500.1200000000003</v>
      </c>
      <c r="G21" s="29">
        <v>2525.46</v>
      </c>
      <c r="H21" s="29">
        <v>2570.04</v>
      </c>
      <c r="I21" s="29">
        <v>2730.75</v>
      </c>
      <c r="J21" s="29">
        <v>2496.4500000000003</v>
      </c>
      <c r="K21" s="29">
        <v>2485</v>
      </c>
      <c r="L21" s="29">
        <v>2567.63</v>
      </c>
      <c r="M21" s="29">
        <v>3098.7600000000007</v>
      </c>
      <c r="N21" s="29">
        <v>2770.96</v>
      </c>
      <c r="O21" s="29">
        <v>4757.5299999999988</v>
      </c>
      <c r="P21" s="226">
        <v>33819.710000000006</v>
      </c>
      <c r="Q21" s="29">
        <v>3116.4900000000002</v>
      </c>
      <c r="R21" s="29">
        <v>2518.9300000000003</v>
      </c>
      <c r="S21" s="29">
        <v>2664.98</v>
      </c>
      <c r="T21" s="29">
        <v>2664.9300000000003</v>
      </c>
      <c r="U21" s="29">
        <v>2501.0299999999997</v>
      </c>
      <c r="V21" s="29">
        <v>3046.6399999999994</v>
      </c>
      <c r="W21" s="29">
        <v>3045.09</v>
      </c>
      <c r="X21" s="29">
        <v>2792.05</v>
      </c>
      <c r="Y21" s="29">
        <v>2980.6699999999996</v>
      </c>
      <c r="Z21" s="29">
        <v>2988.85</v>
      </c>
      <c r="AA21" s="29">
        <v>2920.5399999999995</v>
      </c>
      <c r="AB21" s="29">
        <v>4454.71</v>
      </c>
      <c r="AC21" s="226">
        <v>35694.909999999996</v>
      </c>
      <c r="AD21" s="236">
        <v>3232.5</v>
      </c>
      <c r="AE21" s="29">
        <v>2346.12</v>
      </c>
      <c r="AF21" s="29">
        <v>2962.1299999999992</v>
      </c>
      <c r="AG21" s="29">
        <v>2639.32</v>
      </c>
      <c r="AH21" s="29">
        <v>2971.7099999999996</v>
      </c>
      <c r="AI21" s="29">
        <v>3255.3499999999995</v>
      </c>
      <c r="AJ21" s="29">
        <v>2723.05</v>
      </c>
      <c r="AK21" s="29">
        <v>2900.9700000000003</v>
      </c>
      <c r="AL21" s="29">
        <v>2643.92</v>
      </c>
      <c r="AM21" s="29">
        <v>3257.4300000000003</v>
      </c>
      <c r="AN21" s="29">
        <v>3031.6800000000003</v>
      </c>
      <c r="AO21" s="29">
        <v>4280.59</v>
      </c>
      <c r="AP21" s="226">
        <v>36244.770000000004</v>
      </c>
      <c r="AQ21" s="29">
        <v>3469.8600000000006</v>
      </c>
      <c r="AR21" s="29">
        <v>2437.0699999999997</v>
      </c>
      <c r="AS21" s="236">
        <v>5635.42</v>
      </c>
      <c r="AT21" s="29">
        <v>5578.62</v>
      </c>
      <c r="AU21" s="67">
        <v>5906.93</v>
      </c>
      <c r="AV21" s="233">
        <f t="shared" si="0"/>
        <v>5.8851472227898771</v>
      </c>
      <c r="AW21" s="119"/>
      <c r="AX21" s="119"/>
    </row>
    <row r="22" spans="1:50" ht="20.100000000000001" customHeight="1" x14ac:dyDescent="0.3">
      <c r="A22" s="285"/>
      <c r="B22" s="217"/>
      <c r="C22" s="239" t="s">
        <v>242</v>
      </c>
      <c r="D22" s="236">
        <v>4273.4575566399981</v>
      </c>
      <c r="E22" s="29">
        <v>4037.6448244999997</v>
      </c>
      <c r="F22" s="29">
        <v>5643.1710364399987</v>
      </c>
      <c r="G22" s="29">
        <v>4629.9345893000009</v>
      </c>
      <c r="H22" s="29">
        <v>5014.3673004199991</v>
      </c>
      <c r="I22" s="29">
        <v>5870.4497141400007</v>
      </c>
      <c r="J22" s="29">
        <v>5936.0811166600006</v>
      </c>
      <c r="K22" s="29">
        <v>5498.2831376199993</v>
      </c>
      <c r="L22" s="29">
        <v>4377.0849775199995</v>
      </c>
      <c r="M22" s="29">
        <v>5987.285756360001</v>
      </c>
      <c r="N22" s="29">
        <v>4373.8623717599985</v>
      </c>
      <c r="O22" s="29">
        <v>3189.4930220999995</v>
      </c>
      <c r="P22" s="226">
        <v>58831.115403459989</v>
      </c>
      <c r="Q22" s="29">
        <v>3752.5343874399996</v>
      </c>
      <c r="R22" s="29">
        <v>4553.1072159800005</v>
      </c>
      <c r="S22" s="29">
        <v>4578.6560418599984</v>
      </c>
      <c r="T22" s="29">
        <v>4274.2612551599996</v>
      </c>
      <c r="U22" s="29">
        <v>6696.1119922800008</v>
      </c>
      <c r="V22" s="29">
        <v>6416.5155556000009</v>
      </c>
      <c r="W22" s="29">
        <v>3382.32142312</v>
      </c>
      <c r="X22" s="29">
        <v>6705.9220843199992</v>
      </c>
      <c r="Y22" s="29">
        <v>6034.816266939999</v>
      </c>
      <c r="Z22" s="29">
        <v>7064.2723588400022</v>
      </c>
      <c r="AA22" s="29">
        <v>5184.2052574199988</v>
      </c>
      <c r="AB22" s="29">
        <v>5794.1231132599987</v>
      </c>
      <c r="AC22" s="226">
        <v>64436.846952220003</v>
      </c>
      <c r="AD22" s="236">
        <v>5188.5357689199991</v>
      </c>
      <c r="AE22" s="29">
        <v>4158.8697657199991</v>
      </c>
      <c r="AF22" s="29">
        <v>5324.2115181600002</v>
      </c>
      <c r="AG22" s="29">
        <v>3803.9056820599999</v>
      </c>
      <c r="AH22" s="29">
        <v>5019.5397568400003</v>
      </c>
      <c r="AI22" s="29">
        <v>4314.8724562400002</v>
      </c>
      <c r="AJ22" s="29">
        <v>5342.0425158600028</v>
      </c>
      <c r="AK22" s="29">
        <v>3543.7838857800007</v>
      </c>
      <c r="AL22" s="29">
        <v>4819.3121950499999</v>
      </c>
      <c r="AM22" s="29">
        <v>4897.8611221600004</v>
      </c>
      <c r="AN22" s="29">
        <v>5341.3260866399978</v>
      </c>
      <c r="AO22" s="29">
        <v>5771.5264897400011</v>
      </c>
      <c r="AP22" s="226">
        <v>57525.787243170009</v>
      </c>
      <c r="AQ22" s="29">
        <v>3740.2059266099986</v>
      </c>
      <c r="AR22" s="29">
        <v>4101.3613005500001</v>
      </c>
      <c r="AS22" s="236">
        <v>8305.641603420001</v>
      </c>
      <c r="AT22" s="29">
        <v>9347.4055346399982</v>
      </c>
      <c r="AU22" s="67">
        <v>7841.5672271599988</v>
      </c>
      <c r="AV22" s="233">
        <f t="shared" si="0"/>
        <v>-16.109692704564939</v>
      </c>
      <c r="AW22" s="119"/>
      <c r="AX22" s="119"/>
    </row>
    <row r="23" spans="1:50" ht="20.100000000000001" customHeight="1" x14ac:dyDescent="0.3">
      <c r="A23" s="285"/>
      <c r="B23" s="217"/>
      <c r="C23" s="239" t="s">
        <v>109</v>
      </c>
      <c r="D23" s="236">
        <v>8544.4409409900018</v>
      </c>
      <c r="E23" s="29">
        <v>8352.4043050499949</v>
      </c>
      <c r="F23" s="29">
        <v>9596.6924030999962</v>
      </c>
      <c r="G23" s="29">
        <v>13601.625961919999</v>
      </c>
      <c r="H23" s="29">
        <v>11012.550294979999</v>
      </c>
      <c r="I23" s="29">
        <v>10680.719389819991</v>
      </c>
      <c r="J23" s="29">
        <v>14585.882436140006</v>
      </c>
      <c r="K23" s="29">
        <v>9283.7939647300045</v>
      </c>
      <c r="L23" s="29">
        <v>8250.031697679995</v>
      </c>
      <c r="M23" s="29">
        <v>9582.2451174000089</v>
      </c>
      <c r="N23" s="29">
        <v>9361.1906424999997</v>
      </c>
      <c r="O23" s="29">
        <v>12488.490762749998</v>
      </c>
      <c r="P23" s="226">
        <v>125340.06791706001</v>
      </c>
      <c r="Q23" s="29">
        <v>12416.30295372</v>
      </c>
      <c r="R23" s="29">
        <v>12628.460541230017</v>
      </c>
      <c r="S23" s="29">
        <v>12635.568834580001</v>
      </c>
      <c r="T23" s="29">
        <v>12402.623095689996</v>
      </c>
      <c r="U23" s="29">
        <v>14770.748224100003</v>
      </c>
      <c r="V23" s="29">
        <v>14877.187345190006</v>
      </c>
      <c r="W23" s="29">
        <v>13803.313600879988</v>
      </c>
      <c r="X23" s="29">
        <v>20335.332879690002</v>
      </c>
      <c r="Y23" s="29">
        <v>21165.58100404001</v>
      </c>
      <c r="Z23" s="29">
        <v>22651.201232039999</v>
      </c>
      <c r="AA23" s="29">
        <v>18208.937248550003</v>
      </c>
      <c r="AB23" s="29">
        <v>21426.828313200022</v>
      </c>
      <c r="AC23" s="226">
        <v>197322.08527291007</v>
      </c>
      <c r="AD23" s="236">
        <v>17135.489054010002</v>
      </c>
      <c r="AE23" s="29">
        <v>15709.58243833999</v>
      </c>
      <c r="AF23" s="29">
        <v>19006.018909660004</v>
      </c>
      <c r="AG23" s="29">
        <v>20220.70782691002</v>
      </c>
      <c r="AH23" s="29">
        <v>18554.315790160003</v>
      </c>
      <c r="AI23" s="29">
        <v>15817.230444990004</v>
      </c>
      <c r="AJ23" s="29">
        <v>16466.635696689988</v>
      </c>
      <c r="AK23" s="29">
        <v>14356.053497890005</v>
      </c>
      <c r="AL23" s="29">
        <v>16442.338977809999</v>
      </c>
      <c r="AM23" s="29">
        <v>18358.392219969999</v>
      </c>
      <c r="AN23" s="29">
        <v>19257.987113949999</v>
      </c>
      <c r="AO23" s="29">
        <v>19955.09290185001</v>
      </c>
      <c r="AP23" s="226">
        <v>211279.84487222999</v>
      </c>
      <c r="AQ23" s="29">
        <v>18532.630875529998</v>
      </c>
      <c r="AR23" s="29">
        <v>15335.895459210007</v>
      </c>
      <c r="AS23" s="236">
        <v>25044.763494950017</v>
      </c>
      <c r="AT23" s="29">
        <v>32845.071492349991</v>
      </c>
      <c r="AU23" s="67">
        <v>33868.526334740003</v>
      </c>
      <c r="AV23" s="233">
        <f t="shared" si="0"/>
        <v>3.1160073517525699</v>
      </c>
      <c r="AW23" s="119"/>
      <c r="AX23" s="119"/>
    </row>
    <row r="24" spans="1:50" ht="20.100000000000001" customHeight="1" x14ac:dyDescent="0.25">
      <c r="A24" s="285"/>
      <c r="B24" s="217"/>
      <c r="C24" s="218" t="s">
        <v>243</v>
      </c>
      <c r="D24" s="236">
        <v>10794.160327060004</v>
      </c>
      <c r="E24" s="29">
        <v>9184.7468187599989</v>
      </c>
      <c r="F24" s="29">
        <v>9073.0911673600058</v>
      </c>
      <c r="G24" s="29">
        <v>9901.1687535599922</v>
      </c>
      <c r="H24" s="29">
        <v>9046.0821721200009</v>
      </c>
      <c r="I24" s="29">
        <v>10266.581925539997</v>
      </c>
      <c r="J24" s="29">
        <v>11832.191776700001</v>
      </c>
      <c r="K24" s="29">
        <v>8992.0658809000015</v>
      </c>
      <c r="L24" s="29">
        <v>10430.282340020007</v>
      </c>
      <c r="M24" s="29">
        <v>12662.982038060003</v>
      </c>
      <c r="N24" s="29">
        <v>11197.604581259995</v>
      </c>
      <c r="O24" s="29">
        <v>14622.308592749989</v>
      </c>
      <c r="P24" s="226">
        <v>128003.26637409</v>
      </c>
      <c r="Q24" s="29">
        <v>9941.8882398200003</v>
      </c>
      <c r="R24" s="29">
        <v>8762.7027663599965</v>
      </c>
      <c r="S24" s="29">
        <v>11883.089605760002</v>
      </c>
      <c r="T24" s="29">
        <v>11883.800333079997</v>
      </c>
      <c r="U24" s="29">
        <v>11206.317768899997</v>
      </c>
      <c r="V24" s="29">
        <v>12400.456084239999</v>
      </c>
      <c r="W24" s="29">
        <v>9796.9306854600072</v>
      </c>
      <c r="X24" s="29">
        <v>11107.800063600003</v>
      </c>
      <c r="Y24" s="29">
        <v>11083.871656900004</v>
      </c>
      <c r="Z24" s="29">
        <v>11407.561914540005</v>
      </c>
      <c r="AA24" s="29">
        <v>11185.685569100007</v>
      </c>
      <c r="AB24" s="29">
        <v>15292.831173559996</v>
      </c>
      <c r="AC24" s="226">
        <v>135952.93586132003</v>
      </c>
      <c r="AD24" s="236">
        <v>9754.8211643199993</v>
      </c>
      <c r="AE24" s="29">
        <v>7681.1560462599991</v>
      </c>
      <c r="AF24" s="29">
        <v>10737.775838880003</v>
      </c>
      <c r="AG24" s="29">
        <v>12359.328451800004</v>
      </c>
      <c r="AH24" s="29">
        <v>10566.667899819993</v>
      </c>
      <c r="AI24" s="29">
        <v>10257.762596020002</v>
      </c>
      <c r="AJ24" s="29">
        <v>10832.135144000007</v>
      </c>
      <c r="AK24" s="29">
        <v>11355.871115939997</v>
      </c>
      <c r="AL24" s="29">
        <v>10497.062877980003</v>
      </c>
      <c r="AM24" s="29">
        <v>12377.821282659999</v>
      </c>
      <c r="AN24" s="29">
        <v>11376.064441140003</v>
      </c>
      <c r="AO24" s="29">
        <v>13281.292248300002</v>
      </c>
      <c r="AP24" s="226">
        <v>131077.75910712001</v>
      </c>
      <c r="AQ24" s="29">
        <v>12546.542158379994</v>
      </c>
      <c r="AR24" s="29">
        <v>9253.1966906399939</v>
      </c>
      <c r="AS24" s="236">
        <v>18704.591006179995</v>
      </c>
      <c r="AT24" s="29">
        <v>17435.97721058</v>
      </c>
      <c r="AU24" s="67">
        <v>21799.738849019988</v>
      </c>
      <c r="AV24" s="233">
        <f t="shared" si="0"/>
        <v>25.027341947843883</v>
      </c>
      <c r="AW24" s="119"/>
      <c r="AX24" s="119"/>
    </row>
    <row r="25" spans="1:50" ht="20.100000000000001" customHeight="1" x14ac:dyDescent="0.25">
      <c r="A25" s="285"/>
      <c r="B25" s="217"/>
      <c r="C25" s="218" t="s">
        <v>158</v>
      </c>
      <c r="D25" s="236">
        <v>220.92596026000007</v>
      </c>
      <c r="E25" s="29">
        <v>196.68518824000003</v>
      </c>
      <c r="F25" s="29">
        <v>213.29986656000003</v>
      </c>
      <c r="G25" s="29">
        <v>194.94733982</v>
      </c>
      <c r="H25" s="29">
        <v>202.58525028000008</v>
      </c>
      <c r="I25" s="29">
        <v>239.60515058000004</v>
      </c>
      <c r="J25" s="29">
        <v>242.53072965999996</v>
      </c>
      <c r="K25" s="29">
        <v>245.12197301999998</v>
      </c>
      <c r="L25" s="29">
        <v>232.31676802000001</v>
      </c>
      <c r="M25" s="29">
        <v>224.55428641999995</v>
      </c>
      <c r="N25" s="29">
        <v>254.16024965999995</v>
      </c>
      <c r="O25" s="29">
        <v>377.10057576000008</v>
      </c>
      <c r="P25" s="226">
        <v>2843.8333382800001</v>
      </c>
      <c r="Q25" s="29">
        <v>274.81210557999998</v>
      </c>
      <c r="R25" s="29">
        <v>263.48046707999987</v>
      </c>
      <c r="S25" s="29">
        <v>272.23470147999996</v>
      </c>
      <c r="T25" s="29">
        <v>257.59160904000004</v>
      </c>
      <c r="U25" s="29">
        <v>300.56347597999996</v>
      </c>
      <c r="V25" s="29">
        <v>274.85085542000002</v>
      </c>
      <c r="W25" s="29">
        <v>271.15082420000005</v>
      </c>
      <c r="X25" s="29">
        <v>308.06972193999997</v>
      </c>
      <c r="Y25" s="29">
        <v>271.2514023399998</v>
      </c>
      <c r="Z25" s="29">
        <v>281.14600173999997</v>
      </c>
      <c r="AA25" s="29">
        <v>308.89184210000002</v>
      </c>
      <c r="AB25" s="29">
        <v>410.99203917999984</v>
      </c>
      <c r="AC25" s="226">
        <v>3495.0350460799996</v>
      </c>
      <c r="AD25" s="236">
        <v>334.52550344000008</v>
      </c>
      <c r="AE25" s="29">
        <v>240.86189490000004</v>
      </c>
      <c r="AF25" s="29">
        <v>345.75759539999996</v>
      </c>
      <c r="AG25" s="29">
        <v>287.92965444000009</v>
      </c>
      <c r="AH25" s="29">
        <v>344.46065878000007</v>
      </c>
      <c r="AI25" s="29">
        <v>314.38256068000004</v>
      </c>
      <c r="AJ25" s="29">
        <v>323.47760918000012</v>
      </c>
      <c r="AK25" s="29">
        <v>344.14314696000002</v>
      </c>
      <c r="AL25" s="29">
        <v>307.82507142000003</v>
      </c>
      <c r="AM25" s="29">
        <v>338.70599913999996</v>
      </c>
      <c r="AN25" s="29">
        <v>349.23274446000005</v>
      </c>
      <c r="AO25" s="29">
        <v>471.5231046400001</v>
      </c>
      <c r="AP25" s="226">
        <v>4002.8255434400007</v>
      </c>
      <c r="AQ25" s="29">
        <v>396.17301212000007</v>
      </c>
      <c r="AR25" s="29">
        <v>319.36508595999999</v>
      </c>
      <c r="AS25" s="236">
        <v>538.29257265999991</v>
      </c>
      <c r="AT25" s="29">
        <v>575.38739834000012</v>
      </c>
      <c r="AU25" s="67">
        <v>715.53809808000005</v>
      </c>
      <c r="AV25" s="233">
        <f t="shared" si="0"/>
        <v>24.35762412321445</v>
      </c>
      <c r="AW25" s="119"/>
      <c r="AX25" s="119"/>
    </row>
    <row r="26" spans="1:50" ht="20.100000000000001" customHeight="1" thickBot="1" x14ac:dyDescent="0.3">
      <c r="A26" s="285"/>
      <c r="B26" s="217"/>
      <c r="C26" s="218" t="s">
        <v>241</v>
      </c>
      <c r="D26" s="236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9">
        <v>0</v>
      </c>
      <c r="P26" s="226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26">
        <v>0</v>
      </c>
      <c r="AD26" s="236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26">
        <v>0</v>
      </c>
      <c r="AQ26" s="29">
        <v>0.05</v>
      </c>
      <c r="AR26" s="29">
        <v>0</v>
      </c>
      <c r="AS26" s="236">
        <v>0</v>
      </c>
      <c r="AT26" s="29">
        <v>0</v>
      </c>
      <c r="AU26" s="67">
        <v>0.05</v>
      </c>
      <c r="AV26" s="233"/>
      <c r="AW26" s="119"/>
      <c r="AX26" s="119"/>
    </row>
    <row r="27" spans="1:50" ht="20.100000000000001" customHeight="1" x14ac:dyDescent="0.3">
      <c r="A27" s="285"/>
      <c r="B27" s="242" t="s">
        <v>256</v>
      </c>
      <c r="C27" s="243"/>
      <c r="D27" s="249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/>
      <c r="P27" s="247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63"/>
      <c r="AD27" s="249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7"/>
      <c r="AQ27" s="248"/>
      <c r="AR27" s="248"/>
      <c r="AS27" s="249"/>
      <c r="AT27" s="248"/>
      <c r="AU27" s="250"/>
      <c r="AV27" s="247"/>
      <c r="AW27" s="119"/>
      <c r="AX27" s="119"/>
    </row>
    <row r="28" spans="1:50" ht="20.100000000000001" customHeight="1" thickBot="1" x14ac:dyDescent="0.3">
      <c r="A28" s="285"/>
      <c r="B28" s="480" t="s">
        <v>39</v>
      </c>
      <c r="C28" s="481"/>
      <c r="D28" s="253">
        <v>5571.6336878048014</v>
      </c>
      <c r="E28" s="251">
        <v>4478.8057195518004</v>
      </c>
      <c r="F28" s="251">
        <v>4736.3417650191986</v>
      </c>
      <c r="G28" s="251">
        <v>5908.6052673633994</v>
      </c>
      <c r="H28" s="251">
        <v>4496.2998157111997</v>
      </c>
      <c r="I28" s="251">
        <v>5054.1233430226002</v>
      </c>
      <c r="J28" s="251">
        <v>3953.6048690754001</v>
      </c>
      <c r="K28" s="251">
        <v>4349.7098469566008</v>
      </c>
      <c r="L28" s="251">
        <v>4113.7246347946002</v>
      </c>
      <c r="M28" s="251">
        <v>5437.5189603882</v>
      </c>
      <c r="N28" s="251">
        <v>3793.1612220390002</v>
      </c>
      <c r="O28" s="254">
        <v>8808.459308026002</v>
      </c>
      <c r="P28" s="254">
        <v>60701.988439752815</v>
      </c>
      <c r="Q28" s="251">
        <v>4851.9121651937994</v>
      </c>
      <c r="R28" s="251">
        <v>4787.3884944312003</v>
      </c>
      <c r="S28" s="251">
        <v>8016.0579127131996</v>
      </c>
      <c r="T28" s="251">
        <v>8888.0407679686014</v>
      </c>
      <c r="U28" s="251">
        <v>7518.3576597723968</v>
      </c>
      <c r="V28" s="251">
        <v>6454.7380509317991</v>
      </c>
      <c r="W28" s="251">
        <v>4955.5009089194009</v>
      </c>
      <c r="X28" s="251">
        <v>5577.9716573084006</v>
      </c>
      <c r="Y28" s="251">
        <v>5623.4346014321991</v>
      </c>
      <c r="Z28" s="251">
        <v>5188.2527657254004</v>
      </c>
      <c r="AA28" s="251">
        <v>6854.514861580401</v>
      </c>
      <c r="AB28" s="251">
        <v>5314.4497950180012</v>
      </c>
      <c r="AC28" s="252">
        <v>74030.619640994788</v>
      </c>
      <c r="AD28" s="253">
        <v>4320.2583154304002</v>
      </c>
      <c r="AE28" s="251">
        <v>4422.7768202660009</v>
      </c>
      <c r="AF28" s="251">
        <v>6374.9280546853997</v>
      </c>
      <c r="AG28" s="251">
        <v>6122.5081385650019</v>
      </c>
      <c r="AH28" s="251">
        <v>11282.360771418802</v>
      </c>
      <c r="AI28" s="251">
        <v>8638.4395346787987</v>
      </c>
      <c r="AJ28" s="251">
        <v>7683.3558550154021</v>
      </c>
      <c r="AK28" s="251">
        <v>8084.5675462076006</v>
      </c>
      <c r="AL28" s="251">
        <v>7484.7727069332013</v>
      </c>
      <c r="AM28" s="251">
        <v>6182.2952305408007</v>
      </c>
      <c r="AN28" s="251">
        <v>5210.4362839339992</v>
      </c>
      <c r="AO28" s="251">
        <v>7154.2468841479995</v>
      </c>
      <c r="AP28" s="252">
        <v>82960.946141823413</v>
      </c>
      <c r="AQ28" s="251">
        <v>6848.4621568761995</v>
      </c>
      <c r="AR28" s="251">
        <v>5128.4152622163992</v>
      </c>
      <c r="AS28" s="253">
        <v>9639.3006596249998</v>
      </c>
      <c r="AT28" s="251">
        <v>8743.035135696402</v>
      </c>
      <c r="AU28" s="254">
        <v>11976.877419092598</v>
      </c>
      <c r="AV28" s="252">
        <f t="shared" si="0"/>
        <v>36.987639111650594</v>
      </c>
      <c r="AW28" s="119"/>
      <c r="AX28" s="119"/>
    </row>
    <row r="29" spans="1:50" ht="20.100000000000001" customHeight="1" x14ac:dyDescent="0.25">
      <c r="A29" s="285"/>
      <c r="B29" s="229"/>
      <c r="C29" s="230" t="s">
        <v>104</v>
      </c>
      <c r="D29" s="236">
        <v>0.57605011520000005</v>
      </c>
      <c r="E29" s="234">
        <v>0.54140690939999991</v>
      </c>
      <c r="F29" s="234">
        <v>0.48607799099999993</v>
      </c>
      <c r="G29" s="234">
        <v>0.43117048240000017</v>
      </c>
      <c r="H29" s="234">
        <v>1.1162819751999999</v>
      </c>
      <c r="I29" s="234">
        <v>0.4747330602</v>
      </c>
      <c r="J29" s="234">
        <v>2.3541977185999996</v>
      </c>
      <c r="K29" s="234">
        <v>0.40868923340000002</v>
      </c>
      <c r="L29" s="234">
        <v>48.520121097000001</v>
      </c>
      <c r="M29" s="234">
        <v>2.131081295</v>
      </c>
      <c r="N29" s="234">
        <v>1.0520450038000002</v>
      </c>
      <c r="O29" s="234">
        <v>9.1902528885999999</v>
      </c>
      <c r="P29" s="226">
        <v>67.282107769800007</v>
      </c>
      <c r="Q29" s="29">
        <v>1.0579625084000002</v>
      </c>
      <c r="R29" s="29">
        <v>0.9025004338</v>
      </c>
      <c r="S29" s="29">
        <v>0.36255058839999998</v>
      </c>
      <c r="T29" s="29">
        <v>0.91117785360000025</v>
      </c>
      <c r="U29" s="29">
        <v>0.47214244979999997</v>
      </c>
      <c r="V29" s="29">
        <v>0.69992490819999997</v>
      </c>
      <c r="W29" s="29">
        <v>0.78081020779999999</v>
      </c>
      <c r="X29" s="29">
        <v>3.8009929160000002</v>
      </c>
      <c r="Y29" s="29">
        <v>0.65524524799999995</v>
      </c>
      <c r="Z29" s="29">
        <v>0.48607785379999985</v>
      </c>
      <c r="AA29" s="29">
        <v>0.6688270876000002</v>
      </c>
      <c r="AB29" s="29">
        <v>0.77135836260000035</v>
      </c>
      <c r="AC29" s="226">
        <v>11.569570418000001</v>
      </c>
      <c r="AD29" s="235">
        <v>1.3082516664000001</v>
      </c>
      <c r="AE29" s="234">
        <v>1.4178705562000005</v>
      </c>
      <c r="AF29" s="234">
        <v>1.2255536118000001</v>
      </c>
      <c r="AG29" s="234">
        <v>1.0179400336</v>
      </c>
      <c r="AH29" s="234">
        <v>8.6374738828000019</v>
      </c>
      <c r="AI29" s="234">
        <v>0.71329779219999945</v>
      </c>
      <c r="AJ29" s="234">
        <v>1.2193561506000004</v>
      </c>
      <c r="AK29" s="234">
        <v>4.7609014655999999</v>
      </c>
      <c r="AL29" s="234">
        <v>1.0757561135999998</v>
      </c>
      <c r="AM29" s="234">
        <v>0.87956875720000005</v>
      </c>
      <c r="AN29" s="234">
        <v>1.9903700040000001</v>
      </c>
      <c r="AO29" s="234">
        <v>1.2402044451999998</v>
      </c>
      <c r="AP29" s="226">
        <v>25.486544479200003</v>
      </c>
      <c r="AQ29" s="234">
        <v>1.4668775729999999</v>
      </c>
      <c r="AR29" s="29">
        <v>31.3601059772</v>
      </c>
      <c r="AS29" s="236">
        <v>1.9604629422000002</v>
      </c>
      <c r="AT29" s="29">
        <v>2.7261222226000008</v>
      </c>
      <c r="AU29" s="67">
        <v>32.826983550199998</v>
      </c>
      <c r="AV29" s="233">
        <f t="shared" si="0"/>
        <v>1104.1640421716575</v>
      </c>
      <c r="AW29" s="119"/>
      <c r="AX29" s="119"/>
    </row>
    <row r="30" spans="1:50" ht="20.100000000000001" customHeight="1" x14ac:dyDescent="0.25">
      <c r="A30" s="285"/>
      <c r="B30" s="217"/>
      <c r="C30" s="218" t="s">
        <v>105</v>
      </c>
      <c r="D30" s="236">
        <v>0</v>
      </c>
      <c r="E30" s="29">
        <v>0</v>
      </c>
      <c r="F30" s="29">
        <v>0</v>
      </c>
      <c r="G30" s="29">
        <v>0</v>
      </c>
      <c r="H30" s="29">
        <v>0</v>
      </c>
      <c r="I30" s="29">
        <v>18.873070104</v>
      </c>
      <c r="J30" s="29">
        <v>30.541567896</v>
      </c>
      <c r="K30" s="29">
        <v>38.779908456800001</v>
      </c>
      <c r="L30" s="29">
        <v>24.982430793600003</v>
      </c>
      <c r="M30" s="29">
        <v>35.348325923399997</v>
      </c>
      <c r="N30" s="29">
        <v>32.190682535199997</v>
      </c>
      <c r="O30" s="29">
        <v>30.886140550999997</v>
      </c>
      <c r="P30" s="226">
        <v>211.60212625999998</v>
      </c>
      <c r="Q30" s="29">
        <v>28.965602397200001</v>
      </c>
      <c r="R30" s="29">
        <v>16.679511084600001</v>
      </c>
      <c r="S30" s="29">
        <v>5.8346684536</v>
      </c>
      <c r="T30" s="29">
        <v>7.9612679734</v>
      </c>
      <c r="U30" s="29">
        <v>7.275341924200001</v>
      </c>
      <c r="V30" s="29">
        <v>5.4906728618000002</v>
      </c>
      <c r="W30" s="29">
        <v>0.27454687259999999</v>
      </c>
      <c r="X30" s="29">
        <v>7.5493333426000007</v>
      </c>
      <c r="Y30" s="29">
        <v>0.65205123200000004</v>
      </c>
      <c r="Z30" s="29">
        <v>0.3775566326</v>
      </c>
      <c r="AA30" s="29">
        <v>105.23339559179999</v>
      </c>
      <c r="AB30" s="29">
        <v>207.87372085620001</v>
      </c>
      <c r="AC30" s="226">
        <v>394.16766922260001</v>
      </c>
      <c r="AD30" s="236">
        <v>105.022141</v>
      </c>
      <c r="AE30" s="29">
        <v>0</v>
      </c>
      <c r="AF30" s="29">
        <v>0</v>
      </c>
      <c r="AG30" s="29">
        <v>164.64628828760002</v>
      </c>
      <c r="AH30" s="29">
        <v>126.04411365000001</v>
      </c>
      <c r="AI30" s="29">
        <v>89.18</v>
      </c>
      <c r="AJ30" s="29">
        <v>89.220874143800003</v>
      </c>
      <c r="AK30" s="29">
        <v>363.6428834248</v>
      </c>
      <c r="AL30" s="29">
        <v>212.6757208562</v>
      </c>
      <c r="AM30" s="29">
        <v>202.41532834180001</v>
      </c>
      <c r="AN30" s="29">
        <v>102.91572085620001</v>
      </c>
      <c r="AO30" s="29">
        <v>96.04</v>
      </c>
      <c r="AP30" s="226">
        <v>1551.8030705604001</v>
      </c>
      <c r="AQ30" s="29">
        <v>370.55319006860003</v>
      </c>
      <c r="AR30" s="29">
        <v>0</v>
      </c>
      <c r="AS30" s="236">
        <v>45.645113481800003</v>
      </c>
      <c r="AT30" s="29">
        <v>105.022141</v>
      </c>
      <c r="AU30" s="67">
        <v>370.55319006860003</v>
      </c>
      <c r="AV30" s="233">
        <f t="shared" si="0"/>
        <v>252.83339926254217</v>
      </c>
      <c r="AW30" s="119"/>
      <c r="AX30" s="119"/>
    </row>
    <row r="31" spans="1:50" ht="20.100000000000001" customHeight="1" x14ac:dyDescent="0.25">
      <c r="A31" s="285"/>
      <c r="B31" s="217"/>
      <c r="C31" s="218" t="s">
        <v>106</v>
      </c>
      <c r="D31" s="236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0.34300000000000003</v>
      </c>
      <c r="N31" s="29">
        <v>0</v>
      </c>
      <c r="O31" s="29">
        <v>0</v>
      </c>
      <c r="P31" s="226">
        <v>0.34300000000000003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26">
        <v>0</v>
      </c>
      <c r="AD31" s="236">
        <v>0</v>
      </c>
      <c r="AE31" s="29">
        <v>0.13719999999999999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26">
        <v>0.13719999999999999</v>
      </c>
      <c r="AQ31" s="29">
        <v>0</v>
      </c>
      <c r="AR31" s="29">
        <v>0</v>
      </c>
      <c r="AS31" s="236">
        <v>0</v>
      </c>
      <c r="AT31" s="29">
        <v>0.13719999999999999</v>
      </c>
      <c r="AU31" s="67">
        <v>0</v>
      </c>
      <c r="AV31" s="233"/>
      <c r="AW31" s="119"/>
      <c r="AX31" s="119"/>
    </row>
    <row r="32" spans="1:50" ht="20.100000000000001" customHeight="1" x14ac:dyDescent="0.25">
      <c r="A32" s="285"/>
      <c r="B32" s="217"/>
      <c r="C32" s="218" t="s">
        <v>157</v>
      </c>
      <c r="D32" s="236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26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26">
        <v>0</v>
      </c>
      <c r="AD32" s="236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26">
        <v>0</v>
      </c>
      <c r="AQ32" s="29">
        <v>0</v>
      </c>
      <c r="AR32" s="29">
        <v>0</v>
      </c>
      <c r="AS32" s="236">
        <v>0</v>
      </c>
      <c r="AT32" s="29">
        <v>0</v>
      </c>
      <c r="AU32" s="67">
        <v>0</v>
      </c>
      <c r="AV32" s="233"/>
      <c r="AW32" s="119"/>
      <c r="AX32" s="119"/>
    </row>
    <row r="33" spans="1:50" ht="20.100000000000001" customHeight="1" x14ac:dyDescent="0.25">
      <c r="A33" s="285"/>
      <c r="B33" s="217"/>
      <c r="C33" s="218" t="s">
        <v>107</v>
      </c>
      <c r="D33" s="236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26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26">
        <v>0</v>
      </c>
      <c r="AD33" s="236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26">
        <v>0</v>
      </c>
      <c r="AQ33" s="29">
        <v>0</v>
      </c>
      <c r="AR33" s="29">
        <v>0</v>
      </c>
      <c r="AS33" s="236">
        <v>0</v>
      </c>
      <c r="AT33" s="29">
        <v>0</v>
      </c>
      <c r="AU33" s="67">
        <v>0</v>
      </c>
      <c r="AV33" s="233"/>
      <c r="AW33" s="119"/>
      <c r="AX33" s="119"/>
    </row>
    <row r="34" spans="1:50" ht="20.100000000000001" customHeight="1" x14ac:dyDescent="0.25">
      <c r="A34" s="285"/>
      <c r="B34" s="217"/>
      <c r="C34" s="218" t="s">
        <v>242</v>
      </c>
      <c r="D34" s="236">
        <v>151.4399926648</v>
      </c>
      <c r="E34" s="29">
        <v>428.51518329759995</v>
      </c>
      <c r="F34" s="29">
        <v>273.73227641199998</v>
      </c>
      <c r="G34" s="29">
        <v>692.43819135959984</v>
      </c>
      <c r="H34" s="29">
        <v>182.12109803719994</v>
      </c>
      <c r="I34" s="29">
        <v>540.66012019599998</v>
      </c>
      <c r="J34" s="29">
        <v>322.93950985799989</v>
      </c>
      <c r="K34" s="29">
        <v>150.18025505559999</v>
      </c>
      <c r="L34" s="29">
        <v>208.5021578416</v>
      </c>
      <c r="M34" s="29">
        <v>275.03598991399997</v>
      </c>
      <c r="N34" s="29">
        <v>168.84752721760003</v>
      </c>
      <c r="O34" s="29">
        <v>543.28950496240009</v>
      </c>
      <c r="P34" s="226">
        <v>3937.7018068163998</v>
      </c>
      <c r="Q34" s="29">
        <v>524.08530636280011</v>
      </c>
      <c r="R34" s="29">
        <v>143.09386435400003</v>
      </c>
      <c r="S34" s="29">
        <v>1206.5707133704002</v>
      </c>
      <c r="T34" s="29">
        <v>2010.3518554924003</v>
      </c>
      <c r="U34" s="29">
        <v>858.31315119759995</v>
      </c>
      <c r="V34" s="29">
        <v>616.252687638</v>
      </c>
      <c r="W34" s="29">
        <v>274.40715525439998</v>
      </c>
      <c r="X34" s="29">
        <v>237.52980715520002</v>
      </c>
      <c r="Y34" s="29">
        <v>212.41272032399996</v>
      </c>
      <c r="Z34" s="29">
        <v>298.80460860319999</v>
      </c>
      <c r="AA34" s="29">
        <v>636.77245752399995</v>
      </c>
      <c r="AB34" s="29">
        <v>258.67501174759991</v>
      </c>
      <c r="AC34" s="226">
        <v>7277.2693390236</v>
      </c>
      <c r="AD34" s="236">
        <v>364.81829462119993</v>
      </c>
      <c r="AE34" s="29">
        <v>379.04378510880008</v>
      </c>
      <c r="AF34" s="29">
        <v>641.43755620840011</v>
      </c>
      <c r="AG34" s="29">
        <v>261.8603868916</v>
      </c>
      <c r="AH34" s="29">
        <v>380.40407207039993</v>
      </c>
      <c r="AI34" s="29">
        <v>276.68243505280003</v>
      </c>
      <c r="AJ34" s="29">
        <v>355.18654990000005</v>
      </c>
      <c r="AK34" s="29">
        <v>233.13979076639998</v>
      </c>
      <c r="AL34" s="29">
        <v>259.52618531840005</v>
      </c>
      <c r="AM34" s="29">
        <v>233.06513503279996</v>
      </c>
      <c r="AN34" s="29">
        <v>210.5013039808</v>
      </c>
      <c r="AO34" s="29">
        <v>612.20447157240005</v>
      </c>
      <c r="AP34" s="226">
        <v>4207.8699665240001</v>
      </c>
      <c r="AQ34" s="29">
        <v>261.69667518680001</v>
      </c>
      <c r="AR34" s="29">
        <v>172.8195060452</v>
      </c>
      <c r="AS34" s="236">
        <v>667.17917071680017</v>
      </c>
      <c r="AT34" s="29">
        <v>743.86207973</v>
      </c>
      <c r="AU34" s="67">
        <v>434.51618123200001</v>
      </c>
      <c r="AV34" s="233">
        <f t="shared" si="0"/>
        <v>-41.586458958935438</v>
      </c>
      <c r="AW34" s="119"/>
      <c r="AX34" s="119"/>
    </row>
    <row r="35" spans="1:50" ht="20.100000000000001" customHeight="1" x14ac:dyDescent="0.25">
      <c r="A35" s="285"/>
      <c r="B35" s="217"/>
      <c r="C35" s="218" t="s">
        <v>109</v>
      </c>
      <c r="D35" s="236">
        <v>3194.1734190268012</v>
      </c>
      <c r="E35" s="29">
        <v>2250.8559837175999</v>
      </c>
      <c r="F35" s="29">
        <v>2202.2816666997996</v>
      </c>
      <c r="G35" s="29">
        <v>2038.6490633250005</v>
      </c>
      <c r="H35" s="29">
        <v>1661.8423214036002</v>
      </c>
      <c r="I35" s="29">
        <v>2095.6874273888002</v>
      </c>
      <c r="J35" s="29">
        <v>1731.1507707536</v>
      </c>
      <c r="K35" s="29">
        <v>2062.2807300032</v>
      </c>
      <c r="L35" s="29">
        <v>1632.5211263788003</v>
      </c>
      <c r="M35" s="29">
        <v>2025.7205907050002</v>
      </c>
      <c r="N35" s="29">
        <v>1599.7410541840002</v>
      </c>
      <c r="O35" s="29">
        <v>3405.4418710451996</v>
      </c>
      <c r="P35" s="226">
        <v>25900.346024631406</v>
      </c>
      <c r="Q35" s="29">
        <v>1926.2977822913997</v>
      </c>
      <c r="R35" s="29">
        <v>2453.4666887695998</v>
      </c>
      <c r="S35" s="29">
        <v>3691.2354086496002</v>
      </c>
      <c r="T35" s="29">
        <v>2950.9426629284008</v>
      </c>
      <c r="U35" s="29">
        <v>2830.4380533352</v>
      </c>
      <c r="V35" s="29">
        <v>2926.8743027818009</v>
      </c>
      <c r="W35" s="29">
        <v>2579.3369545845999</v>
      </c>
      <c r="X35" s="29">
        <v>2974.0803263261996</v>
      </c>
      <c r="Y35" s="29">
        <v>3291.1302361433995</v>
      </c>
      <c r="Z35" s="29">
        <v>2833.2374706790006</v>
      </c>
      <c r="AA35" s="29">
        <v>3878.3789132045999</v>
      </c>
      <c r="AB35" s="29">
        <v>2364.1851002644003</v>
      </c>
      <c r="AC35" s="226">
        <v>34699.603899958202</v>
      </c>
      <c r="AD35" s="236">
        <v>1986.6609457856002</v>
      </c>
      <c r="AE35" s="29">
        <v>2286.5851782130003</v>
      </c>
      <c r="AF35" s="29">
        <v>3265.1561817167994</v>
      </c>
      <c r="AG35" s="29">
        <v>3593.2143043790006</v>
      </c>
      <c r="AH35" s="29">
        <v>5757.8163403544004</v>
      </c>
      <c r="AI35" s="29">
        <v>5532.1581663613997</v>
      </c>
      <c r="AJ35" s="29">
        <v>5170.2616395850009</v>
      </c>
      <c r="AK35" s="29">
        <v>5300.2034967784002</v>
      </c>
      <c r="AL35" s="29">
        <v>4236.1921583393996</v>
      </c>
      <c r="AM35" s="29">
        <v>3335.5449192393994</v>
      </c>
      <c r="AN35" s="29">
        <v>2378.6971511309998</v>
      </c>
      <c r="AO35" s="29">
        <v>3849.5061402588003</v>
      </c>
      <c r="AP35" s="226">
        <v>46691.996622142207</v>
      </c>
      <c r="AQ35" s="29">
        <v>3712.380920913</v>
      </c>
      <c r="AR35" s="29">
        <v>3298.0123492847997</v>
      </c>
      <c r="AS35" s="236">
        <v>4379.7644710609993</v>
      </c>
      <c r="AT35" s="29">
        <v>4273.2461239986005</v>
      </c>
      <c r="AU35" s="67">
        <v>7010.3932701977992</v>
      </c>
      <c r="AV35" s="233">
        <f t="shared" si="0"/>
        <v>64.05311247642274</v>
      </c>
      <c r="AW35" s="119"/>
      <c r="AX35" s="119"/>
    </row>
    <row r="36" spans="1:50" ht="20.100000000000001" customHeight="1" x14ac:dyDescent="0.25">
      <c r="A36" s="285"/>
      <c r="B36" s="217"/>
      <c r="C36" s="218" t="s">
        <v>243</v>
      </c>
      <c r="D36" s="236">
        <v>2146.5860767036002</v>
      </c>
      <c r="E36" s="29">
        <v>1729.1122158352</v>
      </c>
      <c r="F36" s="29">
        <v>2186.1018577719997</v>
      </c>
      <c r="G36" s="29">
        <v>3106.9247037135992</v>
      </c>
      <c r="H36" s="29">
        <v>2574.6932720655996</v>
      </c>
      <c r="I36" s="29">
        <v>2312.6316520131995</v>
      </c>
      <c r="J36" s="29">
        <v>1777.0540213019997</v>
      </c>
      <c r="K36" s="29">
        <v>2021.622468070801</v>
      </c>
      <c r="L36" s="29">
        <v>2115.4534838611999</v>
      </c>
      <c r="M36" s="29">
        <v>3017.8183249591993</v>
      </c>
      <c r="N36" s="29">
        <v>1905.0788942332001</v>
      </c>
      <c r="O36" s="29">
        <v>4723.8971062472028</v>
      </c>
      <c r="P36" s="226">
        <v>29616.974076776802</v>
      </c>
      <c r="Q36" s="29">
        <v>2293.5145059903994</v>
      </c>
      <c r="R36" s="29">
        <v>2098.1005249988002</v>
      </c>
      <c r="S36" s="29">
        <v>3029.7419947199992</v>
      </c>
      <c r="T36" s="29">
        <v>3837.1691541260006</v>
      </c>
      <c r="U36" s="29">
        <v>3736.2313376247976</v>
      </c>
      <c r="V36" s="29">
        <v>2822.8698482011987</v>
      </c>
      <c r="W36" s="29">
        <v>2019.3205753140001</v>
      </c>
      <c r="X36" s="29">
        <v>2278.2800475260005</v>
      </c>
      <c r="Y36" s="29">
        <v>2048.1464230471997</v>
      </c>
      <c r="Z36" s="29">
        <v>1981.2037296239998</v>
      </c>
      <c r="AA36" s="29">
        <v>2159.6235854564011</v>
      </c>
      <c r="AB36" s="29">
        <v>2408.4942717584008</v>
      </c>
      <c r="AC36" s="226">
        <v>30712.6959983872</v>
      </c>
      <c r="AD36" s="236">
        <v>1788.6932144088</v>
      </c>
      <c r="AE36" s="29">
        <v>1704.1779433391998</v>
      </c>
      <c r="AF36" s="29">
        <v>2389.9168651847995</v>
      </c>
      <c r="AG36" s="29">
        <v>2045.7133447268011</v>
      </c>
      <c r="AH36" s="29">
        <v>4932.4370485572017</v>
      </c>
      <c r="AI36" s="29">
        <v>2666.9302450223995</v>
      </c>
      <c r="AJ36" s="29">
        <v>1996.7041630480007</v>
      </c>
      <c r="AK36" s="29">
        <v>2111.2673575112008</v>
      </c>
      <c r="AL36" s="29">
        <v>2712.1897387648014</v>
      </c>
      <c r="AM36" s="29">
        <v>2338.4038053208005</v>
      </c>
      <c r="AN36" s="29">
        <v>2438.4168816111996</v>
      </c>
      <c r="AO36" s="29">
        <v>2518.5558159551993</v>
      </c>
      <c r="AP36" s="226">
        <v>29643.406423450408</v>
      </c>
      <c r="AQ36" s="29">
        <v>2424.7061397300004</v>
      </c>
      <c r="AR36" s="29">
        <v>1566.7792498875999</v>
      </c>
      <c r="AS36" s="236">
        <v>4391.6150309892</v>
      </c>
      <c r="AT36" s="29">
        <v>3492.8711577479999</v>
      </c>
      <c r="AU36" s="67">
        <v>3991.4853896176</v>
      </c>
      <c r="AV36" s="233">
        <f t="shared" si="0"/>
        <v>14.27519680374003</v>
      </c>
      <c r="AW36" s="119"/>
      <c r="AX36" s="119"/>
    </row>
    <row r="37" spans="1:50" ht="20.100000000000001" customHeight="1" thickBot="1" x14ac:dyDescent="0.3">
      <c r="A37" s="285"/>
      <c r="B37" s="217"/>
      <c r="C37" s="218" t="s">
        <v>158</v>
      </c>
      <c r="D37" s="236">
        <v>78.858149294400008</v>
      </c>
      <c r="E37" s="29">
        <v>69.780929792000009</v>
      </c>
      <c r="F37" s="29">
        <v>73.739886144400046</v>
      </c>
      <c r="G37" s="29">
        <v>70.162138482800017</v>
      </c>
      <c r="H37" s="29">
        <v>76.526842229600035</v>
      </c>
      <c r="I37" s="29">
        <v>85.796340260400044</v>
      </c>
      <c r="J37" s="29">
        <v>89.56480154720002</v>
      </c>
      <c r="K37" s="29">
        <v>76.43779613679996</v>
      </c>
      <c r="L37" s="29">
        <v>83.745314822400019</v>
      </c>
      <c r="M37" s="29">
        <v>81.121647591600009</v>
      </c>
      <c r="N37" s="29">
        <v>86.251018865199981</v>
      </c>
      <c r="O37" s="29">
        <v>95.754432331600015</v>
      </c>
      <c r="P37" s="226">
        <v>967.73929749840011</v>
      </c>
      <c r="Q37" s="29">
        <v>77.991005643599991</v>
      </c>
      <c r="R37" s="29">
        <v>75.145404790399994</v>
      </c>
      <c r="S37" s="29">
        <v>82.312576931200041</v>
      </c>
      <c r="T37" s="29">
        <v>80.704649594800003</v>
      </c>
      <c r="U37" s="29">
        <v>85.627633240800023</v>
      </c>
      <c r="V37" s="29">
        <v>82.550614540800012</v>
      </c>
      <c r="W37" s="29">
        <v>81.380866686000019</v>
      </c>
      <c r="X37" s="29">
        <v>76.731150042399989</v>
      </c>
      <c r="Y37" s="29">
        <v>70.437925437599986</v>
      </c>
      <c r="Z37" s="29">
        <v>74.143322332800025</v>
      </c>
      <c r="AA37" s="29">
        <v>73.837682716000003</v>
      </c>
      <c r="AB37" s="29">
        <v>74.450332028800034</v>
      </c>
      <c r="AC37" s="226">
        <v>935.31316398520028</v>
      </c>
      <c r="AD37" s="236">
        <v>73.75546794840001</v>
      </c>
      <c r="AE37" s="29">
        <v>51.414843048800009</v>
      </c>
      <c r="AF37" s="29">
        <v>77.191897963600013</v>
      </c>
      <c r="AG37" s="29">
        <v>56.055874246399974</v>
      </c>
      <c r="AH37" s="29">
        <v>77.021722904000001</v>
      </c>
      <c r="AI37" s="29">
        <v>72.775390450000017</v>
      </c>
      <c r="AJ37" s="29">
        <v>70.763272188000002</v>
      </c>
      <c r="AK37" s="29">
        <v>71.553116261200003</v>
      </c>
      <c r="AL37" s="29">
        <v>63.113147540800021</v>
      </c>
      <c r="AM37" s="29">
        <v>71.986473848800046</v>
      </c>
      <c r="AN37" s="29">
        <v>77.914856350799965</v>
      </c>
      <c r="AO37" s="29">
        <v>76.700251916399964</v>
      </c>
      <c r="AP37" s="226">
        <v>840.24631466720007</v>
      </c>
      <c r="AQ37" s="29">
        <v>77.658353404799982</v>
      </c>
      <c r="AR37" s="29">
        <v>59.444051021600011</v>
      </c>
      <c r="AS37" s="236">
        <v>153.13641043399997</v>
      </c>
      <c r="AT37" s="29">
        <v>125.17031099720002</v>
      </c>
      <c r="AU37" s="67">
        <v>137.1024044264</v>
      </c>
      <c r="AV37" s="233">
        <f t="shared" si="0"/>
        <v>9.5326865725107179</v>
      </c>
      <c r="AW37" s="119"/>
      <c r="AX37" s="119"/>
    </row>
    <row r="38" spans="1:50" ht="20.100000000000001" customHeight="1" thickBot="1" x14ac:dyDescent="0.3">
      <c r="A38" s="285"/>
      <c r="B38" s="210"/>
      <c r="C38" s="154" t="s">
        <v>64</v>
      </c>
      <c r="D38" s="151">
        <v>6958</v>
      </c>
      <c r="E38" s="152">
        <v>6200</v>
      </c>
      <c r="F38" s="152">
        <v>7463</v>
      </c>
      <c r="G38" s="152">
        <v>7618</v>
      </c>
      <c r="H38" s="152">
        <v>7075</v>
      </c>
      <c r="I38" s="152">
        <v>7719</v>
      </c>
      <c r="J38" s="152">
        <v>8562</v>
      </c>
      <c r="K38" s="152">
        <v>8072</v>
      </c>
      <c r="L38" s="152">
        <v>8354</v>
      </c>
      <c r="M38" s="152">
        <v>9065</v>
      </c>
      <c r="N38" s="152">
        <v>8368</v>
      </c>
      <c r="O38" s="152">
        <v>9607</v>
      </c>
      <c r="P38" s="207">
        <v>95061</v>
      </c>
      <c r="Q38" s="151">
        <v>8201</v>
      </c>
      <c r="R38" s="152">
        <v>8027</v>
      </c>
      <c r="S38" s="152">
        <v>9706</v>
      </c>
      <c r="T38" s="152">
        <v>9582</v>
      </c>
      <c r="U38" s="152">
        <v>9346</v>
      </c>
      <c r="V38" s="152">
        <v>10165</v>
      </c>
      <c r="W38" s="152">
        <v>9729</v>
      </c>
      <c r="X38" s="152">
        <v>10958</v>
      </c>
      <c r="Y38" s="152">
        <v>10773</v>
      </c>
      <c r="Z38" s="152">
        <v>10544</v>
      </c>
      <c r="AA38" s="152">
        <v>10899</v>
      </c>
      <c r="AB38" s="152">
        <v>12417</v>
      </c>
      <c r="AC38" s="207">
        <v>120347</v>
      </c>
      <c r="AD38" s="151">
        <v>11337</v>
      </c>
      <c r="AE38" s="152">
        <v>10159</v>
      </c>
      <c r="AF38" s="152">
        <v>13101</v>
      </c>
      <c r="AG38" s="152">
        <v>10666</v>
      </c>
      <c r="AH38" s="152">
        <v>12752</v>
      </c>
      <c r="AI38" s="152">
        <v>11876</v>
      </c>
      <c r="AJ38" s="152">
        <v>11488</v>
      </c>
      <c r="AK38" s="152">
        <v>11746</v>
      </c>
      <c r="AL38" s="152">
        <v>10821</v>
      </c>
      <c r="AM38" s="152">
        <v>11582</v>
      </c>
      <c r="AN38" s="152">
        <v>11115</v>
      </c>
      <c r="AO38" s="152">
        <v>11097</v>
      </c>
      <c r="AP38" s="207">
        <v>137740</v>
      </c>
      <c r="AQ38" s="152">
        <v>11131</v>
      </c>
      <c r="AR38" s="152">
        <v>9501</v>
      </c>
      <c r="AS38" s="303">
        <v>16228</v>
      </c>
      <c r="AT38" s="193">
        <v>21496</v>
      </c>
      <c r="AU38" s="194">
        <v>20632</v>
      </c>
      <c r="AV38" s="290">
        <f t="shared" si="0"/>
        <v>-4.0193524376628265</v>
      </c>
      <c r="AW38" s="119"/>
      <c r="AX38" s="119"/>
    </row>
    <row r="39" spans="1:50" s="375" customFormat="1" ht="20.100000000000001" customHeight="1" thickBot="1" x14ac:dyDescent="0.35">
      <c r="A39" s="285"/>
      <c r="B39" s="168" t="s">
        <v>51</v>
      </c>
      <c r="C39" s="137"/>
      <c r="D39" s="87">
        <v>5217</v>
      </c>
      <c r="E39" s="71">
        <v>4673</v>
      </c>
      <c r="F39" s="71">
        <v>5646</v>
      </c>
      <c r="G39" s="71">
        <v>5735</v>
      </c>
      <c r="H39" s="71">
        <v>5390</v>
      </c>
      <c r="I39" s="71">
        <v>5855</v>
      </c>
      <c r="J39" s="71">
        <v>6428</v>
      </c>
      <c r="K39" s="71">
        <v>5992</v>
      </c>
      <c r="L39" s="71">
        <v>6210</v>
      </c>
      <c r="M39" s="71">
        <v>6794</v>
      </c>
      <c r="N39" s="71">
        <v>6288</v>
      </c>
      <c r="O39" s="201">
        <v>7260</v>
      </c>
      <c r="P39" s="201">
        <v>71488</v>
      </c>
      <c r="Q39" s="71">
        <v>6178</v>
      </c>
      <c r="R39" s="71">
        <v>6047</v>
      </c>
      <c r="S39" s="71">
        <v>7427</v>
      </c>
      <c r="T39" s="71">
        <v>7294</v>
      </c>
      <c r="U39" s="71">
        <v>7099</v>
      </c>
      <c r="V39" s="71">
        <v>7798</v>
      </c>
      <c r="W39" s="71">
        <v>7436</v>
      </c>
      <c r="X39" s="71">
        <v>8459</v>
      </c>
      <c r="Y39" s="71">
        <v>8383</v>
      </c>
      <c r="Z39" s="71">
        <v>8267</v>
      </c>
      <c r="AA39" s="71">
        <v>8550</v>
      </c>
      <c r="AB39" s="71">
        <v>10088</v>
      </c>
      <c r="AC39" s="278">
        <v>93026</v>
      </c>
      <c r="AD39" s="87">
        <v>9163</v>
      </c>
      <c r="AE39" s="71">
        <v>8189</v>
      </c>
      <c r="AF39" s="71">
        <v>10637</v>
      </c>
      <c r="AG39" s="71">
        <v>8447</v>
      </c>
      <c r="AH39" s="71">
        <v>10151</v>
      </c>
      <c r="AI39" s="71">
        <v>9400</v>
      </c>
      <c r="AJ39" s="71">
        <v>8795</v>
      </c>
      <c r="AK39" s="71">
        <v>9281</v>
      </c>
      <c r="AL39" s="71">
        <v>8515</v>
      </c>
      <c r="AM39" s="71">
        <v>9189</v>
      </c>
      <c r="AN39" s="71">
        <v>8871</v>
      </c>
      <c r="AO39" s="71">
        <v>8828</v>
      </c>
      <c r="AP39" s="73">
        <v>109466</v>
      </c>
      <c r="AQ39" s="71">
        <v>8720</v>
      </c>
      <c r="AR39" s="71">
        <v>7485</v>
      </c>
      <c r="AS39" s="312">
        <v>12225</v>
      </c>
      <c r="AT39" s="302">
        <v>17352</v>
      </c>
      <c r="AU39" s="277">
        <v>16205</v>
      </c>
      <c r="AV39" s="86">
        <f t="shared" si="0"/>
        <v>-6.6101890272014741</v>
      </c>
      <c r="AW39" s="119"/>
      <c r="AX39" s="119"/>
    </row>
    <row r="40" spans="1:50" ht="20.100000000000001" customHeight="1" x14ac:dyDescent="0.25">
      <c r="A40" s="285"/>
      <c r="B40" s="74"/>
      <c r="C40" s="54" t="s">
        <v>104</v>
      </c>
      <c r="D40" s="56">
        <v>24</v>
      </c>
      <c r="E40" s="23">
        <v>23</v>
      </c>
      <c r="F40" s="23">
        <v>49</v>
      </c>
      <c r="G40" s="23">
        <v>146</v>
      </c>
      <c r="H40" s="23">
        <v>41</v>
      </c>
      <c r="I40" s="23">
        <v>59</v>
      </c>
      <c r="J40" s="23">
        <v>72</v>
      </c>
      <c r="K40" s="23">
        <v>63</v>
      </c>
      <c r="L40" s="23">
        <v>66</v>
      </c>
      <c r="M40" s="23">
        <v>81</v>
      </c>
      <c r="N40" s="23">
        <v>57</v>
      </c>
      <c r="O40" s="39">
        <v>69</v>
      </c>
      <c r="P40" s="208">
        <v>750</v>
      </c>
      <c r="Q40" s="39">
        <v>50</v>
      </c>
      <c r="R40" s="39">
        <v>66</v>
      </c>
      <c r="S40" s="39">
        <v>70</v>
      </c>
      <c r="T40" s="39">
        <v>60</v>
      </c>
      <c r="U40" s="39">
        <v>68</v>
      </c>
      <c r="V40" s="39">
        <v>94</v>
      </c>
      <c r="W40" s="39">
        <v>85</v>
      </c>
      <c r="X40" s="39">
        <v>99</v>
      </c>
      <c r="Y40" s="39">
        <v>96</v>
      </c>
      <c r="Z40" s="39">
        <v>97</v>
      </c>
      <c r="AA40" s="39">
        <v>94</v>
      </c>
      <c r="AB40" s="39">
        <v>97</v>
      </c>
      <c r="AC40" s="226">
        <v>976</v>
      </c>
      <c r="AD40" s="49">
        <v>97</v>
      </c>
      <c r="AE40" s="23">
        <v>83</v>
      </c>
      <c r="AF40" s="23">
        <v>109</v>
      </c>
      <c r="AG40" s="23">
        <v>106</v>
      </c>
      <c r="AH40" s="23">
        <v>121</v>
      </c>
      <c r="AI40" s="23">
        <v>284</v>
      </c>
      <c r="AJ40" s="23">
        <v>329</v>
      </c>
      <c r="AK40" s="23">
        <v>173</v>
      </c>
      <c r="AL40" s="23">
        <v>210</v>
      </c>
      <c r="AM40" s="23">
        <v>253</v>
      </c>
      <c r="AN40" s="23">
        <v>280</v>
      </c>
      <c r="AO40" s="23">
        <v>249</v>
      </c>
      <c r="AP40" s="208">
        <v>2294</v>
      </c>
      <c r="AQ40" s="23">
        <v>271</v>
      </c>
      <c r="AR40" s="39">
        <v>189</v>
      </c>
      <c r="AS40" s="236">
        <v>116</v>
      </c>
      <c r="AT40" s="29">
        <v>180</v>
      </c>
      <c r="AU40" s="67">
        <v>460</v>
      </c>
      <c r="AV40" s="182">
        <f t="shared" si="0"/>
        <v>155.55555555555554</v>
      </c>
      <c r="AW40" s="119"/>
      <c r="AX40" s="119"/>
    </row>
    <row r="41" spans="1:50" ht="20.100000000000001" customHeight="1" x14ac:dyDescent="0.25">
      <c r="A41" s="285"/>
      <c r="B41" s="74"/>
      <c r="C41" s="75" t="s">
        <v>105</v>
      </c>
      <c r="D41" s="56">
        <v>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2</v>
      </c>
      <c r="K41" s="39">
        <v>0</v>
      </c>
      <c r="L41" s="39">
        <v>2</v>
      </c>
      <c r="M41" s="39">
        <v>7</v>
      </c>
      <c r="N41" s="39">
        <v>9</v>
      </c>
      <c r="O41" s="39">
        <v>0</v>
      </c>
      <c r="P41" s="208">
        <v>21</v>
      </c>
      <c r="Q41" s="39">
        <v>5</v>
      </c>
      <c r="R41" s="39">
        <v>12</v>
      </c>
      <c r="S41" s="39">
        <v>8</v>
      </c>
      <c r="T41" s="39">
        <v>9</v>
      </c>
      <c r="U41" s="39">
        <v>14</v>
      </c>
      <c r="V41" s="39">
        <v>4</v>
      </c>
      <c r="W41" s="39">
        <v>12</v>
      </c>
      <c r="X41" s="39">
        <v>18</v>
      </c>
      <c r="Y41" s="39">
        <v>9</v>
      </c>
      <c r="Z41" s="39">
        <v>9</v>
      </c>
      <c r="AA41" s="39">
        <v>3</v>
      </c>
      <c r="AB41" s="39">
        <v>4</v>
      </c>
      <c r="AC41" s="226">
        <v>107</v>
      </c>
      <c r="AD41" s="56">
        <v>1</v>
      </c>
      <c r="AE41" s="39">
        <v>3</v>
      </c>
      <c r="AF41" s="39">
        <v>0</v>
      </c>
      <c r="AG41" s="39">
        <v>6</v>
      </c>
      <c r="AH41" s="39">
        <v>40</v>
      </c>
      <c r="AI41" s="39">
        <v>2</v>
      </c>
      <c r="AJ41" s="39">
        <v>2</v>
      </c>
      <c r="AK41" s="39">
        <v>15</v>
      </c>
      <c r="AL41" s="39">
        <v>11</v>
      </c>
      <c r="AM41" s="39">
        <v>2</v>
      </c>
      <c r="AN41" s="39">
        <v>1</v>
      </c>
      <c r="AO41" s="39">
        <v>19</v>
      </c>
      <c r="AP41" s="208">
        <v>102</v>
      </c>
      <c r="AQ41" s="39">
        <v>20</v>
      </c>
      <c r="AR41" s="39">
        <v>8</v>
      </c>
      <c r="AS41" s="236">
        <v>17</v>
      </c>
      <c r="AT41" s="29">
        <v>4</v>
      </c>
      <c r="AU41" s="67">
        <v>28</v>
      </c>
      <c r="AV41" s="183">
        <f t="shared" si="0"/>
        <v>600</v>
      </c>
      <c r="AW41" s="119"/>
      <c r="AX41" s="119"/>
    </row>
    <row r="42" spans="1:50" ht="20.100000000000001" customHeight="1" x14ac:dyDescent="0.25">
      <c r="A42" s="285"/>
      <c r="B42" s="74"/>
      <c r="C42" s="75" t="s">
        <v>106</v>
      </c>
      <c r="D42" s="56">
        <v>1</v>
      </c>
      <c r="E42" s="39">
        <v>2</v>
      </c>
      <c r="F42" s="39">
        <v>1</v>
      </c>
      <c r="G42" s="39">
        <v>0</v>
      </c>
      <c r="H42" s="39">
        <v>1</v>
      </c>
      <c r="I42" s="39">
        <v>0</v>
      </c>
      <c r="J42" s="39">
        <v>0</v>
      </c>
      <c r="K42" s="39">
        <v>2</v>
      </c>
      <c r="L42" s="39">
        <v>1</v>
      </c>
      <c r="M42" s="39">
        <v>0</v>
      </c>
      <c r="N42" s="39">
        <v>0</v>
      </c>
      <c r="O42" s="39">
        <v>3</v>
      </c>
      <c r="P42" s="208">
        <v>11</v>
      </c>
      <c r="Q42" s="39">
        <v>0</v>
      </c>
      <c r="R42" s="39">
        <v>0</v>
      </c>
      <c r="S42" s="39">
        <v>1</v>
      </c>
      <c r="T42" s="39">
        <v>1</v>
      </c>
      <c r="U42" s="39">
        <v>1</v>
      </c>
      <c r="V42" s="39">
        <v>1</v>
      </c>
      <c r="W42" s="39">
        <v>1</v>
      </c>
      <c r="X42" s="39">
        <v>2</v>
      </c>
      <c r="Y42" s="39">
        <v>2</v>
      </c>
      <c r="Z42" s="39">
        <v>1</v>
      </c>
      <c r="AA42" s="39">
        <v>0</v>
      </c>
      <c r="AB42" s="39">
        <v>0</v>
      </c>
      <c r="AC42" s="226">
        <v>10</v>
      </c>
      <c r="AD42" s="56">
        <v>0</v>
      </c>
      <c r="AE42" s="39">
        <v>0</v>
      </c>
      <c r="AF42" s="39">
        <v>0</v>
      </c>
      <c r="AG42" s="39">
        <v>5</v>
      </c>
      <c r="AH42" s="39">
        <v>1</v>
      </c>
      <c r="AI42" s="39">
        <v>1</v>
      </c>
      <c r="AJ42" s="39">
        <v>1</v>
      </c>
      <c r="AK42" s="39">
        <v>0</v>
      </c>
      <c r="AL42" s="39">
        <v>2</v>
      </c>
      <c r="AM42" s="39">
        <v>3</v>
      </c>
      <c r="AN42" s="39">
        <v>2</v>
      </c>
      <c r="AO42" s="39">
        <v>1</v>
      </c>
      <c r="AP42" s="208">
        <v>16</v>
      </c>
      <c r="AQ42" s="39">
        <v>2</v>
      </c>
      <c r="AR42" s="39">
        <v>1</v>
      </c>
      <c r="AS42" s="236">
        <v>0</v>
      </c>
      <c r="AT42" s="29">
        <v>0</v>
      </c>
      <c r="AU42" s="67">
        <v>3</v>
      </c>
      <c r="AV42" s="183"/>
      <c r="AW42" s="119"/>
      <c r="AX42" s="119"/>
    </row>
    <row r="43" spans="1:50" ht="20.100000000000001" customHeight="1" x14ac:dyDescent="0.25">
      <c r="A43" s="285"/>
      <c r="B43" s="74"/>
      <c r="C43" s="218" t="s">
        <v>157</v>
      </c>
      <c r="D43" s="56">
        <v>39</v>
      </c>
      <c r="E43" s="39">
        <v>36</v>
      </c>
      <c r="F43" s="39">
        <v>44</v>
      </c>
      <c r="G43" s="39">
        <v>42</v>
      </c>
      <c r="H43" s="39">
        <v>40</v>
      </c>
      <c r="I43" s="39">
        <v>42</v>
      </c>
      <c r="J43" s="39">
        <v>42</v>
      </c>
      <c r="K43" s="39">
        <v>40</v>
      </c>
      <c r="L43" s="39">
        <v>44</v>
      </c>
      <c r="M43" s="39">
        <v>44</v>
      </c>
      <c r="N43" s="39">
        <v>40</v>
      </c>
      <c r="O43" s="39">
        <v>44</v>
      </c>
      <c r="P43" s="208">
        <v>497</v>
      </c>
      <c r="Q43" s="39">
        <v>39</v>
      </c>
      <c r="R43" s="39">
        <v>38</v>
      </c>
      <c r="S43" s="39">
        <v>44</v>
      </c>
      <c r="T43" s="39">
        <v>42</v>
      </c>
      <c r="U43" s="39">
        <v>40</v>
      </c>
      <c r="V43" s="39">
        <v>42</v>
      </c>
      <c r="W43" s="39">
        <v>42</v>
      </c>
      <c r="X43" s="39">
        <v>46</v>
      </c>
      <c r="Y43" s="39">
        <v>44</v>
      </c>
      <c r="Z43" s="39">
        <v>42</v>
      </c>
      <c r="AA43" s="39">
        <v>42</v>
      </c>
      <c r="AB43" s="39">
        <v>44</v>
      </c>
      <c r="AC43" s="226">
        <v>505</v>
      </c>
      <c r="AD43" s="56">
        <v>40</v>
      </c>
      <c r="AE43" s="39">
        <v>36</v>
      </c>
      <c r="AF43" s="39">
        <v>46</v>
      </c>
      <c r="AG43" s="39">
        <v>39</v>
      </c>
      <c r="AH43" s="39">
        <v>43</v>
      </c>
      <c r="AI43" s="39">
        <v>40</v>
      </c>
      <c r="AJ43" s="39">
        <v>41</v>
      </c>
      <c r="AK43" s="39">
        <v>44</v>
      </c>
      <c r="AL43" s="39">
        <v>42</v>
      </c>
      <c r="AM43" s="39">
        <v>44</v>
      </c>
      <c r="AN43" s="39">
        <v>42</v>
      </c>
      <c r="AO43" s="39">
        <v>43</v>
      </c>
      <c r="AP43" s="208">
        <v>500</v>
      </c>
      <c r="AQ43" s="39">
        <v>42</v>
      </c>
      <c r="AR43" s="39">
        <v>36</v>
      </c>
      <c r="AS43" s="236">
        <v>77</v>
      </c>
      <c r="AT43" s="29">
        <v>76</v>
      </c>
      <c r="AU43" s="67">
        <v>78</v>
      </c>
      <c r="AV43" s="183">
        <f t="shared" si="0"/>
        <v>2.6315789473684292</v>
      </c>
      <c r="AW43" s="119"/>
      <c r="AX43" s="119"/>
    </row>
    <row r="44" spans="1:50" ht="20.100000000000001" customHeight="1" x14ac:dyDescent="0.25">
      <c r="A44" s="285"/>
      <c r="B44" s="74"/>
      <c r="C44" s="55" t="s">
        <v>107</v>
      </c>
      <c r="D44" s="56">
        <v>684</v>
      </c>
      <c r="E44" s="39">
        <v>490</v>
      </c>
      <c r="F44" s="39">
        <v>637</v>
      </c>
      <c r="G44" s="39">
        <v>636</v>
      </c>
      <c r="H44" s="39">
        <v>618</v>
      </c>
      <c r="I44" s="39">
        <v>644</v>
      </c>
      <c r="J44" s="39">
        <v>590</v>
      </c>
      <c r="K44" s="39">
        <v>657</v>
      </c>
      <c r="L44" s="39">
        <v>677</v>
      </c>
      <c r="M44" s="39">
        <v>740</v>
      </c>
      <c r="N44" s="39">
        <v>671</v>
      </c>
      <c r="O44" s="39">
        <v>874</v>
      </c>
      <c r="P44" s="208">
        <v>7918</v>
      </c>
      <c r="Q44" s="39">
        <v>783</v>
      </c>
      <c r="R44" s="39">
        <v>644</v>
      </c>
      <c r="S44" s="39">
        <v>715</v>
      </c>
      <c r="T44" s="39">
        <v>717</v>
      </c>
      <c r="U44" s="39">
        <v>704</v>
      </c>
      <c r="V44" s="39">
        <v>792</v>
      </c>
      <c r="W44" s="39">
        <v>758</v>
      </c>
      <c r="X44" s="39">
        <v>739</v>
      </c>
      <c r="Y44" s="39">
        <v>722</v>
      </c>
      <c r="Z44" s="39">
        <v>700</v>
      </c>
      <c r="AA44" s="39">
        <v>712</v>
      </c>
      <c r="AB44" s="39">
        <v>735</v>
      </c>
      <c r="AC44" s="226">
        <v>8721</v>
      </c>
      <c r="AD44" s="56">
        <v>752</v>
      </c>
      <c r="AE44" s="39">
        <v>612</v>
      </c>
      <c r="AF44" s="39">
        <v>747</v>
      </c>
      <c r="AG44" s="39">
        <v>689</v>
      </c>
      <c r="AH44" s="39">
        <v>774</v>
      </c>
      <c r="AI44" s="39">
        <v>771</v>
      </c>
      <c r="AJ44" s="39">
        <v>670</v>
      </c>
      <c r="AK44" s="39">
        <v>686</v>
      </c>
      <c r="AL44" s="39">
        <v>651</v>
      </c>
      <c r="AM44" s="39">
        <v>737</v>
      </c>
      <c r="AN44" s="39">
        <v>720</v>
      </c>
      <c r="AO44" s="39">
        <v>758</v>
      </c>
      <c r="AP44" s="208">
        <v>8567</v>
      </c>
      <c r="AQ44" s="39">
        <v>762</v>
      </c>
      <c r="AR44" s="39">
        <v>603</v>
      </c>
      <c r="AS44" s="236">
        <v>1427</v>
      </c>
      <c r="AT44" s="29">
        <v>1364</v>
      </c>
      <c r="AU44" s="67">
        <v>1365</v>
      </c>
      <c r="AV44" s="183">
        <f t="shared" si="0"/>
        <v>7.3313782991202281E-2</v>
      </c>
      <c r="AW44" s="119"/>
      <c r="AX44" s="119"/>
    </row>
    <row r="45" spans="1:50" ht="20.100000000000001" customHeight="1" x14ac:dyDescent="0.25">
      <c r="A45" s="285"/>
      <c r="B45" s="74"/>
      <c r="C45" s="75" t="s">
        <v>242</v>
      </c>
      <c r="D45" s="56">
        <v>183</v>
      </c>
      <c r="E45" s="39">
        <v>173</v>
      </c>
      <c r="F45" s="39">
        <v>217</v>
      </c>
      <c r="G45" s="39">
        <v>212</v>
      </c>
      <c r="H45" s="39">
        <v>199</v>
      </c>
      <c r="I45" s="39">
        <v>221</v>
      </c>
      <c r="J45" s="39">
        <v>215</v>
      </c>
      <c r="K45" s="39">
        <v>210</v>
      </c>
      <c r="L45" s="39">
        <v>221</v>
      </c>
      <c r="M45" s="39">
        <v>258</v>
      </c>
      <c r="N45" s="39">
        <v>219</v>
      </c>
      <c r="O45" s="39">
        <v>209</v>
      </c>
      <c r="P45" s="208">
        <v>2537</v>
      </c>
      <c r="Q45" s="39">
        <v>195</v>
      </c>
      <c r="R45" s="39">
        <v>197</v>
      </c>
      <c r="S45" s="39">
        <v>239</v>
      </c>
      <c r="T45" s="39">
        <v>228</v>
      </c>
      <c r="U45" s="39">
        <v>222</v>
      </c>
      <c r="V45" s="39">
        <v>255</v>
      </c>
      <c r="W45" s="39">
        <v>218</v>
      </c>
      <c r="X45" s="39">
        <v>247</v>
      </c>
      <c r="Y45" s="39">
        <v>236</v>
      </c>
      <c r="Z45" s="39">
        <v>221</v>
      </c>
      <c r="AA45" s="39">
        <v>204</v>
      </c>
      <c r="AB45" s="39">
        <v>227</v>
      </c>
      <c r="AC45" s="226">
        <v>2689</v>
      </c>
      <c r="AD45" s="56">
        <v>232</v>
      </c>
      <c r="AE45" s="39">
        <v>187</v>
      </c>
      <c r="AF45" s="39">
        <v>268</v>
      </c>
      <c r="AG45" s="39">
        <v>205</v>
      </c>
      <c r="AH45" s="39">
        <v>252</v>
      </c>
      <c r="AI45" s="39">
        <v>209</v>
      </c>
      <c r="AJ45" s="39">
        <v>226</v>
      </c>
      <c r="AK45" s="39">
        <v>228</v>
      </c>
      <c r="AL45" s="39">
        <v>215</v>
      </c>
      <c r="AM45" s="39">
        <v>261</v>
      </c>
      <c r="AN45" s="39">
        <v>253</v>
      </c>
      <c r="AO45" s="39">
        <v>255</v>
      </c>
      <c r="AP45" s="208">
        <v>2791</v>
      </c>
      <c r="AQ45" s="39">
        <v>234</v>
      </c>
      <c r="AR45" s="39">
        <v>197</v>
      </c>
      <c r="AS45" s="236">
        <v>392</v>
      </c>
      <c r="AT45" s="29">
        <v>419</v>
      </c>
      <c r="AU45" s="67">
        <v>431</v>
      </c>
      <c r="AV45" s="183">
        <f t="shared" si="0"/>
        <v>2.8639618138424749</v>
      </c>
      <c r="AW45" s="119"/>
      <c r="AX45" s="119"/>
    </row>
    <row r="46" spans="1:50" ht="20.100000000000001" customHeight="1" x14ac:dyDescent="0.3">
      <c r="A46" s="285"/>
      <c r="B46" s="217"/>
      <c r="C46" s="239" t="s">
        <v>109</v>
      </c>
      <c r="D46" s="56">
        <v>2992</v>
      </c>
      <c r="E46" s="39">
        <v>2822</v>
      </c>
      <c r="F46" s="39">
        <v>3300</v>
      </c>
      <c r="G46" s="39">
        <v>3355</v>
      </c>
      <c r="H46" s="39">
        <v>3228</v>
      </c>
      <c r="I46" s="39">
        <v>3499</v>
      </c>
      <c r="J46" s="39">
        <v>3984</v>
      </c>
      <c r="K46" s="39">
        <v>3652</v>
      </c>
      <c r="L46" s="39">
        <v>3697</v>
      </c>
      <c r="M46" s="39">
        <v>4112</v>
      </c>
      <c r="N46" s="39">
        <v>3882</v>
      </c>
      <c r="O46" s="39">
        <v>4447</v>
      </c>
      <c r="P46" s="208">
        <v>42970</v>
      </c>
      <c r="Q46" s="39">
        <v>3728</v>
      </c>
      <c r="R46" s="39">
        <v>3739</v>
      </c>
      <c r="S46" s="39">
        <v>4780</v>
      </c>
      <c r="T46" s="39">
        <v>4738</v>
      </c>
      <c r="U46" s="39">
        <v>4625</v>
      </c>
      <c r="V46" s="39">
        <v>5097</v>
      </c>
      <c r="W46" s="39">
        <v>4848</v>
      </c>
      <c r="X46" s="39">
        <v>5645</v>
      </c>
      <c r="Y46" s="39">
        <v>5615</v>
      </c>
      <c r="Z46" s="39">
        <v>5601</v>
      </c>
      <c r="AA46" s="39">
        <v>5896</v>
      </c>
      <c r="AB46" s="39">
        <v>7332</v>
      </c>
      <c r="AC46" s="226">
        <v>61644</v>
      </c>
      <c r="AD46" s="56">
        <v>6463</v>
      </c>
      <c r="AE46" s="39">
        <v>5901</v>
      </c>
      <c r="AF46" s="39">
        <v>7636</v>
      </c>
      <c r="AG46" s="39">
        <v>5863</v>
      </c>
      <c r="AH46" s="39">
        <v>7118</v>
      </c>
      <c r="AI46" s="39">
        <v>6408</v>
      </c>
      <c r="AJ46" s="39">
        <v>5818</v>
      </c>
      <c r="AK46" s="39">
        <v>6279</v>
      </c>
      <c r="AL46" s="39">
        <v>5585</v>
      </c>
      <c r="AM46" s="39">
        <v>5996</v>
      </c>
      <c r="AN46" s="39">
        <v>5761</v>
      </c>
      <c r="AO46" s="39">
        <v>5732</v>
      </c>
      <c r="AP46" s="208">
        <v>74560</v>
      </c>
      <c r="AQ46" s="39">
        <v>5518</v>
      </c>
      <c r="AR46" s="39">
        <v>4915</v>
      </c>
      <c r="AS46" s="236">
        <v>7467</v>
      </c>
      <c r="AT46" s="29">
        <v>12364</v>
      </c>
      <c r="AU46" s="67">
        <v>10433</v>
      </c>
      <c r="AV46" s="183">
        <f t="shared" si="0"/>
        <v>-15.617923002264645</v>
      </c>
      <c r="AW46" s="119"/>
      <c r="AX46" s="119"/>
    </row>
    <row r="47" spans="1:50" ht="20.100000000000001" customHeight="1" x14ac:dyDescent="0.25">
      <c r="A47" s="285"/>
      <c r="B47" s="48"/>
      <c r="C47" s="55" t="s">
        <v>243</v>
      </c>
      <c r="D47" s="56">
        <v>869</v>
      </c>
      <c r="E47" s="39">
        <v>765</v>
      </c>
      <c r="F47" s="39">
        <v>934</v>
      </c>
      <c r="G47" s="39">
        <v>924</v>
      </c>
      <c r="H47" s="39">
        <v>879</v>
      </c>
      <c r="I47" s="39">
        <v>890</v>
      </c>
      <c r="J47" s="39">
        <v>968</v>
      </c>
      <c r="K47" s="39">
        <v>841</v>
      </c>
      <c r="L47" s="39">
        <v>945</v>
      </c>
      <c r="M47" s="39">
        <v>986</v>
      </c>
      <c r="N47" s="39">
        <v>908</v>
      </c>
      <c r="O47" s="39">
        <v>1038</v>
      </c>
      <c r="P47" s="208">
        <v>10947</v>
      </c>
      <c r="Q47" s="39">
        <v>870</v>
      </c>
      <c r="R47" s="39">
        <v>856</v>
      </c>
      <c r="S47" s="39">
        <v>1005</v>
      </c>
      <c r="T47" s="39">
        <v>969</v>
      </c>
      <c r="U47" s="39">
        <v>918</v>
      </c>
      <c r="V47" s="39">
        <v>1005</v>
      </c>
      <c r="W47" s="39">
        <v>962</v>
      </c>
      <c r="X47" s="39">
        <v>1114</v>
      </c>
      <c r="Y47" s="39">
        <v>1125</v>
      </c>
      <c r="Z47" s="39">
        <v>1090</v>
      </c>
      <c r="AA47" s="39">
        <v>1088</v>
      </c>
      <c r="AB47" s="39">
        <v>1107</v>
      </c>
      <c r="AC47" s="226">
        <v>12109</v>
      </c>
      <c r="AD47" s="56">
        <v>1046</v>
      </c>
      <c r="AE47" s="39">
        <v>937</v>
      </c>
      <c r="AF47" s="39">
        <v>1248</v>
      </c>
      <c r="AG47" s="39">
        <v>1063</v>
      </c>
      <c r="AH47" s="39">
        <v>1221</v>
      </c>
      <c r="AI47" s="39">
        <v>1122</v>
      </c>
      <c r="AJ47" s="39">
        <v>1179</v>
      </c>
      <c r="AK47" s="39">
        <v>1230</v>
      </c>
      <c r="AL47" s="39">
        <v>1226</v>
      </c>
      <c r="AM47" s="39">
        <v>1278</v>
      </c>
      <c r="AN47" s="39">
        <v>1224</v>
      </c>
      <c r="AO47" s="39">
        <v>1190</v>
      </c>
      <c r="AP47" s="208">
        <v>13964</v>
      </c>
      <c r="AQ47" s="39">
        <v>1274</v>
      </c>
      <c r="AR47" s="39">
        <v>1048</v>
      </c>
      <c r="AS47" s="236">
        <v>1726</v>
      </c>
      <c r="AT47" s="29">
        <v>1983</v>
      </c>
      <c r="AU47" s="67">
        <v>2322</v>
      </c>
      <c r="AV47" s="183">
        <f t="shared" si="0"/>
        <v>17.095310136157327</v>
      </c>
      <c r="AW47" s="119"/>
      <c r="AX47" s="119"/>
    </row>
    <row r="48" spans="1:50" ht="20.100000000000001" customHeight="1" x14ac:dyDescent="0.25">
      <c r="A48" s="285"/>
      <c r="B48" s="48"/>
      <c r="C48" s="218" t="s">
        <v>158</v>
      </c>
      <c r="D48" s="56">
        <v>424</v>
      </c>
      <c r="E48" s="39">
        <v>362</v>
      </c>
      <c r="F48" s="39">
        <v>464</v>
      </c>
      <c r="G48" s="39">
        <v>420</v>
      </c>
      <c r="H48" s="39">
        <v>384</v>
      </c>
      <c r="I48" s="39">
        <v>500</v>
      </c>
      <c r="J48" s="39">
        <v>555</v>
      </c>
      <c r="K48" s="39">
        <v>527</v>
      </c>
      <c r="L48" s="39">
        <v>557</v>
      </c>
      <c r="M48" s="39">
        <v>566</v>
      </c>
      <c r="N48" s="39">
        <v>502</v>
      </c>
      <c r="O48" s="39">
        <v>576</v>
      </c>
      <c r="P48" s="208">
        <v>5837</v>
      </c>
      <c r="Q48" s="39">
        <v>508</v>
      </c>
      <c r="R48" s="39">
        <v>495</v>
      </c>
      <c r="S48" s="39">
        <v>565</v>
      </c>
      <c r="T48" s="39">
        <v>530</v>
      </c>
      <c r="U48" s="39">
        <v>507</v>
      </c>
      <c r="V48" s="39">
        <v>508</v>
      </c>
      <c r="W48" s="39">
        <v>510</v>
      </c>
      <c r="X48" s="39">
        <v>549</v>
      </c>
      <c r="Y48" s="39">
        <v>534</v>
      </c>
      <c r="Z48" s="39">
        <v>506</v>
      </c>
      <c r="AA48" s="39">
        <v>511</v>
      </c>
      <c r="AB48" s="39">
        <v>542</v>
      </c>
      <c r="AC48" s="226">
        <v>6265</v>
      </c>
      <c r="AD48" s="56">
        <v>532</v>
      </c>
      <c r="AE48" s="39">
        <v>430</v>
      </c>
      <c r="AF48" s="39">
        <v>583</v>
      </c>
      <c r="AG48" s="39">
        <v>471</v>
      </c>
      <c r="AH48" s="39">
        <v>581</v>
      </c>
      <c r="AI48" s="39">
        <v>563</v>
      </c>
      <c r="AJ48" s="39">
        <v>529</v>
      </c>
      <c r="AK48" s="39">
        <v>626</v>
      </c>
      <c r="AL48" s="39">
        <v>573</v>
      </c>
      <c r="AM48" s="39">
        <v>615</v>
      </c>
      <c r="AN48" s="39">
        <v>588</v>
      </c>
      <c r="AO48" s="39">
        <v>581</v>
      </c>
      <c r="AP48" s="208">
        <v>6672</v>
      </c>
      <c r="AQ48" s="39">
        <v>596</v>
      </c>
      <c r="AR48" s="39">
        <v>488</v>
      </c>
      <c r="AS48" s="236">
        <v>1003</v>
      </c>
      <c r="AT48" s="29">
        <v>962</v>
      </c>
      <c r="AU48" s="67">
        <v>1084</v>
      </c>
      <c r="AV48" s="183">
        <f t="shared" si="0"/>
        <v>12.681912681912678</v>
      </c>
      <c r="AW48" s="119"/>
      <c r="AX48" s="119"/>
    </row>
    <row r="49" spans="1:50" ht="20.100000000000001" customHeight="1" thickBot="1" x14ac:dyDescent="0.3">
      <c r="A49" s="285"/>
      <c r="B49" s="48"/>
      <c r="C49" s="218" t="s">
        <v>241</v>
      </c>
      <c r="D49" s="56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208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226">
        <v>0</v>
      </c>
      <c r="AD49" s="56">
        <v>0</v>
      </c>
      <c r="AE49" s="39">
        <v>0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208">
        <v>0</v>
      </c>
      <c r="AQ49" s="39">
        <v>1</v>
      </c>
      <c r="AR49" s="39">
        <v>0</v>
      </c>
      <c r="AS49" s="236">
        <v>0</v>
      </c>
      <c r="AT49" s="29">
        <v>0</v>
      </c>
      <c r="AU49" s="67">
        <v>1</v>
      </c>
      <c r="AV49" s="183"/>
      <c r="AW49" s="119"/>
      <c r="AX49" s="119"/>
    </row>
    <row r="50" spans="1:50" s="376" customFormat="1" ht="20.100000000000001" customHeight="1" thickBot="1" x14ac:dyDescent="0.35">
      <c r="A50" s="285"/>
      <c r="B50" s="169" t="s">
        <v>52</v>
      </c>
      <c r="C50" s="167"/>
      <c r="D50" s="87">
        <v>1741</v>
      </c>
      <c r="E50" s="71">
        <v>1527</v>
      </c>
      <c r="F50" s="71">
        <v>1817</v>
      </c>
      <c r="G50" s="71">
        <v>1883</v>
      </c>
      <c r="H50" s="71">
        <v>1685</v>
      </c>
      <c r="I50" s="71">
        <v>1864</v>
      </c>
      <c r="J50" s="71">
        <v>2134</v>
      </c>
      <c r="K50" s="71">
        <v>2080</v>
      </c>
      <c r="L50" s="71">
        <v>2144</v>
      </c>
      <c r="M50" s="71">
        <v>2271</v>
      </c>
      <c r="N50" s="71">
        <v>2080</v>
      </c>
      <c r="O50" s="201">
        <v>2347</v>
      </c>
      <c r="P50" s="201">
        <v>23573</v>
      </c>
      <c r="Q50" s="71">
        <v>2023</v>
      </c>
      <c r="R50" s="71">
        <v>1980</v>
      </c>
      <c r="S50" s="71">
        <v>2279</v>
      </c>
      <c r="T50" s="71">
        <v>2288</v>
      </c>
      <c r="U50" s="71">
        <v>2247</v>
      </c>
      <c r="V50" s="71">
        <v>2367</v>
      </c>
      <c r="W50" s="71">
        <v>2293</v>
      </c>
      <c r="X50" s="71">
        <v>2499</v>
      </c>
      <c r="Y50" s="71">
        <v>2390</v>
      </c>
      <c r="Z50" s="71">
        <v>2277</v>
      </c>
      <c r="AA50" s="71">
        <v>2349</v>
      </c>
      <c r="AB50" s="71">
        <v>2329</v>
      </c>
      <c r="AC50" s="278">
        <v>27321</v>
      </c>
      <c r="AD50" s="87">
        <v>2174</v>
      </c>
      <c r="AE50" s="71">
        <v>1970</v>
      </c>
      <c r="AF50" s="71">
        <v>2464</v>
      </c>
      <c r="AG50" s="71">
        <v>2219</v>
      </c>
      <c r="AH50" s="71">
        <v>2601</v>
      </c>
      <c r="AI50" s="71">
        <v>2476</v>
      </c>
      <c r="AJ50" s="71">
        <v>2693</v>
      </c>
      <c r="AK50" s="71">
        <v>2465</v>
      </c>
      <c r="AL50" s="71">
        <v>2306</v>
      </c>
      <c r="AM50" s="71">
        <v>2393</v>
      </c>
      <c r="AN50" s="71">
        <v>2244</v>
      </c>
      <c r="AO50" s="71">
        <v>2269</v>
      </c>
      <c r="AP50" s="73">
        <v>28274</v>
      </c>
      <c r="AQ50" s="71">
        <v>2411</v>
      </c>
      <c r="AR50" s="71">
        <v>2016</v>
      </c>
      <c r="AS50" s="312">
        <v>4003</v>
      </c>
      <c r="AT50" s="302">
        <v>4144</v>
      </c>
      <c r="AU50" s="277">
        <v>4427</v>
      </c>
      <c r="AV50" s="78">
        <f t="shared" ref="AV50:AV52" si="1">((AU50/AT50)-1)*100</f>
        <v>6.8291505791505891</v>
      </c>
      <c r="AW50" s="119"/>
      <c r="AX50" s="119"/>
    </row>
    <row r="51" spans="1:50" ht="20.100000000000001" customHeight="1" x14ac:dyDescent="0.25">
      <c r="A51" s="285"/>
      <c r="B51" s="367"/>
      <c r="C51" s="54" t="s">
        <v>104</v>
      </c>
      <c r="D51" s="49">
        <v>14</v>
      </c>
      <c r="E51" s="23">
        <v>14</v>
      </c>
      <c r="F51" s="23">
        <v>15</v>
      </c>
      <c r="G51" s="23">
        <v>140</v>
      </c>
      <c r="H51" s="23">
        <v>19</v>
      </c>
      <c r="I51" s="23">
        <v>25</v>
      </c>
      <c r="J51" s="23">
        <v>34</v>
      </c>
      <c r="K51" s="23">
        <v>40</v>
      </c>
      <c r="L51" s="23">
        <v>36</v>
      </c>
      <c r="M51" s="23">
        <v>44</v>
      </c>
      <c r="N51" s="23">
        <v>52</v>
      </c>
      <c r="O51" s="23">
        <v>56</v>
      </c>
      <c r="P51" s="301">
        <v>489</v>
      </c>
      <c r="Q51" s="23">
        <v>54</v>
      </c>
      <c r="R51" s="23">
        <v>61</v>
      </c>
      <c r="S51" s="23">
        <v>62</v>
      </c>
      <c r="T51" s="23">
        <v>60</v>
      </c>
      <c r="U51" s="23">
        <v>68</v>
      </c>
      <c r="V51" s="23">
        <v>90</v>
      </c>
      <c r="W51" s="23">
        <v>67</v>
      </c>
      <c r="X51" s="23">
        <v>74</v>
      </c>
      <c r="Y51" s="23">
        <v>71</v>
      </c>
      <c r="Z51" s="23">
        <v>70</v>
      </c>
      <c r="AA51" s="23">
        <v>76</v>
      </c>
      <c r="AB51" s="23">
        <v>83</v>
      </c>
      <c r="AC51" s="263">
        <v>836</v>
      </c>
      <c r="AD51" s="49">
        <v>103</v>
      </c>
      <c r="AE51" s="23">
        <v>79</v>
      </c>
      <c r="AF51" s="23">
        <v>98</v>
      </c>
      <c r="AG51" s="23">
        <v>120</v>
      </c>
      <c r="AH51" s="23">
        <v>130</v>
      </c>
      <c r="AI51" s="23">
        <v>231</v>
      </c>
      <c r="AJ51" s="23">
        <v>377</v>
      </c>
      <c r="AK51" s="23">
        <v>122</v>
      </c>
      <c r="AL51" s="23">
        <v>122</v>
      </c>
      <c r="AM51" s="23">
        <v>86</v>
      </c>
      <c r="AN51" s="23">
        <v>138</v>
      </c>
      <c r="AO51" s="23">
        <v>113</v>
      </c>
      <c r="AP51" s="301">
        <v>1719</v>
      </c>
      <c r="AQ51" s="23">
        <v>138</v>
      </c>
      <c r="AR51" s="23">
        <v>102</v>
      </c>
      <c r="AS51" s="235">
        <v>115</v>
      </c>
      <c r="AT51" s="234">
        <v>182</v>
      </c>
      <c r="AU51" s="388">
        <v>240</v>
      </c>
      <c r="AV51" s="182">
        <f t="shared" si="1"/>
        <v>31.868131868131865</v>
      </c>
      <c r="AW51" s="119"/>
      <c r="AX51" s="119"/>
    </row>
    <row r="52" spans="1:50" ht="20.100000000000001" customHeight="1" x14ac:dyDescent="0.25">
      <c r="A52" s="285"/>
      <c r="B52" s="74"/>
      <c r="C52" s="75" t="s">
        <v>105</v>
      </c>
      <c r="D52" s="56">
        <v>0</v>
      </c>
      <c r="E52" s="39">
        <v>0</v>
      </c>
      <c r="F52" s="39">
        <v>0</v>
      </c>
      <c r="G52" s="39">
        <v>0</v>
      </c>
      <c r="H52" s="39">
        <v>0</v>
      </c>
      <c r="I52" s="39">
        <v>5</v>
      </c>
      <c r="J52" s="39">
        <v>10</v>
      </c>
      <c r="K52" s="39">
        <v>15</v>
      </c>
      <c r="L52" s="39">
        <v>17</v>
      </c>
      <c r="M52" s="39">
        <v>22</v>
      </c>
      <c r="N52" s="39">
        <v>19</v>
      </c>
      <c r="O52" s="39">
        <v>16</v>
      </c>
      <c r="P52" s="208">
        <v>104</v>
      </c>
      <c r="Q52" s="39">
        <v>19</v>
      </c>
      <c r="R52" s="39">
        <v>18</v>
      </c>
      <c r="S52" s="39">
        <v>7</v>
      </c>
      <c r="T52" s="39">
        <v>8</v>
      </c>
      <c r="U52" s="39">
        <v>11</v>
      </c>
      <c r="V52" s="39">
        <v>7</v>
      </c>
      <c r="W52" s="39">
        <v>2</v>
      </c>
      <c r="X52" s="39">
        <v>13</v>
      </c>
      <c r="Y52" s="39">
        <v>6</v>
      </c>
      <c r="Z52" s="39">
        <v>5</v>
      </c>
      <c r="AA52" s="39">
        <v>5</v>
      </c>
      <c r="AB52" s="39">
        <v>2</v>
      </c>
      <c r="AC52" s="226">
        <v>103</v>
      </c>
      <c r="AD52" s="56">
        <v>1</v>
      </c>
      <c r="AE52" s="39">
        <v>0</v>
      </c>
      <c r="AF52" s="39">
        <v>0</v>
      </c>
      <c r="AG52" s="39">
        <v>3</v>
      </c>
      <c r="AH52" s="39">
        <v>3</v>
      </c>
      <c r="AI52" s="39">
        <v>1</v>
      </c>
      <c r="AJ52" s="39">
        <v>1</v>
      </c>
      <c r="AK52" s="39">
        <v>5</v>
      </c>
      <c r="AL52" s="39">
        <v>4</v>
      </c>
      <c r="AM52" s="39">
        <v>4</v>
      </c>
      <c r="AN52" s="39">
        <v>1</v>
      </c>
      <c r="AO52" s="39">
        <v>1</v>
      </c>
      <c r="AP52" s="208">
        <v>24</v>
      </c>
      <c r="AQ52" s="39">
        <v>5</v>
      </c>
      <c r="AR52" s="39">
        <v>0</v>
      </c>
      <c r="AS52" s="236">
        <v>37</v>
      </c>
      <c r="AT52" s="29">
        <v>1</v>
      </c>
      <c r="AU52" s="67">
        <v>5</v>
      </c>
      <c r="AV52" s="183">
        <f t="shared" si="1"/>
        <v>400</v>
      </c>
      <c r="AW52" s="119"/>
      <c r="AX52" s="119"/>
    </row>
    <row r="53" spans="1:50" ht="20.100000000000001" customHeight="1" x14ac:dyDescent="0.25">
      <c r="A53" s="285"/>
      <c r="B53" s="74"/>
      <c r="C53" s="75" t="s">
        <v>106</v>
      </c>
      <c r="D53" s="56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2</v>
      </c>
      <c r="N53" s="39">
        <v>0</v>
      </c>
      <c r="O53" s="39">
        <v>0</v>
      </c>
      <c r="P53" s="208">
        <v>2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226">
        <v>0</v>
      </c>
      <c r="AD53" s="56">
        <v>0</v>
      </c>
      <c r="AE53" s="39">
        <v>1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208">
        <v>1</v>
      </c>
      <c r="AQ53" s="39">
        <v>0</v>
      </c>
      <c r="AR53" s="39">
        <v>0</v>
      </c>
      <c r="AS53" s="236">
        <v>0</v>
      </c>
      <c r="AT53" s="29">
        <v>1</v>
      </c>
      <c r="AU53" s="67">
        <v>0</v>
      </c>
      <c r="AV53" s="183"/>
      <c r="AW53" s="119"/>
      <c r="AX53" s="119"/>
    </row>
    <row r="54" spans="1:50" ht="20.100000000000001" customHeight="1" x14ac:dyDescent="0.25">
      <c r="A54" s="285"/>
      <c r="B54" s="74"/>
      <c r="C54" s="218" t="s">
        <v>157</v>
      </c>
      <c r="D54" s="56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08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226">
        <v>0</v>
      </c>
      <c r="AD54" s="56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208">
        <v>0</v>
      </c>
      <c r="AQ54" s="39">
        <v>0</v>
      </c>
      <c r="AR54" s="39">
        <v>0</v>
      </c>
      <c r="AS54" s="236">
        <v>0</v>
      </c>
      <c r="AT54" s="29">
        <v>0</v>
      </c>
      <c r="AU54" s="67">
        <v>0</v>
      </c>
      <c r="AV54" s="183"/>
      <c r="AW54" s="119"/>
      <c r="AX54" s="119"/>
    </row>
    <row r="55" spans="1:50" ht="20.100000000000001" customHeight="1" x14ac:dyDescent="0.25">
      <c r="A55" s="285"/>
      <c r="B55" s="74"/>
      <c r="C55" s="55" t="s">
        <v>107</v>
      </c>
      <c r="D55" s="56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08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226">
        <v>0</v>
      </c>
      <c r="AD55" s="56">
        <v>0</v>
      </c>
      <c r="AE55" s="39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  <c r="AN55" s="39">
        <v>0</v>
      </c>
      <c r="AO55" s="39">
        <v>0</v>
      </c>
      <c r="AP55" s="208">
        <v>0</v>
      </c>
      <c r="AQ55" s="39">
        <v>0</v>
      </c>
      <c r="AR55" s="39">
        <v>0</v>
      </c>
      <c r="AS55" s="236">
        <v>0</v>
      </c>
      <c r="AT55" s="29">
        <v>0</v>
      </c>
      <c r="AU55" s="67">
        <v>0</v>
      </c>
      <c r="AV55" s="183"/>
      <c r="AW55" s="119"/>
      <c r="AX55" s="119"/>
    </row>
    <row r="56" spans="1:50" ht="20.100000000000001" customHeight="1" x14ac:dyDescent="0.25">
      <c r="A56" s="285"/>
      <c r="B56" s="74"/>
      <c r="C56" s="75" t="s">
        <v>242</v>
      </c>
      <c r="D56" s="56">
        <v>101</v>
      </c>
      <c r="E56" s="39">
        <v>86</v>
      </c>
      <c r="F56" s="39">
        <v>113</v>
      </c>
      <c r="G56" s="39">
        <v>112</v>
      </c>
      <c r="H56" s="39">
        <v>88</v>
      </c>
      <c r="I56" s="39">
        <v>124</v>
      </c>
      <c r="J56" s="39">
        <v>119</v>
      </c>
      <c r="K56" s="39">
        <v>101</v>
      </c>
      <c r="L56" s="39">
        <v>113</v>
      </c>
      <c r="M56" s="39">
        <v>122</v>
      </c>
      <c r="N56" s="39">
        <v>107</v>
      </c>
      <c r="O56" s="39">
        <v>118</v>
      </c>
      <c r="P56" s="208">
        <v>1304</v>
      </c>
      <c r="Q56" s="39">
        <v>118</v>
      </c>
      <c r="R56" s="39">
        <v>71</v>
      </c>
      <c r="S56" s="39">
        <v>130</v>
      </c>
      <c r="T56" s="39">
        <v>143</v>
      </c>
      <c r="U56" s="39">
        <v>132</v>
      </c>
      <c r="V56" s="39">
        <v>133</v>
      </c>
      <c r="W56" s="39">
        <v>123</v>
      </c>
      <c r="X56" s="39">
        <v>121</v>
      </c>
      <c r="Y56" s="39">
        <v>122</v>
      </c>
      <c r="Z56" s="39">
        <v>101</v>
      </c>
      <c r="AA56" s="39">
        <v>100</v>
      </c>
      <c r="AB56" s="39">
        <v>88</v>
      </c>
      <c r="AC56" s="226">
        <v>1382</v>
      </c>
      <c r="AD56" s="56">
        <v>105</v>
      </c>
      <c r="AE56" s="39">
        <v>96</v>
      </c>
      <c r="AF56" s="39">
        <v>85</v>
      </c>
      <c r="AG56" s="39">
        <v>88</v>
      </c>
      <c r="AH56" s="39">
        <v>102</v>
      </c>
      <c r="AI56" s="39">
        <v>86</v>
      </c>
      <c r="AJ56" s="39">
        <v>97</v>
      </c>
      <c r="AK56" s="39">
        <v>72</v>
      </c>
      <c r="AL56" s="39">
        <v>77</v>
      </c>
      <c r="AM56" s="39">
        <v>86</v>
      </c>
      <c r="AN56" s="39">
        <v>72</v>
      </c>
      <c r="AO56" s="39">
        <v>97</v>
      </c>
      <c r="AP56" s="208">
        <v>1063</v>
      </c>
      <c r="AQ56" s="39">
        <v>85</v>
      </c>
      <c r="AR56" s="39">
        <v>77</v>
      </c>
      <c r="AS56" s="236">
        <v>189</v>
      </c>
      <c r="AT56" s="29">
        <v>201</v>
      </c>
      <c r="AU56" s="67">
        <v>162</v>
      </c>
      <c r="AV56" s="183">
        <f t="shared" ref="AV56:AV59" si="2">((AU56/AT56)-1)*100</f>
        <v>-19.402985074626866</v>
      </c>
      <c r="AW56" s="119"/>
      <c r="AX56" s="119"/>
    </row>
    <row r="57" spans="1:50" ht="20.100000000000001" customHeight="1" x14ac:dyDescent="0.25">
      <c r="A57" s="285"/>
      <c r="B57" s="48"/>
      <c r="C57" s="55" t="s">
        <v>109</v>
      </c>
      <c r="D57" s="56">
        <v>452</v>
      </c>
      <c r="E57" s="39">
        <v>375</v>
      </c>
      <c r="F57" s="39">
        <v>418</v>
      </c>
      <c r="G57" s="39">
        <v>413</v>
      </c>
      <c r="H57" s="39">
        <v>383</v>
      </c>
      <c r="I57" s="39">
        <v>405</v>
      </c>
      <c r="J57" s="39">
        <v>499</v>
      </c>
      <c r="K57" s="39">
        <v>598</v>
      </c>
      <c r="L57" s="39">
        <v>556</v>
      </c>
      <c r="M57" s="39">
        <v>638</v>
      </c>
      <c r="N57" s="39">
        <v>582</v>
      </c>
      <c r="O57" s="39">
        <v>716</v>
      </c>
      <c r="P57" s="208">
        <v>6035</v>
      </c>
      <c r="Q57" s="39">
        <v>581</v>
      </c>
      <c r="R57" s="39">
        <v>604</v>
      </c>
      <c r="S57" s="39">
        <v>668</v>
      </c>
      <c r="T57" s="39">
        <v>740</v>
      </c>
      <c r="U57" s="39">
        <v>714</v>
      </c>
      <c r="V57" s="39">
        <v>753</v>
      </c>
      <c r="W57" s="39">
        <v>762</v>
      </c>
      <c r="X57" s="39">
        <v>810</v>
      </c>
      <c r="Y57" s="39">
        <v>761</v>
      </c>
      <c r="Z57" s="39">
        <v>712</v>
      </c>
      <c r="AA57" s="39">
        <v>776</v>
      </c>
      <c r="AB57" s="39">
        <v>731</v>
      </c>
      <c r="AC57" s="226">
        <v>8612</v>
      </c>
      <c r="AD57" s="56">
        <v>640</v>
      </c>
      <c r="AE57" s="39">
        <v>596</v>
      </c>
      <c r="AF57" s="39">
        <v>707</v>
      </c>
      <c r="AG57" s="39">
        <v>672</v>
      </c>
      <c r="AH57" s="39">
        <v>815</v>
      </c>
      <c r="AI57" s="39">
        <v>738</v>
      </c>
      <c r="AJ57" s="39">
        <v>741</v>
      </c>
      <c r="AK57" s="39">
        <v>754</v>
      </c>
      <c r="AL57" s="39">
        <v>683</v>
      </c>
      <c r="AM57" s="39">
        <v>693</v>
      </c>
      <c r="AN57" s="39">
        <v>583</v>
      </c>
      <c r="AO57" s="39">
        <v>672</v>
      </c>
      <c r="AP57" s="208">
        <v>8294</v>
      </c>
      <c r="AQ57" s="39">
        <v>647</v>
      </c>
      <c r="AR57" s="39">
        <v>587</v>
      </c>
      <c r="AS57" s="236">
        <v>1185</v>
      </c>
      <c r="AT57" s="29">
        <v>1236</v>
      </c>
      <c r="AU57" s="67">
        <v>1234</v>
      </c>
      <c r="AV57" s="183">
        <f t="shared" si="2"/>
        <v>-0.16181229773463146</v>
      </c>
      <c r="AW57" s="119"/>
      <c r="AX57" s="119"/>
    </row>
    <row r="58" spans="1:50" ht="20.100000000000001" customHeight="1" x14ac:dyDescent="0.25">
      <c r="A58" s="285"/>
      <c r="B58" s="48"/>
      <c r="C58" s="55" t="s">
        <v>243</v>
      </c>
      <c r="D58" s="56">
        <v>761</v>
      </c>
      <c r="E58" s="39">
        <v>681</v>
      </c>
      <c r="F58" s="39">
        <v>843</v>
      </c>
      <c r="G58" s="39">
        <v>830</v>
      </c>
      <c r="H58" s="39">
        <v>807</v>
      </c>
      <c r="I58" s="39">
        <v>808</v>
      </c>
      <c r="J58" s="39">
        <v>887</v>
      </c>
      <c r="K58" s="39">
        <v>781</v>
      </c>
      <c r="L58" s="39">
        <v>868</v>
      </c>
      <c r="M58" s="39">
        <v>873</v>
      </c>
      <c r="N58" s="39">
        <v>801</v>
      </c>
      <c r="O58" s="39">
        <v>879</v>
      </c>
      <c r="P58" s="208">
        <v>9819</v>
      </c>
      <c r="Q58" s="39">
        <v>755</v>
      </c>
      <c r="R58" s="39">
        <v>744</v>
      </c>
      <c r="S58" s="39">
        <v>867</v>
      </c>
      <c r="T58" s="39">
        <v>834</v>
      </c>
      <c r="U58" s="39">
        <v>817</v>
      </c>
      <c r="V58" s="39">
        <v>874</v>
      </c>
      <c r="W58" s="39">
        <v>843</v>
      </c>
      <c r="X58" s="39">
        <v>928</v>
      </c>
      <c r="Y58" s="39">
        <v>909</v>
      </c>
      <c r="Z58" s="39">
        <v>885</v>
      </c>
      <c r="AA58" s="39">
        <v>885</v>
      </c>
      <c r="AB58" s="39">
        <v>899</v>
      </c>
      <c r="AC58" s="226">
        <v>10240</v>
      </c>
      <c r="AD58" s="56">
        <v>833</v>
      </c>
      <c r="AE58" s="39">
        <v>762</v>
      </c>
      <c r="AF58" s="39">
        <v>994</v>
      </c>
      <c r="AG58" s="39">
        <v>854</v>
      </c>
      <c r="AH58" s="39">
        <v>989</v>
      </c>
      <c r="AI58" s="39">
        <v>891</v>
      </c>
      <c r="AJ58" s="39">
        <v>967</v>
      </c>
      <c r="AK58" s="39">
        <v>953</v>
      </c>
      <c r="AL58" s="39">
        <v>891</v>
      </c>
      <c r="AM58" s="39">
        <v>934</v>
      </c>
      <c r="AN58" s="39">
        <v>894</v>
      </c>
      <c r="AO58" s="39">
        <v>855</v>
      </c>
      <c r="AP58" s="208">
        <v>10817</v>
      </c>
      <c r="AQ58" s="39">
        <v>941</v>
      </c>
      <c r="AR58" s="39">
        <v>766</v>
      </c>
      <c r="AS58" s="236">
        <v>1499</v>
      </c>
      <c r="AT58" s="29">
        <v>1595</v>
      </c>
      <c r="AU58" s="67">
        <v>1707</v>
      </c>
      <c r="AV58" s="183">
        <f t="shared" si="2"/>
        <v>7.0219435736677216</v>
      </c>
      <c r="AW58" s="119"/>
      <c r="AX58" s="119"/>
    </row>
    <row r="59" spans="1:50" ht="20.100000000000001" customHeight="1" thickBot="1" x14ac:dyDescent="0.3">
      <c r="A59" s="285"/>
      <c r="B59" s="368"/>
      <c r="C59" s="369" t="s">
        <v>158</v>
      </c>
      <c r="D59" s="126">
        <v>413</v>
      </c>
      <c r="E59" s="127">
        <v>371</v>
      </c>
      <c r="F59" s="127">
        <v>428</v>
      </c>
      <c r="G59" s="127">
        <v>388</v>
      </c>
      <c r="H59" s="127">
        <v>388</v>
      </c>
      <c r="I59" s="127">
        <v>497</v>
      </c>
      <c r="J59" s="127">
        <v>585</v>
      </c>
      <c r="K59" s="127">
        <v>545</v>
      </c>
      <c r="L59" s="127">
        <v>554</v>
      </c>
      <c r="M59" s="127">
        <v>570</v>
      </c>
      <c r="N59" s="127">
        <v>519</v>
      </c>
      <c r="O59" s="127">
        <v>562</v>
      </c>
      <c r="P59" s="200">
        <v>5820</v>
      </c>
      <c r="Q59" s="127">
        <v>496</v>
      </c>
      <c r="R59" s="127">
        <v>482</v>
      </c>
      <c r="S59" s="127">
        <v>545</v>
      </c>
      <c r="T59" s="127">
        <v>503</v>
      </c>
      <c r="U59" s="127">
        <v>505</v>
      </c>
      <c r="V59" s="127">
        <v>510</v>
      </c>
      <c r="W59" s="127">
        <v>496</v>
      </c>
      <c r="X59" s="127">
        <v>553</v>
      </c>
      <c r="Y59" s="127">
        <v>521</v>
      </c>
      <c r="Z59" s="127">
        <v>504</v>
      </c>
      <c r="AA59" s="127">
        <v>507</v>
      </c>
      <c r="AB59" s="127">
        <v>526</v>
      </c>
      <c r="AC59" s="297">
        <v>6148</v>
      </c>
      <c r="AD59" s="126">
        <v>492</v>
      </c>
      <c r="AE59" s="127">
        <v>436</v>
      </c>
      <c r="AF59" s="127">
        <v>580</v>
      </c>
      <c r="AG59" s="127">
        <v>482</v>
      </c>
      <c r="AH59" s="127">
        <v>562</v>
      </c>
      <c r="AI59" s="127">
        <v>529</v>
      </c>
      <c r="AJ59" s="127">
        <v>510</v>
      </c>
      <c r="AK59" s="127">
        <v>559</v>
      </c>
      <c r="AL59" s="127">
        <v>529</v>
      </c>
      <c r="AM59" s="127">
        <v>590</v>
      </c>
      <c r="AN59" s="127">
        <v>556</v>
      </c>
      <c r="AO59" s="127">
        <v>531</v>
      </c>
      <c r="AP59" s="200">
        <v>6356</v>
      </c>
      <c r="AQ59" s="127">
        <v>595</v>
      </c>
      <c r="AR59" s="127">
        <v>484</v>
      </c>
      <c r="AS59" s="386">
        <v>978</v>
      </c>
      <c r="AT59" s="241">
        <v>928</v>
      </c>
      <c r="AU59" s="385">
        <v>1079</v>
      </c>
      <c r="AV59" s="184">
        <f t="shared" si="2"/>
        <v>16.271551724137922</v>
      </c>
      <c r="AW59" s="119"/>
      <c r="AX59" s="119"/>
    </row>
    <row r="60" spans="1:50" ht="20.100000000000001" customHeight="1" x14ac:dyDescent="0.25">
      <c r="A60" s="285"/>
      <c r="B60" s="359"/>
      <c r="C60" s="359"/>
      <c r="D60" s="61"/>
      <c r="E60" s="190"/>
      <c r="F60" s="61"/>
      <c r="G60" s="61"/>
      <c r="H60" s="61"/>
      <c r="I60" s="61"/>
      <c r="J60" s="61"/>
      <c r="K60" s="61"/>
      <c r="L60" s="61"/>
      <c r="M60" s="61"/>
      <c r="N60" s="190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2"/>
      <c r="AT60" s="237"/>
      <c r="AU60" s="237"/>
      <c r="AV60" s="117"/>
      <c r="AW60" s="119"/>
      <c r="AX60" s="119"/>
    </row>
    <row r="61" spans="1:50" ht="20.100000000000001" customHeight="1" x14ac:dyDescent="0.25">
      <c r="A61" s="285"/>
      <c r="B61" s="500" t="s">
        <v>161</v>
      </c>
      <c r="C61" s="50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2"/>
      <c r="AT61" s="237"/>
      <c r="AU61" s="237"/>
      <c r="AV61" s="117"/>
      <c r="AW61" s="119"/>
      <c r="AX61" s="119"/>
    </row>
    <row r="62" spans="1:50" ht="20.100000000000001" customHeight="1" thickBot="1" x14ac:dyDescent="0.3">
      <c r="A62" s="285"/>
      <c r="B62" s="146" t="s">
        <v>167</v>
      </c>
      <c r="C62" s="146"/>
      <c r="D62" s="60"/>
      <c r="E62" s="176"/>
      <c r="F62" s="60"/>
      <c r="G62" s="60"/>
      <c r="H62" s="60"/>
      <c r="I62" s="60"/>
      <c r="J62" s="60"/>
      <c r="K62" s="60"/>
      <c r="L62" s="60"/>
      <c r="M62" s="60"/>
      <c r="N62" s="176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38"/>
      <c r="AT62" s="237"/>
      <c r="AU62" s="251"/>
      <c r="AV62" s="38"/>
      <c r="AW62" s="119"/>
      <c r="AX62" s="119"/>
    </row>
    <row r="63" spans="1:50" ht="20.100000000000001" customHeight="1" thickBot="1" x14ac:dyDescent="0.35">
      <c r="A63" s="285"/>
      <c r="B63" s="155"/>
      <c r="C63" s="150" t="s">
        <v>174</v>
      </c>
      <c r="D63" s="151">
        <v>11170.279958187999</v>
      </c>
      <c r="E63" s="152">
        <v>10221.0603266866</v>
      </c>
      <c r="F63" s="152">
        <v>11374.769059807</v>
      </c>
      <c r="G63" s="152">
        <v>11617.0440558264</v>
      </c>
      <c r="H63" s="152">
        <v>11398.696467574002</v>
      </c>
      <c r="I63" s="152">
        <v>12664.330652037001</v>
      </c>
      <c r="J63" s="152">
        <v>12985.378455226599</v>
      </c>
      <c r="K63" s="152">
        <v>11335.435346825401</v>
      </c>
      <c r="L63" s="152">
        <v>12901.3503360792</v>
      </c>
      <c r="M63" s="152">
        <v>14645.3855617382</v>
      </c>
      <c r="N63" s="152">
        <v>13282.459124585002</v>
      </c>
      <c r="O63" s="152">
        <v>17535.248897725</v>
      </c>
      <c r="P63" s="207">
        <v>151131.43824229841</v>
      </c>
      <c r="Q63" s="152">
        <v>12490.969616561599</v>
      </c>
      <c r="R63" s="152">
        <v>11965.586594665599</v>
      </c>
      <c r="S63" s="152">
        <v>14567.517097040802</v>
      </c>
      <c r="T63" s="152">
        <v>14383.751715024602</v>
      </c>
      <c r="U63" s="152">
        <v>14347.5849145544</v>
      </c>
      <c r="V63" s="152">
        <v>15067.8999328832</v>
      </c>
      <c r="W63" s="152">
        <v>13088.7078636036</v>
      </c>
      <c r="X63" s="152">
        <v>14142.541514921399</v>
      </c>
      <c r="Y63" s="152">
        <v>14805.832660040598</v>
      </c>
      <c r="Z63" s="152">
        <v>14118.707724653199</v>
      </c>
      <c r="AA63" s="152">
        <v>15051.354516584401</v>
      </c>
      <c r="AB63" s="152">
        <v>18614.103737994199</v>
      </c>
      <c r="AC63" s="207">
        <v>172644.5578885276</v>
      </c>
      <c r="AD63" s="152">
        <v>13138.779274355798</v>
      </c>
      <c r="AE63" s="152">
        <v>11640.652396661801</v>
      </c>
      <c r="AF63" s="152">
        <v>15199.281615996602</v>
      </c>
      <c r="AG63" s="152">
        <v>14732.999838174197</v>
      </c>
      <c r="AH63" s="152">
        <v>15374.4526030534</v>
      </c>
      <c r="AI63" s="152">
        <v>14765.01513931</v>
      </c>
      <c r="AJ63" s="152">
        <v>15120.2989388402</v>
      </c>
      <c r="AK63" s="152">
        <v>15426.070153547</v>
      </c>
      <c r="AL63" s="152">
        <v>15861.123791912803</v>
      </c>
      <c r="AM63" s="152">
        <v>16691.491283183601</v>
      </c>
      <c r="AN63" s="152">
        <v>16532.455021797403</v>
      </c>
      <c r="AO63" s="152">
        <v>19210.812822511398</v>
      </c>
      <c r="AP63" s="207">
        <v>183693.43287934415</v>
      </c>
      <c r="AQ63" s="152">
        <v>16287.519589367199</v>
      </c>
      <c r="AR63" s="152">
        <v>13421.042122104001</v>
      </c>
      <c r="AS63" s="151">
        <v>24456.556211227198</v>
      </c>
      <c r="AT63" s="193">
        <v>24779.431671017599</v>
      </c>
      <c r="AU63" s="194">
        <v>29708.5617114712</v>
      </c>
      <c r="AV63" s="291">
        <f t="shared" ref="AV63:AV85" si="3">((AU63/AT63)-1)*100</f>
        <v>19.892022165378332</v>
      </c>
      <c r="AW63" s="119"/>
      <c r="AX63" s="119"/>
    </row>
    <row r="64" spans="1:50" ht="20.100000000000001" customHeight="1" x14ac:dyDescent="0.2">
      <c r="A64" s="285"/>
      <c r="B64" s="19" t="s">
        <v>168</v>
      </c>
      <c r="C64" s="20"/>
      <c r="D64" s="141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360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360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360"/>
      <c r="AQ64" s="142"/>
      <c r="AR64" s="142"/>
      <c r="AS64" s="141"/>
      <c r="AT64" s="234"/>
      <c r="AU64" s="388"/>
      <c r="AV64" s="360"/>
      <c r="AW64" s="119"/>
      <c r="AX64" s="119"/>
    </row>
    <row r="65" spans="1:50" ht="20.100000000000001" customHeight="1" x14ac:dyDescent="0.25">
      <c r="A65" s="285"/>
      <c r="B65" s="510" t="s">
        <v>39</v>
      </c>
      <c r="C65" s="511"/>
      <c r="D65" s="56">
        <v>9676.1721070499989</v>
      </c>
      <c r="E65" s="39">
        <v>8825.0421714500008</v>
      </c>
      <c r="F65" s="39">
        <v>9804.1320560599997</v>
      </c>
      <c r="G65" s="39">
        <v>9654.2468529199996</v>
      </c>
      <c r="H65" s="39">
        <v>9725.3174534000009</v>
      </c>
      <c r="I65" s="39">
        <v>11018.002514310001</v>
      </c>
      <c r="J65" s="39">
        <v>11605.665878579999</v>
      </c>
      <c r="K65" s="39">
        <v>9964.4861006400006</v>
      </c>
      <c r="L65" s="39">
        <v>11701.639800520001</v>
      </c>
      <c r="M65" s="39">
        <v>12741.28293297</v>
      </c>
      <c r="N65" s="39">
        <v>11804.746632630002</v>
      </c>
      <c r="O65" s="39">
        <v>14514.53998465</v>
      </c>
      <c r="P65" s="208">
        <v>131035.27448518001</v>
      </c>
      <c r="Q65" s="39">
        <v>10942.671450889999</v>
      </c>
      <c r="R65" s="39">
        <v>10470.219709479999</v>
      </c>
      <c r="S65" s="39">
        <v>12327.573835860001</v>
      </c>
      <c r="T65" s="39">
        <v>11856.839480690001</v>
      </c>
      <c r="U65" s="39">
        <v>12150.848840229999</v>
      </c>
      <c r="V65" s="39">
        <v>13044.69683273</v>
      </c>
      <c r="W65" s="39">
        <v>11578.83182254</v>
      </c>
      <c r="X65" s="39">
        <v>12412.293422549999</v>
      </c>
      <c r="Y65" s="39">
        <v>13190.368967359998</v>
      </c>
      <c r="Z65" s="39">
        <v>12583.321951349999</v>
      </c>
      <c r="AA65" s="39">
        <v>13344.40406089</v>
      </c>
      <c r="AB65" s="39">
        <v>16795.14888972</v>
      </c>
      <c r="AC65" s="208">
        <v>150697.21926429</v>
      </c>
      <c r="AD65" s="39">
        <v>11786.130061619999</v>
      </c>
      <c r="AE65" s="39">
        <v>10279.919441560001</v>
      </c>
      <c r="AF65" s="39">
        <v>13514.928430630001</v>
      </c>
      <c r="AG65" s="39">
        <v>13259.905445259998</v>
      </c>
      <c r="AH65" s="39">
        <v>13606.91262664</v>
      </c>
      <c r="AI65" s="39">
        <v>13030.15422509</v>
      </c>
      <c r="AJ65" s="39">
        <v>13708.199381169999</v>
      </c>
      <c r="AK65" s="39">
        <v>13883.296960600001</v>
      </c>
      <c r="AL65" s="39">
        <v>14076.879833560002</v>
      </c>
      <c r="AM65" s="39">
        <v>15188.556852110001</v>
      </c>
      <c r="AN65" s="39">
        <v>14821.079858900002</v>
      </c>
      <c r="AO65" s="39">
        <v>17440.357162249999</v>
      </c>
      <c r="AP65" s="208">
        <v>164596.32027938997</v>
      </c>
      <c r="AQ65" s="39">
        <v>14762.595303029999</v>
      </c>
      <c r="AR65" s="39">
        <v>12305.341213600001</v>
      </c>
      <c r="AS65" s="56">
        <v>21412.891160369996</v>
      </c>
      <c r="AT65" s="29">
        <v>22066.049503180002</v>
      </c>
      <c r="AU65" s="67">
        <v>27067.936516629998</v>
      </c>
      <c r="AV65" s="178">
        <f t="shared" si="3"/>
        <v>22.667795668314628</v>
      </c>
      <c r="AW65" s="119"/>
      <c r="AX65" s="119"/>
    </row>
    <row r="66" spans="1:50" ht="20.100000000000001" customHeight="1" x14ac:dyDescent="0.2">
      <c r="A66" s="285"/>
      <c r="B66" s="27" t="s">
        <v>169</v>
      </c>
      <c r="C66" s="32"/>
      <c r="D66" s="313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309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309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309"/>
      <c r="AQ66" s="212"/>
      <c r="AR66" s="212"/>
      <c r="AS66" s="391"/>
      <c r="AT66" s="29"/>
      <c r="AU66" s="67"/>
      <c r="AV66" s="179"/>
      <c r="AW66" s="119"/>
      <c r="AX66" s="119"/>
    </row>
    <row r="67" spans="1:50" ht="20.100000000000001" customHeight="1" thickBot="1" x14ac:dyDescent="0.3">
      <c r="A67" s="285"/>
      <c r="B67" s="510" t="s">
        <v>39</v>
      </c>
      <c r="C67" s="511"/>
      <c r="D67" s="316">
        <v>1494.1078511380001</v>
      </c>
      <c r="E67" s="215">
        <v>1396.0181552366</v>
      </c>
      <c r="F67" s="215">
        <v>1570.6370037470001</v>
      </c>
      <c r="G67" s="215">
        <v>1962.7972029064001</v>
      </c>
      <c r="H67" s="215">
        <v>1673.3790141740001</v>
      </c>
      <c r="I67" s="215">
        <v>1646.328137727</v>
      </c>
      <c r="J67" s="215">
        <v>1379.7125766466002</v>
      </c>
      <c r="K67" s="215">
        <v>1370.9492461853999</v>
      </c>
      <c r="L67" s="215">
        <v>1199.7105355592</v>
      </c>
      <c r="M67" s="215">
        <v>1904.1026287682002</v>
      </c>
      <c r="N67" s="215">
        <v>1477.7124919550001</v>
      </c>
      <c r="O67" s="215">
        <v>3020.7089130750001</v>
      </c>
      <c r="P67" s="208">
        <v>20096.1637571184</v>
      </c>
      <c r="Q67" s="215">
        <v>1548.2981656716001</v>
      </c>
      <c r="R67" s="215">
        <v>1495.3668851856003</v>
      </c>
      <c r="S67" s="215">
        <v>2239.9432611808002</v>
      </c>
      <c r="T67" s="215">
        <v>2526.9122343346003</v>
      </c>
      <c r="U67" s="215">
        <v>2196.7360743244003</v>
      </c>
      <c r="V67" s="215">
        <v>2023.2031001532</v>
      </c>
      <c r="W67" s="215">
        <v>1509.8760410636</v>
      </c>
      <c r="X67" s="215">
        <v>1730.2480923714002</v>
      </c>
      <c r="Y67" s="215">
        <v>1615.4636926805999</v>
      </c>
      <c r="Z67" s="215">
        <v>1535.3857733032</v>
      </c>
      <c r="AA67" s="215">
        <v>1706.9504556944003</v>
      </c>
      <c r="AB67" s="215">
        <v>1818.9548482742</v>
      </c>
      <c r="AC67" s="324">
        <v>21947.338624237604</v>
      </c>
      <c r="AD67" s="215">
        <v>1352.6492127358001</v>
      </c>
      <c r="AE67" s="215">
        <v>1360.7329551017999</v>
      </c>
      <c r="AF67" s="215">
        <v>1684.3531853666</v>
      </c>
      <c r="AG67" s="215">
        <v>1473.0943929142002</v>
      </c>
      <c r="AH67" s="215">
        <v>1767.5399764133999</v>
      </c>
      <c r="AI67" s="215">
        <v>1734.86091422</v>
      </c>
      <c r="AJ67" s="215">
        <v>1412.0995576702001</v>
      </c>
      <c r="AK67" s="215">
        <v>1542.7731929469999</v>
      </c>
      <c r="AL67" s="215">
        <v>1784.2439583528003</v>
      </c>
      <c r="AM67" s="215">
        <v>1502.9344310736001</v>
      </c>
      <c r="AN67" s="215">
        <v>1711.3751628974003</v>
      </c>
      <c r="AO67" s="215">
        <v>1770.4556602614</v>
      </c>
      <c r="AP67" s="324">
        <v>19097.112599954198</v>
      </c>
      <c r="AQ67" s="215">
        <v>1524.9242863371999</v>
      </c>
      <c r="AR67" s="215">
        <v>1115.7009085040002</v>
      </c>
      <c r="AS67" s="56">
        <v>3043.6650508572002</v>
      </c>
      <c r="AT67" s="29">
        <v>2713.3821678375998</v>
      </c>
      <c r="AU67" s="67">
        <v>2640.6251948412</v>
      </c>
      <c r="AV67" s="178">
        <f t="shared" si="3"/>
        <v>-2.6814126612464073</v>
      </c>
      <c r="AW67" s="119"/>
      <c r="AX67" s="119"/>
    </row>
    <row r="68" spans="1:50" ht="20.100000000000001" customHeight="1" thickBot="1" x14ac:dyDescent="0.35">
      <c r="A68" s="285"/>
      <c r="B68" s="155"/>
      <c r="C68" s="150" t="s">
        <v>175</v>
      </c>
      <c r="D68" s="151">
        <v>5886.2902479425993</v>
      </c>
      <c r="E68" s="152">
        <v>5122.8544640001946</v>
      </c>
      <c r="F68" s="152">
        <v>5367.119563631607</v>
      </c>
      <c r="G68" s="152">
        <v>5710.4367442568009</v>
      </c>
      <c r="H68" s="152">
        <v>5403.6072851418085</v>
      </c>
      <c r="I68" s="152">
        <v>6917.4331595643816</v>
      </c>
      <c r="J68" s="152">
        <v>6759.8114339882031</v>
      </c>
      <c r="K68" s="152">
        <v>6220.4835068111988</v>
      </c>
      <c r="L68" s="152">
        <v>6261.8624814928189</v>
      </c>
      <c r="M68" s="152">
        <v>6874.8372488524265</v>
      </c>
      <c r="N68" s="152">
        <v>5967.5397932998003</v>
      </c>
      <c r="O68" s="152">
        <v>8235.3935959640112</v>
      </c>
      <c r="P68" s="207">
        <v>74727.669524945857</v>
      </c>
      <c r="Q68" s="152">
        <v>6359.9704633570109</v>
      </c>
      <c r="R68" s="152">
        <v>5773.6489797454014</v>
      </c>
      <c r="S68" s="152">
        <v>6301.5063716218046</v>
      </c>
      <c r="T68" s="152">
        <v>7158.7384497226067</v>
      </c>
      <c r="U68" s="152">
        <v>6757.1878024840116</v>
      </c>
      <c r="V68" s="152">
        <v>6667.3132046434157</v>
      </c>
      <c r="W68" s="152">
        <v>6989.4451530524138</v>
      </c>
      <c r="X68" s="152">
        <v>7216.1610647927973</v>
      </c>
      <c r="Y68" s="152">
        <v>7406.9783874663935</v>
      </c>
      <c r="Z68" s="152">
        <v>6223.7404018161969</v>
      </c>
      <c r="AA68" s="152">
        <v>6721.0496684705968</v>
      </c>
      <c r="AB68" s="152">
        <v>7984.7825073506128</v>
      </c>
      <c r="AC68" s="207">
        <v>81560.522454523263</v>
      </c>
      <c r="AD68" s="152">
        <v>6626.8746732466407</v>
      </c>
      <c r="AE68" s="152">
        <v>6351.0102651908046</v>
      </c>
      <c r="AF68" s="152">
        <v>12591.169315166037</v>
      </c>
      <c r="AG68" s="152">
        <v>7156.6757124083933</v>
      </c>
      <c r="AH68" s="152">
        <v>7793.0631162365962</v>
      </c>
      <c r="AI68" s="152">
        <v>7589.6925101457955</v>
      </c>
      <c r="AJ68" s="152">
        <v>7389.9857605802117</v>
      </c>
      <c r="AK68" s="152">
        <v>7313.8511828830169</v>
      </c>
      <c r="AL68" s="152">
        <v>7761.049103039215</v>
      </c>
      <c r="AM68" s="152">
        <v>7628.1293519236024</v>
      </c>
      <c r="AN68" s="152">
        <v>7474.2104391559951</v>
      </c>
      <c r="AO68" s="152">
        <v>9737.4054306973921</v>
      </c>
      <c r="AP68" s="207">
        <v>95413.116860673705</v>
      </c>
      <c r="AQ68" s="152">
        <v>7982.8457508745887</v>
      </c>
      <c r="AR68" s="152">
        <v>7174.6301236410145</v>
      </c>
      <c r="AS68" s="151">
        <v>12133.619443102412</v>
      </c>
      <c r="AT68" s="193">
        <v>12977.884938437444</v>
      </c>
      <c r="AU68" s="194">
        <v>15157.475874515603</v>
      </c>
      <c r="AV68" s="291">
        <f t="shared" ref="AV68" si="4">((AU68/AT68)-1)*100</f>
        <v>16.794654494298399</v>
      </c>
      <c r="AW68" s="119"/>
      <c r="AX68" s="119"/>
    </row>
    <row r="69" spans="1:50" ht="20.100000000000001" customHeight="1" x14ac:dyDescent="0.2">
      <c r="A69" s="285"/>
      <c r="B69" s="27" t="s">
        <v>170</v>
      </c>
      <c r="C69" s="32"/>
      <c r="D69" s="314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310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310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310"/>
      <c r="AQ69" s="213"/>
      <c r="AR69" s="213"/>
      <c r="AS69" s="391"/>
      <c r="AT69" s="29"/>
      <c r="AU69" s="67"/>
      <c r="AV69" s="179"/>
      <c r="AW69" s="119"/>
      <c r="AX69" s="119"/>
    </row>
    <row r="70" spans="1:50" ht="25.5" customHeight="1" x14ac:dyDescent="0.25">
      <c r="A70" s="285"/>
      <c r="B70" s="514" t="s">
        <v>39</v>
      </c>
      <c r="C70" s="515"/>
      <c r="D70" s="316">
        <v>5154.4075021399995</v>
      </c>
      <c r="E70" s="215">
        <v>4422.6825027099976</v>
      </c>
      <c r="F70" s="215">
        <v>4535.827695870008</v>
      </c>
      <c r="G70" s="215">
        <v>4812.4192664000011</v>
      </c>
      <c r="H70" s="215">
        <v>4507.1429130000106</v>
      </c>
      <c r="I70" s="215">
        <v>5952.9846548299838</v>
      </c>
      <c r="J70" s="215">
        <v>5905.2734079500033</v>
      </c>
      <c r="K70" s="215">
        <v>5341.2281561200007</v>
      </c>
      <c r="L70" s="215">
        <v>5370.316517720019</v>
      </c>
      <c r="M70" s="215">
        <v>5849.0877683400295</v>
      </c>
      <c r="N70" s="215">
        <v>5163.7782863500015</v>
      </c>
      <c r="O70" s="215">
        <v>6790.7094304800139</v>
      </c>
      <c r="P70" s="208">
        <v>63805.858101910067</v>
      </c>
      <c r="Q70" s="215">
        <v>5203.6592428800113</v>
      </c>
      <c r="R70" s="215">
        <v>5046.5908069100014</v>
      </c>
      <c r="S70" s="215">
        <v>5163.2035211300044</v>
      </c>
      <c r="T70" s="215">
        <v>6210.6308603300067</v>
      </c>
      <c r="U70" s="215">
        <v>5619.6289583000162</v>
      </c>
      <c r="V70" s="215">
        <v>5773.7438995800167</v>
      </c>
      <c r="W70" s="215">
        <v>6118.6677956500143</v>
      </c>
      <c r="X70" s="215">
        <v>6296.7612920999982</v>
      </c>
      <c r="Y70" s="215">
        <v>6417.8691177499959</v>
      </c>
      <c r="Z70" s="215">
        <v>5446.5238450099987</v>
      </c>
      <c r="AA70" s="215">
        <v>5765.8255335999993</v>
      </c>
      <c r="AB70" s="215">
        <v>6974.4467137100146</v>
      </c>
      <c r="AC70" s="324">
        <v>70037.551586950081</v>
      </c>
      <c r="AD70" s="215">
        <v>5868.4163224300419</v>
      </c>
      <c r="AE70" s="215">
        <v>5525.4754314000047</v>
      </c>
      <c r="AF70" s="215">
        <v>9719.0224187500207</v>
      </c>
      <c r="AG70" s="215">
        <v>6161.8232939099953</v>
      </c>
      <c r="AH70" s="215">
        <v>6838.7297173799961</v>
      </c>
      <c r="AI70" s="215">
        <v>6670.4971548199965</v>
      </c>
      <c r="AJ70" s="215">
        <v>6533.5185639700121</v>
      </c>
      <c r="AK70" s="215">
        <v>6471.9303282900182</v>
      </c>
      <c r="AL70" s="215">
        <v>6885.3846172900176</v>
      </c>
      <c r="AM70" s="215">
        <v>6698.1679213100033</v>
      </c>
      <c r="AN70" s="215">
        <v>6638.7454101699977</v>
      </c>
      <c r="AO70" s="215">
        <v>8827.9069490699931</v>
      </c>
      <c r="AP70" s="324">
        <v>82839.618128790098</v>
      </c>
      <c r="AQ70" s="215">
        <v>7145.7463096699894</v>
      </c>
      <c r="AR70" s="215">
        <v>6272.753048780015</v>
      </c>
      <c r="AS70" s="56">
        <v>10250.250049790013</v>
      </c>
      <c r="AT70" s="29">
        <v>11393.891753830047</v>
      </c>
      <c r="AU70" s="67">
        <v>13418.499358450004</v>
      </c>
      <c r="AV70" s="178">
        <f t="shared" ref="AV70:AV73" si="5">((AU70/AT70)-1)*100</f>
        <v>17.769236783730079</v>
      </c>
      <c r="AW70" s="119"/>
      <c r="AX70" s="119"/>
    </row>
    <row r="71" spans="1:50" ht="20.100000000000001" customHeight="1" x14ac:dyDescent="0.2">
      <c r="A71" s="285"/>
      <c r="B71" s="27" t="s">
        <v>171</v>
      </c>
      <c r="C71" s="32"/>
      <c r="D71" s="315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311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311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311"/>
      <c r="AQ71" s="214"/>
      <c r="AR71" s="214"/>
      <c r="AS71" s="391"/>
      <c r="AT71" s="29"/>
      <c r="AU71" s="67"/>
      <c r="AV71" s="179"/>
      <c r="AW71" s="119"/>
      <c r="AX71" s="119"/>
    </row>
    <row r="72" spans="1:50" ht="19.5" customHeight="1" thickBot="1" x14ac:dyDescent="0.3">
      <c r="A72" s="285"/>
      <c r="B72" s="514" t="s">
        <v>39</v>
      </c>
      <c r="C72" s="515"/>
      <c r="D72" s="316">
        <v>731.88274580259986</v>
      </c>
      <c r="E72" s="215">
        <v>700.17196129019749</v>
      </c>
      <c r="F72" s="215">
        <v>831.29186776159884</v>
      </c>
      <c r="G72" s="215">
        <v>898.01747785680016</v>
      </c>
      <c r="H72" s="215">
        <v>896.46437214179787</v>
      </c>
      <c r="I72" s="215">
        <v>964.44850473439817</v>
      </c>
      <c r="J72" s="215">
        <v>854.53802603819975</v>
      </c>
      <c r="K72" s="215">
        <v>879.25535069119803</v>
      </c>
      <c r="L72" s="215">
        <v>891.54596377279984</v>
      </c>
      <c r="M72" s="215">
        <v>1025.749480512397</v>
      </c>
      <c r="N72" s="215">
        <v>803.76150694979913</v>
      </c>
      <c r="O72" s="215">
        <v>1444.6841654839977</v>
      </c>
      <c r="P72" s="208">
        <v>10921.811423035784</v>
      </c>
      <c r="Q72" s="215">
        <v>1156.311220477</v>
      </c>
      <c r="R72" s="215">
        <v>727.05817283539955</v>
      </c>
      <c r="S72" s="215">
        <v>1138.3028504918007</v>
      </c>
      <c r="T72" s="215">
        <v>948.10758939259972</v>
      </c>
      <c r="U72" s="215">
        <v>1137.5588441839957</v>
      </c>
      <c r="V72" s="215">
        <v>893.56930506339893</v>
      </c>
      <c r="W72" s="215">
        <v>870.77735740239916</v>
      </c>
      <c r="X72" s="215">
        <v>919.39977269279939</v>
      </c>
      <c r="Y72" s="215">
        <v>989.10926971639776</v>
      </c>
      <c r="Z72" s="215">
        <v>777.21655680619801</v>
      </c>
      <c r="AA72" s="215">
        <v>955.22413487059771</v>
      </c>
      <c r="AB72" s="215">
        <v>1010.3357936405984</v>
      </c>
      <c r="AC72" s="324">
        <v>11522.970867573185</v>
      </c>
      <c r="AD72" s="215">
        <v>758.45835081659868</v>
      </c>
      <c r="AE72" s="215">
        <v>825.53483379080012</v>
      </c>
      <c r="AF72" s="215">
        <v>2872.1468964160154</v>
      </c>
      <c r="AG72" s="215">
        <v>994.85241849839781</v>
      </c>
      <c r="AH72" s="215">
        <v>954.33339885660041</v>
      </c>
      <c r="AI72" s="215">
        <v>919.19535532579937</v>
      </c>
      <c r="AJ72" s="215">
        <v>856.46719661019927</v>
      </c>
      <c r="AK72" s="215">
        <v>841.92085459299881</v>
      </c>
      <c r="AL72" s="215">
        <v>875.66448574919741</v>
      </c>
      <c r="AM72" s="215">
        <v>929.96143061359908</v>
      </c>
      <c r="AN72" s="215">
        <v>835.46502898599761</v>
      </c>
      <c r="AO72" s="215">
        <v>909.49848162739909</v>
      </c>
      <c r="AP72" s="324">
        <v>12573.498731883603</v>
      </c>
      <c r="AQ72" s="215">
        <v>837.09944120459897</v>
      </c>
      <c r="AR72" s="215">
        <v>901.87707486099964</v>
      </c>
      <c r="AS72" s="56">
        <v>1883.3693933123996</v>
      </c>
      <c r="AT72" s="29">
        <v>1583.9931846073987</v>
      </c>
      <c r="AU72" s="67">
        <v>1738.9765160655986</v>
      </c>
      <c r="AV72" s="178">
        <f t="shared" si="5"/>
        <v>9.7843433269956481</v>
      </c>
      <c r="AW72" s="119"/>
      <c r="AX72" s="119"/>
    </row>
    <row r="73" spans="1:50" ht="20.100000000000001" customHeight="1" thickBot="1" x14ac:dyDescent="0.35">
      <c r="A73" s="285"/>
      <c r="B73" s="155"/>
      <c r="C73" s="150" t="s">
        <v>176</v>
      </c>
      <c r="D73" s="151">
        <v>864.42843751139947</v>
      </c>
      <c r="E73" s="152">
        <v>691.30869644459995</v>
      </c>
      <c r="F73" s="152">
        <v>862.3806730618013</v>
      </c>
      <c r="G73" s="152">
        <v>1108.5477642102007</v>
      </c>
      <c r="H73" s="152">
        <v>856.44956131559979</v>
      </c>
      <c r="I73" s="152">
        <v>869.09014846939965</v>
      </c>
      <c r="J73" s="152">
        <v>1118.0115783519993</v>
      </c>
      <c r="K73" s="152">
        <v>884.44687173280033</v>
      </c>
      <c r="L73" s="152">
        <v>985.65273759319859</v>
      </c>
      <c r="M73" s="152">
        <v>1080.0606992250005</v>
      </c>
      <c r="N73" s="152">
        <v>934.39434872600134</v>
      </c>
      <c r="O73" s="152">
        <v>1112.9611466754013</v>
      </c>
      <c r="P73" s="207">
        <v>11367.732663317402</v>
      </c>
      <c r="Q73" s="152">
        <v>978.72577608520101</v>
      </c>
      <c r="R73" s="152">
        <v>921.78591712219884</v>
      </c>
      <c r="S73" s="152">
        <v>1058.7663489955976</v>
      </c>
      <c r="T73" s="152">
        <v>1357.8631099957956</v>
      </c>
      <c r="U73" s="152">
        <v>1024.100366760199</v>
      </c>
      <c r="V73" s="152">
        <v>985.1739767829971</v>
      </c>
      <c r="W73" s="152">
        <v>1064.3929529283989</v>
      </c>
      <c r="X73" s="152">
        <v>1114.4458254559993</v>
      </c>
      <c r="Y73" s="152">
        <v>1155.4855383472004</v>
      </c>
      <c r="Z73" s="152">
        <v>1104.8483941996003</v>
      </c>
      <c r="AA73" s="152">
        <v>1110.8679650419974</v>
      </c>
      <c r="AB73" s="152">
        <v>1258.7643530670011</v>
      </c>
      <c r="AC73" s="207">
        <v>13135.220524782188</v>
      </c>
      <c r="AD73" s="152">
        <v>1219.8358585123992</v>
      </c>
      <c r="AE73" s="152">
        <v>993.50646142179892</v>
      </c>
      <c r="AF73" s="152">
        <v>1328.645666388202</v>
      </c>
      <c r="AG73" s="152">
        <v>1600.9611304629989</v>
      </c>
      <c r="AH73" s="152">
        <v>1331.0158268517973</v>
      </c>
      <c r="AI73" s="152">
        <v>1288.0653373751993</v>
      </c>
      <c r="AJ73" s="152">
        <v>1367.5014955646029</v>
      </c>
      <c r="AK73" s="152">
        <v>1432.9425755806044</v>
      </c>
      <c r="AL73" s="152">
        <v>1335.2863608193968</v>
      </c>
      <c r="AM73" s="152">
        <v>1472.7270589866014</v>
      </c>
      <c r="AN73" s="152">
        <v>1400.3355852168002</v>
      </c>
      <c r="AO73" s="152">
        <v>1467.7243176561985</v>
      </c>
      <c r="AP73" s="207">
        <v>13135.220524782188</v>
      </c>
      <c r="AQ73" s="152">
        <v>1462.6356680544056</v>
      </c>
      <c r="AR73" s="152">
        <v>1191.8712999908018</v>
      </c>
      <c r="AS73" s="151">
        <v>1900.5116932073997</v>
      </c>
      <c r="AT73" s="193">
        <v>2213.3423199341983</v>
      </c>
      <c r="AU73" s="194">
        <v>2654.5069680452075</v>
      </c>
      <c r="AV73" s="291">
        <f t="shared" si="5"/>
        <v>19.932056787497963</v>
      </c>
      <c r="AW73" s="119"/>
      <c r="AX73" s="119"/>
    </row>
    <row r="74" spans="1:50" ht="20.100000000000001" customHeight="1" x14ac:dyDescent="0.2">
      <c r="A74" s="285"/>
      <c r="B74" s="27" t="s">
        <v>162</v>
      </c>
      <c r="C74" s="32"/>
      <c r="D74" s="314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310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310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310"/>
      <c r="AQ74" s="213"/>
      <c r="AR74" s="213"/>
      <c r="AS74" s="391"/>
      <c r="AT74" s="29"/>
      <c r="AU74" s="67"/>
      <c r="AV74" s="179"/>
      <c r="AW74" s="119"/>
      <c r="AX74" s="119"/>
    </row>
    <row r="75" spans="1:50" ht="25.5" customHeight="1" x14ac:dyDescent="0.25">
      <c r="A75" s="285"/>
      <c r="B75" s="514" t="s">
        <v>39</v>
      </c>
      <c r="C75" s="515"/>
      <c r="D75" s="316">
        <v>856.85260000999949</v>
      </c>
      <c r="E75" s="215">
        <v>688.87774835999994</v>
      </c>
      <c r="F75" s="215">
        <v>858.31869124000127</v>
      </c>
      <c r="G75" s="215">
        <v>1104.7697936600007</v>
      </c>
      <c r="H75" s="215">
        <v>853.16494556999976</v>
      </c>
      <c r="I75" s="215">
        <v>864.8572623699996</v>
      </c>
      <c r="J75" s="215">
        <v>1114.7758624699993</v>
      </c>
      <c r="K75" s="215">
        <v>881.00151233000031</v>
      </c>
      <c r="L75" s="215">
        <v>980.78198584999859</v>
      </c>
      <c r="M75" s="215">
        <v>1076.7503393400004</v>
      </c>
      <c r="N75" s="215">
        <v>930.14174486000138</v>
      </c>
      <c r="O75" s="215">
        <v>1111.4094806000014</v>
      </c>
      <c r="P75" s="208">
        <v>11321.701966660001</v>
      </c>
      <c r="Q75" s="215">
        <v>971.88698158000102</v>
      </c>
      <c r="R75" s="215">
        <v>919.2744726999988</v>
      </c>
      <c r="S75" s="215">
        <v>1055.4952165799975</v>
      </c>
      <c r="T75" s="215">
        <v>1354.7792002199956</v>
      </c>
      <c r="U75" s="215">
        <v>1021.153536659999</v>
      </c>
      <c r="V75" s="215">
        <v>981.52830832999712</v>
      </c>
      <c r="W75" s="215">
        <v>1061.5618896499989</v>
      </c>
      <c r="X75" s="215">
        <v>1111.6089986799993</v>
      </c>
      <c r="Y75" s="215">
        <v>1151.4301154400005</v>
      </c>
      <c r="Z75" s="215">
        <v>1102.0436155600003</v>
      </c>
      <c r="AA75" s="215">
        <v>1107.3554653099975</v>
      </c>
      <c r="AB75" s="215">
        <v>1257.0036898200012</v>
      </c>
      <c r="AC75" s="324">
        <v>13095.121490529988</v>
      </c>
      <c r="AD75" s="215">
        <v>1213.0175752699993</v>
      </c>
      <c r="AE75" s="215">
        <v>991.21088157999895</v>
      </c>
      <c r="AF75" s="215">
        <v>1324.5968472600021</v>
      </c>
      <c r="AG75" s="215">
        <v>1597.1846349499988</v>
      </c>
      <c r="AH75" s="215">
        <v>1327.8004239099973</v>
      </c>
      <c r="AI75" s="215">
        <v>1283.9536844199993</v>
      </c>
      <c r="AJ75" s="215">
        <v>1364.360612940003</v>
      </c>
      <c r="AK75" s="215">
        <v>1428.7678696900043</v>
      </c>
      <c r="AL75" s="215">
        <v>1329.9499716899968</v>
      </c>
      <c r="AM75" s="215">
        <v>1468.3341838300014</v>
      </c>
      <c r="AN75" s="215">
        <v>1394.4731603800001</v>
      </c>
      <c r="AO75" s="215">
        <v>1464.0361060899986</v>
      </c>
      <c r="AP75" s="324">
        <v>13095.121490529988</v>
      </c>
      <c r="AQ75" s="215">
        <v>1455.3916484100057</v>
      </c>
      <c r="AR75" s="215">
        <v>1187.8119548100019</v>
      </c>
      <c r="AS75" s="56">
        <v>1891.1614542799998</v>
      </c>
      <c r="AT75" s="29">
        <v>2204.2284568499981</v>
      </c>
      <c r="AU75" s="67">
        <v>2643.2036032200076</v>
      </c>
      <c r="AV75" s="178">
        <f t="shared" si="3"/>
        <v>19.91513833358891</v>
      </c>
      <c r="AW75" s="119"/>
      <c r="AX75" s="119"/>
    </row>
    <row r="76" spans="1:50" ht="20.100000000000001" customHeight="1" x14ac:dyDescent="0.2">
      <c r="A76" s="285"/>
      <c r="B76" s="27" t="s">
        <v>163</v>
      </c>
      <c r="C76" s="32"/>
      <c r="D76" s="315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311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311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311"/>
      <c r="AQ76" s="214"/>
      <c r="AR76" s="214"/>
      <c r="AS76" s="391"/>
      <c r="AT76" s="29"/>
      <c r="AU76" s="67"/>
      <c r="AV76" s="179"/>
      <c r="AW76" s="119"/>
      <c r="AX76" s="119"/>
    </row>
    <row r="77" spans="1:50" ht="19.5" customHeight="1" thickBot="1" x14ac:dyDescent="0.3">
      <c r="A77" s="285"/>
      <c r="B77" s="518" t="s">
        <v>39</v>
      </c>
      <c r="C77" s="519"/>
      <c r="D77" s="204">
        <v>7.5758375014000023</v>
      </c>
      <c r="E77" s="188">
        <v>2.4309480846000011</v>
      </c>
      <c r="F77" s="188">
        <v>4.0619818218000017</v>
      </c>
      <c r="G77" s="188">
        <v>3.7779705502000032</v>
      </c>
      <c r="H77" s="188">
        <v>3.2846157456000022</v>
      </c>
      <c r="I77" s="188">
        <v>4.232886099399999</v>
      </c>
      <c r="J77" s="188">
        <v>3.2357158820000009</v>
      </c>
      <c r="K77" s="188">
        <v>3.4453594027999981</v>
      </c>
      <c r="L77" s="188">
        <v>4.8707517432000049</v>
      </c>
      <c r="M77" s="188">
        <v>3.310359885000004</v>
      </c>
      <c r="N77" s="188">
        <v>4.2526038660000012</v>
      </c>
      <c r="O77" s="188">
        <v>1.5516660754000016</v>
      </c>
      <c r="P77" s="200">
        <v>46.030696657400021</v>
      </c>
      <c r="Q77" s="188">
        <v>6.8387945052000001</v>
      </c>
      <c r="R77" s="188">
        <v>2.511444422200003</v>
      </c>
      <c r="S77" s="188">
        <v>3.2711324156000003</v>
      </c>
      <c r="T77" s="188">
        <v>3.0839097758000009</v>
      </c>
      <c r="U77" s="188">
        <v>2.9468301002000001</v>
      </c>
      <c r="V77" s="188">
        <v>3.6456684529999968</v>
      </c>
      <c r="W77" s="188">
        <v>2.831063278400002</v>
      </c>
      <c r="X77" s="188">
        <v>2.8368267760000001</v>
      </c>
      <c r="Y77" s="188">
        <v>4.0554229072000014</v>
      </c>
      <c r="Z77" s="188">
        <v>2.8047786395999998</v>
      </c>
      <c r="AA77" s="188">
        <v>3.5124997319999998</v>
      </c>
      <c r="AB77" s="188">
        <v>1.7606632470000005</v>
      </c>
      <c r="AC77" s="323">
        <v>40.099034252200013</v>
      </c>
      <c r="AD77" s="188">
        <v>6.8182832423999926</v>
      </c>
      <c r="AE77" s="188">
        <v>2.2955798418</v>
      </c>
      <c r="AF77" s="188">
        <v>4.0488191282000043</v>
      </c>
      <c r="AG77" s="188">
        <v>3.7764955130000022</v>
      </c>
      <c r="AH77" s="188">
        <v>3.2154029417999994</v>
      </c>
      <c r="AI77" s="188">
        <v>4.1116529552000021</v>
      </c>
      <c r="AJ77" s="188">
        <v>3.1408826246000028</v>
      </c>
      <c r="AK77" s="188">
        <v>4.1747058906000012</v>
      </c>
      <c r="AL77" s="188">
        <v>5.3363891293999952</v>
      </c>
      <c r="AM77" s="188">
        <v>4.3928751565999953</v>
      </c>
      <c r="AN77" s="188">
        <v>5.8624248368000007</v>
      </c>
      <c r="AO77" s="188">
        <v>3.6882115661999975</v>
      </c>
      <c r="AP77" s="323">
        <v>40.099034252200013</v>
      </c>
      <c r="AQ77" s="188">
        <v>7.2440196444000007</v>
      </c>
      <c r="AR77" s="188">
        <v>4.0593451807999976</v>
      </c>
      <c r="AS77" s="126">
        <v>9.3502389274000031</v>
      </c>
      <c r="AT77" s="241">
        <v>9.113863084199993</v>
      </c>
      <c r="AU77" s="385">
        <v>11.303364825199999</v>
      </c>
      <c r="AV77" s="180"/>
      <c r="AW77" s="119"/>
      <c r="AX77" s="119"/>
    </row>
    <row r="78" spans="1:50" ht="20.100000000000001" customHeight="1" thickBot="1" x14ac:dyDescent="0.3">
      <c r="A78" s="285"/>
      <c r="B78" s="156"/>
      <c r="C78" s="154" t="s">
        <v>177</v>
      </c>
      <c r="D78" s="159">
        <v>120007</v>
      </c>
      <c r="E78" s="158">
        <v>115297</v>
      </c>
      <c r="F78" s="158">
        <v>138261</v>
      </c>
      <c r="G78" s="158">
        <v>138781</v>
      </c>
      <c r="H78" s="158">
        <v>144001</v>
      </c>
      <c r="I78" s="158">
        <v>156617</v>
      </c>
      <c r="J78" s="158">
        <v>159037</v>
      </c>
      <c r="K78" s="158">
        <v>164054</v>
      </c>
      <c r="L78" s="158">
        <v>168527</v>
      </c>
      <c r="M78" s="158">
        <v>192918</v>
      </c>
      <c r="N78" s="158">
        <v>181618</v>
      </c>
      <c r="O78" s="158">
        <v>248434</v>
      </c>
      <c r="P78" s="392">
        <v>1927552</v>
      </c>
      <c r="Q78" s="158">
        <v>186147</v>
      </c>
      <c r="R78" s="158">
        <v>187067</v>
      </c>
      <c r="S78" s="158">
        <v>216701</v>
      </c>
      <c r="T78" s="158">
        <v>220859</v>
      </c>
      <c r="U78" s="158">
        <v>228311</v>
      </c>
      <c r="V78" s="158">
        <v>249907</v>
      </c>
      <c r="W78" s="158">
        <v>252476</v>
      </c>
      <c r="X78" s="158">
        <v>269188</v>
      </c>
      <c r="Y78" s="158">
        <v>271018</v>
      </c>
      <c r="Z78" s="158">
        <v>284423</v>
      </c>
      <c r="AA78" s="158">
        <v>293962</v>
      </c>
      <c r="AB78" s="158">
        <v>370611</v>
      </c>
      <c r="AC78" s="392">
        <v>3030670</v>
      </c>
      <c r="AD78" s="158">
        <v>300692</v>
      </c>
      <c r="AE78" s="158">
        <v>298557</v>
      </c>
      <c r="AF78" s="158">
        <v>362667</v>
      </c>
      <c r="AG78" s="158">
        <v>343877</v>
      </c>
      <c r="AH78" s="158">
        <v>388309</v>
      </c>
      <c r="AI78" s="158">
        <v>416620</v>
      </c>
      <c r="AJ78" s="158">
        <v>429396</v>
      </c>
      <c r="AK78" s="158">
        <v>456375</v>
      </c>
      <c r="AL78" s="158">
        <v>448775</v>
      </c>
      <c r="AM78" s="158">
        <v>482695</v>
      </c>
      <c r="AN78" s="158">
        <v>494031</v>
      </c>
      <c r="AO78" s="158">
        <v>586120</v>
      </c>
      <c r="AP78" s="392">
        <v>5008114</v>
      </c>
      <c r="AQ78" s="158">
        <v>501645</v>
      </c>
      <c r="AR78" s="158">
        <v>480450</v>
      </c>
      <c r="AS78" s="159">
        <v>373214</v>
      </c>
      <c r="AT78" s="193">
        <v>599249</v>
      </c>
      <c r="AU78" s="194">
        <v>982095</v>
      </c>
      <c r="AV78" s="291">
        <f t="shared" si="3"/>
        <v>63.887632686913108</v>
      </c>
      <c r="AW78" s="119"/>
      <c r="AX78" s="119"/>
    </row>
    <row r="79" spans="1:50" ht="20.100000000000001" customHeight="1" x14ac:dyDescent="0.25">
      <c r="A79" s="285"/>
      <c r="B79" s="516" t="s">
        <v>164</v>
      </c>
      <c r="C79" s="517"/>
      <c r="D79" s="56">
        <v>105544</v>
      </c>
      <c r="E79" s="39">
        <v>101891</v>
      </c>
      <c r="F79" s="39">
        <v>122184</v>
      </c>
      <c r="G79" s="39">
        <v>122624</v>
      </c>
      <c r="H79" s="39">
        <v>127887</v>
      </c>
      <c r="I79" s="39">
        <v>140011</v>
      </c>
      <c r="J79" s="39">
        <v>141504</v>
      </c>
      <c r="K79" s="39">
        <v>147207</v>
      </c>
      <c r="L79" s="39">
        <v>153813</v>
      </c>
      <c r="M79" s="39">
        <v>173992</v>
      </c>
      <c r="N79" s="39">
        <v>163390</v>
      </c>
      <c r="O79" s="39">
        <v>227516</v>
      </c>
      <c r="P79" s="208">
        <v>1727563</v>
      </c>
      <c r="Q79" s="39">
        <v>169117</v>
      </c>
      <c r="R79" s="39">
        <v>170123</v>
      </c>
      <c r="S79" s="39">
        <v>196957</v>
      </c>
      <c r="T79" s="39">
        <v>201065</v>
      </c>
      <c r="U79" s="39">
        <v>208183</v>
      </c>
      <c r="V79" s="39">
        <v>229432</v>
      </c>
      <c r="W79" s="39">
        <v>231763</v>
      </c>
      <c r="X79" s="39">
        <v>247150</v>
      </c>
      <c r="Y79" s="39">
        <v>249237</v>
      </c>
      <c r="Z79" s="39">
        <v>262037</v>
      </c>
      <c r="AA79" s="39">
        <v>271980</v>
      </c>
      <c r="AB79" s="39">
        <v>347293</v>
      </c>
      <c r="AC79" s="208">
        <v>2784337</v>
      </c>
      <c r="AD79" s="39">
        <v>279766</v>
      </c>
      <c r="AE79" s="39">
        <v>279029</v>
      </c>
      <c r="AF79" s="39">
        <v>338461</v>
      </c>
      <c r="AG79" s="39">
        <v>322301</v>
      </c>
      <c r="AH79" s="39">
        <v>364078</v>
      </c>
      <c r="AI79" s="39">
        <v>393358</v>
      </c>
      <c r="AJ79" s="39">
        <v>406156</v>
      </c>
      <c r="AK79" s="39">
        <v>431749</v>
      </c>
      <c r="AL79" s="39">
        <v>424814</v>
      </c>
      <c r="AM79" s="39">
        <v>457269</v>
      </c>
      <c r="AN79" s="39">
        <v>468657</v>
      </c>
      <c r="AO79" s="39">
        <v>559947</v>
      </c>
      <c r="AP79" s="208">
        <v>4725585</v>
      </c>
      <c r="AQ79" s="39">
        <v>477835</v>
      </c>
      <c r="AR79" s="39">
        <v>458080</v>
      </c>
      <c r="AS79" s="49">
        <v>339240</v>
      </c>
      <c r="AT79" s="234">
        <v>558795</v>
      </c>
      <c r="AU79" s="388">
        <v>935915</v>
      </c>
      <c r="AV79" s="178">
        <f t="shared" si="3"/>
        <v>67.488077022879594</v>
      </c>
      <c r="AW79" s="119"/>
      <c r="AX79" s="119"/>
    </row>
    <row r="80" spans="1:50" ht="20.100000000000001" customHeight="1" thickBot="1" x14ac:dyDescent="0.3">
      <c r="A80" s="285"/>
      <c r="B80" s="516" t="s">
        <v>165</v>
      </c>
      <c r="C80" s="517"/>
      <c r="D80" s="56">
        <v>14463</v>
      </c>
      <c r="E80" s="39">
        <v>13406</v>
      </c>
      <c r="F80" s="39">
        <v>16077</v>
      </c>
      <c r="G80" s="39">
        <v>16157</v>
      </c>
      <c r="H80" s="39">
        <v>16114</v>
      </c>
      <c r="I80" s="39">
        <v>16606</v>
      </c>
      <c r="J80" s="39">
        <v>17533</v>
      </c>
      <c r="K80" s="39">
        <v>16847</v>
      </c>
      <c r="L80" s="39">
        <v>14714</v>
      </c>
      <c r="M80" s="39">
        <v>18926</v>
      </c>
      <c r="N80" s="39">
        <v>18228</v>
      </c>
      <c r="O80" s="39">
        <v>20918</v>
      </c>
      <c r="P80" s="208">
        <v>199989</v>
      </c>
      <c r="Q80" s="39">
        <v>17030</v>
      </c>
      <c r="R80" s="39">
        <v>16944</v>
      </c>
      <c r="S80" s="39">
        <v>19744</v>
      </c>
      <c r="T80" s="39">
        <v>19794</v>
      </c>
      <c r="U80" s="39">
        <v>20128</v>
      </c>
      <c r="V80" s="39">
        <v>20475</v>
      </c>
      <c r="W80" s="39">
        <v>20713</v>
      </c>
      <c r="X80" s="39">
        <v>22038</v>
      </c>
      <c r="Y80" s="39">
        <v>21781</v>
      </c>
      <c r="Z80" s="39">
        <v>22386</v>
      </c>
      <c r="AA80" s="39">
        <v>21982</v>
      </c>
      <c r="AB80" s="39">
        <v>23318</v>
      </c>
      <c r="AC80" s="208">
        <v>246333</v>
      </c>
      <c r="AD80" s="39">
        <v>20926</v>
      </c>
      <c r="AE80" s="39">
        <v>19528</v>
      </c>
      <c r="AF80" s="39">
        <v>24206</v>
      </c>
      <c r="AG80" s="39">
        <v>21576</v>
      </c>
      <c r="AH80" s="39">
        <v>24231</v>
      </c>
      <c r="AI80" s="39">
        <v>23262</v>
      </c>
      <c r="AJ80" s="39">
        <v>23240</v>
      </c>
      <c r="AK80" s="39">
        <v>24626</v>
      </c>
      <c r="AL80" s="39">
        <v>23961</v>
      </c>
      <c r="AM80" s="39">
        <v>25426</v>
      </c>
      <c r="AN80" s="39">
        <v>25374</v>
      </c>
      <c r="AO80" s="39">
        <v>26173</v>
      </c>
      <c r="AP80" s="208">
        <v>282529</v>
      </c>
      <c r="AQ80" s="39">
        <v>23810</v>
      </c>
      <c r="AR80" s="39">
        <v>22370</v>
      </c>
      <c r="AS80" s="56">
        <v>33974</v>
      </c>
      <c r="AT80" s="29">
        <v>40454</v>
      </c>
      <c r="AU80" s="67">
        <v>46180</v>
      </c>
      <c r="AV80" s="178"/>
      <c r="AW80" s="119"/>
      <c r="AX80" s="119"/>
    </row>
    <row r="81" spans="1:50" ht="20.100000000000001" customHeight="1" thickBot="1" x14ac:dyDescent="0.3">
      <c r="A81" s="285"/>
      <c r="B81" s="156"/>
      <c r="C81" s="154" t="s">
        <v>178</v>
      </c>
      <c r="D81" s="159">
        <v>306432</v>
      </c>
      <c r="E81" s="158">
        <v>292499</v>
      </c>
      <c r="F81" s="158">
        <v>338069</v>
      </c>
      <c r="G81" s="158">
        <v>339241</v>
      </c>
      <c r="H81" s="158">
        <v>353336</v>
      </c>
      <c r="I81" s="158">
        <v>369767</v>
      </c>
      <c r="J81" s="158">
        <v>366911</v>
      </c>
      <c r="K81" s="158">
        <v>356512</v>
      </c>
      <c r="L81" s="158">
        <v>376807</v>
      </c>
      <c r="M81" s="158">
        <v>390535</v>
      </c>
      <c r="N81" s="158">
        <v>364862</v>
      </c>
      <c r="O81" s="158">
        <v>501624</v>
      </c>
      <c r="P81" s="392">
        <v>4356595</v>
      </c>
      <c r="Q81" s="158">
        <v>371079</v>
      </c>
      <c r="R81" s="158">
        <v>373982</v>
      </c>
      <c r="S81" s="158">
        <v>420874</v>
      </c>
      <c r="T81" s="158">
        <v>431418</v>
      </c>
      <c r="U81" s="158">
        <v>444101</v>
      </c>
      <c r="V81" s="158">
        <v>466202</v>
      </c>
      <c r="W81" s="158">
        <v>470375</v>
      </c>
      <c r="X81" s="158">
        <v>466138</v>
      </c>
      <c r="Y81" s="158">
        <v>486409</v>
      </c>
      <c r="Z81" s="158">
        <v>486346</v>
      </c>
      <c r="AA81" s="158">
        <v>483919</v>
      </c>
      <c r="AB81" s="158">
        <v>612006</v>
      </c>
      <c r="AC81" s="392">
        <v>5512849</v>
      </c>
      <c r="AD81" s="158">
        <v>478494</v>
      </c>
      <c r="AE81" s="158">
        <v>489369</v>
      </c>
      <c r="AF81" s="158">
        <v>555199</v>
      </c>
      <c r="AG81" s="158">
        <v>557745</v>
      </c>
      <c r="AH81" s="158">
        <v>623740</v>
      </c>
      <c r="AI81" s="158">
        <v>638288</v>
      </c>
      <c r="AJ81" s="158">
        <v>663650</v>
      </c>
      <c r="AK81" s="158">
        <v>840470</v>
      </c>
      <c r="AL81" s="158">
        <v>660372</v>
      </c>
      <c r="AM81" s="158">
        <v>690670</v>
      </c>
      <c r="AN81" s="158">
        <v>702098</v>
      </c>
      <c r="AO81" s="158">
        <v>841739</v>
      </c>
      <c r="AP81" s="392">
        <v>7741834</v>
      </c>
      <c r="AQ81" s="158">
        <v>689155</v>
      </c>
      <c r="AR81" s="158">
        <v>676180</v>
      </c>
      <c r="AS81" s="159">
        <v>745061</v>
      </c>
      <c r="AT81" s="193">
        <v>967863</v>
      </c>
      <c r="AU81" s="194">
        <v>1365335</v>
      </c>
      <c r="AV81" s="291">
        <f t="shared" ref="AV81" si="6">((AU81/AT81)-1)*100</f>
        <v>41.066969188821133</v>
      </c>
      <c r="AW81" s="119"/>
      <c r="AX81" s="119"/>
    </row>
    <row r="82" spans="1:50" ht="20.100000000000001" customHeight="1" x14ac:dyDescent="0.25">
      <c r="A82" s="285"/>
      <c r="B82" s="516" t="s">
        <v>166</v>
      </c>
      <c r="C82" s="517"/>
      <c r="D82" s="56">
        <v>281786</v>
      </c>
      <c r="E82" s="39">
        <v>272726</v>
      </c>
      <c r="F82" s="39">
        <v>312356</v>
      </c>
      <c r="G82" s="39">
        <v>317964</v>
      </c>
      <c r="H82" s="39">
        <v>329059</v>
      </c>
      <c r="I82" s="39">
        <v>345116</v>
      </c>
      <c r="J82" s="39">
        <v>342888</v>
      </c>
      <c r="K82" s="39">
        <v>332359</v>
      </c>
      <c r="L82" s="39">
        <v>351110</v>
      </c>
      <c r="M82" s="39">
        <v>364826</v>
      </c>
      <c r="N82" s="39">
        <v>341229</v>
      </c>
      <c r="O82" s="39">
        <v>474471</v>
      </c>
      <c r="P82" s="208">
        <v>4065890</v>
      </c>
      <c r="Q82" s="39">
        <v>348097</v>
      </c>
      <c r="R82" s="39">
        <v>350353</v>
      </c>
      <c r="S82" s="39">
        <v>394352</v>
      </c>
      <c r="T82" s="39">
        <v>406065</v>
      </c>
      <c r="U82" s="39">
        <v>417578</v>
      </c>
      <c r="V82" s="39">
        <v>440340</v>
      </c>
      <c r="W82" s="39">
        <v>443387</v>
      </c>
      <c r="X82" s="39">
        <v>438437</v>
      </c>
      <c r="Y82" s="39">
        <v>462947</v>
      </c>
      <c r="Z82" s="39">
        <v>463505</v>
      </c>
      <c r="AA82" s="39">
        <v>460595</v>
      </c>
      <c r="AB82" s="39">
        <v>586714</v>
      </c>
      <c r="AC82" s="208">
        <v>5212370</v>
      </c>
      <c r="AD82" s="39">
        <v>456249</v>
      </c>
      <c r="AE82" s="39">
        <v>467916</v>
      </c>
      <c r="AF82" s="39">
        <v>530139</v>
      </c>
      <c r="AG82" s="39">
        <v>533800</v>
      </c>
      <c r="AH82" s="39">
        <v>596798</v>
      </c>
      <c r="AI82" s="39">
        <v>613839</v>
      </c>
      <c r="AJ82" s="39">
        <v>638159</v>
      </c>
      <c r="AK82" s="39">
        <v>814501</v>
      </c>
      <c r="AL82" s="39">
        <v>634781</v>
      </c>
      <c r="AM82" s="39">
        <v>663534</v>
      </c>
      <c r="AN82" s="39">
        <v>674794</v>
      </c>
      <c r="AO82" s="39">
        <v>813622</v>
      </c>
      <c r="AP82" s="208">
        <v>7438132</v>
      </c>
      <c r="AQ82" s="39">
        <v>663698</v>
      </c>
      <c r="AR82" s="39">
        <v>652188</v>
      </c>
      <c r="AS82" s="56">
        <v>698450</v>
      </c>
      <c r="AT82" s="29">
        <v>924165</v>
      </c>
      <c r="AU82" s="67">
        <v>1315886</v>
      </c>
      <c r="AV82" s="178"/>
      <c r="AW82" s="119"/>
      <c r="AX82" s="119"/>
    </row>
    <row r="83" spans="1:50" ht="20.100000000000001" customHeight="1" thickBot="1" x14ac:dyDescent="0.3">
      <c r="A83" s="285"/>
      <c r="B83" s="30" t="s">
        <v>238</v>
      </c>
      <c r="C83" s="68"/>
      <c r="D83" s="56">
        <v>24646</v>
      </c>
      <c r="E83" s="39">
        <v>19773</v>
      </c>
      <c r="F83" s="39">
        <v>25713</v>
      </c>
      <c r="G83" s="39">
        <v>21277</v>
      </c>
      <c r="H83" s="39">
        <v>24277</v>
      </c>
      <c r="I83" s="39">
        <v>24651</v>
      </c>
      <c r="J83" s="39">
        <v>24023</v>
      </c>
      <c r="K83" s="39">
        <v>24153</v>
      </c>
      <c r="L83" s="39">
        <v>25697</v>
      </c>
      <c r="M83" s="39">
        <v>25709</v>
      </c>
      <c r="N83" s="39">
        <v>23633</v>
      </c>
      <c r="O83" s="39">
        <v>27153</v>
      </c>
      <c r="P83" s="208">
        <v>290705</v>
      </c>
      <c r="Q83" s="39">
        <v>22982</v>
      </c>
      <c r="R83" s="39">
        <v>23629</v>
      </c>
      <c r="S83" s="39">
        <v>26522</v>
      </c>
      <c r="T83" s="39">
        <v>25353</v>
      </c>
      <c r="U83" s="39">
        <v>26523</v>
      </c>
      <c r="V83" s="39">
        <v>25862</v>
      </c>
      <c r="W83" s="39">
        <v>26988</v>
      </c>
      <c r="X83" s="39">
        <v>27701</v>
      </c>
      <c r="Y83" s="39">
        <v>23462</v>
      </c>
      <c r="Z83" s="39">
        <v>22841</v>
      </c>
      <c r="AA83" s="39">
        <v>23324</v>
      </c>
      <c r="AB83" s="39">
        <v>25292</v>
      </c>
      <c r="AC83" s="208">
        <v>300479</v>
      </c>
      <c r="AD83" s="39">
        <v>22245</v>
      </c>
      <c r="AE83" s="39">
        <v>21453</v>
      </c>
      <c r="AF83" s="39">
        <v>25060</v>
      </c>
      <c r="AG83" s="39">
        <v>23945</v>
      </c>
      <c r="AH83" s="39">
        <v>26942</v>
      </c>
      <c r="AI83" s="39">
        <v>24449</v>
      </c>
      <c r="AJ83" s="39">
        <v>25491</v>
      </c>
      <c r="AK83" s="39">
        <v>25969</v>
      </c>
      <c r="AL83" s="39">
        <v>25591</v>
      </c>
      <c r="AM83" s="39">
        <v>27136</v>
      </c>
      <c r="AN83" s="39">
        <v>27304</v>
      </c>
      <c r="AO83" s="39">
        <v>28117</v>
      </c>
      <c r="AP83" s="208">
        <v>303702</v>
      </c>
      <c r="AQ83" s="39">
        <v>25457</v>
      </c>
      <c r="AR83" s="39">
        <v>23992</v>
      </c>
      <c r="AS83" s="56">
        <v>46611</v>
      </c>
      <c r="AT83" s="29">
        <v>43698</v>
      </c>
      <c r="AU83" s="67">
        <v>49449</v>
      </c>
      <c r="AV83" s="178">
        <f t="shared" si="3"/>
        <v>13.16078539063572</v>
      </c>
      <c r="AW83" s="119"/>
      <c r="AX83" s="119"/>
    </row>
    <row r="84" spans="1:50" ht="20.100000000000001" customHeight="1" thickBot="1" x14ac:dyDescent="0.3">
      <c r="A84" s="285"/>
      <c r="B84" s="156"/>
      <c r="C84" s="154" t="s">
        <v>179</v>
      </c>
      <c r="D84" s="159">
        <v>95502</v>
      </c>
      <c r="E84" s="158">
        <v>87124</v>
      </c>
      <c r="F84" s="158">
        <v>107153</v>
      </c>
      <c r="G84" s="158">
        <v>106955</v>
      </c>
      <c r="H84" s="158">
        <v>106806</v>
      </c>
      <c r="I84" s="158">
        <v>113365</v>
      </c>
      <c r="J84" s="158">
        <v>119958</v>
      </c>
      <c r="K84" s="158">
        <v>118869</v>
      </c>
      <c r="L84" s="158">
        <v>132487</v>
      </c>
      <c r="M84" s="158">
        <v>139258</v>
      </c>
      <c r="N84" s="158">
        <v>131928</v>
      </c>
      <c r="O84" s="158">
        <v>155999</v>
      </c>
      <c r="P84" s="392">
        <v>1415404</v>
      </c>
      <c r="Q84" s="158">
        <v>137971</v>
      </c>
      <c r="R84" s="158">
        <v>134573</v>
      </c>
      <c r="S84" s="158">
        <v>145915</v>
      </c>
      <c r="T84" s="158">
        <v>154174</v>
      </c>
      <c r="U84" s="158">
        <v>154973</v>
      </c>
      <c r="V84" s="158">
        <v>156244</v>
      </c>
      <c r="W84" s="158">
        <v>162467</v>
      </c>
      <c r="X84" s="158">
        <v>170933</v>
      </c>
      <c r="Y84" s="158">
        <v>177830</v>
      </c>
      <c r="Z84" s="158">
        <v>175562</v>
      </c>
      <c r="AA84" s="158">
        <v>176697</v>
      </c>
      <c r="AB84" s="158">
        <v>217425</v>
      </c>
      <c r="AC84" s="392">
        <v>1964764</v>
      </c>
      <c r="AD84" s="158">
        <v>184669</v>
      </c>
      <c r="AE84" s="158">
        <v>177670</v>
      </c>
      <c r="AF84" s="158">
        <v>215433</v>
      </c>
      <c r="AG84" s="158">
        <v>212123</v>
      </c>
      <c r="AH84" s="158">
        <v>241307</v>
      </c>
      <c r="AI84" s="158">
        <v>234373</v>
      </c>
      <c r="AJ84" s="158">
        <v>240854</v>
      </c>
      <c r="AK84" s="158">
        <v>247198</v>
      </c>
      <c r="AL84" s="158">
        <v>254434</v>
      </c>
      <c r="AM84" s="158">
        <v>258709</v>
      </c>
      <c r="AN84" s="158">
        <v>258555</v>
      </c>
      <c r="AO84" s="158">
        <v>278938</v>
      </c>
      <c r="AP84" s="392">
        <v>2804263</v>
      </c>
      <c r="AQ84" s="158">
        <v>261089</v>
      </c>
      <c r="AR84" s="158">
        <v>236611</v>
      </c>
      <c r="AS84" s="159">
        <v>272544</v>
      </c>
      <c r="AT84" s="193">
        <v>362339</v>
      </c>
      <c r="AU84" s="194">
        <v>497700</v>
      </c>
      <c r="AV84" s="291">
        <f t="shared" si="3"/>
        <v>37.357557425504837</v>
      </c>
      <c r="AW84" s="119"/>
      <c r="AX84" s="119"/>
    </row>
    <row r="85" spans="1:50" ht="20.100000000000001" customHeight="1" x14ac:dyDescent="0.25">
      <c r="A85" s="285"/>
      <c r="B85" s="30" t="s">
        <v>162</v>
      </c>
      <c r="C85" s="68"/>
      <c r="D85" s="56">
        <v>92136</v>
      </c>
      <c r="E85" s="39">
        <v>84364</v>
      </c>
      <c r="F85" s="39">
        <v>103708</v>
      </c>
      <c r="G85" s="39">
        <v>103901</v>
      </c>
      <c r="H85" s="39">
        <v>103681</v>
      </c>
      <c r="I85" s="39">
        <v>109803</v>
      </c>
      <c r="J85" s="39">
        <v>116652</v>
      </c>
      <c r="K85" s="39">
        <v>115399</v>
      </c>
      <c r="L85" s="39">
        <v>128531</v>
      </c>
      <c r="M85" s="39">
        <v>135718</v>
      </c>
      <c r="N85" s="39">
        <v>128086</v>
      </c>
      <c r="O85" s="39">
        <v>152879</v>
      </c>
      <c r="P85" s="208">
        <v>1374858</v>
      </c>
      <c r="Q85" s="39">
        <v>134392</v>
      </c>
      <c r="R85" s="39">
        <v>131367</v>
      </c>
      <c r="S85" s="39">
        <v>142417</v>
      </c>
      <c r="T85" s="39">
        <v>150865</v>
      </c>
      <c r="U85" s="39">
        <v>151546</v>
      </c>
      <c r="V85" s="39">
        <v>152532</v>
      </c>
      <c r="W85" s="39">
        <v>159036</v>
      </c>
      <c r="X85" s="39">
        <v>167448</v>
      </c>
      <c r="Y85" s="39">
        <v>174005</v>
      </c>
      <c r="Z85" s="39">
        <v>172076</v>
      </c>
      <c r="AA85" s="39">
        <v>172981</v>
      </c>
      <c r="AB85" s="39">
        <v>214177</v>
      </c>
      <c r="AC85" s="208">
        <v>1922842</v>
      </c>
      <c r="AD85" s="39">
        <v>180796</v>
      </c>
      <c r="AE85" s="39">
        <v>174503</v>
      </c>
      <c r="AF85" s="39">
        <v>211577</v>
      </c>
      <c r="AG85" s="39">
        <v>208341</v>
      </c>
      <c r="AH85" s="39">
        <v>237142</v>
      </c>
      <c r="AI85" s="39">
        <v>230204</v>
      </c>
      <c r="AJ85" s="39">
        <v>236785</v>
      </c>
      <c r="AK85" s="39">
        <v>242920</v>
      </c>
      <c r="AL85" s="39">
        <v>250125</v>
      </c>
      <c r="AM85" s="39">
        <v>254433</v>
      </c>
      <c r="AN85" s="39">
        <v>253967</v>
      </c>
      <c r="AO85" s="39">
        <v>274909</v>
      </c>
      <c r="AP85" s="208">
        <v>2755702</v>
      </c>
      <c r="AQ85" s="39">
        <v>256273</v>
      </c>
      <c r="AR85" s="39">
        <v>232640</v>
      </c>
      <c r="AS85" s="56">
        <v>265759</v>
      </c>
      <c r="AT85" s="29">
        <v>355299</v>
      </c>
      <c r="AU85" s="67">
        <v>488913</v>
      </c>
      <c r="AV85" s="178">
        <f t="shared" si="3"/>
        <v>37.60607263178337</v>
      </c>
      <c r="AW85" s="119"/>
      <c r="AX85" s="119"/>
    </row>
    <row r="86" spans="1:50" ht="20.100000000000001" customHeight="1" thickBot="1" x14ac:dyDescent="0.3">
      <c r="A86" s="285"/>
      <c r="B86" s="31" t="s">
        <v>163</v>
      </c>
      <c r="C86" s="69"/>
      <c r="D86" s="126">
        <v>3366</v>
      </c>
      <c r="E86" s="127">
        <v>2760</v>
      </c>
      <c r="F86" s="127">
        <v>3445</v>
      </c>
      <c r="G86" s="127">
        <v>3054</v>
      </c>
      <c r="H86" s="127">
        <v>3125</v>
      </c>
      <c r="I86" s="127">
        <v>3562</v>
      </c>
      <c r="J86" s="127">
        <v>3306</v>
      </c>
      <c r="K86" s="127">
        <v>3470</v>
      </c>
      <c r="L86" s="127">
        <v>3956</v>
      </c>
      <c r="M86" s="127">
        <v>3540</v>
      </c>
      <c r="N86" s="127">
        <v>3842</v>
      </c>
      <c r="O86" s="127">
        <v>3120</v>
      </c>
      <c r="P86" s="200">
        <v>40546</v>
      </c>
      <c r="Q86" s="127">
        <v>3579</v>
      </c>
      <c r="R86" s="127">
        <v>3206</v>
      </c>
      <c r="S86" s="127">
        <v>3498</v>
      </c>
      <c r="T86" s="127">
        <v>3309</v>
      </c>
      <c r="U86" s="127">
        <v>3427</v>
      </c>
      <c r="V86" s="127">
        <v>3712</v>
      </c>
      <c r="W86" s="127">
        <v>3431</v>
      </c>
      <c r="X86" s="127">
        <v>3485</v>
      </c>
      <c r="Y86" s="127">
        <v>3825</v>
      </c>
      <c r="Z86" s="127">
        <v>3486</v>
      </c>
      <c r="AA86" s="127">
        <v>3716</v>
      </c>
      <c r="AB86" s="127">
        <v>3248</v>
      </c>
      <c r="AC86" s="200">
        <v>41922</v>
      </c>
      <c r="AD86" s="127">
        <v>3873</v>
      </c>
      <c r="AE86" s="127">
        <v>3167</v>
      </c>
      <c r="AF86" s="127">
        <v>3856</v>
      </c>
      <c r="AG86" s="127">
        <v>3782</v>
      </c>
      <c r="AH86" s="127">
        <v>4165</v>
      </c>
      <c r="AI86" s="127">
        <v>4169</v>
      </c>
      <c r="AJ86" s="127">
        <v>4069</v>
      </c>
      <c r="AK86" s="127">
        <v>4278</v>
      </c>
      <c r="AL86" s="127">
        <v>4309</v>
      </c>
      <c r="AM86" s="127">
        <v>4276</v>
      </c>
      <c r="AN86" s="127">
        <v>4588</v>
      </c>
      <c r="AO86" s="127">
        <v>4029</v>
      </c>
      <c r="AP86" s="200">
        <v>48561</v>
      </c>
      <c r="AQ86" s="127">
        <v>4816</v>
      </c>
      <c r="AR86" s="127">
        <v>3971</v>
      </c>
      <c r="AS86" s="126">
        <v>6785</v>
      </c>
      <c r="AT86" s="241">
        <v>7040</v>
      </c>
      <c r="AU86" s="385">
        <v>8787</v>
      </c>
      <c r="AV86" s="180"/>
      <c r="AW86" s="119"/>
      <c r="AX86" s="119"/>
    </row>
    <row r="87" spans="1:50" s="377" customFormat="1" ht="20.100000000000001" customHeight="1" thickBot="1" x14ac:dyDescent="0.3">
      <c r="A87" s="285"/>
      <c r="B87" s="63" t="s">
        <v>172</v>
      </c>
      <c r="C87" s="145"/>
      <c r="D87" s="172"/>
      <c r="E87" s="172"/>
      <c r="F87" s="143"/>
      <c r="G87" s="143"/>
      <c r="H87" s="143"/>
      <c r="I87" s="143"/>
      <c r="J87" s="143"/>
      <c r="K87" s="143"/>
      <c r="L87" s="143"/>
      <c r="M87" s="143"/>
      <c r="N87" s="172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33"/>
      <c r="AT87" s="237"/>
      <c r="AU87" s="302"/>
      <c r="AV87" s="44"/>
      <c r="AW87" s="119"/>
      <c r="AX87" s="119"/>
    </row>
    <row r="88" spans="1:50" s="377" customFormat="1" ht="20.100000000000001" customHeight="1" thickBot="1" x14ac:dyDescent="0.35">
      <c r="A88" s="285"/>
      <c r="B88" s="155"/>
      <c r="C88" s="154" t="s">
        <v>226</v>
      </c>
      <c r="D88" s="160">
        <v>7716.369539061001</v>
      </c>
      <c r="E88" s="161">
        <v>6138.5304445011998</v>
      </c>
      <c r="F88" s="161">
        <v>7697.5132325352006</v>
      </c>
      <c r="G88" s="161">
        <v>8833.8120219911998</v>
      </c>
      <c r="H88" s="161">
        <v>7755.9302820874</v>
      </c>
      <c r="I88" s="161">
        <v>8070.6604925987995</v>
      </c>
      <c r="J88" s="161">
        <v>7440.9820989026002</v>
      </c>
      <c r="K88" s="161">
        <v>6944.8230265124002</v>
      </c>
      <c r="L88" s="161">
        <v>7259.7404354620003</v>
      </c>
      <c r="M88" s="161">
        <v>8073.8267754926001</v>
      </c>
      <c r="N88" s="161">
        <v>7182.9155399548008</v>
      </c>
      <c r="O88" s="161">
        <v>10684.7354228028</v>
      </c>
      <c r="P88" s="209">
        <v>93799.839311901989</v>
      </c>
      <c r="Q88" s="161">
        <v>6986.3160900546</v>
      </c>
      <c r="R88" s="161">
        <v>6284.8711499102001</v>
      </c>
      <c r="S88" s="161">
        <v>7359.0115466900006</v>
      </c>
      <c r="T88" s="161">
        <v>7662.2827787677998</v>
      </c>
      <c r="U88" s="161">
        <v>7472.1243663828</v>
      </c>
      <c r="V88" s="161">
        <v>7479.0635628206001</v>
      </c>
      <c r="W88" s="161">
        <v>6736.8815804114001</v>
      </c>
      <c r="X88" s="161">
        <v>7236.0082641319996</v>
      </c>
      <c r="Y88" s="161">
        <v>6885.5180575761997</v>
      </c>
      <c r="Z88" s="161">
        <v>6719.719280716</v>
      </c>
      <c r="AA88" s="161">
        <v>6907.1747503614015</v>
      </c>
      <c r="AB88" s="161">
        <v>8592.7434320960001</v>
      </c>
      <c r="AC88" s="209">
        <v>86321.714859919011</v>
      </c>
      <c r="AD88" s="160">
        <v>6238.0576723486001</v>
      </c>
      <c r="AE88" s="161">
        <v>5311.1436857200006</v>
      </c>
      <c r="AF88" s="161">
        <v>7367.3982938946001</v>
      </c>
      <c r="AG88" s="161">
        <v>6688.9698657073995</v>
      </c>
      <c r="AH88" s="161">
        <v>7888.8491891642007</v>
      </c>
      <c r="AI88" s="161">
        <v>7242.5202188754001</v>
      </c>
      <c r="AJ88" s="161">
        <v>6783.5632090827994</v>
      </c>
      <c r="AK88" s="161">
        <v>6939.312601353</v>
      </c>
      <c r="AL88" s="161">
        <v>6579.3384021768015</v>
      </c>
      <c r="AM88" s="161">
        <v>7234.1347202218003</v>
      </c>
      <c r="AN88" s="161">
        <v>6747.8678569726007</v>
      </c>
      <c r="AO88" s="161">
        <v>8229.4301813540005</v>
      </c>
      <c r="AP88" s="209">
        <v>83250.585896871198</v>
      </c>
      <c r="AQ88" s="161">
        <v>6008.9771493673998</v>
      </c>
      <c r="AR88" s="161">
        <v>5184.3637264658009</v>
      </c>
      <c r="AS88" s="160">
        <v>13271.1872399648</v>
      </c>
      <c r="AT88" s="193">
        <v>11549.2013580686</v>
      </c>
      <c r="AU88" s="194">
        <v>11193.340875833201</v>
      </c>
      <c r="AV88" s="291">
        <f t="shared" ref="AV88:AV90" si="7">((AU88/AT88)-1)*100</f>
        <v>-3.0812561942803463</v>
      </c>
      <c r="AW88" s="119"/>
      <c r="AX88" s="119"/>
    </row>
    <row r="89" spans="1:50" ht="20.100000000000001" customHeight="1" x14ac:dyDescent="0.2">
      <c r="A89" s="285"/>
      <c r="B89" s="19" t="s">
        <v>228</v>
      </c>
      <c r="C89" s="20"/>
      <c r="D89" s="362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3"/>
      <c r="Q89" s="361"/>
      <c r="R89" s="361"/>
      <c r="S89" s="361"/>
      <c r="T89" s="361"/>
      <c r="U89" s="361"/>
      <c r="V89" s="361"/>
      <c r="W89" s="361"/>
      <c r="X89" s="361"/>
      <c r="Y89" s="361"/>
      <c r="Z89" s="361"/>
      <c r="AA89" s="361"/>
      <c r="AB89" s="361"/>
      <c r="AC89" s="363"/>
      <c r="AD89" s="362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3"/>
      <c r="AQ89" s="361"/>
      <c r="AR89" s="361"/>
      <c r="AS89" s="393"/>
      <c r="AT89" s="234"/>
      <c r="AU89" s="388"/>
      <c r="AV89" s="173"/>
      <c r="AW89" s="119"/>
      <c r="AX89" s="119"/>
    </row>
    <row r="90" spans="1:50" s="376" customFormat="1" ht="20.100000000000001" customHeight="1" x14ac:dyDescent="0.25">
      <c r="A90" s="285"/>
      <c r="B90" s="510" t="s">
        <v>39</v>
      </c>
      <c r="C90" s="511"/>
      <c r="D90" s="56">
        <v>6596.3446734300005</v>
      </c>
      <c r="E90" s="39">
        <v>5228.4228063299997</v>
      </c>
      <c r="F90" s="39">
        <v>6614.9200531500001</v>
      </c>
      <c r="G90" s="39">
        <v>7492.6957562599991</v>
      </c>
      <c r="H90" s="39">
        <v>6402.8919354399995</v>
      </c>
      <c r="I90" s="39">
        <v>6645.3449047599997</v>
      </c>
      <c r="J90" s="39">
        <v>6334.9233422200004</v>
      </c>
      <c r="K90" s="39">
        <v>5926.3813839499999</v>
      </c>
      <c r="L90" s="39">
        <v>6234.2657743700001</v>
      </c>
      <c r="M90" s="39">
        <v>6819.5506255699993</v>
      </c>
      <c r="N90" s="39">
        <v>6144.8676103200005</v>
      </c>
      <c r="O90" s="39">
        <v>9281.2980494900003</v>
      </c>
      <c r="P90" s="208">
        <v>79721.90691528999</v>
      </c>
      <c r="Q90" s="39">
        <v>6062.9676833200001</v>
      </c>
      <c r="R90" s="39">
        <v>5509.9389737900001</v>
      </c>
      <c r="S90" s="39">
        <v>6408.7930660800002</v>
      </c>
      <c r="T90" s="39">
        <v>6801.4414083900001</v>
      </c>
      <c r="U90" s="39">
        <v>6410.4396427000001</v>
      </c>
      <c r="V90" s="39">
        <v>6476.0578746900001</v>
      </c>
      <c r="W90" s="39">
        <v>5928.2949617100003</v>
      </c>
      <c r="X90" s="39">
        <v>6382.4153620399993</v>
      </c>
      <c r="Y90" s="39">
        <v>6149.5885171</v>
      </c>
      <c r="Z90" s="39">
        <v>5990.0971402799996</v>
      </c>
      <c r="AA90" s="39">
        <v>6205.1945416400013</v>
      </c>
      <c r="AB90" s="39">
        <v>7743.5521639399994</v>
      </c>
      <c r="AC90" s="208">
        <v>76068.781335680003</v>
      </c>
      <c r="AD90" s="56">
        <v>5635.8658635299998</v>
      </c>
      <c r="AE90" s="39">
        <v>4649.1060121500004</v>
      </c>
      <c r="AF90" s="39">
        <v>6459.7538471799999</v>
      </c>
      <c r="AG90" s="39">
        <v>5964.9687681799996</v>
      </c>
      <c r="AH90" s="39">
        <v>6208.8138170400007</v>
      </c>
      <c r="AI90" s="39">
        <v>6275.6686914700003</v>
      </c>
      <c r="AJ90" s="39">
        <v>5991.4860550999992</v>
      </c>
      <c r="AK90" s="39">
        <v>6137.2970939199995</v>
      </c>
      <c r="AL90" s="39">
        <v>5867.183531390001</v>
      </c>
      <c r="AM90" s="39">
        <v>6265.11154498</v>
      </c>
      <c r="AN90" s="39">
        <v>5984.9182771900005</v>
      </c>
      <c r="AO90" s="39">
        <v>7292.79657658</v>
      </c>
      <c r="AP90" s="208">
        <v>72732.970078710001</v>
      </c>
      <c r="AQ90" s="39">
        <v>5325.97562045</v>
      </c>
      <c r="AR90" s="39">
        <v>4643.7459878300006</v>
      </c>
      <c r="AS90" s="56">
        <v>11572.906657110001</v>
      </c>
      <c r="AT90" s="29">
        <v>10284.971875679999</v>
      </c>
      <c r="AU90" s="67">
        <v>9969.7216082800005</v>
      </c>
      <c r="AV90" s="178">
        <f t="shared" si="7"/>
        <v>-3.0651543943007176</v>
      </c>
      <c r="AW90" s="119"/>
      <c r="AX90" s="119"/>
    </row>
    <row r="91" spans="1:50" ht="20.100000000000001" customHeight="1" x14ac:dyDescent="0.2">
      <c r="A91" s="285"/>
      <c r="B91" s="27" t="s">
        <v>229</v>
      </c>
      <c r="C91" s="32"/>
      <c r="D91" s="5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208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208"/>
      <c r="AD91" s="56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208"/>
      <c r="AQ91" s="39"/>
      <c r="AR91" s="39"/>
      <c r="AS91" s="56"/>
      <c r="AT91" s="29"/>
      <c r="AU91" s="67"/>
      <c r="AV91" s="179"/>
      <c r="AW91" s="119"/>
      <c r="AX91" s="135"/>
    </row>
    <row r="92" spans="1:50" ht="20.100000000000001" customHeight="1" thickBot="1" x14ac:dyDescent="0.3">
      <c r="A92" s="285"/>
      <c r="B92" s="510" t="s">
        <v>39</v>
      </c>
      <c r="C92" s="511"/>
      <c r="D92" s="56">
        <v>1120.024865631</v>
      </c>
      <c r="E92" s="39">
        <v>910.10763817120005</v>
      </c>
      <c r="F92" s="39">
        <v>1082.5931793852001</v>
      </c>
      <c r="G92" s="39">
        <v>1341.1162657312</v>
      </c>
      <c r="H92" s="39">
        <v>1353.0383466474002</v>
      </c>
      <c r="I92" s="39">
        <v>1425.3155878388</v>
      </c>
      <c r="J92" s="39">
        <v>1106.0587566826</v>
      </c>
      <c r="K92" s="39">
        <v>1018.4416425624001</v>
      </c>
      <c r="L92" s="39">
        <v>1025.4746610919999</v>
      </c>
      <c r="M92" s="39">
        <v>1254.2761499226003</v>
      </c>
      <c r="N92" s="39">
        <v>1038.0479296348001</v>
      </c>
      <c r="O92" s="39">
        <v>1403.4373733128</v>
      </c>
      <c r="P92" s="208">
        <v>14077.932396611999</v>
      </c>
      <c r="Q92" s="39">
        <v>923.34840673460008</v>
      </c>
      <c r="R92" s="39">
        <v>774.93217612019998</v>
      </c>
      <c r="S92" s="39">
        <v>950.21848061000014</v>
      </c>
      <c r="T92" s="39">
        <v>860.84137037779999</v>
      </c>
      <c r="U92" s="39">
        <v>1061.6847236828</v>
      </c>
      <c r="V92" s="39">
        <v>1003.0056881305999</v>
      </c>
      <c r="W92" s="39">
        <v>808.58661870139997</v>
      </c>
      <c r="X92" s="39">
        <v>853.59290209200014</v>
      </c>
      <c r="Y92" s="39">
        <v>735.92954047620003</v>
      </c>
      <c r="Z92" s="39">
        <v>729.622140436</v>
      </c>
      <c r="AA92" s="39">
        <v>701.9802087214</v>
      </c>
      <c r="AB92" s="39">
        <v>849.19126815600009</v>
      </c>
      <c r="AC92" s="208">
        <v>10252.933524239001</v>
      </c>
      <c r="AD92" s="56">
        <v>602.19180881860007</v>
      </c>
      <c r="AE92" s="39">
        <v>662.03767356999992</v>
      </c>
      <c r="AF92" s="39">
        <v>907.64444671460001</v>
      </c>
      <c r="AG92" s="39">
        <v>724.00109752740013</v>
      </c>
      <c r="AH92" s="39">
        <v>1680.0353721242002</v>
      </c>
      <c r="AI92" s="39">
        <v>966.85152740540013</v>
      </c>
      <c r="AJ92" s="39">
        <v>792.07715398280004</v>
      </c>
      <c r="AK92" s="39">
        <v>802.01550743300004</v>
      </c>
      <c r="AL92" s="39">
        <v>712.15487078680007</v>
      </c>
      <c r="AM92" s="39">
        <v>969.0231752418</v>
      </c>
      <c r="AN92" s="39">
        <v>762.94957978260004</v>
      </c>
      <c r="AO92" s="39">
        <v>936.6336047740001</v>
      </c>
      <c r="AP92" s="208">
        <v>10517.615818161201</v>
      </c>
      <c r="AQ92" s="39">
        <v>683.00152891739992</v>
      </c>
      <c r="AR92" s="39">
        <v>540.61773863580004</v>
      </c>
      <c r="AS92" s="56">
        <v>1698.2805828548001</v>
      </c>
      <c r="AT92" s="29">
        <v>1264.2294823886</v>
      </c>
      <c r="AU92" s="67">
        <v>1223.6192675532</v>
      </c>
      <c r="AV92" s="178">
        <f t="shared" ref="AV92:AV100" si="8">((AU92/AT92)-1)*100</f>
        <v>-3.2122502600297032</v>
      </c>
      <c r="AW92" s="119"/>
      <c r="AX92" s="119"/>
    </row>
    <row r="93" spans="1:50" s="377" customFormat="1" ht="20.100000000000001" customHeight="1" thickBot="1" x14ac:dyDescent="0.35">
      <c r="A93" s="285"/>
      <c r="B93" s="155"/>
      <c r="C93" s="154" t="s">
        <v>227</v>
      </c>
      <c r="D93" s="160">
        <v>10451.720425029402</v>
      </c>
      <c r="E93" s="161">
        <v>8714.7033388664022</v>
      </c>
      <c r="F93" s="161">
        <v>11004.482087016973</v>
      </c>
      <c r="G93" s="161">
        <v>11116.109880410018</v>
      </c>
      <c r="H93" s="161">
        <v>11710.30497297199</v>
      </c>
      <c r="I93" s="161">
        <v>10990.161223948413</v>
      </c>
      <c r="J93" s="161">
        <v>10385.021806246807</v>
      </c>
      <c r="K93" s="161">
        <v>10787.260528856592</v>
      </c>
      <c r="L93" s="161">
        <v>10969.835685481572</v>
      </c>
      <c r="M93" s="161">
        <v>13439.643139325803</v>
      </c>
      <c r="N93" s="161">
        <v>10170.329130825196</v>
      </c>
      <c r="O93" s="161">
        <v>17848.535660517377</v>
      </c>
      <c r="P93" s="209">
        <v>137588.10787949653</v>
      </c>
      <c r="Q93" s="161">
        <v>9716.0368210186152</v>
      </c>
      <c r="R93" s="161">
        <v>8899.9407124214031</v>
      </c>
      <c r="S93" s="161">
        <v>10555.106403488422</v>
      </c>
      <c r="T93" s="161">
        <v>10335.466972295395</v>
      </c>
      <c r="U93" s="161">
        <v>13863.61741924259</v>
      </c>
      <c r="V93" s="161">
        <v>11090.002409574199</v>
      </c>
      <c r="W93" s="161">
        <v>10478.247962841609</v>
      </c>
      <c r="X93" s="161">
        <v>10759.493924914203</v>
      </c>
      <c r="Y93" s="161">
        <v>10970.740118961003</v>
      </c>
      <c r="Z93" s="161">
        <v>11756.4680518352</v>
      </c>
      <c r="AA93" s="161">
        <v>10219.605892714608</v>
      </c>
      <c r="AB93" s="161">
        <v>15104.231412085779</v>
      </c>
      <c r="AC93" s="209">
        <v>133748.95810139301</v>
      </c>
      <c r="AD93" s="160">
        <v>9173.9689177701839</v>
      </c>
      <c r="AE93" s="161">
        <v>7917.3736645589961</v>
      </c>
      <c r="AF93" s="161">
        <v>33674.276735287378</v>
      </c>
      <c r="AG93" s="161">
        <v>9295.2931485258032</v>
      </c>
      <c r="AH93" s="161">
        <v>10087.391557404622</v>
      </c>
      <c r="AI93" s="161">
        <v>11927.9020796854</v>
      </c>
      <c r="AJ93" s="161">
        <v>10558.199813353614</v>
      </c>
      <c r="AK93" s="161">
        <v>10490.946200102408</v>
      </c>
      <c r="AL93" s="161">
        <v>11512.029827096001</v>
      </c>
      <c r="AM93" s="161">
        <v>12137.945785541015</v>
      </c>
      <c r="AN93" s="161">
        <v>10610.451500241001</v>
      </c>
      <c r="AO93" s="161">
        <v>14613.418855895996</v>
      </c>
      <c r="AP93" s="209">
        <v>151999.19808546241</v>
      </c>
      <c r="AQ93" s="161">
        <v>9417.0889801806061</v>
      </c>
      <c r="AR93" s="161">
        <v>7610.4735910328091</v>
      </c>
      <c r="AS93" s="160">
        <v>18615.977533440018</v>
      </c>
      <c r="AT93" s="193">
        <v>17091.34258232918</v>
      </c>
      <c r="AU93" s="194">
        <v>17027.562571213413</v>
      </c>
      <c r="AV93" s="291">
        <f t="shared" si="8"/>
        <v>-0.37317145103457072</v>
      </c>
      <c r="AW93" s="119"/>
      <c r="AX93" s="119"/>
    </row>
    <row r="94" spans="1:50" ht="20.100000000000001" customHeight="1" x14ac:dyDescent="0.2">
      <c r="A94" s="285"/>
      <c r="B94" s="27" t="s">
        <v>236</v>
      </c>
      <c r="C94" s="32"/>
      <c r="D94" s="202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300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300"/>
      <c r="AD94" s="202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300"/>
      <c r="AQ94" s="147"/>
      <c r="AR94" s="147"/>
      <c r="AS94" s="390"/>
      <c r="AT94" s="29"/>
      <c r="AU94" s="67"/>
      <c r="AV94" s="179"/>
      <c r="AW94" s="119"/>
      <c r="AX94" s="119"/>
    </row>
    <row r="95" spans="1:50" s="376" customFormat="1" ht="20.100000000000001" customHeight="1" x14ac:dyDescent="0.25">
      <c r="A95" s="285"/>
      <c r="B95" s="510" t="s">
        <v>39</v>
      </c>
      <c r="C95" s="511"/>
      <c r="D95" s="56">
        <v>8695.20356584</v>
      </c>
      <c r="E95" s="39">
        <v>7209.0484000000024</v>
      </c>
      <c r="F95" s="39">
        <v>9121.2537482699736</v>
      </c>
      <c r="G95" s="39">
        <v>8903.5470420500224</v>
      </c>
      <c r="H95" s="39">
        <v>9967.4538758099916</v>
      </c>
      <c r="I95" s="39">
        <v>9003.3316903700143</v>
      </c>
      <c r="J95" s="39">
        <v>8708.1227375600083</v>
      </c>
      <c r="K95" s="39">
        <v>8968.009411999994</v>
      </c>
      <c r="L95" s="39">
        <v>9241.6473625099734</v>
      </c>
      <c r="M95" s="39">
        <v>10372.877755270001</v>
      </c>
      <c r="N95" s="39">
        <v>8860.7687354399968</v>
      </c>
      <c r="O95" s="39">
        <v>16020.163578349975</v>
      </c>
      <c r="P95" s="208">
        <v>115071.42790346996</v>
      </c>
      <c r="Q95" s="39">
        <v>8285.4380972700164</v>
      </c>
      <c r="R95" s="39">
        <v>7459.397358940003</v>
      </c>
      <c r="S95" s="39">
        <v>9220.8380777400216</v>
      </c>
      <c r="T95" s="39">
        <v>8745.5365859699978</v>
      </c>
      <c r="U95" s="39">
        <v>12222.55712723999</v>
      </c>
      <c r="V95" s="39">
        <v>9419.8190195900024</v>
      </c>
      <c r="W95" s="39">
        <v>9327.3204353100118</v>
      </c>
      <c r="X95" s="39">
        <v>9622.2667818300033</v>
      </c>
      <c r="Y95" s="39">
        <v>9791.8753697800021</v>
      </c>
      <c r="Z95" s="39">
        <v>10621.290420529998</v>
      </c>
      <c r="AA95" s="39">
        <v>9216.7796457200075</v>
      </c>
      <c r="AB95" s="39">
        <v>13908.65082077998</v>
      </c>
      <c r="AC95" s="208">
        <v>117841.76974070002</v>
      </c>
      <c r="AD95" s="56">
        <v>8290.6296536999853</v>
      </c>
      <c r="AE95" s="39">
        <v>7147.1418878599961</v>
      </c>
      <c r="AF95" s="39">
        <v>27948.931100129972</v>
      </c>
      <c r="AG95" s="39">
        <v>8473.9422716100034</v>
      </c>
      <c r="AH95" s="39">
        <v>9155.4144883200242</v>
      </c>
      <c r="AI95" s="39">
        <v>10990.511559730001</v>
      </c>
      <c r="AJ95" s="39">
        <v>9712.096398170017</v>
      </c>
      <c r="AK95" s="39">
        <v>9659.2241192400088</v>
      </c>
      <c r="AL95" s="39">
        <v>10689.003425570001</v>
      </c>
      <c r="AM95" s="39">
        <v>11292.359610310015</v>
      </c>
      <c r="AN95" s="39">
        <v>9812.5424039000009</v>
      </c>
      <c r="AO95" s="39">
        <v>13726.337478769996</v>
      </c>
      <c r="AP95" s="208">
        <v>136898.13439731003</v>
      </c>
      <c r="AQ95" s="39">
        <v>8730.9717241900053</v>
      </c>
      <c r="AR95" s="39">
        <v>7037.1099205700084</v>
      </c>
      <c r="AS95" s="56">
        <v>15744.835456210019</v>
      </c>
      <c r="AT95" s="29">
        <v>15437.771541559981</v>
      </c>
      <c r="AU95" s="67">
        <v>15768.081644760014</v>
      </c>
      <c r="AV95" s="178">
        <f t="shared" ref="AV95" si="9">((AU95/AT95)-1)*100</f>
        <v>2.1396229521262633</v>
      </c>
      <c r="AW95" s="119"/>
      <c r="AX95" s="119"/>
    </row>
    <row r="96" spans="1:50" ht="20.100000000000001" customHeight="1" x14ac:dyDescent="0.2">
      <c r="A96" s="285"/>
      <c r="B96" s="27" t="s">
        <v>237</v>
      </c>
      <c r="C96" s="32"/>
      <c r="D96" s="5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208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208"/>
      <c r="AD96" s="56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208"/>
      <c r="AQ96" s="39"/>
      <c r="AR96" s="39"/>
      <c r="AS96" s="56"/>
      <c r="AT96" s="29"/>
      <c r="AU96" s="67"/>
      <c r="AV96" s="179"/>
      <c r="AW96" s="119"/>
      <c r="AX96" s="135"/>
    </row>
    <row r="97" spans="1:50" ht="20.100000000000001" customHeight="1" thickBot="1" x14ac:dyDescent="0.3">
      <c r="A97" s="285"/>
      <c r="B97" s="512" t="s">
        <v>39</v>
      </c>
      <c r="C97" s="513"/>
      <c r="D97" s="126">
        <v>1756.5168591894019</v>
      </c>
      <c r="E97" s="127">
        <v>1505.6549388663989</v>
      </c>
      <c r="F97" s="127">
        <v>1883.2283387469993</v>
      </c>
      <c r="G97" s="127">
        <v>2212.5628383599965</v>
      </c>
      <c r="H97" s="127">
        <v>1742.8510971619978</v>
      </c>
      <c r="I97" s="127">
        <v>1986.8295335783996</v>
      </c>
      <c r="J97" s="127">
        <v>1676.8990686867976</v>
      </c>
      <c r="K97" s="127">
        <v>1819.2511168565984</v>
      </c>
      <c r="L97" s="127">
        <v>1728.1883229715977</v>
      </c>
      <c r="M97" s="127">
        <v>3066.765384055801</v>
      </c>
      <c r="N97" s="127">
        <v>1309.5603953851983</v>
      </c>
      <c r="O97" s="127">
        <v>1828.3720821674015</v>
      </c>
      <c r="P97" s="200">
        <v>22516.679976026586</v>
      </c>
      <c r="Q97" s="127">
        <v>1430.5987237485981</v>
      </c>
      <c r="R97" s="127">
        <v>1440.5433534814001</v>
      </c>
      <c r="S97" s="127">
        <v>1334.2683257484002</v>
      </c>
      <c r="T97" s="127">
        <v>1589.9303863253974</v>
      </c>
      <c r="U97" s="127">
        <v>1641.0602920026001</v>
      </c>
      <c r="V97" s="127">
        <v>1670.1833899841974</v>
      </c>
      <c r="W97" s="127">
        <v>1150.9275275315983</v>
      </c>
      <c r="X97" s="127">
        <v>1137.2271430841997</v>
      </c>
      <c r="Y97" s="127">
        <v>1178.8647491810002</v>
      </c>
      <c r="Z97" s="127">
        <v>1135.1776313052005</v>
      </c>
      <c r="AA97" s="127">
        <v>1002.8262469946</v>
      </c>
      <c r="AB97" s="127">
        <v>1195.5805913057993</v>
      </c>
      <c r="AC97" s="200">
        <v>15907.18836069299</v>
      </c>
      <c r="AD97" s="126">
        <v>883.33926407019931</v>
      </c>
      <c r="AE97" s="127">
        <v>770.23177669899962</v>
      </c>
      <c r="AF97" s="127">
        <v>5725.3456351574023</v>
      </c>
      <c r="AG97" s="127">
        <v>821.35087691580054</v>
      </c>
      <c r="AH97" s="127">
        <v>931.97706908459793</v>
      </c>
      <c r="AI97" s="127">
        <v>937.39051995539921</v>
      </c>
      <c r="AJ97" s="127">
        <v>846.10341518359769</v>
      </c>
      <c r="AK97" s="127">
        <v>831.72208086239971</v>
      </c>
      <c r="AL97" s="127">
        <v>823.02640152599906</v>
      </c>
      <c r="AM97" s="127">
        <v>845.58617523099974</v>
      </c>
      <c r="AN97" s="127">
        <v>797.90909634099933</v>
      </c>
      <c r="AO97" s="127">
        <v>887.08137712599921</v>
      </c>
      <c r="AP97" s="200">
        <v>15101.063688152393</v>
      </c>
      <c r="AQ97" s="127">
        <v>686.11725599060003</v>
      </c>
      <c r="AR97" s="127">
        <v>573.36367046280031</v>
      </c>
      <c r="AS97" s="126">
        <v>2871.142077229998</v>
      </c>
      <c r="AT97" s="241">
        <v>1653.571040769199</v>
      </c>
      <c r="AU97" s="385">
        <v>1259.4809264534003</v>
      </c>
      <c r="AV97" s="180">
        <f t="shared" ref="AV97" si="10">((AU97/AT97)-1)*100</f>
        <v>-23.832669090072965</v>
      </c>
      <c r="AW97" s="119"/>
      <c r="AX97" s="119"/>
    </row>
    <row r="98" spans="1:50" ht="20.100000000000001" customHeight="1" thickBot="1" x14ac:dyDescent="0.3">
      <c r="A98" s="285"/>
      <c r="B98" s="156"/>
      <c r="C98" s="154" t="s">
        <v>230</v>
      </c>
      <c r="D98" s="151">
        <v>151271</v>
      </c>
      <c r="E98" s="152">
        <v>144557</v>
      </c>
      <c r="F98" s="152">
        <v>179014</v>
      </c>
      <c r="G98" s="152">
        <v>166654</v>
      </c>
      <c r="H98" s="152">
        <v>160733</v>
      </c>
      <c r="I98" s="152">
        <v>174771</v>
      </c>
      <c r="J98" s="152">
        <v>170182</v>
      </c>
      <c r="K98" s="152">
        <v>164895</v>
      </c>
      <c r="L98" s="152">
        <v>172088</v>
      </c>
      <c r="M98" s="152">
        <v>181836</v>
      </c>
      <c r="N98" s="152">
        <v>169466</v>
      </c>
      <c r="O98" s="152">
        <v>199173</v>
      </c>
      <c r="P98" s="207">
        <v>2034640</v>
      </c>
      <c r="Q98" s="152">
        <v>141639</v>
      </c>
      <c r="R98" s="152">
        <v>144167</v>
      </c>
      <c r="S98" s="152">
        <v>167426</v>
      </c>
      <c r="T98" s="152">
        <v>159970</v>
      </c>
      <c r="U98" s="152">
        <v>158825</v>
      </c>
      <c r="V98" s="152">
        <v>168744</v>
      </c>
      <c r="W98" s="152">
        <v>159753</v>
      </c>
      <c r="X98" s="152">
        <v>171891</v>
      </c>
      <c r="Y98" s="152">
        <v>162882</v>
      </c>
      <c r="Z98" s="152">
        <v>161065</v>
      </c>
      <c r="AA98" s="152">
        <v>163261</v>
      </c>
      <c r="AB98" s="152">
        <v>181790</v>
      </c>
      <c r="AC98" s="207">
        <v>1941413</v>
      </c>
      <c r="AD98" s="151">
        <v>140733</v>
      </c>
      <c r="AE98" s="152">
        <v>127746</v>
      </c>
      <c r="AF98" s="152">
        <v>176766</v>
      </c>
      <c r="AG98" s="152">
        <v>139353</v>
      </c>
      <c r="AH98" s="152">
        <v>164826</v>
      </c>
      <c r="AI98" s="152">
        <v>156446</v>
      </c>
      <c r="AJ98" s="152">
        <v>155356</v>
      </c>
      <c r="AK98" s="152">
        <v>162598</v>
      </c>
      <c r="AL98" s="152">
        <v>149533</v>
      </c>
      <c r="AM98" s="152">
        <v>164008</v>
      </c>
      <c r="AN98" s="152">
        <v>156880</v>
      </c>
      <c r="AO98" s="152">
        <v>163198</v>
      </c>
      <c r="AP98" s="207">
        <v>1857443</v>
      </c>
      <c r="AQ98" s="152">
        <v>134939</v>
      </c>
      <c r="AR98" s="152">
        <v>120348</v>
      </c>
      <c r="AS98" s="151">
        <v>285806</v>
      </c>
      <c r="AT98" s="193">
        <v>268479</v>
      </c>
      <c r="AU98" s="194">
        <v>255287</v>
      </c>
      <c r="AV98" s="291">
        <f t="shared" si="8"/>
        <v>-4.9136059058622834</v>
      </c>
      <c r="AW98" s="119"/>
      <c r="AX98" s="119"/>
    </row>
    <row r="99" spans="1:50" s="376" customFormat="1" ht="20.100000000000001" customHeight="1" thickBot="1" x14ac:dyDescent="0.3">
      <c r="A99" s="285"/>
      <c r="B99" s="19" t="s">
        <v>233</v>
      </c>
      <c r="C99" s="453"/>
      <c r="D99" s="49">
        <v>132608</v>
      </c>
      <c r="E99" s="23">
        <v>126610</v>
      </c>
      <c r="F99" s="23">
        <v>157286</v>
      </c>
      <c r="G99" s="23">
        <v>146642</v>
      </c>
      <c r="H99" s="23">
        <v>141581</v>
      </c>
      <c r="I99" s="23">
        <v>154489</v>
      </c>
      <c r="J99" s="23">
        <v>150729</v>
      </c>
      <c r="K99" s="23">
        <v>146170</v>
      </c>
      <c r="L99" s="23">
        <v>153002</v>
      </c>
      <c r="M99" s="23">
        <v>161733</v>
      </c>
      <c r="N99" s="23">
        <v>150610</v>
      </c>
      <c r="O99" s="23">
        <v>178264</v>
      </c>
      <c r="P99" s="301">
        <v>1799724</v>
      </c>
      <c r="Q99" s="23">
        <v>126562</v>
      </c>
      <c r="R99" s="23">
        <v>128491</v>
      </c>
      <c r="S99" s="23">
        <v>149183</v>
      </c>
      <c r="T99" s="23">
        <v>142964</v>
      </c>
      <c r="U99" s="23">
        <v>141928</v>
      </c>
      <c r="V99" s="23">
        <v>151083</v>
      </c>
      <c r="W99" s="23">
        <v>143667</v>
      </c>
      <c r="X99" s="23">
        <v>154872</v>
      </c>
      <c r="Y99" s="23">
        <v>147019</v>
      </c>
      <c r="Z99" s="23">
        <v>145613</v>
      </c>
      <c r="AA99" s="23">
        <v>147924</v>
      </c>
      <c r="AB99" s="23">
        <v>165916</v>
      </c>
      <c r="AC99" s="301">
        <v>1745222</v>
      </c>
      <c r="AD99" s="49">
        <v>128132</v>
      </c>
      <c r="AE99" s="23">
        <v>115791</v>
      </c>
      <c r="AF99" s="23">
        <v>160667</v>
      </c>
      <c r="AG99" s="23">
        <v>126663</v>
      </c>
      <c r="AH99" s="23">
        <v>149836</v>
      </c>
      <c r="AI99" s="23">
        <v>142429</v>
      </c>
      <c r="AJ99" s="23">
        <v>141826</v>
      </c>
      <c r="AK99" s="23">
        <v>148882</v>
      </c>
      <c r="AL99" s="23">
        <v>136904</v>
      </c>
      <c r="AM99" s="23">
        <v>150498</v>
      </c>
      <c r="AN99" s="23">
        <v>144210</v>
      </c>
      <c r="AO99" s="23">
        <v>150725</v>
      </c>
      <c r="AP99" s="301">
        <v>1696563</v>
      </c>
      <c r="AQ99" s="23">
        <v>124442</v>
      </c>
      <c r="AR99" s="23">
        <v>110262</v>
      </c>
      <c r="AS99" s="49">
        <v>255053</v>
      </c>
      <c r="AT99" s="234">
        <v>243923</v>
      </c>
      <c r="AU99" s="388">
        <v>234704</v>
      </c>
      <c r="AV99" s="185">
        <f t="shared" si="8"/>
        <v>-3.7794713905617727</v>
      </c>
      <c r="AW99" s="119"/>
      <c r="AX99" s="133"/>
    </row>
    <row r="100" spans="1:50" s="376" customFormat="1" ht="20.100000000000001" customHeight="1" thickBot="1" x14ac:dyDescent="0.3">
      <c r="A100" s="285"/>
      <c r="B100" s="27" t="s">
        <v>232</v>
      </c>
      <c r="C100" s="454"/>
      <c r="D100" s="56">
        <v>18663</v>
      </c>
      <c r="E100" s="39">
        <v>17947</v>
      </c>
      <c r="F100" s="39">
        <v>21728</v>
      </c>
      <c r="G100" s="39">
        <v>20012</v>
      </c>
      <c r="H100" s="39">
        <v>19152</v>
      </c>
      <c r="I100" s="39">
        <v>20282</v>
      </c>
      <c r="J100" s="39">
        <v>19453</v>
      </c>
      <c r="K100" s="39">
        <v>18725</v>
      </c>
      <c r="L100" s="39">
        <v>19086</v>
      </c>
      <c r="M100" s="39">
        <v>20103</v>
      </c>
      <c r="N100" s="39">
        <v>18856</v>
      </c>
      <c r="O100" s="39">
        <v>20909</v>
      </c>
      <c r="P100" s="208">
        <v>234916</v>
      </c>
      <c r="Q100" s="39">
        <v>15077</v>
      </c>
      <c r="R100" s="39">
        <v>15676</v>
      </c>
      <c r="S100" s="39">
        <v>18243</v>
      </c>
      <c r="T100" s="39">
        <v>17006</v>
      </c>
      <c r="U100" s="39">
        <v>16897</v>
      </c>
      <c r="V100" s="39">
        <v>17661</v>
      </c>
      <c r="W100" s="39">
        <v>16086</v>
      </c>
      <c r="X100" s="39">
        <v>17019</v>
      </c>
      <c r="Y100" s="39">
        <v>15863</v>
      </c>
      <c r="Z100" s="39">
        <v>15452</v>
      </c>
      <c r="AA100" s="39">
        <v>15337</v>
      </c>
      <c r="AB100" s="39">
        <v>15874</v>
      </c>
      <c r="AC100" s="208">
        <v>196191</v>
      </c>
      <c r="AD100" s="56">
        <v>12601</v>
      </c>
      <c r="AE100" s="39">
        <v>11955</v>
      </c>
      <c r="AF100" s="39">
        <v>16099</v>
      </c>
      <c r="AG100" s="39">
        <v>12690</v>
      </c>
      <c r="AH100" s="39">
        <v>14990</v>
      </c>
      <c r="AI100" s="39">
        <v>14017</v>
      </c>
      <c r="AJ100" s="39">
        <v>13530</v>
      </c>
      <c r="AK100" s="39">
        <v>13716</v>
      </c>
      <c r="AL100" s="39">
        <v>12629</v>
      </c>
      <c r="AM100" s="39">
        <v>13510</v>
      </c>
      <c r="AN100" s="39">
        <v>12670</v>
      </c>
      <c r="AO100" s="39">
        <v>12473</v>
      </c>
      <c r="AP100" s="208">
        <v>160880</v>
      </c>
      <c r="AQ100" s="39">
        <v>10497</v>
      </c>
      <c r="AR100" s="39">
        <v>10086</v>
      </c>
      <c r="AS100" s="56">
        <v>30753</v>
      </c>
      <c r="AT100" s="29">
        <v>24556</v>
      </c>
      <c r="AU100" s="67">
        <v>20583</v>
      </c>
      <c r="AV100" s="185">
        <f t="shared" si="8"/>
        <v>-16.179345170223158</v>
      </c>
      <c r="AW100" s="119"/>
      <c r="AX100" s="135"/>
    </row>
    <row r="101" spans="1:50" ht="20.100000000000001" customHeight="1" thickBot="1" x14ac:dyDescent="0.3">
      <c r="A101" s="285"/>
      <c r="B101" s="156"/>
      <c r="C101" s="154" t="s">
        <v>231</v>
      </c>
      <c r="D101" s="151">
        <v>310884</v>
      </c>
      <c r="E101" s="152">
        <v>281290</v>
      </c>
      <c r="F101" s="152">
        <v>350632</v>
      </c>
      <c r="G101" s="152">
        <v>346902</v>
      </c>
      <c r="H101" s="152">
        <v>364045</v>
      </c>
      <c r="I101" s="152">
        <v>329026</v>
      </c>
      <c r="J101" s="152">
        <v>342674</v>
      </c>
      <c r="K101" s="152">
        <v>343995</v>
      </c>
      <c r="L101" s="152">
        <v>370728</v>
      </c>
      <c r="M101" s="152">
        <v>400981</v>
      </c>
      <c r="N101" s="152">
        <v>355404</v>
      </c>
      <c r="O101" s="152">
        <v>490200</v>
      </c>
      <c r="P101" s="207">
        <v>4286761</v>
      </c>
      <c r="Q101" s="152">
        <v>289382</v>
      </c>
      <c r="R101" s="152">
        <v>263930</v>
      </c>
      <c r="S101" s="152">
        <v>332848</v>
      </c>
      <c r="T101" s="152">
        <v>329949</v>
      </c>
      <c r="U101" s="152">
        <v>335402</v>
      </c>
      <c r="V101" s="152">
        <v>353228</v>
      </c>
      <c r="W101" s="152">
        <v>357843</v>
      </c>
      <c r="X101" s="152">
        <v>364210</v>
      </c>
      <c r="Y101" s="152">
        <v>359006</v>
      </c>
      <c r="Z101" s="152">
        <v>351681</v>
      </c>
      <c r="AA101" s="152">
        <v>354528</v>
      </c>
      <c r="AB101" s="152">
        <v>443685</v>
      </c>
      <c r="AC101" s="207">
        <v>4135692</v>
      </c>
      <c r="AD101" s="151">
        <v>284324</v>
      </c>
      <c r="AE101" s="152">
        <v>266768</v>
      </c>
      <c r="AF101" s="152">
        <v>334701</v>
      </c>
      <c r="AG101" s="152">
        <v>308348</v>
      </c>
      <c r="AH101" s="152">
        <v>344564</v>
      </c>
      <c r="AI101" s="152">
        <v>334680</v>
      </c>
      <c r="AJ101" s="152">
        <v>339190</v>
      </c>
      <c r="AK101" s="152">
        <v>348946</v>
      </c>
      <c r="AL101" s="152">
        <v>337561</v>
      </c>
      <c r="AM101" s="152">
        <v>349998</v>
      </c>
      <c r="AN101" s="152">
        <v>343839</v>
      </c>
      <c r="AO101" s="152">
        <v>410749</v>
      </c>
      <c r="AP101" s="207">
        <v>4003668</v>
      </c>
      <c r="AQ101" s="152">
        <v>279125</v>
      </c>
      <c r="AR101" s="152">
        <v>247055</v>
      </c>
      <c r="AS101" s="151">
        <v>553312</v>
      </c>
      <c r="AT101" s="193">
        <v>551092</v>
      </c>
      <c r="AU101" s="194">
        <v>526180</v>
      </c>
      <c r="AV101" s="291">
        <f t="shared" ref="AV101" si="11">((AU101/AT101)-1)*100</f>
        <v>-4.5204793392028879</v>
      </c>
      <c r="AW101" s="119"/>
      <c r="AX101" s="119"/>
    </row>
    <row r="102" spans="1:50" s="376" customFormat="1" ht="20.100000000000001" customHeight="1" thickBot="1" x14ac:dyDescent="0.3">
      <c r="A102" s="285"/>
      <c r="B102" s="27" t="s">
        <v>234</v>
      </c>
      <c r="C102" s="454"/>
      <c r="D102" s="56">
        <v>279098</v>
      </c>
      <c r="E102" s="39">
        <v>251389</v>
      </c>
      <c r="F102" s="39">
        <v>315953</v>
      </c>
      <c r="G102" s="39">
        <v>311554</v>
      </c>
      <c r="H102" s="39">
        <v>330633</v>
      </c>
      <c r="I102" s="39">
        <v>294143</v>
      </c>
      <c r="J102" s="39">
        <v>308461</v>
      </c>
      <c r="K102" s="39">
        <v>311089</v>
      </c>
      <c r="L102" s="39">
        <v>336979</v>
      </c>
      <c r="M102" s="39">
        <v>366401</v>
      </c>
      <c r="N102" s="39">
        <v>324684</v>
      </c>
      <c r="O102" s="39">
        <v>454882</v>
      </c>
      <c r="P102" s="208">
        <v>3885266</v>
      </c>
      <c r="Q102" s="39">
        <v>262772</v>
      </c>
      <c r="R102" s="39">
        <v>239897</v>
      </c>
      <c r="S102" s="39">
        <v>305315</v>
      </c>
      <c r="T102" s="39">
        <v>301001</v>
      </c>
      <c r="U102" s="39">
        <v>306044</v>
      </c>
      <c r="V102" s="39">
        <v>324942</v>
      </c>
      <c r="W102" s="39">
        <v>330282</v>
      </c>
      <c r="X102" s="39">
        <v>335975</v>
      </c>
      <c r="Y102" s="39">
        <v>331416</v>
      </c>
      <c r="Z102" s="39">
        <v>325223</v>
      </c>
      <c r="AA102" s="39">
        <v>328674</v>
      </c>
      <c r="AB102" s="39">
        <v>415068</v>
      </c>
      <c r="AC102" s="208">
        <v>3806609</v>
      </c>
      <c r="AD102" s="56">
        <v>262209</v>
      </c>
      <c r="AE102" s="39">
        <v>245941</v>
      </c>
      <c r="AF102" s="39">
        <v>308865</v>
      </c>
      <c r="AG102" s="39">
        <v>285829</v>
      </c>
      <c r="AH102" s="39">
        <v>319908</v>
      </c>
      <c r="AI102" s="39">
        <v>310939</v>
      </c>
      <c r="AJ102" s="39">
        <v>315957</v>
      </c>
      <c r="AK102" s="39">
        <v>326226</v>
      </c>
      <c r="AL102" s="39">
        <v>315693</v>
      </c>
      <c r="AM102" s="39">
        <v>327885</v>
      </c>
      <c r="AN102" s="39">
        <v>322648</v>
      </c>
      <c r="AO102" s="39">
        <v>387881</v>
      </c>
      <c r="AP102" s="208">
        <v>3729981</v>
      </c>
      <c r="AQ102" s="39">
        <v>260823</v>
      </c>
      <c r="AR102" s="39">
        <v>229435</v>
      </c>
      <c r="AS102" s="56">
        <v>502669</v>
      </c>
      <c r="AT102" s="29">
        <v>508150</v>
      </c>
      <c r="AU102" s="67">
        <v>490258</v>
      </c>
      <c r="AV102" s="185">
        <f t="shared" ref="AV102:AV103" si="12">((AU102/AT102)-1)*100</f>
        <v>-3.5210075765029991</v>
      </c>
      <c r="AW102" s="119"/>
      <c r="AX102" s="133"/>
    </row>
    <row r="103" spans="1:50" s="376" customFormat="1" ht="20.100000000000001" customHeight="1" thickBot="1" x14ac:dyDescent="0.3">
      <c r="A103" s="285"/>
      <c r="B103" s="455" t="s">
        <v>235</v>
      </c>
      <c r="C103" s="456"/>
      <c r="D103" s="126">
        <v>31786</v>
      </c>
      <c r="E103" s="127">
        <v>29901</v>
      </c>
      <c r="F103" s="127">
        <v>34679</v>
      </c>
      <c r="G103" s="127">
        <v>35348</v>
      </c>
      <c r="H103" s="127">
        <v>33412</v>
      </c>
      <c r="I103" s="127">
        <v>34883</v>
      </c>
      <c r="J103" s="127">
        <v>34213</v>
      </c>
      <c r="K103" s="127">
        <v>32906</v>
      </c>
      <c r="L103" s="127">
        <v>33749</v>
      </c>
      <c r="M103" s="127">
        <v>34580</v>
      </c>
      <c r="N103" s="127">
        <v>30720</v>
      </c>
      <c r="O103" s="127">
        <v>35318</v>
      </c>
      <c r="P103" s="200">
        <v>401495</v>
      </c>
      <c r="Q103" s="127">
        <v>26610</v>
      </c>
      <c r="R103" s="127">
        <v>24033</v>
      </c>
      <c r="S103" s="127">
        <v>27533</v>
      </c>
      <c r="T103" s="127">
        <v>28948</v>
      </c>
      <c r="U103" s="127">
        <v>29358</v>
      </c>
      <c r="V103" s="127">
        <v>28286</v>
      </c>
      <c r="W103" s="127">
        <v>27561</v>
      </c>
      <c r="X103" s="127">
        <v>28235</v>
      </c>
      <c r="Y103" s="127">
        <v>27590</v>
      </c>
      <c r="Z103" s="127">
        <v>26458</v>
      </c>
      <c r="AA103" s="127">
        <v>25854</v>
      </c>
      <c r="AB103" s="127">
        <v>28617</v>
      </c>
      <c r="AC103" s="200">
        <v>329083</v>
      </c>
      <c r="AD103" s="126">
        <v>22115</v>
      </c>
      <c r="AE103" s="127">
        <v>20827</v>
      </c>
      <c r="AF103" s="127">
        <v>25836</v>
      </c>
      <c r="AG103" s="127">
        <v>22519</v>
      </c>
      <c r="AH103" s="127">
        <v>24656</v>
      </c>
      <c r="AI103" s="127">
        <v>23741</v>
      </c>
      <c r="AJ103" s="127">
        <v>23233</v>
      </c>
      <c r="AK103" s="127">
        <v>22720</v>
      </c>
      <c r="AL103" s="127">
        <v>21868</v>
      </c>
      <c r="AM103" s="127">
        <v>22113</v>
      </c>
      <c r="AN103" s="127">
        <v>21191</v>
      </c>
      <c r="AO103" s="127">
        <v>22868</v>
      </c>
      <c r="AP103" s="200">
        <v>273687</v>
      </c>
      <c r="AQ103" s="127">
        <v>18302</v>
      </c>
      <c r="AR103" s="127">
        <v>17620</v>
      </c>
      <c r="AS103" s="126">
        <v>50643</v>
      </c>
      <c r="AT103" s="241">
        <v>42942</v>
      </c>
      <c r="AU103" s="385">
        <v>35922</v>
      </c>
      <c r="AV103" s="185">
        <f t="shared" si="12"/>
        <v>-16.34763168925527</v>
      </c>
      <c r="AW103" s="119"/>
      <c r="AX103" s="135"/>
    </row>
    <row r="104" spans="1:50" ht="20.100000000000001" customHeight="1" thickBot="1" x14ac:dyDescent="0.3">
      <c r="A104" s="285"/>
      <c r="B104" s="145" t="s">
        <v>173</v>
      </c>
      <c r="C104" s="145"/>
      <c r="D104" s="53"/>
      <c r="E104" s="33"/>
      <c r="F104" s="33"/>
      <c r="G104" s="33"/>
      <c r="H104" s="33"/>
      <c r="I104" s="33"/>
      <c r="J104" s="33"/>
      <c r="K104" s="33"/>
      <c r="L104" s="33"/>
      <c r="M104" s="33"/>
      <c r="N104" s="53"/>
      <c r="O104" s="5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5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237"/>
      <c r="AU104" s="302"/>
      <c r="AV104" s="44"/>
      <c r="AW104" s="134"/>
      <c r="AX104" s="133"/>
    </row>
    <row r="105" spans="1:50" ht="20.100000000000001" customHeight="1" thickBot="1" x14ac:dyDescent="0.35">
      <c r="A105" s="285"/>
      <c r="B105" s="155"/>
      <c r="C105" s="154" t="s">
        <v>180</v>
      </c>
      <c r="D105" s="151">
        <v>332.77395808911024</v>
      </c>
      <c r="E105" s="152">
        <v>289.19117004947378</v>
      </c>
      <c r="F105" s="152">
        <v>317.78166955973336</v>
      </c>
      <c r="G105" s="152">
        <v>297.26738394392521</v>
      </c>
      <c r="H105" s="152">
        <v>316.76015891019756</v>
      </c>
      <c r="I105" s="152">
        <v>308.07469183088108</v>
      </c>
      <c r="J105" s="152">
        <v>322.37116670874684</v>
      </c>
      <c r="K105" s="152">
        <v>319.92840263155813</v>
      </c>
      <c r="L105" s="152">
        <v>322.17941695193218</v>
      </c>
      <c r="M105" s="152">
        <v>321.52843800009862</v>
      </c>
      <c r="N105" s="152">
        <v>341.77458500816908</v>
      </c>
      <c r="O105" s="153">
        <v>434.75851979456661</v>
      </c>
      <c r="P105" s="209">
        <v>3924.3895614783924</v>
      </c>
      <c r="Q105" s="152">
        <v>381.34747177738507</v>
      </c>
      <c r="R105" s="152">
        <v>313.85163756415182</v>
      </c>
      <c r="S105" s="152">
        <v>304.36941555482042</v>
      </c>
      <c r="T105" s="152">
        <v>296.36600322820027</v>
      </c>
      <c r="U105" s="152">
        <v>332.21758758880014</v>
      </c>
      <c r="V105" s="152">
        <v>345.38737522820009</v>
      </c>
      <c r="W105" s="152">
        <v>349.35434281420004</v>
      </c>
      <c r="X105" s="152">
        <v>347.89019612900006</v>
      </c>
      <c r="Y105" s="152">
        <v>347.42408621560025</v>
      </c>
      <c r="Z105" s="152">
        <v>356.72238137279999</v>
      </c>
      <c r="AA105" s="152">
        <v>377.7697867372006</v>
      </c>
      <c r="AB105" s="152">
        <v>456.8764151678007</v>
      </c>
      <c r="AC105" s="151">
        <v>4209.5766993781599</v>
      </c>
      <c r="AD105" s="151">
        <v>435.22284358160061</v>
      </c>
      <c r="AE105" s="152">
        <v>340.61794485520045</v>
      </c>
      <c r="AF105" s="152">
        <v>411.22574247600079</v>
      </c>
      <c r="AG105" s="152">
        <v>389.3002379442006</v>
      </c>
      <c r="AH105" s="152">
        <v>404.70286757980068</v>
      </c>
      <c r="AI105" s="152">
        <v>411.74257732720105</v>
      </c>
      <c r="AJ105" s="152">
        <v>423.21533833720059</v>
      </c>
      <c r="AK105" s="152">
        <v>434.96853331600045</v>
      </c>
      <c r="AL105" s="152">
        <v>420.86654802212519</v>
      </c>
      <c r="AM105" s="152">
        <v>448.46406274850591</v>
      </c>
      <c r="AN105" s="152">
        <v>475.43294497925416</v>
      </c>
      <c r="AO105" s="152">
        <v>543.35752369160093</v>
      </c>
      <c r="AP105" s="207">
        <v>5139.1171648586915</v>
      </c>
      <c r="AQ105" s="152">
        <v>530.9991074028012</v>
      </c>
      <c r="AR105" s="152">
        <v>413.64831145600078</v>
      </c>
      <c r="AS105" s="151">
        <v>695.19910934153688</v>
      </c>
      <c r="AT105" s="193">
        <v>775.84078843680106</v>
      </c>
      <c r="AU105" s="194">
        <v>944.64741885880198</v>
      </c>
      <c r="AV105" s="291">
        <f t="shared" ref="AV105" si="13">((AU105/AT105)-1)*100</f>
        <v>21.757895812892247</v>
      </c>
      <c r="AW105" s="134"/>
      <c r="AX105" s="133"/>
    </row>
    <row r="106" spans="1:50" ht="20.100000000000001" customHeight="1" x14ac:dyDescent="0.25">
      <c r="A106" s="285"/>
      <c r="B106" s="27" t="s">
        <v>214</v>
      </c>
      <c r="C106" s="32"/>
      <c r="D106" s="57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148"/>
      <c r="P106" s="34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57"/>
      <c r="AD106" s="57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4"/>
      <c r="AQ106" s="33"/>
      <c r="AR106" s="33"/>
      <c r="AS106" s="57"/>
      <c r="AT106" s="237"/>
      <c r="AU106" s="227"/>
      <c r="AV106" s="34"/>
      <c r="AW106" s="134"/>
      <c r="AX106" s="133"/>
    </row>
    <row r="107" spans="1:50" ht="20.100000000000001" customHeight="1" thickBot="1" x14ac:dyDescent="0.3">
      <c r="A107" s="285"/>
      <c r="B107" s="512" t="s">
        <v>39</v>
      </c>
      <c r="C107" s="513"/>
      <c r="D107" s="28">
        <v>148.69760983227118</v>
      </c>
      <c r="E107" s="18">
        <v>128.05465794736457</v>
      </c>
      <c r="F107" s="18">
        <v>135.96746749261607</v>
      </c>
      <c r="G107" s="18">
        <v>123.18868149279997</v>
      </c>
      <c r="H107" s="18">
        <v>135.33760777807456</v>
      </c>
      <c r="I107" s="18">
        <v>131.02297169760408</v>
      </c>
      <c r="J107" s="18">
        <v>136.10338356699975</v>
      </c>
      <c r="K107" s="18">
        <v>135.16020154444314</v>
      </c>
      <c r="L107" s="18">
        <v>131.08936724542551</v>
      </c>
      <c r="M107" s="18">
        <v>133.15511324387106</v>
      </c>
      <c r="N107" s="18">
        <v>138.66231265840017</v>
      </c>
      <c r="O107" s="35">
        <v>214.61226802440001</v>
      </c>
      <c r="P107" s="208">
        <v>1691.0516425242704</v>
      </c>
      <c r="Q107" s="18">
        <v>182.93387436442524</v>
      </c>
      <c r="R107" s="18">
        <v>145.52706644410119</v>
      </c>
      <c r="S107" s="18">
        <v>112.86388328542039</v>
      </c>
      <c r="T107" s="18">
        <v>111.63809506400025</v>
      </c>
      <c r="U107" s="18">
        <v>148.85864436160008</v>
      </c>
      <c r="V107" s="18">
        <v>156.43000788540013</v>
      </c>
      <c r="W107" s="18">
        <v>151.29089844920003</v>
      </c>
      <c r="X107" s="18">
        <v>155.8509785202001</v>
      </c>
      <c r="Y107" s="18">
        <v>159.3142703558002</v>
      </c>
      <c r="Z107" s="18">
        <v>162.69289596199991</v>
      </c>
      <c r="AA107" s="18">
        <v>179.47432539580029</v>
      </c>
      <c r="AB107" s="18">
        <v>241.10218652500029</v>
      </c>
      <c r="AC107" s="28">
        <v>1907.977126612948</v>
      </c>
      <c r="AD107" s="28">
        <v>223.34246099380033</v>
      </c>
      <c r="AE107" s="18">
        <v>167.1428644498003</v>
      </c>
      <c r="AF107" s="18">
        <v>201.05491314080032</v>
      </c>
      <c r="AG107" s="18">
        <v>195.81989413420015</v>
      </c>
      <c r="AH107" s="18">
        <v>196.75701935440037</v>
      </c>
      <c r="AI107" s="18">
        <v>213.76491665180063</v>
      </c>
      <c r="AJ107" s="18">
        <v>208.18733978720036</v>
      </c>
      <c r="AK107" s="18">
        <v>218.80999959360028</v>
      </c>
      <c r="AL107" s="18">
        <v>215.79529681740058</v>
      </c>
      <c r="AM107" s="39">
        <v>218.93275903760031</v>
      </c>
      <c r="AN107" s="39">
        <v>238.99766806980011</v>
      </c>
      <c r="AO107" s="39">
        <v>280.74299408420052</v>
      </c>
      <c r="AP107" s="208">
        <v>2579.3481261146044</v>
      </c>
      <c r="AQ107" s="39">
        <v>289.28973645800056</v>
      </c>
      <c r="AR107" s="39">
        <v>212.43412310680003</v>
      </c>
      <c r="AS107" s="236">
        <v>328.4609408085264</v>
      </c>
      <c r="AT107" s="29">
        <v>390.48532544360063</v>
      </c>
      <c r="AU107" s="67">
        <v>501.72385956480059</v>
      </c>
      <c r="AV107" s="180">
        <f t="shared" ref="AV107" si="14">((AU107/AT107)-1)*100</f>
        <v>28.487250831982045</v>
      </c>
      <c r="AW107" s="134"/>
      <c r="AX107" s="133"/>
    </row>
    <row r="108" spans="1:50" ht="20.100000000000001" customHeight="1" x14ac:dyDescent="0.25">
      <c r="A108" s="285"/>
      <c r="B108" s="19" t="s">
        <v>215</v>
      </c>
      <c r="C108" s="20"/>
      <c r="D108" s="203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206"/>
      <c r="P108" s="29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203">
        <v>0</v>
      </c>
      <c r="AD108" s="203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299"/>
      <c r="AQ108" s="189"/>
      <c r="AR108" s="189"/>
      <c r="AS108" s="235"/>
      <c r="AT108" s="234"/>
      <c r="AU108" s="388"/>
      <c r="AV108" s="174"/>
      <c r="AW108" s="134"/>
      <c r="AX108" s="133"/>
    </row>
    <row r="109" spans="1:50" ht="20.100000000000001" customHeight="1" thickBot="1" x14ac:dyDescent="0.3">
      <c r="A109" s="285"/>
      <c r="B109" s="512" t="s">
        <v>39</v>
      </c>
      <c r="C109" s="511"/>
      <c r="D109" s="28">
        <v>184.07634825683908</v>
      </c>
      <c r="E109" s="211">
        <v>161.13651210210921</v>
      </c>
      <c r="F109" s="211">
        <v>181.81420206711726</v>
      </c>
      <c r="G109" s="211">
        <v>174.07870245112525</v>
      </c>
      <c r="H109" s="211">
        <v>181.422551132123</v>
      </c>
      <c r="I109" s="18">
        <v>177.051720133277</v>
      </c>
      <c r="J109" s="18">
        <v>186.26778314174712</v>
      </c>
      <c r="K109" s="18">
        <v>184.76820108711496</v>
      </c>
      <c r="L109" s="18">
        <v>191.09004970650668</v>
      </c>
      <c r="M109" s="18">
        <v>188.37332475622756</v>
      </c>
      <c r="N109" s="18">
        <v>203.11227234976894</v>
      </c>
      <c r="O109" s="35">
        <v>220.14625177016663</v>
      </c>
      <c r="P109" s="208">
        <v>2233.3379189541229</v>
      </c>
      <c r="Q109" s="18">
        <v>198.4135974129598</v>
      </c>
      <c r="R109" s="18">
        <v>168.32457112005062</v>
      </c>
      <c r="S109" s="18">
        <v>191.50553226940002</v>
      </c>
      <c r="T109" s="18">
        <v>184.72790816420002</v>
      </c>
      <c r="U109" s="18">
        <v>183.35894322720003</v>
      </c>
      <c r="V109" s="18">
        <v>188.95736734279996</v>
      </c>
      <c r="W109" s="18">
        <v>198.06344436500001</v>
      </c>
      <c r="X109" s="18">
        <v>192.03921760879999</v>
      </c>
      <c r="Y109" s="18">
        <v>188.10981585980002</v>
      </c>
      <c r="Z109" s="18">
        <v>194.02948541080011</v>
      </c>
      <c r="AA109" s="18">
        <v>198.29546134140031</v>
      </c>
      <c r="AB109" s="18">
        <v>215.77422864280038</v>
      </c>
      <c r="AC109" s="28">
        <v>2301.5995727652116</v>
      </c>
      <c r="AD109" s="28">
        <v>211.88038258780031</v>
      </c>
      <c r="AE109" s="18">
        <v>173.47508040540015</v>
      </c>
      <c r="AF109" s="18">
        <v>210.17082933520047</v>
      </c>
      <c r="AG109" s="18">
        <v>193.48034381000048</v>
      </c>
      <c r="AH109" s="18">
        <v>207.94584822540028</v>
      </c>
      <c r="AI109" s="18">
        <v>197.97766067540039</v>
      </c>
      <c r="AJ109" s="18">
        <v>215.02799855000026</v>
      </c>
      <c r="AK109" s="18">
        <v>216.15853372240016</v>
      </c>
      <c r="AL109" s="18">
        <v>205.0712512047246</v>
      </c>
      <c r="AM109" s="39">
        <v>229.5313037109056</v>
      </c>
      <c r="AN109" s="39">
        <v>236.43527690945405</v>
      </c>
      <c r="AO109" s="39">
        <v>262.61452960740041</v>
      </c>
      <c r="AP109" s="208">
        <v>2559.7690387440871</v>
      </c>
      <c r="AQ109" s="39">
        <v>241.7093709448007</v>
      </c>
      <c r="AR109" s="39">
        <v>201.21418834920078</v>
      </c>
      <c r="AS109" s="386">
        <v>366.73816853301042</v>
      </c>
      <c r="AT109" s="241">
        <v>385.35546299320049</v>
      </c>
      <c r="AU109" s="385">
        <v>442.92355929400151</v>
      </c>
      <c r="AV109" s="180">
        <f t="shared" ref="AV109:AV117" si="15">((AU109/AT109)-1)*100</f>
        <v>14.938959435957644</v>
      </c>
      <c r="AW109" s="134"/>
      <c r="AX109" s="133"/>
    </row>
    <row r="110" spans="1:50" ht="20.100000000000001" customHeight="1" thickBot="1" x14ac:dyDescent="0.35">
      <c r="A110" s="285"/>
      <c r="B110" s="155"/>
      <c r="C110" s="154" t="s">
        <v>221</v>
      </c>
      <c r="D110" s="151">
        <v>1773.0359676339738</v>
      </c>
      <c r="E110" s="152">
        <v>1414.686633929206</v>
      </c>
      <c r="F110" s="152">
        <v>1723.6147985208002</v>
      </c>
      <c r="G110" s="152">
        <v>1673.0297496051944</v>
      </c>
      <c r="H110" s="152">
        <v>1722.6825552664448</v>
      </c>
      <c r="I110" s="152">
        <v>1719.2534861473127</v>
      </c>
      <c r="J110" s="152">
        <v>1712.1309545140484</v>
      </c>
      <c r="K110" s="152">
        <v>1743.9732904875232</v>
      </c>
      <c r="L110" s="152">
        <v>1679.2380295766209</v>
      </c>
      <c r="M110" s="152">
        <v>1758.7908747832496</v>
      </c>
      <c r="N110" s="152">
        <v>1682.2369361585945</v>
      </c>
      <c r="O110" s="153">
        <v>2343.0596897903683</v>
      </c>
      <c r="P110" s="209">
        <v>20945.732966413336</v>
      </c>
      <c r="Q110" s="152">
        <v>1957.1572313418449</v>
      </c>
      <c r="R110" s="152">
        <v>1657.4872412795426</v>
      </c>
      <c r="S110" s="152">
        <v>1783.7241535275243</v>
      </c>
      <c r="T110" s="152">
        <v>1767.1553712815357</v>
      </c>
      <c r="U110" s="152">
        <v>1756.7064021940414</v>
      </c>
      <c r="V110" s="152">
        <v>1809.2543046562989</v>
      </c>
      <c r="W110" s="152">
        <v>1861.785509405561</v>
      </c>
      <c r="X110" s="152">
        <v>1812.520081243779</v>
      </c>
      <c r="Y110" s="152">
        <v>1815.7320280207175</v>
      </c>
      <c r="Z110" s="152">
        <v>1837.4005581572321</v>
      </c>
      <c r="AA110" s="152">
        <v>1839.3399205402507</v>
      </c>
      <c r="AB110" s="152">
        <v>2356.2097251623959</v>
      </c>
      <c r="AC110" s="151">
        <v>22254.472526810721</v>
      </c>
      <c r="AD110" s="151">
        <v>1943.3186693818413</v>
      </c>
      <c r="AE110" s="152">
        <v>1764.8953107002944</v>
      </c>
      <c r="AF110" s="152">
        <v>1949.344480959669</v>
      </c>
      <c r="AG110" s="152">
        <v>1913.9891413500163</v>
      </c>
      <c r="AH110" s="152">
        <v>1933.3709118530505</v>
      </c>
      <c r="AI110" s="152">
        <v>1980.027794321255</v>
      </c>
      <c r="AJ110" s="152">
        <v>2019.9882108506574</v>
      </c>
      <c r="AK110" s="152">
        <v>2030.9270523319267</v>
      </c>
      <c r="AL110" s="152">
        <v>1999.9561373598785</v>
      </c>
      <c r="AM110" s="152">
        <v>2038.2925533357507</v>
      </c>
      <c r="AN110" s="152">
        <v>2056.9313568915654</v>
      </c>
      <c r="AO110" s="152">
        <v>2653.525457768731</v>
      </c>
      <c r="AP110" s="207">
        <v>24284.567077104635</v>
      </c>
      <c r="AQ110" s="152">
        <v>2215.4603709537519</v>
      </c>
      <c r="AR110" s="152">
        <v>1967.499450374522</v>
      </c>
      <c r="AS110" s="151">
        <v>3614.6444726213876</v>
      </c>
      <c r="AT110" s="193">
        <v>3708.213980082136</v>
      </c>
      <c r="AU110" s="194">
        <v>4182.9598213282734</v>
      </c>
      <c r="AV110" s="291">
        <f t="shared" si="15"/>
        <v>12.80254709669213</v>
      </c>
      <c r="AW110" s="134"/>
      <c r="AX110" s="133"/>
    </row>
    <row r="111" spans="1:50" ht="20.100000000000001" customHeight="1" x14ac:dyDescent="0.25">
      <c r="A111" s="285"/>
      <c r="B111" s="27" t="s">
        <v>219</v>
      </c>
      <c r="C111" s="32"/>
      <c r="D111" s="57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148"/>
      <c r="P111" s="34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57"/>
      <c r="AD111" s="57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4"/>
      <c r="AQ111" s="33"/>
      <c r="AR111" s="33"/>
      <c r="AS111" s="384"/>
      <c r="AT111" s="29"/>
      <c r="AU111" s="67"/>
      <c r="AV111" s="34"/>
      <c r="AW111" s="134"/>
      <c r="AX111" s="133"/>
    </row>
    <row r="112" spans="1:50" ht="20.100000000000001" customHeight="1" thickBot="1" x14ac:dyDescent="0.3">
      <c r="A112" s="285"/>
      <c r="B112" s="512" t="s">
        <v>39</v>
      </c>
      <c r="C112" s="513"/>
      <c r="D112" s="28">
        <v>19.15198050394828</v>
      </c>
      <c r="E112" s="18">
        <v>18.993334973012644</v>
      </c>
      <c r="F112" s="18">
        <v>22.153801235091954</v>
      </c>
      <c r="G112" s="18">
        <v>21.722361684964365</v>
      </c>
      <c r="H112" s="18">
        <v>22.263119731860922</v>
      </c>
      <c r="I112" s="18">
        <v>22.039222241220685</v>
      </c>
      <c r="J112" s="18">
        <v>23.445197190328731</v>
      </c>
      <c r="K112" s="18">
        <v>24.145655038093103</v>
      </c>
      <c r="L112" s="18">
        <v>24.948699898459978</v>
      </c>
      <c r="M112" s="18">
        <v>25.22564673945632</v>
      </c>
      <c r="N112" s="18">
        <v>26.830491721352875</v>
      </c>
      <c r="O112" s="35">
        <v>25.649255112321839</v>
      </c>
      <c r="P112" s="208">
        <v>276.56876607011168</v>
      </c>
      <c r="Q112" s="18">
        <v>24.002024352764369</v>
      </c>
      <c r="R112" s="18">
        <v>24.256745791013792</v>
      </c>
      <c r="S112" s="18">
        <v>28.971994911400007</v>
      </c>
      <c r="T112" s="18">
        <v>28.345092662799974</v>
      </c>
      <c r="U112" s="18">
        <v>28.008849436399998</v>
      </c>
      <c r="V112" s="18">
        <v>28.2732128042</v>
      </c>
      <c r="W112" s="18">
        <v>30.897482405400002</v>
      </c>
      <c r="X112" s="18">
        <v>34.845400087600005</v>
      </c>
      <c r="Y112" s="18">
        <v>34.875080899400004</v>
      </c>
      <c r="Z112" s="18">
        <v>36.504764407800003</v>
      </c>
      <c r="AA112" s="18">
        <v>40.078187828800004</v>
      </c>
      <c r="AB112" s="18">
        <v>37.146729783199994</v>
      </c>
      <c r="AC112" s="28">
        <v>376.20556537077817</v>
      </c>
      <c r="AD112" s="28">
        <v>32.093743764599999</v>
      </c>
      <c r="AE112" s="18">
        <v>33.616387578800001</v>
      </c>
      <c r="AF112" s="18">
        <v>42.563365797599999</v>
      </c>
      <c r="AG112" s="18">
        <v>38.216346142199995</v>
      </c>
      <c r="AH112" s="18">
        <v>42.27738212420001</v>
      </c>
      <c r="AI112" s="18">
        <v>38.464776941599993</v>
      </c>
      <c r="AJ112" s="18">
        <v>46.197477585600005</v>
      </c>
      <c r="AK112" s="18">
        <v>48.410334984800002</v>
      </c>
      <c r="AL112" s="18">
        <v>44.874509093211493</v>
      </c>
      <c r="AM112" s="39">
        <v>54.174996991497693</v>
      </c>
      <c r="AN112" s="39">
        <v>54.096679396393107</v>
      </c>
      <c r="AO112" s="39">
        <v>48.695523390800005</v>
      </c>
      <c r="AP112" s="208">
        <v>523.68152379130231</v>
      </c>
      <c r="AQ112" s="39">
        <v>48.430555087199998</v>
      </c>
      <c r="AR112" s="39">
        <v>42.366582778199998</v>
      </c>
      <c r="AS112" s="236">
        <v>48.258770143778165</v>
      </c>
      <c r="AT112" s="29">
        <v>65.710131343400008</v>
      </c>
      <c r="AU112" s="67">
        <v>90.797137865400003</v>
      </c>
      <c r="AV112" s="180">
        <f t="shared" ref="AV112" si="16">((AU112/AT112)-1)*100</f>
        <v>38.178293071574807</v>
      </c>
      <c r="AW112" s="134"/>
      <c r="AX112" s="133"/>
    </row>
    <row r="113" spans="1:50" ht="20.100000000000001" customHeight="1" x14ac:dyDescent="0.25">
      <c r="A113" s="285"/>
      <c r="B113" s="19" t="s">
        <v>220</v>
      </c>
      <c r="C113" s="20"/>
      <c r="D113" s="203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206"/>
      <c r="P113" s="29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203"/>
      <c r="AD113" s="203"/>
      <c r="AE113" s="189"/>
      <c r="AF113" s="189"/>
      <c r="AG113" s="189"/>
      <c r="AH113" s="189"/>
      <c r="AI113" s="189"/>
      <c r="AJ113" s="189"/>
      <c r="AK113" s="189"/>
      <c r="AL113" s="189"/>
      <c r="AM113" s="189"/>
      <c r="AN113" s="189"/>
      <c r="AO113" s="189"/>
      <c r="AP113" s="299"/>
      <c r="AQ113" s="189"/>
      <c r="AR113" s="189"/>
      <c r="AS113" s="235"/>
      <c r="AT113" s="234"/>
      <c r="AU113" s="388"/>
      <c r="AV113" s="174"/>
      <c r="AW113" s="134"/>
      <c r="AX113" s="133"/>
    </row>
    <row r="114" spans="1:50" ht="20.100000000000001" customHeight="1" thickBot="1" x14ac:dyDescent="0.3">
      <c r="A114" s="285"/>
      <c r="B114" s="512" t="s">
        <v>39</v>
      </c>
      <c r="C114" s="511"/>
      <c r="D114" s="28">
        <v>1753.8839871300254</v>
      </c>
      <c r="E114" s="211">
        <v>1395.6932989561933</v>
      </c>
      <c r="F114" s="211">
        <v>1701.4609972857081</v>
      </c>
      <c r="G114" s="211">
        <v>1651.30738792023</v>
      </c>
      <c r="H114" s="211">
        <v>1700.4194355345837</v>
      </c>
      <c r="I114" s="18">
        <v>1697.2142639060921</v>
      </c>
      <c r="J114" s="18">
        <v>1688.6857573237196</v>
      </c>
      <c r="K114" s="18">
        <v>1719.8276354494301</v>
      </c>
      <c r="L114" s="18">
        <v>1654.2893296781608</v>
      </c>
      <c r="M114" s="18">
        <v>1733.5652280437932</v>
      </c>
      <c r="N114" s="18">
        <v>1655.4064444372416</v>
      </c>
      <c r="O114" s="35">
        <v>2317.4104346780464</v>
      </c>
      <c r="P114" s="208">
        <v>20669.164200343224</v>
      </c>
      <c r="Q114" s="18">
        <v>1933.1552069890804</v>
      </c>
      <c r="R114" s="18">
        <v>1633.2304954885287</v>
      </c>
      <c r="S114" s="18">
        <v>1754.7521586161242</v>
      </c>
      <c r="T114" s="18">
        <v>1738.8102786187358</v>
      </c>
      <c r="U114" s="18">
        <v>1728.6975527576415</v>
      </c>
      <c r="V114" s="18">
        <v>1780.9810918520989</v>
      </c>
      <c r="W114" s="18">
        <v>1830.8880270001609</v>
      </c>
      <c r="X114" s="18">
        <v>1777.6746811561791</v>
      </c>
      <c r="Y114" s="18">
        <v>1780.8569471213175</v>
      </c>
      <c r="Z114" s="18">
        <v>1800.8957937494322</v>
      </c>
      <c r="AA114" s="18">
        <v>1799.2617327114506</v>
      </c>
      <c r="AB114" s="18">
        <v>2319.0629953791959</v>
      </c>
      <c r="AC114" s="28">
        <v>21878.266961439942</v>
      </c>
      <c r="AD114" s="28">
        <v>1911.2249256172413</v>
      </c>
      <c r="AE114" s="18">
        <v>1731.2789231214945</v>
      </c>
      <c r="AF114" s="18">
        <v>1906.781115162069</v>
      </c>
      <c r="AG114" s="18">
        <v>1875.7727952078164</v>
      </c>
      <c r="AH114" s="18">
        <v>1891.0935297288506</v>
      </c>
      <c r="AI114" s="18">
        <v>1941.5630173796551</v>
      </c>
      <c r="AJ114" s="18">
        <v>1973.7907332650575</v>
      </c>
      <c r="AK114" s="18">
        <v>1982.5167173471266</v>
      </c>
      <c r="AL114" s="18">
        <v>1955.0816282666669</v>
      </c>
      <c r="AM114" s="39">
        <v>1984.117556344253</v>
      </c>
      <c r="AN114" s="39">
        <v>2002.8346774951724</v>
      </c>
      <c r="AO114" s="39">
        <v>2604.8299343779308</v>
      </c>
      <c r="AP114" s="208">
        <v>23760.885553313332</v>
      </c>
      <c r="AQ114" s="39">
        <v>2167.0298158665519</v>
      </c>
      <c r="AR114" s="39">
        <v>1925.1328675963221</v>
      </c>
      <c r="AS114" s="386">
        <v>3566.3857024776089</v>
      </c>
      <c r="AT114" s="241">
        <v>3642.5038487387355</v>
      </c>
      <c r="AU114" s="385">
        <v>4092.1626834628742</v>
      </c>
      <c r="AV114" s="180">
        <f t="shared" ref="AV114" si="17">((AU114/AT114)-1)*100</f>
        <v>12.344773084586835</v>
      </c>
      <c r="AW114" s="134"/>
      <c r="AX114" s="133"/>
    </row>
    <row r="115" spans="1:50" ht="20.100000000000001" customHeight="1" thickBot="1" x14ac:dyDescent="0.3">
      <c r="A115" s="285"/>
      <c r="B115" s="156"/>
      <c r="C115" s="154" t="s">
        <v>181</v>
      </c>
      <c r="D115" s="151">
        <v>871738</v>
      </c>
      <c r="E115" s="152">
        <v>790638</v>
      </c>
      <c r="F115" s="152">
        <v>878226</v>
      </c>
      <c r="G115" s="152">
        <v>814574</v>
      </c>
      <c r="H115" s="152">
        <v>879008</v>
      </c>
      <c r="I115" s="152">
        <v>859748</v>
      </c>
      <c r="J115" s="152">
        <v>883557</v>
      </c>
      <c r="K115" s="152">
        <v>901525</v>
      </c>
      <c r="L115" s="152">
        <v>882031</v>
      </c>
      <c r="M115" s="152">
        <v>895199</v>
      </c>
      <c r="N115" s="152">
        <v>925938</v>
      </c>
      <c r="O115" s="153">
        <v>1101872</v>
      </c>
      <c r="P115" s="209">
        <v>10684054</v>
      </c>
      <c r="Q115" s="152">
        <v>1043426</v>
      </c>
      <c r="R115" s="152">
        <v>907395</v>
      </c>
      <c r="S115" s="152">
        <v>842357</v>
      </c>
      <c r="T115" s="152">
        <v>826834</v>
      </c>
      <c r="U115" s="152">
        <v>964895</v>
      </c>
      <c r="V115" s="152">
        <v>1016725</v>
      </c>
      <c r="W115" s="152">
        <v>1014761</v>
      </c>
      <c r="X115" s="152">
        <v>1026636</v>
      </c>
      <c r="Y115" s="152">
        <v>1053220</v>
      </c>
      <c r="Z115" s="152">
        <v>1062674</v>
      </c>
      <c r="AA115" s="152">
        <v>1120803</v>
      </c>
      <c r="AB115" s="152">
        <v>1233383</v>
      </c>
      <c r="AC115" s="151">
        <v>12113109</v>
      </c>
      <c r="AD115" s="151">
        <v>1269626</v>
      </c>
      <c r="AE115" s="152">
        <v>1026592</v>
      </c>
      <c r="AF115" s="152">
        <v>1248719</v>
      </c>
      <c r="AG115" s="152">
        <v>1232475</v>
      </c>
      <c r="AH115" s="152">
        <v>1250349</v>
      </c>
      <c r="AI115" s="152">
        <v>1353585</v>
      </c>
      <c r="AJ115" s="152">
        <v>1344654</v>
      </c>
      <c r="AK115" s="152">
        <v>1385669</v>
      </c>
      <c r="AL115" s="152">
        <v>1410271</v>
      </c>
      <c r="AM115" s="152">
        <v>1447430</v>
      </c>
      <c r="AN115" s="152">
        <v>1533872</v>
      </c>
      <c r="AO115" s="152">
        <v>1644440</v>
      </c>
      <c r="AP115" s="207">
        <v>16147682</v>
      </c>
      <c r="AQ115" s="152">
        <v>1893517</v>
      </c>
      <c r="AR115" s="152">
        <v>1374616</v>
      </c>
      <c r="AS115" s="151">
        <v>1950821</v>
      </c>
      <c r="AT115" s="152">
        <v>2296218</v>
      </c>
      <c r="AU115" s="153">
        <v>3268133</v>
      </c>
      <c r="AV115" s="291">
        <f t="shared" si="15"/>
        <v>42.326773851611655</v>
      </c>
      <c r="AW115" s="134"/>
      <c r="AX115" s="133"/>
    </row>
    <row r="116" spans="1:50" ht="20.100000000000001" customHeight="1" thickBot="1" x14ac:dyDescent="0.3">
      <c r="A116" s="285"/>
      <c r="B116" s="516" t="s">
        <v>216</v>
      </c>
      <c r="C116" s="517"/>
      <c r="D116" s="64">
        <v>529896</v>
      </c>
      <c r="E116" s="22">
        <v>481691</v>
      </c>
      <c r="F116" s="22">
        <v>530215</v>
      </c>
      <c r="G116" s="22">
        <v>475513.00000000006</v>
      </c>
      <c r="H116" s="22">
        <v>520559</v>
      </c>
      <c r="I116" s="22">
        <v>516761.99999999994</v>
      </c>
      <c r="J116" s="22">
        <v>524447</v>
      </c>
      <c r="K116" s="22">
        <v>535315</v>
      </c>
      <c r="L116" s="22">
        <v>517655</v>
      </c>
      <c r="M116" s="22">
        <v>533204</v>
      </c>
      <c r="N116" s="22">
        <v>539253</v>
      </c>
      <c r="O116" s="65">
        <v>698079</v>
      </c>
      <c r="P116" s="181">
        <v>6402589</v>
      </c>
      <c r="Q116" s="22">
        <v>658635</v>
      </c>
      <c r="R116" s="22">
        <v>571979</v>
      </c>
      <c r="S116" s="22">
        <v>458882</v>
      </c>
      <c r="T116" s="22">
        <v>459539</v>
      </c>
      <c r="U116" s="22">
        <v>584705</v>
      </c>
      <c r="V116" s="22">
        <v>626171</v>
      </c>
      <c r="W116" s="22">
        <v>606138</v>
      </c>
      <c r="X116" s="22">
        <v>619456</v>
      </c>
      <c r="Y116" s="22">
        <v>644873</v>
      </c>
      <c r="Z116" s="22">
        <v>646261</v>
      </c>
      <c r="AA116" s="22">
        <v>700993</v>
      </c>
      <c r="AB116" s="22">
        <v>780739</v>
      </c>
      <c r="AC116" s="64">
        <v>7358371</v>
      </c>
      <c r="AD116" s="64">
        <v>816023</v>
      </c>
      <c r="AE116" s="22">
        <v>641804</v>
      </c>
      <c r="AF116" s="22">
        <v>795992</v>
      </c>
      <c r="AG116" s="22">
        <v>790886</v>
      </c>
      <c r="AH116" s="22">
        <v>792981</v>
      </c>
      <c r="AI116" s="22">
        <v>887947</v>
      </c>
      <c r="AJ116" s="22">
        <v>849190</v>
      </c>
      <c r="AK116" s="22">
        <v>889306</v>
      </c>
      <c r="AL116" s="22">
        <v>920287</v>
      </c>
      <c r="AM116" s="51">
        <v>904157</v>
      </c>
      <c r="AN116" s="51">
        <v>985948</v>
      </c>
      <c r="AO116" s="51">
        <v>1049903</v>
      </c>
      <c r="AP116" s="181">
        <v>10324424</v>
      </c>
      <c r="AQ116" s="51">
        <v>1332077</v>
      </c>
      <c r="AR116" s="51">
        <v>881573</v>
      </c>
      <c r="AS116" s="268">
        <v>1230614</v>
      </c>
      <c r="AT116" s="269">
        <v>1457827</v>
      </c>
      <c r="AU116" s="276">
        <v>2213650</v>
      </c>
      <c r="AV116" s="185">
        <f t="shared" si="15"/>
        <v>51.845863741033746</v>
      </c>
      <c r="AW116" s="134"/>
      <c r="AX116" s="133"/>
    </row>
    <row r="117" spans="1:50" ht="20.100000000000001" customHeight="1" thickBot="1" x14ac:dyDescent="0.3">
      <c r="A117" s="285"/>
      <c r="B117" s="165" t="s">
        <v>217</v>
      </c>
      <c r="C117" s="457"/>
      <c r="D117" s="64">
        <v>341842</v>
      </c>
      <c r="E117" s="22">
        <v>308947</v>
      </c>
      <c r="F117" s="22">
        <v>348011</v>
      </c>
      <c r="G117" s="22">
        <v>339061</v>
      </c>
      <c r="H117" s="22">
        <v>358449</v>
      </c>
      <c r="I117" s="22">
        <v>342986</v>
      </c>
      <c r="J117" s="22">
        <v>359110</v>
      </c>
      <c r="K117" s="22">
        <v>366210</v>
      </c>
      <c r="L117" s="22">
        <v>364376</v>
      </c>
      <c r="M117" s="22">
        <v>361995</v>
      </c>
      <c r="N117" s="22">
        <v>386685</v>
      </c>
      <c r="O117" s="65">
        <v>403793</v>
      </c>
      <c r="P117" s="200">
        <v>4281465</v>
      </c>
      <c r="Q117" s="22">
        <v>384791</v>
      </c>
      <c r="R117" s="22">
        <v>335416</v>
      </c>
      <c r="S117" s="22">
        <v>383475</v>
      </c>
      <c r="T117" s="22">
        <v>367295</v>
      </c>
      <c r="U117" s="22">
        <v>380190</v>
      </c>
      <c r="V117" s="22">
        <v>390554</v>
      </c>
      <c r="W117" s="22">
        <v>408623</v>
      </c>
      <c r="X117" s="22">
        <v>407180</v>
      </c>
      <c r="Y117" s="22">
        <v>408347</v>
      </c>
      <c r="Z117" s="22">
        <v>416413</v>
      </c>
      <c r="AA117" s="22">
        <v>419810</v>
      </c>
      <c r="AB117" s="22">
        <v>452644</v>
      </c>
      <c r="AC117" s="64">
        <v>4754738</v>
      </c>
      <c r="AD117" s="64">
        <v>453603</v>
      </c>
      <c r="AE117" s="22">
        <v>384788</v>
      </c>
      <c r="AF117" s="22">
        <v>452727</v>
      </c>
      <c r="AG117" s="22">
        <v>441589</v>
      </c>
      <c r="AH117" s="22">
        <v>457368</v>
      </c>
      <c r="AI117" s="22">
        <v>465638</v>
      </c>
      <c r="AJ117" s="22">
        <v>495464</v>
      </c>
      <c r="AK117" s="22">
        <v>496363</v>
      </c>
      <c r="AL117" s="22">
        <v>489984</v>
      </c>
      <c r="AM117" s="51">
        <v>543273</v>
      </c>
      <c r="AN117" s="51">
        <v>547924</v>
      </c>
      <c r="AO117" s="51">
        <v>594537</v>
      </c>
      <c r="AP117" s="181">
        <v>5823258</v>
      </c>
      <c r="AQ117" s="51">
        <v>561440</v>
      </c>
      <c r="AR117" s="51">
        <v>493043</v>
      </c>
      <c r="AS117" s="268">
        <v>720207</v>
      </c>
      <c r="AT117" s="269">
        <v>838391</v>
      </c>
      <c r="AU117" s="276">
        <v>1054483</v>
      </c>
      <c r="AV117" s="180">
        <f t="shared" si="15"/>
        <v>25.774608744607221</v>
      </c>
      <c r="AW117" s="134"/>
      <c r="AX117" s="133"/>
    </row>
    <row r="118" spans="1:50" ht="38.25" customHeight="1" thickBot="1" x14ac:dyDescent="0.25">
      <c r="A118" s="285"/>
      <c r="B118" s="156"/>
      <c r="C118" s="458" t="s">
        <v>222</v>
      </c>
      <c r="D118" s="435">
        <v>3500595</v>
      </c>
      <c r="E118" s="436">
        <v>2896382</v>
      </c>
      <c r="F118" s="436">
        <v>7270482</v>
      </c>
      <c r="G118" s="436">
        <v>3722039</v>
      </c>
      <c r="H118" s="436">
        <v>3810452</v>
      </c>
      <c r="I118" s="436">
        <v>3843492</v>
      </c>
      <c r="J118" s="436">
        <v>3771715</v>
      </c>
      <c r="K118" s="436">
        <v>3859976</v>
      </c>
      <c r="L118" s="436">
        <v>3768079.3817992369</v>
      </c>
      <c r="M118" s="436">
        <v>3900492</v>
      </c>
      <c r="N118" s="436">
        <v>3709520</v>
      </c>
      <c r="O118" s="437">
        <v>4425987</v>
      </c>
      <c r="P118" s="438">
        <v>48479211.381799236</v>
      </c>
      <c r="Q118" s="436">
        <v>3988513</v>
      </c>
      <c r="R118" s="436">
        <v>3516710</v>
      </c>
      <c r="S118" s="436">
        <v>3663916</v>
      </c>
      <c r="T118" s="436">
        <v>3822361</v>
      </c>
      <c r="U118" s="436">
        <v>3878271</v>
      </c>
      <c r="V118" s="436">
        <v>3972883</v>
      </c>
      <c r="W118" s="436">
        <v>3993813</v>
      </c>
      <c r="X118" s="436">
        <v>3978080</v>
      </c>
      <c r="Y118" s="436">
        <v>3974207</v>
      </c>
      <c r="Z118" s="436">
        <v>4026652</v>
      </c>
      <c r="AA118" s="436">
        <v>3994059</v>
      </c>
      <c r="AB118" s="436">
        <v>5120507.7699999996</v>
      </c>
      <c r="AC118" s="435">
        <v>47929972.769999996</v>
      </c>
      <c r="AD118" s="435">
        <v>3987729</v>
      </c>
      <c r="AE118" s="436">
        <v>3656379</v>
      </c>
      <c r="AF118" s="436">
        <v>4165592</v>
      </c>
      <c r="AG118" s="436">
        <v>4095145</v>
      </c>
      <c r="AH118" s="436">
        <v>4167586</v>
      </c>
      <c r="AI118" s="436">
        <v>4230483</v>
      </c>
      <c r="AJ118" s="436">
        <v>4209899</v>
      </c>
      <c r="AK118" s="436">
        <v>4067763</v>
      </c>
      <c r="AL118" s="436">
        <v>5167032</v>
      </c>
      <c r="AM118" s="436">
        <v>4154805</v>
      </c>
      <c r="AN118" s="436">
        <v>4322252</v>
      </c>
      <c r="AO118" s="436">
        <v>4832923</v>
      </c>
      <c r="AP118" s="439">
        <v>51057588</v>
      </c>
      <c r="AQ118" s="436">
        <v>4341818</v>
      </c>
      <c r="AR118" s="436">
        <v>3929673</v>
      </c>
      <c r="AS118" s="435">
        <v>7505223</v>
      </c>
      <c r="AT118" s="436">
        <v>7644108</v>
      </c>
      <c r="AU118" s="437">
        <v>8271491</v>
      </c>
      <c r="AV118" s="440">
        <f t="shared" ref="AV118:AV120" si="18">((AU118/AT118)-1)*100</f>
        <v>8.2074062794507796</v>
      </c>
      <c r="AW118" s="134"/>
      <c r="AX118" s="133"/>
    </row>
    <row r="119" spans="1:50" ht="20.100000000000001" customHeight="1" thickBot="1" x14ac:dyDescent="0.3">
      <c r="A119" s="285"/>
      <c r="B119" s="516" t="s">
        <v>223</v>
      </c>
      <c r="C119" s="517"/>
      <c r="D119" s="64">
        <v>25536</v>
      </c>
      <c r="E119" s="22">
        <v>26874</v>
      </c>
      <c r="F119" s="22">
        <v>32350</v>
      </c>
      <c r="G119" s="22">
        <v>30684</v>
      </c>
      <c r="H119" s="22">
        <v>31759</v>
      </c>
      <c r="I119" s="22">
        <v>30600</v>
      </c>
      <c r="J119" s="22">
        <v>32575</v>
      </c>
      <c r="K119" s="22">
        <v>34118</v>
      </c>
      <c r="L119" s="22">
        <v>35580.381799236973</v>
      </c>
      <c r="M119" s="22">
        <v>35721</v>
      </c>
      <c r="N119" s="22">
        <v>37544</v>
      </c>
      <c r="O119" s="65">
        <v>30899</v>
      </c>
      <c r="P119" s="181">
        <v>384240.38179923699</v>
      </c>
      <c r="Q119" s="22">
        <v>31475</v>
      </c>
      <c r="R119" s="22">
        <v>32599</v>
      </c>
      <c r="S119" s="22">
        <v>39217</v>
      </c>
      <c r="T119" s="22">
        <v>38178</v>
      </c>
      <c r="U119" s="22">
        <v>38591</v>
      </c>
      <c r="V119" s="22">
        <v>37725</v>
      </c>
      <c r="W119" s="22">
        <v>39435</v>
      </c>
      <c r="X119" s="22">
        <v>43614</v>
      </c>
      <c r="Y119" s="22">
        <v>43281</v>
      </c>
      <c r="Z119" s="22">
        <v>45364</v>
      </c>
      <c r="AA119" s="22">
        <v>46200</v>
      </c>
      <c r="AB119" s="22">
        <v>36862</v>
      </c>
      <c r="AC119" s="64">
        <v>472541</v>
      </c>
      <c r="AD119" s="64">
        <v>39405</v>
      </c>
      <c r="AE119" s="22">
        <v>38006</v>
      </c>
      <c r="AF119" s="22">
        <v>50231</v>
      </c>
      <c r="AG119" s="22">
        <v>43004</v>
      </c>
      <c r="AH119" s="22">
        <v>46793</v>
      </c>
      <c r="AI119" s="22">
        <v>42931</v>
      </c>
      <c r="AJ119" s="22">
        <v>49408</v>
      </c>
      <c r="AK119" s="22">
        <v>52320</v>
      </c>
      <c r="AL119" s="22">
        <v>49987</v>
      </c>
      <c r="AM119" s="51">
        <v>57296</v>
      </c>
      <c r="AN119" s="51">
        <v>57168</v>
      </c>
      <c r="AO119" s="51">
        <v>44146</v>
      </c>
      <c r="AP119" s="181">
        <v>570695</v>
      </c>
      <c r="AQ119" s="51">
        <v>48355</v>
      </c>
      <c r="AR119" s="51">
        <v>45620</v>
      </c>
      <c r="AS119" s="268">
        <v>64074</v>
      </c>
      <c r="AT119" s="269">
        <v>77411</v>
      </c>
      <c r="AU119" s="276">
        <v>93975</v>
      </c>
      <c r="AV119" s="185">
        <f t="shared" si="18"/>
        <v>21.397475810931255</v>
      </c>
      <c r="AW119" s="134"/>
      <c r="AX119" s="133"/>
    </row>
    <row r="120" spans="1:50" ht="20.100000000000001" customHeight="1" thickBot="1" x14ac:dyDescent="0.3">
      <c r="A120" s="285"/>
      <c r="B120" s="165" t="s">
        <v>224</v>
      </c>
      <c r="C120" s="459"/>
      <c r="D120" s="64">
        <v>3475059</v>
      </c>
      <c r="E120" s="22">
        <v>2869508</v>
      </c>
      <c r="F120" s="22">
        <v>7238132</v>
      </c>
      <c r="G120" s="22">
        <v>3691355</v>
      </c>
      <c r="H120" s="22">
        <v>3778693</v>
      </c>
      <c r="I120" s="22">
        <v>3812892</v>
      </c>
      <c r="J120" s="22">
        <v>3739140</v>
      </c>
      <c r="K120" s="22">
        <v>3825858</v>
      </c>
      <c r="L120" s="22">
        <v>3732499</v>
      </c>
      <c r="M120" s="22">
        <v>3864771</v>
      </c>
      <c r="N120" s="22">
        <v>3671976</v>
      </c>
      <c r="O120" s="65">
        <v>4395088</v>
      </c>
      <c r="P120" s="200">
        <v>48094971</v>
      </c>
      <c r="Q120" s="22">
        <v>3957038</v>
      </c>
      <c r="R120" s="22">
        <v>3484111</v>
      </c>
      <c r="S120" s="22">
        <v>3624699</v>
      </c>
      <c r="T120" s="22">
        <v>3784183</v>
      </c>
      <c r="U120" s="22">
        <v>3839680</v>
      </c>
      <c r="V120" s="22">
        <v>3935158</v>
      </c>
      <c r="W120" s="22">
        <v>3954378</v>
      </c>
      <c r="X120" s="22">
        <v>3934466</v>
      </c>
      <c r="Y120" s="22">
        <v>3930926</v>
      </c>
      <c r="Z120" s="22">
        <v>3981288</v>
      </c>
      <c r="AA120" s="22">
        <v>3947859</v>
      </c>
      <c r="AB120" s="22">
        <v>5083645.7699999996</v>
      </c>
      <c r="AC120" s="64">
        <v>47457431.769999996</v>
      </c>
      <c r="AD120" s="64">
        <v>3948324</v>
      </c>
      <c r="AE120" s="22">
        <v>3618373</v>
      </c>
      <c r="AF120" s="22">
        <v>4115361</v>
      </c>
      <c r="AG120" s="22">
        <v>4052141</v>
      </c>
      <c r="AH120" s="22">
        <v>4120793</v>
      </c>
      <c r="AI120" s="22">
        <v>4187552</v>
      </c>
      <c r="AJ120" s="22">
        <v>4160491</v>
      </c>
      <c r="AK120" s="22">
        <v>4015443</v>
      </c>
      <c r="AL120" s="22">
        <v>5117045</v>
      </c>
      <c r="AM120" s="51">
        <v>4097509</v>
      </c>
      <c r="AN120" s="51">
        <v>4265084</v>
      </c>
      <c r="AO120" s="51">
        <v>4788777</v>
      </c>
      <c r="AP120" s="181">
        <v>50486893</v>
      </c>
      <c r="AQ120" s="51">
        <v>4293463</v>
      </c>
      <c r="AR120" s="51">
        <v>3884053</v>
      </c>
      <c r="AS120" s="268">
        <v>7441149</v>
      </c>
      <c r="AT120" s="269">
        <v>7566697</v>
      </c>
      <c r="AU120" s="276">
        <v>8177516</v>
      </c>
      <c r="AV120" s="180">
        <f t="shared" si="18"/>
        <v>8.0724654363720347</v>
      </c>
      <c r="AW120" s="134"/>
      <c r="AX120" s="133"/>
    </row>
    <row r="121" spans="1:50" ht="20.100000000000001" customHeight="1" thickBot="1" x14ac:dyDescent="0.3">
      <c r="A121" s="285"/>
      <c r="B121" s="280"/>
      <c r="C121" s="294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3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441"/>
      <c r="AE121" s="21"/>
      <c r="AF121" s="21"/>
      <c r="AG121" s="21"/>
      <c r="AH121" s="21"/>
      <c r="AI121" s="21"/>
      <c r="AJ121" s="21"/>
      <c r="AK121" s="21"/>
      <c r="AL121" s="21"/>
      <c r="AM121" s="23"/>
      <c r="AN121" s="23"/>
      <c r="AO121" s="23"/>
      <c r="AP121" s="23"/>
      <c r="AQ121" s="23"/>
      <c r="AR121" s="23"/>
      <c r="AS121" s="355"/>
      <c r="AT121" s="248"/>
      <c r="AU121" s="248"/>
      <c r="AV121" s="281"/>
      <c r="AW121" s="134"/>
      <c r="AX121" s="133"/>
    </row>
    <row r="122" spans="1:50" ht="20.100000000000001" customHeight="1" thickBot="1" x14ac:dyDescent="0.3">
      <c r="A122" s="285"/>
      <c r="B122" s="364" t="s">
        <v>225</v>
      </c>
      <c r="C122" s="460"/>
      <c r="D122" s="64">
        <v>2365296</v>
      </c>
      <c r="E122" s="22">
        <v>2381846</v>
      </c>
      <c r="F122" s="22">
        <v>2373682</v>
      </c>
      <c r="G122" s="22">
        <v>2403101</v>
      </c>
      <c r="H122" s="22">
        <v>2440017</v>
      </c>
      <c r="I122" s="22">
        <v>2423800</v>
      </c>
      <c r="J122" s="22">
        <v>2474084</v>
      </c>
      <c r="K122" s="22">
        <v>2524866</v>
      </c>
      <c r="L122" s="22">
        <v>2584127</v>
      </c>
      <c r="M122" s="22">
        <v>2618910</v>
      </c>
      <c r="N122" s="22">
        <v>2656989</v>
      </c>
      <c r="O122" s="65">
        <v>2691452</v>
      </c>
      <c r="P122" s="181">
        <v>2691452</v>
      </c>
      <c r="Q122" s="22">
        <v>2545029</v>
      </c>
      <c r="R122" s="22">
        <v>2754517</v>
      </c>
      <c r="S122" s="22">
        <v>2752855</v>
      </c>
      <c r="T122" s="22">
        <v>2778192</v>
      </c>
      <c r="U122" s="22">
        <v>2788037</v>
      </c>
      <c r="V122" s="22">
        <v>2847248</v>
      </c>
      <c r="W122" s="22">
        <v>2894875</v>
      </c>
      <c r="X122" s="22">
        <v>2939278</v>
      </c>
      <c r="Y122" s="22">
        <v>2972011</v>
      </c>
      <c r="Z122" s="22">
        <v>3023342</v>
      </c>
      <c r="AA122" s="22">
        <v>3070115</v>
      </c>
      <c r="AB122" s="22">
        <v>3074779</v>
      </c>
      <c r="AC122" s="64">
        <v>3074779</v>
      </c>
      <c r="AD122" s="64">
        <v>3112484</v>
      </c>
      <c r="AE122" s="22">
        <v>3159182</v>
      </c>
      <c r="AF122" s="22">
        <v>3197011</v>
      </c>
      <c r="AG122" s="22">
        <v>3203348</v>
      </c>
      <c r="AH122" s="22">
        <v>3273438</v>
      </c>
      <c r="AI122" s="22">
        <v>3312012</v>
      </c>
      <c r="AJ122" s="22">
        <v>3371999</v>
      </c>
      <c r="AK122" s="22">
        <v>3442049</v>
      </c>
      <c r="AL122" s="22">
        <v>3538076</v>
      </c>
      <c r="AM122" s="51">
        <v>3569109</v>
      </c>
      <c r="AN122" s="51">
        <v>3656661</v>
      </c>
      <c r="AO122" s="51">
        <v>3632836</v>
      </c>
      <c r="AP122" s="181">
        <v>3632836</v>
      </c>
      <c r="AQ122" s="51">
        <v>3839327</v>
      </c>
      <c r="AR122" s="51">
        <v>3727221</v>
      </c>
      <c r="AS122" s="268">
        <v>2754517</v>
      </c>
      <c r="AT122" s="269">
        <v>3197011</v>
      </c>
      <c r="AU122" s="276">
        <v>3727221</v>
      </c>
      <c r="AV122" s="185">
        <f t="shared" ref="AV122" si="19">((AU122/AT122)-1)*100</f>
        <v>16.584553509512489</v>
      </c>
      <c r="AW122" s="134"/>
      <c r="AX122" s="133"/>
    </row>
    <row r="123" spans="1:50" ht="20.100000000000001" customHeight="1" thickBot="1" x14ac:dyDescent="0.3">
      <c r="A123" s="285"/>
      <c r="B123" s="364" t="s">
        <v>218</v>
      </c>
      <c r="C123" s="460"/>
      <c r="D123" s="64">
        <v>108002</v>
      </c>
      <c r="E123" s="22">
        <v>107465</v>
      </c>
      <c r="F123" s="22">
        <v>107614</v>
      </c>
      <c r="G123" s="22">
        <v>108750</v>
      </c>
      <c r="H123" s="22">
        <v>109539</v>
      </c>
      <c r="I123" s="22">
        <v>111082</v>
      </c>
      <c r="J123" s="22">
        <v>112716</v>
      </c>
      <c r="K123" s="22">
        <v>113760</v>
      </c>
      <c r="L123" s="22">
        <v>114632</v>
      </c>
      <c r="M123" s="22">
        <v>116108</v>
      </c>
      <c r="N123" s="22">
        <v>119960</v>
      </c>
      <c r="O123" s="65">
        <v>120501</v>
      </c>
      <c r="P123" s="181">
        <v>120501</v>
      </c>
      <c r="Q123" s="22">
        <v>120969</v>
      </c>
      <c r="R123" s="22">
        <v>121239</v>
      </c>
      <c r="S123" s="22">
        <v>123646</v>
      </c>
      <c r="T123" s="22">
        <v>124696</v>
      </c>
      <c r="U123" s="22">
        <v>126004</v>
      </c>
      <c r="V123" s="22">
        <v>129021</v>
      </c>
      <c r="W123" s="22">
        <v>131207</v>
      </c>
      <c r="X123" s="22">
        <v>132171</v>
      </c>
      <c r="Y123" s="22">
        <v>133404</v>
      </c>
      <c r="Z123" s="22">
        <v>131946</v>
      </c>
      <c r="AA123" s="22">
        <v>133727</v>
      </c>
      <c r="AB123" s="22">
        <v>136942</v>
      </c>
      <c r="AC123" s="64">
        <v>136942</v>
      </c>
      <c r="AD123" s="64">
        <v>137165</v>
      </c>
      <c r="AE123" s="22">
        <v>136581</v>
      </c>
      <c r="AF123" s="22">
        <v>138917</v>
      </c>
      <c r="AG123" s="22">
        <v>139935</v>
      </c>
      <c r="AH123" s="22">
        <v>143029</v>
      </c>
      <c r="AI123" s="22">
        <v>146699</v>
      </c>
      <c r="AJ123" s="22">
        <v>147076</v>
      </c>
      <c r="AK123" s="22">
        <v>152226</v>
      </c>
      <c r="AL123" s="22">
        <v>150429</v>
      </c>
      <c r="AM123" s="51">
        <v>161384</v>
      </c>
      <c r="AN123" s="51">
        <v>164255</v>
      </c>
      <c r="AO123" s="51">
        <v>177057</v>
      </c>
      <c r="AP123" s="181">
        <v>177057</v>
      </c>
      <c r="AQ123" s="51">
        <v>178674</v>
      </c>
      <c r="AR123" s="51">
        <v>177386</v>
      </c>
      <c r="AS123" s="268">
        <v>121239</v>
      </c>
      <c r="AT123" s="269">
        <v>138917</v>
      </c>
      <c r="AU123" s="276">
        <v>177386</v>
      </c>
      <c r="AV123" s="185">
        <f t="shared" ref="AV123:AV124" si="20">((AU123/AT123)-1)*100</f>
        <v>27.692075123994897</v>
      </c>
      <c r="AW123" s="134"/>
      <c r="AX123" s="133"/>
    </row>
    <row r="124" spans="1:50" ht="20.100000000000001" customHeight="1" thickBot="1" x14ac:dyDescent="0.3">
      <c r="A124" s="285"/>
      <c r="B124" s="364" t="s">
        <v>182</v>
      </c>
      <c r="C124" s="460"/>
      <c r="D124" s="64">
        <v>9846</v>
      </c>
      <c r="E124" s="22">
        <v>9900</v>
      </c>
      <c r="F124" s="22">
        <v>9985</v>
      </c>
      <c r="G124" s="22">
        <v>10074</v>
      </c>
      <c r="H124" s="22">
        <v>10149</v>
      </c>
      <c r="I124" s="22">
        <v>10147</v>
      </c>
      <c r="J124" s="22">
        <v>10231</v>
      </c>
      <c r="K124" s="22">
        <v>10322</v>
      </c>
      <c r="L124" s="22">
        <v>10446</v>
      </c>
      <c r="M124" s="22">
        <v>10544</v>
      </c>
      <c r="N124" s="22">
        <v>10644</v>
      </c>
      <c r="O124" s="65">
        <v>10846</v>
      </c>
      <c r="P124" s="181">
        <v>10846</v>
      </c>
      <c r="Q124" s="22">
        <v>10796</v>
      </c>
      <c r="R124" s="22">
        <v>10805</v>
      </c>
      <c r="S124" s="22">
        <v>10867</v>
      </c>
      <c r="T124" s="22">
        <v>10824</v>
      </c>
      <c r="U124" s="22">
        <v>10953</v>
      </c>
      <c r="V124" s="22">
        <v>11026</v>
      </c>
      <c r="W124" s="22">
        <v>11040</v>
      </c>
      <c r="X124" s="22">
        <v>11246</v>
      </c>
      <c r="Y124" s="22">
        <v>11299</v>
      </c>
      <c r="Z124" s="22">
        <v>8792</v>
      </c>
      <c r="AA124" s="22">
        <v>8868</v>
      </c>
      <c r="AB124" s="22">
        <v>9512</v>
      </c>
      <c r="AC124" s="64">
        <v>9512</v>
      </c>
      <c r="AD124" s="64">
        <v>9243</v>
      </c>
      <c r="AE124" s="22">
        <v>9357</v>
      </c>
      <c r="AF124" s="22">
        <v>9444</v>
      </c>
      <c r="AG124" s="22">
        <v>9628</v>
      </c>
      <c r="AH124" s="22">
        <v>9840</v>
      </c>
      <c r="AI124" s="22">
        <v>9788</v>
      </c>
      <c r="AJ124" s="22">
        <v>10240</v>
      </c>
      <c r="AK124" s="22">
        <v>10670</v>
      </c>
      <c r="AL124" s="22">
        <v>11050</v>
      </c>
      <c r="AM124" s="51">
        <v>10297</v>
      </c>
      <c r="AN124" s="51">
        <v>10680</v>
      </c>
      <c r="AO124" s="51">
        <v>11076</v>
      </c>
      <c r="AP124" s="181">
        <v>11076</v>
      </c>
      <c r="AQ124" s="51">
        <v>11562</v>
      </c>
      <c r="AR124" s="51">
        <v>11766</v>
      </c>
      <c r="AS124" s="268">
        <v>10805</v>
      </c>
      <c r="AT124" s="269">
        <v>9444</v>
      </c>
      <c r="AU124" s="276">
        <v>11766</v>
      </c>
      <c r="AV124" s="185">
        <f t="shared" si="20"/>
        <v>24.58703939008895</v>
      </c>
      <c r="AW124" s="134"/>
      <c r="AX124" s="133"/>
    </row>
    <row r="125" spans="1:50" ht="20.100000000000001" customHeight="1" thickBot="1" x14ac:dyDescent="0.3">
      <c r="A125" s="285"/>
      <c r="B125" s="364" t="s">
        <v>183</v>
      </c>
      <c r="C125" s="460"/>
      <c r="D125" s="64">
        <v>2169</v>
      </c>
      <c r="E125" s="22">
        <v>2233</v>
      </c>
      <c r="F125" s="22">
        <v>2207</v>
      </c>
      <c r="G125" s="22">
        <v>2216</v>
      </c>
      <c r="H125" s="22">
        <v>2256</v>
      </c>
      <c r="I125" s="22">
        <v>2265</v>
      </c>
      <c r="J125" s="22">
        <v>2528</v>
      </c>
      <c r="K125" s="22">
        <v>2320</v>
      </c>
      <c r="L125" s="22">
        <v>2335</v>
      </c>
      <c r="M125" s="22">
        <v>2356</v>
      </c>
      <c r="N125" s="22">
        <v>2178</v>
      </c>
      <c r="O125" s="65">
        <v>2196</v>
      </c>
      <c r="P125" s="181">
        <v>2196</v>
      </c>
      <c r="Q125" s="22">
        <v>2222</v>
      </c>
      <c r="R125" s="22">
        <v>2212</v>
      </c>
      <c r="S125" s="22">
        <v>2227</v>
      </c>
      <c r="T125" s="22">
        <v>2227</v>
      </c>
      <c r="U125" s="22">
        <v>2239</v>
      </c>
      <c r="V125" s="22">
        <v>2250</v>
      </c>
      <c r="W125" s="22">
        <v>2260</v>
      </c>
      <c r="X125" s="22">
        <v>2264</v>
      </c>
      <c r="Y125" s="22">
        <v>2288</v>
      </c>
      <c r="Z125" s="22">
        <v>2312</v>
      </c>
      <c r="AA125" s="22">
        <v>2327</v>
      </c>
      <c r="AB125" s="22">
        <v>2336</v>
      </c>
      <c r="AC125" s="64">
        <v>2336</v>
      </c>
      <c r="AD125" s="64">
        <v>2353</v>
      </c>
      <c r="AE125" s="22">
        <v>2363</v>
      </c>
      <c r="AF125" s="22">
        <v>2426</v>
      </c>
      <c r="AG125" s="22">
        <v>2521</v>
      </c>
      <c r="AH125" s="22">
        <v>2510</v>
      </c>
      <c r="AI125" s="22">
        <v>2499</v>
      </c>
      <c r="AJ125" s="22">
        <v>2510</v>
      </c>
      <c r="AK125" s="22">
        <v>2546</v>
      </c>
      <c r="AL125" s="22">
        <v>2551</v>
      </c>
      <c r="AM125" s="51">
        <v>2555</v>
      </c>
      <c r="AN125" s="51">
        <v>2569</v>
      </c>
      <c r="AO125" s="51">
        <v>2814</v>
      </c>
      <c r="AP125" s="181">
        <v>2814</v>
      </c>
      <c r="AQ125" s="51">
        <v>2828</v>
      </c>
      <c r="AR125" s="51">
        <v>2843</v>
      </c>
      <c r="AS125" s="268">
        <v>2212</v>
      </c>
      <c r="AT125" s="269">
        <v>2426</v>
      </c>
      <c r="AU125" s="276">
        <v>2843</v>
      </c>
      <c r="AV125" s="185">
        <f t="shared" ref="AV125" si="21">((AU125/AT125)-1)*100</f>
        <v>17.18878812860676</v>
      </c>
      <c r="AW125" s="134"/>
      <c r="AX125" s="133"/>
    </row>
    <row r="126" spans="1:50" s="374" customFormat="1" ht="20.100000000000001" customHeight="1" thickBot="1" x14ac:dyDescent="0.3">
      <c r="A126" s="285"/>
      <c r="B126" s="146" t="s">
        <v>184</v>
      </c>
      <c r="C126" s="146"/>
      <c r="D126" s="199"/>
      <c r="E126" s="199"/>
      <c r="F126" s="33"/>
      <c r="G126" s="33"/>
      <c r="H126" s="33"/>
      <c r="I126" s="33"/>
      <c r="J126" s="33"/>
      <c r="K126" s="33"/>
      <c r="L126" s="33"/>
      <c r="M126" s="33"/>
      <c r="N126" s="199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237"/>
      <c r="AU126" s="251"/>
      <c r="AV126" s="33"/>
      <c r="AW126" s="119"/>
      <c r="AX126" s="122"/>
    </row>
    <row r="127" spans="1:50" s="374" customFormat="1" ht="20.100000000000001" customHeight="1" thickBot="1" x14ac:dyDescent="0.3">
      <c r="A127" s="285"/>
      <c r="B127" s="157"/>
      <c r="C127" s="154" t="s">
        <v>63</v>
      </c>
      <c r="D127" s="151">
        <v>6.4228844100000035</v>
      </c>
      <c r="E127" s="152">
        <v>6.5206746399999993</v>
      </c>
      <c r="F127" s="152">
        <v>12.037412189999996</v>
      </c>
      <c r="G127" s="152">
        <v>19.751261770000006</v>
      </c>
      <c r="H127" s="152">
        <v>16.434032690099997</v>
      </c>
      <c r="I127" s="152">
        <v>17.029683250000001</v>
      </c>
      <c r="J127" s="152">
        <v>20.067343869999995</v>
      </c>
      <c r="K127" s="152">
        <v>23.263204680000005</v>
      </c>
      <c r="L127" s="152">
        <v>23.619538039999998</v>
      </c>
      <c r="M127" s="152">
        <v>29.556228300000029</v>
      </c>
      <c r="N127" s="152">
        <v>39.418695540000009</v>
      </c>
      <c r="O127" s="152">
        <v>45.601147679999983</v>
      </c>
      <c r="P127" s="207">
        <v>259.72210706010003</v>
      </c>
      <c r="Q127" s="152">
        <v>43.55488927399999</v>
      </c>
      <c r="R127" s="152">
        <v>39.326891390000043</v>
      </c>
      <c r="S127" s="152">
        <v>46.245261094000057</v>
      </c>
      <c r="T127" s="152">
        <v>47.539360272000081</v>
      </c>
      <c r="U127" s="152">
        <v>50.543363000000127</v>
      </c>
      <c r="V127" s="152">
        <v>50.862674470000002</v>
      </c>
      <c r="W127" s="152">
        <v>57.119669044900014</v>
      </c>
      <c r="X127" s="152">
        <v>57.693885074699956</v>
      </c>
      <c r="Y127" s="152">
        <v>57.18492074000001</v>
      </c>
      <c r="Z127" s="152">
        <v>60.385673589999769</v>
      </c>
      <c r="AA127" s="152">
        <v>61.248096899999723</v>
      </c>
      <c r="AB127" s="152">
        <v>66.892010889999654</v>
      </c>
      <c r="AC127" s="207">
        <v>638.59669573959945</v>
      </c>
      <c r="AD127" s="151">
        <v>62.106635689999692</v>
      </c>
      <c r="AE127" s="152">
        <v>62.037317760000185</v>
      </c>
      <c r="AF127" s="152">
        <v>69.94372117500032</v>
      </c>
      <c r="AG127" s="152">
        <v>66.840489710000043</v>
      </c>
      <c r="AH127" s="152">
        <v>74.66164156999983</v>
      </c>
      <c r="AI127" s="152">
        <v>76.235107779999908</v>
      </c>
      <c r="AJ127" s="152">
        <v>79.198706904599831</v>
      </c>
      <c r="AK127" s="152">
        <v>84.022032802915263</v>
      </c>
      <c r="AL127" s="152">
        <v>86.602878439999685</v>
      </c>
      <c r="AM127" s="152">
        <v>89.829086603599734</v>
      </c>
      <c r="AN127" s="152">
        <v>93.525201329999646</v>
      </c>
      <c r="AO127" s="152">
        <v>98.25269162999993</v>
      </c>
      <c r="AP127" s="207">
        <v>943.255511396114</v>
      </c>
      <c r="AQ127" s="152">
        <v>93.979210918400028</v>
      </c>
      <c r="AR127" s="152">
        <v>89.006094619999999</v>
      </c>
      <c r="AS127" s="151">
        <v>82.881780664000033</v>
      </c>
      <c r="AT127" s="152">
        <v>124.14395344999988</v>
      </c>
      <c r="AU127" s="153">
        <v>182.98530553840004</v>
      </c>
      <c r="AV127" s="291">
        <f t="shared" ref="AV127:AV129" si="22">((AU127/AT127)-1)*100</f>
        <v>47.397678624838591</v>
      </c>
      <c r="AW127" s="119"/>
      <c r="AX127" s="122"/>
    </row>
    <row r="128" spans="1:50" s="374" customFormat="1" ht="20.100000000000001" customHeight="1" x14ac:dyDescent="0.25">
      <c r="A128" s="285"/>
      <c r="B128" s="27" t="s">
        <v>245</v>
      </c>
      <c r="C128" s="32"/>
      <c r="D128" s="57"/>
      <c r="E128" s="33"/>
      <c r="F128" s="33"/>
      <c r="G128" s="33"/>
      <c r="H128" s="44"/>
      <c r="I128" s="33"/>
      <c r="J128" s="33"/>
      <c r="K128" s="33"/>
      <c r="L128" s="33"/>
      <c r="M128" s="44"/>
      <c r="N128" s="33"/>
      <c r="O128" s="33"/>
      <c r="P128" s="34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4"/>
      <c r="AD128" s="57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4"/>
      <c r="AQ128" s="33"/>
      <c r="AR128" s="33"/>
      <c r="AS128" s="57"/>
      <c r="AT128" s="237"/>
      <c r="AU128" s="227"/>
      <c r="AV128" s="34"/>
      <c r="AW128" s="134"/>
      <c r="AX128" s="133"/>
    </row>
    <row r="129" spans="1:50" s="376" customFormat="1" ht="20.100000000000001" customHeight="1" thickBot="1" x14ac:dyDescent="0.3">
      <c r="A129" s="285"/>
      <c r="B129" s="510" t="s">
        <v>39</v>
      </c>
      <c r="C129" s="511"/>
      <c r="D129" s="56">
        <v>0.82224118000000013</v>
      </c>
      <c r="E129" s="39">
        <v>1.3792049600000003</v>
      </c>
      <c r="F129" s="39">
        <v>2.0338671900000005</v>
      </c>
      <c r="G129" s="39">
        <v>1.8651848800000008</v>
      </c>
      <c r="H129" s="39">
        <v>1.4522873200999999</v>
      </c>
      <c r="I129" s="39">
        <v>1.4867302000000004</v>
      </c>
      <c r="J129" s="39">
        <v>1.49138927</v>
      </c>
      <c r="K129" s="39">
        <v>1.6700730100000005</v>
      </c>
      <c r="L129" s="39">
        <v>2.1676110100000003</v>
      </c>
      <c r="M129" s="39">
        <v>2.818882230000002</v>
      </c>
      <c r="N129" s="39">
        <v>3.3236225700000013</v>
      </c>
      <c r="O129" s="39">
        <v>4.0617407800000018</v>
      </c>
      <c r="P129" s="208">
        <v>24.572834600100009</v>
      </c>
      <c r="Q129" s="39">
        <v>3.9868519400000011</v>
      </c>
      <c r="R129" s="39">
        <v>3.7157319699999984</v>
      </c>
      <c r="S129" s="39">
        <v>4.6176751700000001</v>
      </c>
      <c r="T129" s="39">
        <v>5.0430883100000052</v>
      </c>
      <c r="U129" s="39">
        <v>6.0506855000000019</v>
      </c>
      <c r="V129" s="39">
        <v>6.21492076</v>
      </c>
      <c r="W129" s="39">
        <v>9.0447270648999982</v>
      </c>
      <c r="X129" s="39">
        <v>7.7297033146999974</v>
      </c>
      <c r="Y129" s="39">
        <v>8.1505475699999987</v>
      </c>
      <c r="Z129" s="39">
        <v>10.373724329999995</v>
      </c>
      <c r="AA129" s="39">
        <v>12.279411530000001</v>
      </c>
      <c r="AB129" s="39">
        <v>12.883610920000002</v>
      </c>
      <c r="AC129" s="208">
        <v>90.090678379600007</v>
      </c>
      <c r="AD129" s="56">
        <v>12.406332159999995</v>
      </c>
      <c r="AE129" s="39">
        <v>14.646289980000004</v>
      </c>
      <c r="AF129" s="39">
        <v>15.168840405000006</v>
      </c>
      <c r="AG129" s="39">
        <v>16.126294150000003</v>
      </c>
      <c r="AH129" s="39">
        <v>18.849258829999989</v>
      </c>
      <c r="AI129" s="39">
        <v>20.609385600000003</v>
      </c>
      <c r="AJ129" s="39">
        <v>21.803292619999997</v>
      </c>
      <c r="AK129" s="39">
        <v>25.286052802915449</v>
      </c>
      <c r="AL129" s="39">
        <v>26.600259649999991</v>
      </c>
      <c r="AM129" s="39">
        <v>27.769423493600016</v>
      </c>
      <c r="AN129" s="39">
        <v>28.334700539999975</v>
      </c>
      <c r="AO129" s="39">
        <v>32.218403680000002</v>
      </c>
      <c r="AP129" s="208">
        <v>259.81853391151543</v>
      </c>
      <c r="AQ129" s="39">
        <v>29.948320104000011</v>
      </c>
      <c r="AR129" s="39">
        <v>28.557372880000017</v>
      </c>
      <c r="AS129" s="236">
        <v>7.7025839099999995</v>
      </c>
      <c r="AT129" s="29">
        <v>27.052622139999997</v>
      </c>
      <c r="AU129" s="67">
        <v>58.505692984000028</v>
      </c>
      <c r="AV129" s="178">
        <f t="shared" si="22"/>
        <v>116.26625574861941</v>
      </c>
      <c r="AW129" s="119"/>
      <c r="AX129" s="133"/>
    </row>
    <row r="130" spans="1:50" s="376" customFormat="1" ht="20.100000000000001" customHeight="1" x14ac:dyDescent="0.25">
      <c r="A130" s="285"/>
      <c r="B130" s="19" t="s">
        <v>185</v>
      </c>
      <c r="C130" s="20"/>
      <c r="D130" s="203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29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299">
        <v>0</v>
      </c>
      <c r="AD130" s="203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299"/>
      <c r="AQ130" s="189"/>
      <c r="AR130" s="189"/>
      <c r="AS130" s="235"/>
      <c r="AT130" s="234"/>
      <c r="AU130" s="388"/>
      <c r="AV130" s="174"/>
      <c r="AW130" s="119"/>
      <c r="AX130" s="135"/>
    </row>
    <row r="131" spans="1:50" ht="20.100000000000001" customHeight="1" thickBot="1" x14ac:dyDescent="0.3">
      <c r="A131" s="285"/>
      <c r="B131" s="512" t="s">
        <v>39</v>
      </c>
      <c r="C131" s="513"/>
      <c r="D131" s="126">
        <v>1.9564747200000001</v>
      </c>
      <c r="E131" s="127">
        <v>1.59505535</v>
      </c>
      <c r="F131" s="127">
        <v>5.2870052699999999</v>
      </c>
      <c r="G131" s="127">
        <v>12.128448610000001</v>
      </c>
      <c r="H131" s="127">
        <v>11.029848279999996</v>
      </c>
      <c r="I131" s="127">
        <v>10.907176369999998</v>
      </c>
      <c r="J131" s="127">
        <v>13.247936719999995</v>
      </c>
      <c r="K131" s="127">
        <v>16.230678840000003</v>
      </c>
      <c r="L131" s="127">
        <v>15.184408709999996</v>
      </c>
      <c r="M131" s="127">
        <v>17.540517450000028</v>
      </c>
      <c r="N131" s="127">
        <v>26.656375620000002</v>
      </c>
      <c r="O131" s="127">
        <v>30.47020453999998</v>
      </c>
      <c r="P131" s="200">
        <v>162.23413048</v>
      </c>
      <c r="Q131" s="127">
        <v>29.950138550000002</v>
      </c>
      <c r="R131" s="127">
        <v>25.383987040000054</v>
      </c>
      <c r="S131" s="127">
        <v>29.670253290000069</v>
      </c>
      <c r="T131" s="127">
        <v>30.438711940000086</v>
      </c>
      <c r="U131" s="127">
        <v>32.038409960000131</v>
      </c>
      <c r="V131" s="127">
        <v>31.215040520000016</v>
      </c>
      <c r="W131" s="127">
        <v>34.086115810000017</v>
      </c>
      <c r="X131" s="127">
        <v>35.979481329999963</v>
      </c>
      <c r="Y131" s="127">
        <v>35.412508189999997</v>
      </c>
      <c r="Z131" s="127">
        <v>37.592157699999781</v>
      </c>
      <c r="AA131" s="127">
        <v>37.046552139999726</v>
      </c>
      <c r="AB131" s="127">
        <v>41.214406969999651</v>
      </c>
      <c r="AC131" s="200">
        <v>400.02776343999955</v>
      </c>
      <c r="AD131" s="126">
        <v>37.495232969999698</v>
      </c>
      <c r="AE131" s="127">
        <v>35.672001910000183</v>
      </c>
      <c r="AF131" s="127">
        <v>39.321708990000317</v>
      </c>
      <c r="AG131" s="127">
        <v>37.065439140000038</v>
      </c>
      <c r="AH131" s="127">
        <v>39.928263539999847</v>
      </c>
      <c r="AI131" s="127">
        <v>39.490823189999908</v>
      </c>
      <c r="AJ131" s="127">
        <v>40.734056539999827</v>
      </c>
      <c r="AK131" s="127">
        <v>42.269469249999815</v>
      </c>
      <c r="AL131" s="127">
        <v>42.837963759999703</v>
      </c>
      <c r="AM131" s="127">
        <v>44.758402649999724</v>
      </c>
      <c r="AN131" s="127">
        <v>43.519780739999668</v>
      </c>
      <c r="AO131" s="127">
        <v>44.063509079999918</v>
      </c>
      <c r="AP131" s="200">
        <v>487.15665175999857</v>
      </c>
      <c r="AQ131" s="127">
        <v>40.419551569999996</v>
      </c>
      <c r="AR131" s="127">
        <v>37.642370579999977</v>
      </c>
      <c r="AS131" s="386">
        <v>55.334125590000056</v>
      </c>
      <c r="AT131" s="241">
        <v>73.167234879999882</v>
      </c>
      <c r="AU131" s="385">
        <v>78.061922149999972</v>
      </c>
      <c r="AV131" s="180">
        <f t="shared" ref="AV131:AV140" si="23">((AU131/AT131)-1)*100</f>
        <v>6.689725637476629</v>
      </c>
      <c r="AW131" s="119"/>
      <c r="AX131" s="119"/>
    </row>
    <row r="132" spans="1:50" s="374" customFormat="1" ht="20.100000000000001" customHeight="1" x14ac:dyDescent="0.25">
      <c r="A132" s="285"/>
      <c r="B132" s="27" t="s">
        <v>244</v>
      </c>
      <c r="C132" s="32"/>
      <c r="D132" s="57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4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4"/>
      <c r="AD132" s="36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174"/>
      <c r="AQ132" s="44"/>
      <c r="AR132" s="366"/>
      <c r="AS132" s="384"/>
      <c r="AT132" s="29"/>
      <c r="AU132" s="67"/>
      <c r="AV132" s="34"/>
      <c r="AW132" s="134"/>
      <c r="AX132" s="133"/>
    </row>
    <row r="133" spans="1:50" s="376" customFormat="1" ht="20.100000000000001" customHeight="1" thickBot="1" x14ac:dyDescent="0.3">
      <c r="A133" s="285"/>
      <c r="B133" s="512" t="s">
        <v>39</v>
      </c>
      <c r="C133" s="513"/>
      <c r="D133" s="126">
        <v>0</v>
      </c>
      <c r="E133" s="127">
        <v>0</v>
      </c>
      <c r="F133" s="127">
        <v>0</v>
      </c>
      <c r="G133" s="127">
        <v>0</v>
      </c>
      <c r="H133" s="127">
        <v>0</v>
      </c>
      <c r="I133" s="127">
        <v>0</v>
      </c>
      <c r="J133" s="127">
        <v>0</v>
      </c>
      <c r="K133" s="127">
        <v>0</v>
      </c>
      <c r="L133" s="127">
        <v>0</v>
      </c>
      <c r="M133" s="127">
        <v>0</v>
      </c>
      <c r="N133" s="127">
        <v>0</v>
      </c>
      <c r="O133" s="127">
        <v>0</v>
      </c>
      <c r="P133" s="200">
        <v>0</v>
      </c>
      <c r="Q133" s="127">
        <v>0</v>
      </c>
      <c r="R133" s="127">
        <v>0</v>
      </c>
      <c r="S133" s="127">
        <v>0</v>
      </c>
      <c r="T133" s="127">
        <v>0</v>
      </c>
      <c r="U133" s="127">
        <v>0</v>
      </c>
      <c r="V133" s="127">
        <v>0</v>
      </c>
      <c r="W133" s="127">
        <v>0</v>
      </c>
      <c r="X133" s="127">
        <v>0</v>
      </c>
      <c r="Y133" s="127">
        <v>6.1238069999999999E-2</v>
      </c>
      <c r="Z133" s="127">
        <v>0.32011951999999994</v>
      </c>
      <c r="AA133" s="127">
        <v>0.48104998999999998</v>
      </c>
      <c r="AB133" s="127">
        <v>0.67113494000000029</v>
      </c>
      <c r="AC133" s="200">
        <v>1.5335425200000001</v>
      </c>
      <c r="AD133" s="126">
        <v>0.69554833000000016</v>
      </c>
      <c r="AE133" s="127">
        <v>0.70634618000000016</v>
      </c>
      <c r="AF133" s="127">
        <v>1.44744234</v>
      </c>
      <c r="AG133" s="127">
        <v>0.9361393800000003</v>
      </c>
      <c r="AH133" s="127">
        <v>1.3141053699999998</v>
      </c>
      <c r="AI133" s="127">
        <v>1.5240836200000005</v>
      </c>
      <c r="AJ133" s="127">
        <v>1.7568130009999996</v>
      </c>
      <c r="AK133" s="127">
        <v>1.5843378100000003</v>
      </c>
      <c r="AL133" s="127">
        <v>1.6159672900000002</v>
      </c>
      <c r="AM133" s="127">
        <v>1.7571668899999997</v>
      </c>
      <c r="AN133" s="127">
        <v>2.1827731799999994</v>
      </c>
      <c r="AO133" s="127">
        <v>2.6022623600000006</v>
      </c>
      <c r="AP133" s="200">
        <v>18.122985751000002</v>
      </c>
      <c r="AQ133" s="127">
        <v>2.7132892100000015</v>
      </c>
      <c r="AR133" s="128">
        <v>2.5510659399999986</v>
      </c>
      <c r="AS133" s="236">
        <v>0</v>
      </c>
      <c r="AT133" s="29">
        <v>1.4018945100000004</v>
      </c>
      <c r="AU133" s="67">
        <v>5.2643551500000001</v>
      </c>
      <c r="AV133" s="180">
        <f t="shared" ref="AV133" si="24">((AU133/AT133)-1)*100</f>
        <v>275.5172099218791</v>
      </c>
      <c r="AW133" s="119"/>
      <c r="AX133" s="133"/>
    </row>
    <row r="134" spans="1:50" s="376" customFormat="1" ht="20.100000000000001" customHeight="1" x14ac:dyDescent="0.25">
      <c r="A134" s="285"/>
      <c r="B134" s="19" t="s">
        <v>186</v>
      </c>
      <c r="C134" s="20"/>
      <c r="D134" s="203"/>
      <c r="E134" s="189"/>
      <c r="F134" s="189"/>
      <c r="G134" s="189"/>
      <c r="H134" s="189"/>
      <c r="I134" s="189"/>
      <c r="J134" s="189"/>
      <c r="K134" s="189"/>
      <c r="L134" s="189"/>
      <c r="M134" s="213"/>
      <c r="N134" s="213"/>
      <c r="O134" s="213"/>
      <c r="P134" s="310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310">
        <v>0</v>
      </c>
      <c r="AD134" s="314"/>
      <c r="AE134" s="213"/>
      <c r="AF134" s="213"/>
      <c r="AG134" s="213"/>
      <c r="AH134" s="213"/>
      <c r="AI134" s="213"/>
      <c r="AJ134" s="213"/>
      <c r="AK134" s="213"/>
      <c r="AL134" s="213"/>
      <c r="AM134" s="213"/>
      <c r="AN134" s="213"/>
      <c r="AO134" s="213"/>
      <c r="AP134" s="310"/>
      <c r="AQ134" s="213"/>
      <c r="AR134" s="213"/>
      <c r="AS134" s="235"/>
      <c r="AT134" s="234"/>
      <c r="AU134" s="388"/>
      <c r="AV134" s="174"/>
      <c r="AW134" s="119"/>
      <c r="AX134" s="135"/>
    </row>
    <row r="135" spans="1:50" ht="20.100000000000001" customHeight="1" thickBot="1" x14ac:dyDescent="0.3">
      <c r="A135" s="285"/>
      <c r="B135" s="510" t="s">
        <v>39</v>
      </c>
      <c r="C135" s="511"/>
      <c r="D135" s="56">
        <v>0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0</v>
      </c>
      <c r="P135" s="208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1.6669799999999999E-2</v>
      </c>
      <c r="X135" s="39">
        <v>4.8992700000000007E-3</v>
      </c>
      <c r="Y135" s="39">
        <v>1.3294570000000002E-2</v>
      </c>
      <c r="Z135" s="39">
        <v>1.6301259999999998E-2</v>
      </c>
      <c r="AA135" s="39">
        <v>3.5826090000000005E-2</v>
      </c>
      <c r="AB135" s="39">
        <v>5.2601849999999999E-2</v>
      </c>
      <c r="AC135" s="208">
        <v>0.13959284</v>
      </c>
      <c r="AD135" s="56">
        <v>3.386452999999999E-2</v>
      </c>
      <c r="AE135" s="39">
        <v>5.2704049999999988E-2</v>
      </c>
      <c r="AF135" s="39">
        <v>5.7196379999999998E-2</v>
      </c>
      <c r="AG135" s="39">
        <v>4.2823599999999989E-2</v>
      </c>
      <c r="AH135" s="39">
        <v>6.8663619999999995E-2</v>
      </c>
      <c r="AI135" s="39">
        <v>7.7425630000000009E-2</v>
      </c>
      <c r="AJ135" s="39">
        <v>7.3017099999999988E-2</v>
      </c>
      <c r="AK135" s="39">
        <v>7.4009289999999991E-2</v>
      </c>
      <c r="AL135" s="39">
        <v>0.11041076000000002</v>
      </c>
      <c r="AM135" s="39">
        <v>0.10315433000000002</v>
      </c>
      <c r="AN135" s="39">
        <v>8.7930020000000025E-2</v>
      </c>
      <c r="AO135" s="39">
        <v>0.1116552</v>
      </c>
      <c r="AP135" s="208">
        <v>0.89285450999999993</v>
      </c>
      <c r="AQ135" s="39">
        <v>8.9931140000000021E-2</v>
      </c>
      <c r="AR135" s="39">
        <v>0.11371510999999997</v>
      </c>
      <c r="AS135" s="236">
        <v>0</v>
      </c>
      <c r="AT135" s="29">
        <v>8.6568579999999978E-2</v>
      </c>
      <c r="AU135" s="67">
        <v>0.20364624999999997</v>
      </c>
      <c r="AV135" s="178">
        <f t="shared" ref="AV135" si="25">((AU135/AT135)-1)*100</f>
        <v>135.24268273777858</v>
      </c>
      <c r="AW135" s="119"/>
      <c r="AX135" s="119"/>
    </row>
    <row r="136" spans="1:50" s="374" customFormat="1" ht="20.100000000000001" customHeight="1" x14ac:dyDescent="0.25">
      <c r="A136" s="285"/>
      <c r="B136" s="19" t="s">
        <v>187</v>
      </c>
      <c r="C136" s="20"/>
      <c r="D136" s="365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17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174"/>
      <c r="AD136" s="365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174"/>
      <c r="AQ136" s="44"/>
      <c r="AR136" s="44"/>
      <c r="AS136" s="389"/>
      <c r="AT136" s="234"/>
      <c r="AU136" s="388"/>
      <c r="AV136" s="174"/>
      <c r="AW136" s="134"/>
      <c r="AX136" s="133"/>
    </row>
    <row r="137" spans="1:50" s="376" customFormat="1" ht="20.100000000000001" customHeight="1" thickBot="1" x14ac:dyDescent="0.3">
      <c r="A137" s="285"/>
      <c r="B137" s="512" t="s">
        <v>39</v>
      </c>
      <c r="C137" s="513"/>
      <c r="D137" s="126">
        <v>3.6441685100000027</v>
      </c>
      <c r="E137" s="127">
        <v>3.5464143299999997</v>
      </c>
      <c r="F137" s="127">
        <v>4.7165397299999956</v>
      </c>
      <c r="G137" s="127">
        <v>5.757628280000004</v>
      </c>
      <c r="H137" s="127">
        <v>3.9518970900000014</v>
      </c>
      <c r="I137" s="127">
        <v>4.635776680000002</v>
      </c>
      <c r="J137" s="127">
        <v>5.3280178800000018</v>
      </c>
      <c r="K137" s="127">
        <v>5.3624528300000032</v>
      </c>
      <c r="L137" s="127">
        <v>6.2675183200000006</v>
      </c>
      <c r="M137" s="127">
        <v>9.196828619999998</v>
      </c>
      <c r="N137" s="127">
        <v>9.4386973500000035</v>
      </c>
      <c r="O137" s="127">
        <v>11.069202360000002</v>
      </c>
      <c r="P137" s="200">
        <v>72.915141980000016</v>
      </c>
      <c r="Q137" s="127">
        <v>9.6178987839999923</v>
      </c>
      <c r="R137" s="127">
        <v>10.227172379999994</v>
      </c>
      <c r="S137" s="127">
        <v>11.957332633999993</v>
      </c>
      <c r="T137" s="127">
        <v>12.057560021999988</v>
      </c>
      <c r="U137" s="127">
        <v>12.454267539999995</v>
      </c>
      <c r="V137" s="127">
        <v>13.432713189999985</v>
      </c>
      <c r="W137" s="127">
        <v>13.972156370000002</v>
      </c>
      <c r="X137" s="127">
        <v>13.979801159999992</v>
      </c>
      <c r="Y137" s="127">
        <v>13.547332340000009</v>
      </c>
      <c r="Z137" s="127">
        <v>12.083370779999997</v>
      </c>
      <c r="AA137" s="127">
        <v>11.405257149999995</v>
      </c>
      <c r="AB137" s="127">
        <v>12.070256209999997</v>
      </c>
      <c r="AC137" s="200">
        <v>146.80511855999995</v>
      </c>
      <c r="AD137" s="126">
        <v>11.475657699999996</v>
      </c>
      <c r="AE137" s="127">
        <v>10.959975639999996</v>
      </c>
      <c r="AF137" s="127">
        <v>13.948533059999995</v>
      </c>
      <c r="AG137" s="127">
        <v>12.669793440000007</v>
      </c>
      <c r="AH137" s="127">
        <v>14.501350209999995</v>
      </c>
      <c r="AI137" s="127">
        <v>14.533389740000004</v>
      </c>
      <c r="AJ137" s="127">
        <v>14.831527643600007</v>
      </c>
      <c r="AK137" s="127">
        <v>14.808163649999996</v>
      </c>
      <c r="AL137" s="127">
        <v>15.438276979999998</v>
      </c>
      <c r="AM137" s="127">
        <v>15.440939240000002</v>
      </c>
      <c r="AN137" s="127">
        <v>19.400016849999997</v>
      </c>
      <c r="AO137" s="127">
        <v>19.256861309999998</v>
      </c>
      <c r="AP137" s="200">
        <v>177.26448546359998</v>
      </c>
      <c r="AQ137" s="127">
        <v>20.808118894400007</v>
      </c>
      <c r="AR137" s="127">
        <v>20.14157011</v>
      </c>
      <c r="AS137" s="386">
        <v>19.845071163999986</v>
      </c>
      <c r="AT137" s="241">
        <v>22.435633339999992</v>
      </c>
      <c r="AU137" s="385">
        <v>40.949689004400007</v>
      </c>
      <c r="AV137" s="180">
        <f t="shared" ref="AV137" si="26">((AU137/AT137)-1)*100</f>
        <v>82.520762324064705</v>
      </c>
      <c r="AW137" s="119"/>
      <c r="AX137" s="133"/>
    </row>
    <row r="138" spans="1:50" ht="20.100000000000001" customHeight="1" thickBot="1" x14ac:dyDescent="0.3">
      <c r="A138" s="285"/>
      <c r="B138" s="156"/>
      <c r="C138" s="154" t="s">
        <v>64</v>
      </c>
      <c r="D138" s="151">
        <v>258997</v>
      </c>
      <c r="E138" s="152">
        <v>209406</v>
      </c>
      <c r="F138" s="152">
        <v>683304</v>
      </c>
      <c r="G138" s="152">
        <v>1767071</v>
      </c>
      <c r="H138" s="152">
        <v>1658794</v>
      </c>
      <c r="I138" s="152">
        <v>1603651</v>
      </c>
      <c r="J138" s="152">
        <v>1866108</v>
      </c>
      <c r="K138" s="152">
        <v>2177083</v>
      </c>
      <c r="L138" s="152">
        <v>2138084</v>
      </c>
      <c r="M138" s="152">
        <v>2681313</v>
      </c>
      <c r="N138" s="152">
        <v>3686374</v>
      </c>
      <c r="O138" s="152">
        <v>4107290</v>
      </c>
      <c r="P138" s="207">
        <v>22837475</v>
      </c>
      <c r="Q138" s="152">
        <v>3729057</v>
      </c>
      <c r="R138" s="152">
        <v>3770510</v>
      </c>
      <c r="S138" s="152">
        <v>4600379</v>
      </c>
      <c r="T138" s="152">
        <v>4648491</v>
      </c>
      <c r="U138" s="152">
        <v>4721078</v>
      </c>
      <c r="V138" s="152">
        <v>4583906</v>
      </c>
      <c r="W138" s="152">
        <v>4808822</v>
      </c>
      <c r="X138" s="152">
        <v>5294213</v>
      </c>
      <c r="Y138" s="152">
        <v>5182542</v>
      </c>
      <c r="Z138" s="152">
        <v>5520288</v>
      </c>
      <c r="AA138" s="152">
        <v>5385293</v>
      </c>
      <c r="AB138" s="152">
        <v>5392699</v>
      </c>
      <c r="AC138" s="207">
        <v>57637278</v>
      </c>
      <c r="AD138" s="151">
        <v>5139263</v>
      </c>
      <c r="AE138" s="152">
        <v>4987091</v>
      </c>
      <c r="AF138" s="152">
        <v>5695814</v>
      </c>
      <c r="AG138" s="152">
        <v>5372405</v>
      </c>
      <c r="AH138" s="152">
        <v>5765818</v>
      </c>
      <c r="AI138" s="152">
        <v>5715085</v>
      </c>
      <c r="AJ138" s="152">
        <v>5650900</v>
      </c>
      <c r="AK138" s="152">
        <v>6004642</v>
      </c>
      <c r="AL138" s="152">
        <v>6136100</v>
      </c>
      <c r="AM138" s="152">
        <v>6495770</v>
      </c>
      <c r="AN138" s="152">
        <v>6360460</v>
      </c>
      <c r="AO138" s="152">
        <v>5863759</v>
      </c>
      <c r="AP138" s="207">
        <v>69187107</v>
      </c>
      <c r="AQ138" s="152">
        <v>5279884</v>
      </c>
      <c r="AR138" s="152">
        <v>5034539</v>
      </c>
      <c r="AS138" s="151">
        <v>7499567</v>
      </c>
      <c r="AT138" s="152">
        <v>10126354</v>
      </c>
      <c r="AU138" s="153">
        <v>10314423</v>
      </c>
      <c r="AV138" s="291">
        <f t="shared" si="23"/>
        <v>1.8572232414549195</v>
      </c>
      <c r="AW138" s="119"/>
      <c r="AX138" s="133"/>
    </row>
    <row r="139" spans="1:50" ht="20.100000000000001" customHeight="1" thickBot="1" x14ac:dyDescent="0.3">
      <c r="A139" s="285"/>
      <c r="B139" s="516" t="s">
        <v>188</v>
      </c>
      <c r="C139" s="517"/>
      <c r="D139" s="50">
        <v>4722</v>
      </c>
      <c r="E139" s="51">
        <v>5059</v>
      </c>
      <c r="F139" s="51">
        <v>7670</v>
      </c>
      <c r="G139" s="51">
        <v>8196</v>
      </c>
      <c r="H139" s="51">
        <v>9828</v>
      </c>
      <c r="I139" s="51">
        <v>11000</v>
      </c>
      <c r="J139" s="51">
        <v>11647</v>
      </c>
      <c r="K139" s="51">
        <v>13112</v>
      </c>
      <c r="L139" s="51">
        <v>15270</v>
      </c>
      <c r="M139" s="51">
        <v>21106</v>
      </c>
      <c r="N139" s="51">
        <v>23684</v>
      </c>
      <c r="O139" s="51">
        <v>28067</v>
      </c>
      <c r="P139" s="200">
        <v>159361</v>
      </c>
      <c r="Q139" s="51">
        <v>28676</v>
      </c>
      <c r="R139" s="51">
        <v>28122</v>
      </c>
      <c r="S139" s="51">
        <v>36461</v>
      </c>
      <c r="T139" s="51">
        <v>40256</v>
      </c>
      <c r="U139" s="51">
        <v>43928</v>
      </c>
      <c r="V139" s="51">
        <v>44830</v>
      </c>
      <c r="W139" s="51">
        <v>53916</v>
      </c>
      <c r="X139" s="51">
        <v>56461</v>
      </c>
      <c r="Y139" s="51">
        <v>57428</v>
      </c>
      <c r="Z139" s="51">
        <v>66499</v>
      </c>
      <c r="AA139" s="51">
        <v>74012</v>
      </c>
      <c r="AB139" s="51">
        <v>84141</v>
      </c>
      <c r="AC139" s="181">
        <v>614730</v>
      </c>
      <c r="AD139" s="50">
        <v>86343</v>
      </c>
      <c r="AE139" s="51">
        <v>89463</v>
      </c>
      <c r="AF139" s="51">
        <v>102893</v>
      </c>
      <c r="AG139" s="51">
        <v>103829</v>
      </c>
      <c r="AH139" s="51">
        <v>114973</v>
      </c>
      <c r="AI139" s="51">
        <v>121619</v>
      </c>
      <c r="AJ139" s="51">
        <v>127828</v>
      </c>
      <c r="AK139" s="51">
        <v>139067</v>
      </c>
      <c r="AL139" s="51">
        <v>150084</v>
      </c>
      <c r="AM139" s="51">
        <v>165703</v>
      </c>
      <c r="AN139" s="51">
        <v>164569</v>
      </c>
      <c r="AO139" s="51">
        <v>159000</v>
      </c>
      <c r="AP139" s="181">
        <v>1525371</v>
      </c>
      <c r="AQ139" s="51">
        <v>144005</v>
      </c>
      <c r="AR139" s="51">
        <v>137998</v>
      </c>
      <c r="AS139" s="268">
        <v>56798</v>
      </c>
      <c r="AT139" s="269">
        <v>175806</v>
      </c>
      <c r="AU139" s="276">
        <v>282003</v>
      </c>
      <c r="AV139" s="185">
        <f t="shared" si="23"/>
        <v>60.405788198355005</v>
      </c>
      <c r="AW139" s="119"/>
      <c r="AX139" s="122"/>
    </row>
    <row r="140" spans="1:50" ht="20.100000000000001" customHeight="1" thickBot="1" x14ac:dyDescent="0.3">
      <c r="A140" s="285"/>
      <c r="B140" s="165" t="s">
        <v>189</v>
      </c>
      <c r="C140" s="457"/>
      <c r="D140" s="126">
        <v>241215</v>
      </c>
      <c r="E140" s="127">
        <v>191784</v>
      </c>
      <c r="F140" s="127">
        <v>657876</v>
      </c>
      <c r="G140" s="127">
        <v>1740395</v>
      </c>
      <c r="H140" s="51">
        <v>1634390</v>
      </c>
      <c r="I140" s="51">
        <v>1574728</v>
      </c>
      <c r="J140" s="51">
        <v>1833898</v>
      </c>
      <c r="K140" s="51">
        <v>2142015</v>
      </c>
      <c r="L140" s="51">
        <v>2099419</v>
      </c>
      <c r="M140" s="127">
        <v>2629702</v>
      </c>
      <c r="N140" s="127">
        <v>3630257</v>
      </c>
      <c r="O140" s="127">
        <v>4048973</v>
      </c>
      <c r="P140" s="200">
        <v>22424652</v>
      </c>
      <c r="Q140" s="127">
        <v>3672194</v>
      </c>
      <c r="R140" s="127">
        <v>3714774</v>
      </c>
      <c r="S140" s="127">
        <v>4530521</v>
      </c>
      <c r="T140" s="127">
        <v>4576168</v>
      </c>
      <c r="U140" s="127">
        <v>4642842</v>
      </c>
      <c r="V140" s="127">
        <v>4501939</v>
      </c>
      <c r="W140" s="127">
        <v>4713475</v>
      </c>
      <c r="X140" s="127">
        <v>5195843</v>
      </c>
      <c r="Y140" s="127">
        <v>5084299</v>
      </c>
      <c r="Z140" s="127">
        <v>5409217</v>
      </c>
      <c r="AA140" s="127">
        <v>5269112</v>
      </c>
      <c r="AB140" s="127">
        <v>5261691</v>
      </c>
      <c r="AC140" s="200">
        <v>56572075</v>
      </c>
      <c r="AD140" s="126">
        <v>5004371</v>
      </c>
      <c r="AE140" s="127">
        <v>4851395</v>
      </c>
      <c r="AF140" s="127">
        <v>5532949</v>
      </c>
      <c r="AG140" s="127">
        <v>5208891</v>
      </c>
      <c r="AH140" s="127">
        <v>5584552</v>
      </c>
      <c r="AI140" s="127">
        <v>5525950</v>
      </c>
      <c r="AJ140" s="127">
        <v>5448233</v>
      </c>
      <c r="AK140" s="127">
        <v>5791064</v>
      </c>
      <c r="AL140" s="127">
        <v>5909216</v>
      </c>
      <c r="AM140" s="127">
        <v>6248273</v>
      </c>
      <c r="AN140" s="127">
        <v>6105436</v>
      </c>
      <c r="AO140" s="127">
        <v>5606025</v>
      </c>
      <c r="AP140" s="200">
        <v>66816355</v>
      </c>
      <c r="AQ140" s="127">
        <v>5023940</v>
      </c>
      <c r="AR140" s="127">
        <v>4793538</v>
      </c>
      <c r="AS140" s="268">
        <v>7386968</v>
      </c>
      <c r="AT140" s="269">
        <v>9855766</v>
      </c>
      <c r="AU140" s="276">
        <v>9817478</v>
      </c>
      <c r="AV140" s="180">
        <f t="shared" si="23"/>
        <v>-0.38848324929792177</v>
      </c>
      <c r="AW140" s="134"/>
      <c r="AX140" s="133"/>
    </row>
    <row r="141" spans="1:50" ht="20.100000000000001" customHeight="1" thickBot="1" x14ac:dyDescent="0.3">
      <c r="A141" s="285"/>
      <c r="B141" s="165" t="s">
        <v>190</v>
      </c>
      <c r="C141" s="457"/>
      <c r="D141" s="126">
        <v>0</v>
      </c>
      <c r="E141" s="127">
        <v>0</v>
      </c>
      <c r="F141" s="127">
        <v>0</v>
      </c>
      <c r="G141" s="127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127">
        <v>0</v>
      </c>
      <c r="N141" s="127">
        <v>0</v>
      </c>
      <c r="O141" s="127">
        <v>0</v>
      </c>
      <c r="P141" s="200">
        <v>0</v>
      </c>
      <c r="Q141" s="127">
        <v>0</v>
      </c>
      <c r="R141" s="127">
        <v>0</v>
      </c>
      <c r="S141" s="127">
        <v>0</v>
      </c>
      <c r="T141" s="127">
        <v>0</v>
      </c>
      <c r="U141" s="127">
        <v>0</v>
      </c>
      <c r="V141" s="127">
        <v>0</v>
      </c>
      <c r="W141" s="127">
        <v>0</v>
      </c>
      <c r="X141" s="127">
        <v>0</v>
      </c>
      <c r="Y141" s="127">
        <v>225</v>
      </c>
      <c r="Z141" s="127">
        <v>1010</v>
      </c>
      <c r="AA141" s="127">
        <v>1462</v>
      </c>
      <c r="AB141" s="127">
        <v>2000</v>
      </c>
      <c r="AC141" s="200">
        <v>4697</v>
      </c>
      <c r="AD141" s="126">
        <v>2544</v>
      </c>
      <c r="AE141" s="127">
        <v>2550</v>
      </c>
      <c r="AF141" s="127">
        <v>3493</v>
      </c>
      <c r="AG141" s="127">
        <v>3155</v>
      </c>
      <c r="AH141" s="127">
        <v>3995</v>
      </c>
      <c r="AI141" s="127">
        <v>4751</v>
      </c>
      <c r="AJ141" s="127">
        <v>6203</v>
      </c>
      <c r="AK141" s="127">
        <v>6148</v>
      </c>
      <c r="AL141" s="127">
        <v>6937</v>
      </c>
      <c r="AM141" s="127">
        <v>7393</v>
      </c>
      <c r="AN141" s="127">
        <v>7804</v>
      </c>
      <c r="AO141" s="127">
        <v>9491</v>
      </c>
      <c r="AP141" s="200">
        <v>64464</v>
      </c>
      <c r="AQ141" s="127">
        <v>15975</v>
      </c>
      <c r="AR141" s="127">
        <v>10086</v>
      </c>
      <c r="AS141" s="268">
        <v>0</v>
      </c>
      <c r="AT141" s="269">
        <v>5094</v>
      </c>
      <c r="AU141" s="276">
        <v>26061</v>
      </c>
      <c r="AV141" s="180">
        <f t="shared" ref="AV141" si="27">((AU141/AT141)-1)*100</f>
        <v>411.60188457008246</v>
      </c>
      <c r="AW141" s="134"/>
      <c r="AX141" s="133"/>
    </row>
    <row r="142" spans="1:50" ht="20.100000000000001" customHeight="1" thickBot="1" x14ac:dyDescent="0.3">
      <c r="A142" s="285"/>
      <c r="B142" s="516" t="s">
        <v>191</v>
      </c>
      <c r="C142" s="517"/>
      <c r="D142" s="50">
        <v>0</v>
      </c>
      <c r="E142" s="51">
        <v>0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200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14</v>
      </c>
      <c r="X142" s="51">
        <v>9</v>
      </c>
      <c r="Y142" s="51">
        <v>21</v>
      </c>
      <c r="Z142" s="51">
        <v>35</v>
      </c>
      <c r="AA142" s="51">
        <v>62</v>
      </c>
      <c r="AB142" s="51">
        <v>72</v>
      </c>
      <c r="AC142" s="181">
        <v>213</v>
      </c>
      <c r="AD142" s="50">
        <v>48</v>
      </c>
      <c r="AE142" s="51">
        <v>75</v>
      </c>
      <c r="AF142" s="51">
        <v>75</v>
      </c>
      <c r="AG142" s="51">
        <v>74</v>
      </c>
      <c r="AH142" s="51">
        <v>113</v>
      </c>
      <c r="AI142" s="51">
        <v>132</v>
      </c>
      <c r="AJ142" s="51">
        <v>122</v>
      </c>
      <c r="AK142" s="51">
        <v>153</v>
      </c>
      <c r="AL142" s="51">
        <v>172</v>
      </c>
      <c r="AM142" s="51">
        <v>155</v>
      </c>
      <c r="AN142" s="51">
        <v>134</v>
      </c>
      <c r="AO142" s="51">
        <v>143</v>
      </c>
      <c r="AP142" s="181">
        <v>1396</v>
      </c>
      <c r="AQ142" s="51">
        <v>133</v>
      </c>
      <c r="AR142" s="51">
        <v>169</v>
      </c>
      <c r="AS142" s="268">
        <v>0</v>
      </c>
      <c r="AT142" s="269">
        <v>123</v>
      </c>
      <c r="AU142" s="276">
        <v>302</v>
      </c>
      <c r="AV142" s="185">
        <f t="shared" ref="AV142:AV143" si="28">((AU142/AT142)-1)*100</f>
        <v>145.52845528455282</v>
      </c>
      <c r="AW142" s="119"/>
      <c r="AX142" s="122"/>
    </row>
    <row r="143" spans="1:50" ht="20.100000000000001" customHeight="1" thickBot="1" x14ac:dyDescent="0.3">
      <c r="A143" s="285"/>
      <c r="B143" s="165" t="s">
        <v>192</v>
      </c>
      <c r="C143" s="457"/>
      <c r="D143" s="126">
        <v>13060</v>
      </c>
      <c r="E143" s="127">
        <v>12563</v>
      </c>
      <c r="F143" s="127">
        <v>17758</v>
      </c>
      <c r="G143" s="127">
        <v>18480</v>
      </c>
      <c r="H143" s="51">
        <v>14576</v>
      </c>
      <c r="I143" s="51">
        <v>17923</v>
      </c>
      <c r="J143" s="51">
        <v>20563</v>
      </c>
      <c r="K143" s="51">
        <v>21956</v>
      </c>
      <c r="L143" s="51">
        <v>23395</v>
      </c>
      <c r="M143" s="127">
        <v>30505</v>
      </c>
      <c r="N143" s="127">
        <v>32433</v>
      </c>
      <c r="O143" s="127">
        <v>30250</v>
      </c>
      <c r="P143" s="200">
        <v>253462</v>
      </c>
      <c r="Q143" s="127">
        <v>28187</v>
      </c>
      <c r="R143" s="127">
        <v>27614</v>
      </c>
      <c r="S143" s="127">
        <v>33397</v>
      </c>
      <c r="T143" s="127">
        <v>32067</v>
      </c>
      <c r="U143" s="127">
        <v>34308</v>
      </c>
      <c r="V143" s="127">
        <v>37137</v>
      </c>
      <c r="W143" s="127">
        <v>41417</v>
      </c>
      <c r="X143" s="127">
        <v>41900</v>
      </c>
      <c r="Y143" s="127">
        <v>40569</v>
      </c>
      <c r="Z143" s="127">
        <v>43527</v>
      </c>
      <c r="AA143" s="127">
        <v>40645</v>
      </c>
      <c r="AB143" s="127">
        <v>44795</v>
      </c>
      <c r="AC143" s="200">
        <v>445563</v>
      </c>
      <c r="AD143" s="126">
        <v>45957</v>
      </c>
      <c r="AE143" s="127">
        <v>43608</v>
      </c>
      <c r="AF143" s="127">
        <v>56404</v>
      </c>
      <c r="AG143" s="127">
        <v>56456</v>
      </c>
      <c r="AH143" s="127">
        <v>62185</v>
      </c>
      <c r="AI143" s="127">
        <v>62633</v>
      </c>
      <c r="AJ143" s="127">
        <v>68514</v>
      </c>
      <c r="AK143" s="127">
        <v>68210</v>
      </c>
      <c r="AL143" s="127">
        <v>69691</v>
      </c>
      <c r="AM143" s="127">
        <v>74246</v>
      </c>
      <c r="AN143" s="127">
        <v>82517</v>
      </c>
      <c r="AO143" s="127">
        <v>89100</v>
      </c>
      <c r="AP143" s="200">
        <v>779521</v>
      </c>
      <c r="AQ143" s="127">
        <v>95831</v>
      </c>
      <c r="AR143" s="127">
        <v>92748</v>
      </c>
      <c r="AS143" s="268">
        <v>55801</v>
      </c>
      <c r="AT143" s="269">
        <v>89565</v>
      </c>
      <c r="AU143" s="276">
        <v>188579</v>
      </c>
      <c r="AV143" s="180">
        <f t="shared" si="28"/>
        <v>110.54987997543684</v>
      </c>
      <c r="AW143" s="134"/>
      <c r="AX143" s="133"/>
    </row>
    <row r="144" spans="1:50" ht="20.100000000000001" customHeight="1" thickBot="1" x14ac:dyDescent="0.3">
      <c r="A144" s="285"/>
      <c r="B144" s="145" t="s">
        <v>193</v>
      </c>
      <c r="C144" s="145"/>
      <c r="D144" s="53"/>
      <c r="E144" s="33"/>
      <c r="F144" s="33"/>
      <c r="G144" s="33"/>
      <c r="H144" s="33"/>
      <c r="I144" s="33"/>
      <c r="J144" s="33"/>
      <c r="K144" s="33"/>
      <c r="L144" s="33"/>
      <c r="M144" s="33"/>
      <c r="N144" s="53"/>
      <c r="O144" s="5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5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237"/>
      <c r="AU144" s="302"/>
      <c r="AV144" s="44"/>
      <c r="AW144" s="134"/>
      <c r="AX144" s="133"/>
    </row>
    <row r="145" spans="1:50" ht="20.100000000000001" customHeight="1" thickBot="1" x14ac:dyDescent="0.35">
      <c r="A145" s="285"/>
      <c r="B145" s="155"/>
      <c r="C145" s="154" t="s">
        <v>63</v>
      </c>
      <c r="D145" s="151">
        <v>8050.3864682343947</v>
      </c>
      <c r="E145" s="152">
        <v>7973.9654489190025</v>
      </c>
      <c r="F145" s="152">
        <v>8108.9225490827921</v>
      </c>
      <c r="G145" s="152">
        <v>8188.9375123406053</v>
      </c>
      <c r="H145" s="152">
        <v>10551.479355363588</v>
      </c>
      <c r="I145" s="152">
        <v>11432.823483973591</v>
      </c>
      <c r="J145" s="152">
        <v>9379.3025881446101</v>
      </c>
      <c r="K145" s="152">
        <v>9582.7995808063915</v>
      </c>
      <c r="L145" s="152">
        <v>9573.090181234209</v>
      </c>
      <c r="M145" s="152">
        <v>9938.0125658775869</v>
      </c>
      <c r="N145" s="152">
        <v>8512.0131365888265</v>
      </c>
      <c r="O145" s="152">
        <v>6470.4521991929869</v>
      </c>
      <c r="P145" s="207">
        <v>107762.18506975856</v>
      </c>
      <c r="Q145" s="152">
        <v>6324.3788795679984</v>
      </c>
      <c r="R145" s="152">
        <v>6774.2384112883965</v>
      </c>
      <c r="S145" s="152">
        <v>8022.1048605742071</v>
      </c>
      <c r="T145" s="152">
        <v>10361.677713349396</v>
      </c>
      <c r="U145" s="152">
        <v>9917.1241309148245</v>
      </c>
      <c r="V145" s="152">
        <v>9550.0998172716136</v>
      </c>
      <c r="W145" s="152">
        <v>7999.4616151962164</v>
      </c>
      <c r="X145" s="152">
        <v>11282.630722545407</v>
      </c>
      <c r="Y145" s="152">
        <v>10970.273809037175</v>
      </c>
      <c r="Z145" s="152">
        <v>12090.813339970797</v>
      </c>
      <c r="AA145" s="152">
        <v>12324.193523196633</v>
      </c>
      <c r="AB145" s="152">
        <v>10569.612413631006</v>
      </c>
      <c r="AC145" s="207">
        <v>116186.60923654365</v>
      </c>
      <c r="AD145" s="151">
        <v>11632.463582080567</v>
      </c>
      <c r="AE145" s="152">
        <v>10240.096932908211</v>
      </c>
      <c r="AF145" s="152">
        <v>12283.981662174661</v>
      </c>
      <c r="AG145" s="152">
        <v>10356.17024410621</v>
      </c>
      <c r="AH145" s="152">
        <v>12659.250125069029</v>
      </c>
      <c r="AI145" s="152">
        <v>10698.977364391241</v>
      </c>
      <c r="AJ145" s="152">
        <v>10390.214700459208</v>
      </c>
      <c r="AK145" s="152">
        <v>8598.3217418548084</v>
      </c>
      <c r="AL145" s="152">
        <v>8945.292405117194</v>
      </c>
      <c r="AM145" s="152">
        <v>9855.2662136822019</v>
      </c>
      <c r="AN145" s="152">
        <v>10946.09823376418</v>
      </c>
      <c r="AO145" s="152">
        <v>15066.714236788561</v>
      </c>
      <c r="AP145" s="207">
        <v>131672.84744239607</v>
      </c>
      <c r="AQ145" s="152">
        <v>12067.316945208197</v>
      </c>
      <c r="AR145" s="152">
        <v>10711.083466176795</v>
      </c>
      <c r="AS145" s="151">
        <v>13098.617290856395</v>
      </c>
      <c r="AT145" s="152">
        <v>21872.560514988778</v>
      </c>
      <c r="AU145" s="153">
        <v>22778.400411384991</v>
      </c>
      <c r="AV145" s="291">
        <f t="shared" ref="AV145:AV196" si="29">((AU145/AT145)-1)*100</f>
        <v>4.1414442345488522</v>
      </c>
      <c r="AW145" s="134"/>
      <c r="AX145" s="133"/>
    </row>
    <row r="146" spans="1:50" ht="20.100000000000001" customHeight="1" x14ac:dyDescent="0.25">
      <c r="A146" s="285"/>
      <c r="B146" s="27" t="s">
        <v>194</v>
      </c>
      <c r="C146" s="454"/>
      <c r="D146" s="293">
        <v>7726.6698343499947</v>
      </c>
      <c r="E146" s="387">
        <v>7506.7080589700017</v>
      </c>
      <c r="F146" s="387">
        <v>7733.4886475799922</v>
      </c>
      <c r="G146" s="387">
        <v>7418.1075569500053</v>
      </c>
      <c r="H146" s="387">
        <v>10299.770974769988</v>
      </c>
      <c r="I146" s="387">
        <v>10689.70168220999</v>
      </c>
      <c r="J146" s="387">
        <v>8824.0128113000101</v>
      </c>
      <c r="K146" s="387">
        <v>9276.9887676299913</v>
      </c>
      <c r="L146" s="387">
        <v>9019.2468466400096</v>
      </c>
      <c r="M146" s="387">
        <v>9275.9566538999861</v>
      </c>
      <c r="N146" s="387">
        <v>8245.8512997500256</v>
      </c>
      <c r="O146" s="387">
        <v>5738.2349759799872</v>
      </c>
      <c r="P146" s="396">
        <v>101754.73811002997</v>
      </c>
      <c r="Q146" s="387">
        <v>5664.4177842499985</v>
      </c>
      <c r="R146" s="387">
        <v>6573.3530666199968</v>
      </c>
      <c r="S146" s="387">
        <v>6852.1313222700073</v>
      </c>
      <c r="T146" s="387">
        <v>8617.1898092799947</v>
      </c>
      <c r="U146" s="387">
        <v>9221.7288897700255</v>
      </c>
      <c r="V146" s="387">
        <v>8902.120722020014</v>
      </c>
      <c r="W146" s="387">
        <v>7678.7477920700167</v>
      </c>
      <c r="X146" s="387">
        <v>10972.019105410007</v>
      </c>
      <c r="Y146" s="387">
        <v>10599.054468309974</v>
      </c>
      <c r="Z146" s="387">
        <v>11779.591536879996</v>
      </c>
      <c r="AA146" s="387">
        <v>11628.167329230033</v>
      </c>
      <c r="AB146" s="387">
        <v>10310.968016760005</v>
      </c>
      <c r="AC146" s="396">
        <v>108799.48984287005</v>
      </c>
      <c r="AD146" s="394">
        <v>11116.090587979967</v>
      </c>
      <c r="AE146" s="387">
        <v>9846.8846150000118</v>
      </c>
      <c r="AF146" s="387">
        <v>11715.129010200062</v>
      </c>
      <c r="AG146" s="387">
        <v>9948.8429630700102</v>
      </c>
      <c r="AH146" s="387">
        <v>12181.004160740029</v>
      </c>
      <c r="AI146" s="387">
        <v>10346.813557420041</v>
      </c>
      <c r="AJ146" s="387">
        <v>9887.6585386200077</v>
      </c>
      <c r="AK146" s="387">
        <v>8220.9662809500078</v>
      </c>
      <c r="AL146" s="387">
        <v>8585.5736348699938</v>
      </c>
      <c r="AM146" s="387">
        <v>9382.4131895100018</v>
      </c>
      <c r="AN146" s="387">
        <v>10628.076337749981</v>
      </c>
      <c r="AO146" s="387">
        <v>14448.364202179961</v>
      </c>
      <c r="AP146" s="396">
        <v>126307.81707829009</v>
      </c>
      <c r="AQ146" s="387">
        <v>11688.203902979996</v>
      </c>
      <c r="AR146" s="387">
        <v>10401.630880409995</v>
      </c>
      <c r="AS146" s="394">
        <v>12237.770850869994</v>
      </c>
      <c r="AT146" s="387">
        <v>20962.975202979978</v>
      </c>
      <c r="AU146" s="395">
        <v>22089.83478338999</v>
      </c>
      <c r="AV146" s="399">
        <f t="shared" si="29"/>
        <v>5.3754754251191583</v>
      </c>
      <c r="AW146" s="134"/>
      <c r="AX146" s="133"/>
    </row>
    <row r="147" spans="1:50" ht="20.100000000000001" customHeight="1" x14ac:dyDescent="0.2">
      <c r="A147" s="285"/>
      <c r="B147" s="370"/>
      <c r="C147" s="55" t="s">
        <v>200</v>
      </c>
      <c r="D147" s="56">
        <v>7.9380000000000006E-2</v>
      </c>
      <c r="E147" s="39">
        <v>0</v>
      </c>
      <c r="F147" s="39">
        <v>0</v>
      </c>
      <c r="G147" s="39">
        <v>7.3499999999999996E-2</v>
      </c>
      <c r="H147" s="39">
        <v>6.9333889199999996</v>
      </c>
      <c r="I147" s="39">
        <v>0.77400000000000013</v>
      </c>
      <c r="J147" s="39">
        <v>1.14783532</v>
      </c>
      <c r="K147" s="39">
        <v>0</v>
      </c>
      <c r="L147" s="39">
        <v>7.2353399999999998E-2</v>
      </c>
      <c r="M147" s="39">
        <v>0</v>
      </c>
      <c r="N147" s="39">
        <v>0</v>
      </c>
      <c r="O147" s="39">
        <v>2</v>
      </c>
      <c r="P147" s="208">
        <v>11.080457640000001</v>
      </c>
      <c r="Q147" s="39">
        <v>5.2950793200000001</v>
      </c>
      <c r="R147" s="39">
        <v>0</v>
      </c>
      <c r="S147" s="39">
        <v>0</v>
      </c>
      <c r="T147" s="39">
        <v>5.6399999999999999E-2</v>
      </c>
      <c r="U147" s="39">
        <v>1.0041430000000002</v>
      </c>
      <c r="V147" s="39">
        <v>6.9500000000000006E-2</v>
      </c>
      <c r="W147" s="39">
        <v>0.13300000000000001</v>
      </c>
      <c r="X147" s="39">
        <v>1.480496</v>
      </c>
      <c r="Y147" s="39">
        <v>0</v>
      </c>
      <c r="Z147" s="39">
        <v>0.10879999999999999</v>
      </c>
      <c r="AA147" s="39">
        <v>0</v>
      </c>
      <c r="AB147" s="39">
        <v>0</v>
      </c>
      <c r="AC147" s="208">
        <v>8.1474183199999999</v>
      </c>
      <c r="AD147" s="56">
        <v>0</v>
      </c>
      <c r="AE147" s="39">
        <v>0</v>
      </c>
      <c r="AF147" s="39">
        <v>0</v>
      </c>
      <c r="AG147" s="39">
        <v>0</v>
      </c>
      <c r="AH147" s="39">
        <v>0</v>
      </c>
      <c r="AI147" s="39">
        <v>1.11428887</v>
      </c>
      <c r="AJ147" s="39">
        <v>0</v>
      </c>
      <c r="AK147" s="39">
        <v>6.0111999999999999E-2</v>
      </c>
      <c r="AL147" s="39">
        <v>6.3733052800000003</v>
      </c>
      <c r="AM147" s="39">
        <v>0.62841900000000006</v>
      </c>
      <c r="AN147" s="39">
        <v>0</v>
      </c>
      <c r="AO147" s="39">
        <v>0</v>
      </c>
      <c r="AP147" s="208">
        <v>8.1761251500000007</v>
      </c>
      <c r="AQ147" s="39">
        <v>0</v>
      </c>
      <c r="AR147" s="39">
        <v>0</v>
      </c>
      <c r="AS147" s="236">
        <v>5.2950793200000001</v>
      </c>
      <c r="AT147" s="29">
        <v>0</v>
      </c>
      <c r="AU147" s="67">
        <v>0</v>
      </c>
      <c r="AV147" s="208"/>
      <c r="AW147" s="134"/>
      <c r="AX147" s="133"/>
    </row>
    <row r="148" spans="1:50" ht="20.100000000000001" customHeight="1" x14ac:dyDescent="0.2">
      <c r="A148" s="285"/>
      <c r="B148" s="370"/>
      <c r="C148" s="55" t="s">
        <v>199</v>
      </c>
      <c r="D148" s="56">
        <v>46.889083390000017</v>
      </c>
      <c r="E148" s="39">
        <v>57.828687059999965</v>
      </c>
      <c r="F148" s="39">
        <v>41.290559730000005</v>
      </c>
      <c r="G148" s="39">
        <v>50.550358020000004</v>
      </c>
      <c r="H148" s="39">
        <v>28.258142870000004</v>
      </c>
      <c r="I148" s="39">
        <v>37.573585989999984</v>
      </c>
      <c r="J148" s="39">
        <v>39.916233530000007</v>
      </c>
      <c r="K148" s="39">
        <v>80.916620269999981</v>
      </c>
      <c r="L148" s="39">
        <v>230.55496646000006</v>
      </c>
      <c r="M148" s="39">
        <v>230.7246327499999</v>
      </c>
      <c r="N148" s="39">
        <v>229.07335100999993</v>
      </c>
      <c r="O148" s="39">
        <v>275.96881264999985</v>
      </c>
      <c r="P148" s="208">
        <v>1349.5450337299997</v>
      </c>
      <c r="Q148" s="39">
        <v>62.541116369999997</v>
      </c>
      <c r="R148" s="39">
        <v>48.192054540000015</v>
      </c>
      <c r="S148" s="39">
        <v>290.94741545000011</v>
      </c>
      <c r="T148" s="39">
        <v>144.52911532000005</v>
      </c>
      <c r="U148" s="39">
        <v>241.59849305000003</v>
      </c>
      <c r="V148" s="39">
        <v>146.52199757999998</v>
      </c>
      <c r="W148" s="39">
        <v>335.70690151999992</v>
      </c>
      <c r="X148" s="39">
        <v>377.87717296000011</v>
      </c>
      <c r="Y148" s="39">
        <v>400.87768541999986</v>
      </c>
      <c r="Z148" s="39">
        <v>217.41367269000006</v>
      </c>
      <c r="AA148" s="39">
        <v>462.11162043000024</v>
      </c>
      <c r="AB148" s="39">
        <v>351.58267126999999</v>
      </c>
      <c r="AC148" s="208">
        <v>3079.8999166000003</v>
      </c>
      <c r="AD148" s="56">
        <v>300.1668421899999</v>
      </c>
      <c r="AE148" s="39">
        <v>170.15059719999996</v>
      </c>
      <c r="AF148" s="39">
        <v>282.33360986000031</v>
      </c>
      <c r="AG148" s="39">
        <v>234.78576580000004</v>
      </c>
      <c r="AH148" s="39">
        <v>181.15154042999995</v>
      </c>
      <c r="AI148" s="39">
        <v>157.16679290000002</v>
      </c>
      <c r="AJ148" s="39">
        <v>153.10341544999994</v>
      </c>
      <c r="AK148" s="39">
        <v>146.91688101999995</v>
      </c>
      <c r="AL148" s="39">
        <v>189.50181740000005</v>
      </c>
      <c r="AM148" s="39">
        <v>135.42820952000008</v>
      </c>
      <c r="AN148" s="39">
        <v>198.37090014999998</v>
      </c>
      <c r="AO148" s="39">
        <v>218.16410345999998</v>
      </c>
      <c r="AP148" s="208">
        <v>2367.2404753800001</v>
      </c>
      <c r="AQ148" s="39">
        <v>162.18766224999996</v>
      </c>
      <c r="AR148" s="39">
        <v>103.00737305999999</v>
      </c>
      <c r="AS148" s="236">
        <v>110.73317091000001</v>
      </c>
      <c r="AT148" s="29">
        <v>470.31743938999989</v>
      </c>
      <c r="AU148" s="67">
        <v>265.19503530999998</v>
      </c>
      <c r="AV148" s="208">
        <f t="shared" si="29"/>
        <v>-43.61360793808602</v>
      </c>
      <c r="AW148" s="134"/>
      <c r="AX148" s="133"/>
    </row>
    <row r="149" spans="1:50" ht="20.100000000000001" customHeight="1" x14ac:dyDescent="0.2">
      <c r="A149" s="285"/>
      <c r="B149" s="370"/>
      <c r="C149" s="55" t="s">
        <v>212</v>
      </c>
      <c r="D149" s="56">
        <v>5.5939250000000005</v>
      </c>
      <c r="E149" s="39">
        <v>17.2369539</v>
      </c>
      <c r="F149" s="39">
        <v>45.694650000000003</v>
      </c>
      <c r="G149" s="39">
        <v>215.87336521999998</v>
      </c>
      <c r="H149" s="39">
        <v>152.67001349999998</v>
      </c>
      <c r="I149" s="39">
        <v>511.32467000000003</v>
      </c>
      <c r="J149" s="39">
        <v>699.69460250000031</v>
      </c>
      <c r="K149" s="39">
        <v>339.34907079999999</v>
      </c>
      <c r="L149" s="39">
        <v>56.857399999999998</v>
      </c>
      <c r="M149" s="39">
        <v>2.5362669200000001</v>
      </c>
      <c r="N149" s="39">
        <v>0.45909899999999998</v>
      </c>
      <c r="O149" s="39">
        <v>43.816202919999995</v>
      </c>
      <c r="P149" s="208">
        <v>2091.1062197599999</v>
      </c>
      <c r="Q149" s="39">
        <v>39.441000000000003</v>
      </c>
      <c r="R149" s="39">
        <v>39.447150000000001</v>
      </c>
      <c r="S149" s="39">
        <v>0</v>
      </c>
      <c r="T149" s="39">
        <v>20.7271</v>
      </c>
      <c r="U149" s="39">
        <v>62.41479799999999</v>
      </c>
      <c r="V149" s="39">
        <v>0</v>
      </c>
      <c r="W149" s="39">
        <v>40.405200000000001</v>
      </c>
      <c r="X149" s="39">
        <v>20.216200000000001</v>
      </c>
      <c r="Y149" s="39">
        <v>0.69994385999999997</v>
      </c>
      <c r="Z149" s="39">
        <v>0</v>
      </c>
      <c r="AA149" s="39">
        <v>0</v>
      </c>
      <c r="AB149" s="39">
        <v>0</v>
      </c>
      <c r="AC149" s="208">
        <v>223.35139186000001</v>
      </c>
      <c r="AD149" s="56">
        <v>0</v>
      </c>
      <c r="AE149" s="39">
        <v>0</v>
      </c>
      <c r="AF149" s="39">
        <v>0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39">
        <v>0</v>
      </c>
      <c r="AN149" s="39">
        <v>0</v>
      </c>
      <c r="AO149" s="39">
        <v>0</v>
      </c>
      <c r="AP149" s="208">
        <v>0</v>
      </c>
      <c r="AQ149" s="39">
        <v>0</v>
      </c>
      <c r="AR149" s="39">
        <v>0</v>
      </c>
      <c r="AS149" s="236">
        <v>78.888149999999996</v>
      </c>
      <c r="AT149" s="29">
        <v>0</v>
      </c>
      <c r="AU149" s="67">
        <v>0</v>
      </c>
      <c r="AV149" s="208"/>
      <c r="AW149" s="134"/>
      <c r="AX149" s="133"/>
    </row>
    <row r="150" spans="1:50" ht="20.100000000000001" customHeight="1" x14ac:dyDescent="0.2">
      <c r="A150" s="285"/>
      <c r="B150" s="370"/>
      <c r="C150" s="55" t="s">
        <v>198</v>
      </c>
      <c r="D150" s="56">
        <v>119.80743472000007</v>
      </c>
      <c r="E150" s="39">
        <v>63.243924720000003</v>
      </c>
      <c r="F150" s="39">
        <v>160.77236294999994</v>
      </c>
      <c r="G150" s="39">
        <v>144.14734841999999</v>
      </c>
      <c r="H150" s="39">
        <v>105.07104795999997</v>
      </c>
      <c r="I150" s="39">
        <v>444.91523444000018</v>
      </c>
      <c r="J150" s="39">
        <v>188.54142624000008</v>
      </c>
      <c r="K150" s="39">
        <v>203.37771344000001</v>
      </c>
      <c r="L150" s="39">
        <v>220.00564308</v>
      </c>
      <c r="M150" s="39">
        <v>133.32131321</v>
      </c>
      <c r="N150" s="39">
        <v>949.68543386999954</v>
      </c>
      <c r="O150" s="39">
        <v>362.88944085000008</v>
      </c>
      <c r="P150" s="208">
        <v>3095.7783239</v>
      </c>
      <c r="Q150" s="39">
        <v>349.20773844000001</v>
      </c>
      <c r="R150" s="39">
        <v>304.99719334999992</v>
      </c>
      <c r="S150" s="39">
        <v>749.22236374999943</v>
      </c>
      <c r="T150" s="39">
        <v>239.00851735000003</v>
      </c>
      <c r="U150" s="39">
        <v>215.77491501000009</v>
      </c>
      <c r="V150" s="39">
        <v>286.97710241999994</v>
      </c>
      <c r="W150" s="39">
        <v>259.60511543999996</v>
      </c>
      <c r="X150" s="39">
        <v>1080.4787847199991</v>
      </c>
      <c r="Y150" s="39">
        <v>361.9517060899999</v>
      </c>
      <c r="Z150" s="39">
        <v>309.66015849999997</v>
      </c>
      <c r="AA150" s="39">
        <v>295.9420185099998</v>
      </c>
      <c r="AB150" s="39">
        <v>389.9258120999998</v>
      </c>
      <c r="AC150" s="208">
        <v>4842.7514256799986</v>
      </c>
      <c r="AD150" s="56">
        <v>333.20329548000007</v>
      </c>
      <c r="AE150" s="39">
        <v>367.16584039000037</v>
      </c>
      <c r="AF150" s="39">
        <v>442.76886216999992</v>
      </c>
      <c r="AG150" s="39">
        <v>222.24893947999996</v>
      </c>
      <c r="AH150" s="39">
        <v>390.24917821999992</v>
      </c>
      <c r="AI150" s="39">
        <v>355.74414063000012</v>
      </c>
      <c r="AJ150" s="39">
        <v>510.40164881999988</v>
      </c>
      <c r="AK150" s="39">
        <v>263.73023188999986</v>
      </c>
      <c r="AL150" s="39">
        <v>367.39253647999993</v>
      </c>
      <c r="AM150" s="39">
        <v>825.72554472000013</v>
      </c>
      <c r="AN150" s="39">
        <v>631.95938588000024</v>
      </c>
      <c r="AO150" s="39">
        <v>228.56080050000008</v>
      </c>
      <c r="AP150" s="208">
        <v>4939.1504046600003</v>
      </c>
      <c r="AQ150" s="39">
        <v>492.04261399000006</v>
      </c>
      <c r="AR150" s="39">
        <v>170.71949723999992</v>
      </c>
      <c r="AS150" s="236">
        <v>654.20493178999993</v>
      </c>
      <c r="AT150" s="29">
        <v>700.36913587000049</v>
      </c>
      <c r="AU150" s="67">
        <v>662.76211122999996</v>
      </c>
      <c r="AV150" s="208">
        <f t="shared" si="29"/>
        <v>-5.3696005026385052</v>
      </c>
      <c r="AW150" s="134"/>
      <c r="AX150" s="133"/>
    </row>
    <row r="151" spans="1:50" ht="20.100000000000001" customHeight="1" x14ac:dyDescent="0.2">
      <c r="A151" s="285"/>
      <c r="B151" s="370"/>
      <c r="C151" s="55" t="s">
        <v>208</v>
      </c>
      <c r="D151" s="56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0</v>
      </c>
      <c r="O151" s="39">
        <v>0</v>
      </c>
      <c r="P151" s="208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208">
        <v>0</v>
      </c>
      <c r="AD151" s="56">
        <v>0</v>
      </c>
      <c r="AE151" s="39">
        <v>0</v>
      </c>
      <c r="AF151" s="39">
        <v>52.13011199999999</v>
      </c>
      <c r="AG151" s="39">
        <v>0</v>
      </c>
      <c r="AH151" s="39">
        <v>0</v>
      </c>
      <c r="AI151" s="39">
        <v>0</v>
      </c>
      <c r="AJ151" s="39">
        <v>0</v>
      </c>
      <c r="AK151" s="39">
        <v>0.51650949999999995</v>
      </c>
      <c r="AL151" s="39">
        <v>0</v>
      </c>
      <c r="AM151" s="39">
        <v>0</v>
      </c>
      <c r="AN151" s="39">
        <v>0</v>
      </c>
      <c r="AO151" s="39">
        <v>0</v>
      </c>
      <c r="AP151" s="208">
        <v>52.646621499999988</v>
      </c>
      <c r="AQ151" s="39">
        <v>0</v>
      </c>
      <c r="AR151" s="39">
        <v>0</v>
      </c>
      <c r="AS151" s="236">
        <v>0</v>
      </c>
      <c r="AT151" s="29">
        <v>0</v>
      </c>
      <c r="AU151" s="67">
        <v>0</v>
      </c>
      <c r="AV151" s="208"/>
      <c r="AW151" s="134"/>
      <c r="AX151" s="133"/>
    </row>
    <row r="152" spans="1:50" ht="20.100000000000001" customHeight="1" x14ac:dyDescent="0.2">
      <c r="A152" s="285"/>
      <c r="B152" s="370"/>
      <c r="C152" s="55" t="s">
        <v>197</v>
      </c>
      <c r="D152" s="56">
        <v>554.16402710999978</v>
      </c>
      <c r="E152" s="39">
        <v>723.39123820999998</v>
      </c>
      <c r="F152" s="39">
        <v>694.34053446999997</v>
      </c>
      <c r="G152" s="39">
        <v>429.91319453000006</v>
      </c>
      <c r="H152" s="39">
        <v>605.69796523000002</v>
      </c>
      <c r="I152" s="39">
        <v>581.44469158000004</v>
      </c>
      <c r="J152" s="39">
        <v>737.77688482999986</v>
      </c>
      <c r="K152" s="39">
        <v>738.79977264999968</v>
      </c>
      <c r="L152" s="39">
        <v>1001.8301997200001</v>
      </c>
      <c r="M152" s="39">
        <v>369.31675156000006</v>
      </c>
      <c r="N152" s="39">
        <v>199.81030040000002</v>
      </c>
      <c r="O152" s="39">
        <v>194.36389192000001</v>
      </c>
      <c r="P152" s="208">
        <v>6830.8494522100009</v>
      </c>
      <c r="Q152" s="39">
        <v>188.57669083000002</v>
      </c>
      <c r="R152" s="39">
        <v>383.82999725000002</v>
      </c>
      <c r="S152" s="39">
        <v>70.414999999999992</v>
      </c>
      <c r="T152" s="39">
        <v>343.17230000000001</v>
      </c>
      <c r="U152" s="39">
        <v>322.68310400000001</v>
      </c>
      <c r="V152" s="39">
        <v>457.10723449999995</v>
      </c>
      <c r="W152" s="39">
        <v>300.73747209999993</v>
      </c>
      <c r="X152" s="39">
        <v>365.8745975999999</v>
      </c>
      <c r="Y152" s="39">
        <v>989.18773640000018</v>
      </c>
      <c r="Z152" s="39">
        <v>2055.6849358200011</v>
      </c>
      <c r="AA152" s="39">
        <v>1868.8644903699994</v>
      </c>
      <c r="AB152" s="39">
        <v>714.12788953999984</v>
      </c>
      <c r="AC152" s="208">
        <v>8060.2614484100013</v>
      </c>
      <c r="AD152" s="56">
        <v>681.13921582</v>
      </c>
      <c r="AE152" s="39">
        <v>204.82177500000003</v>
      </c>
      <c r="AF152" s="39">
        <v>363.84059999999994</v>
      </c>
      <c r="AG152" s="39">
        <v>102.63865109999999</v>
      </c>
      <c r="AH152" s="39">
        <v>102.57583623999999</v>
      </c>
      <c r="AI152" s="39">
        <v>39.684240700000004</v>
      </c>
      <c r="AJ152" s="39">
        <v>43.72168104</v>
      </c>
      <c r="AK152" s="39">
        <v>28.048838700000005</v>
      </c>
      <c r="AL152" s="39">
        <v>62.396897930000009</v>
      </c>
      <c r="AM152" s="39">
        <v>83.037701500000011</v>
      </c>
      <c r="AN152" s="39">
        <v>311.70545578000002</v>
      </c>
      <c r="AO152" s="39">
        <v>43.00717444</v>
      </c>
      <c r="AP152" s="208">
        <v>2066.6180682499999</v>
      </c>
      <c r="AQ152" s="39">
        <v>294.55787407999998</v>
      </c>
      <c r="AR152" s="39">
        <v>931.57396678999964</v>
      </c>
      <c r="AS152" s="236">
        <v>572.40668808000009</v>
      </c>
      <c r="AT152" s="29">
        <v>885.96099082000001</v>
      </c>
      <c r="AU152" s="67">
        <v>1226.1318408699997</v>
      </c>
      <c r="AV152" s="208">
        <f t="shared" si="29"/>
        <v>38.395691635943805</v>
      </c>
      <c r="AW152" s="134"/>
      <c r="AX152" s="133"/>
    </row>
    <row r="153" spans="1:50" ht="20.100000000000001" customHeight="1" x14ac:dyDescent="0.2">
      <c r="A153" s="285"/>
      <c r="B153" s="370"/>
      <c r="C153" s="55" t="s">
        <v>213</v>
      </c>
      <c r="D153" s="56">
        <v>719.9707095199999</v>
      </c>
      <c r="E153" s="39">
        <v>42.329694590000003</v>
      </c>
      <c r="F153" s="39">
        <v>302.98172231000007</v>
      </c>
      <c r="G153" s="39">
        <v>104.55075137000001</v>
      </c>
      <c r="H153" s="39">
        <v>183.27539585</v>
      </c>
      <c r="I153" s="39">
        <v>883.31889821000004</v>
      </c>
      <c r="J153" s="39">
        <v>2.40417104</v>
      </c>
      <c r="K153" s="39">
        <v>0</v>
      </c>
      <c r="L153" s="39">
        <v>29.159337259999997</v>
      </c>
      <c r="M153" s="39">
        <v>0</v>
      </c>
      <c r="N153" s="39">
        <v>0</v>
      </c>
      <c r="O153" s="39">
        <v>0</v>
      </c>
      <c r="P153" s="208">
        <v>2267.9906801500001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39">
        <v>0</v>
      </c>
      <c r="AC153" s="208">
        <v>0</v>
      </c>
      <c r="AD153" s="56">
        <v>0</v>
      </c>
      <c r="AE153" s="39">
        <v>0</v>
      </c>
      <c r="AF153" s="39">
        <v>0</v>
      </c>
      <c r="AG153" s="39">
        <v>0</v>
      </c>
      <c r="AH153" s="39">
        <v>0</v>
      </c>
      <c r="AI153" s="39">
        <v>0</v>
      </c>
      <c r="AJ153" s="39">
        <v>0</v>
      </c>
      <c r="AK153" s="39">
        <v>0</v>
      </c>
      <c r="AL153" s="39">
        <v>0</v>
      </c>
      <c r="AM153" s="39">
        <v>0</v>
      </c>
      <c r="AN153" s="39">
        <v>0</v>
      </c>
      <c r="AO153" s="39">
        <v>0</v>
      </c>
      <c r="AP153" s="208">
        <v>0</v>
      </c>
      <c r="AQ153" s="39">
        <v>0</v>
      </c>
      <c r="AR153" s="39">
        <v>0</v>
      </c>
      <c r="AS153" s="236">
        <v>0</v>
      </c>
      <c r="AT153" s="29">
        <v>0</v>
      </c>
      <c r="AU153" s="67">
        <v>0</v>
      </c>
      <c r="AV153" s="208"/>
      <c r="AW153" s="134"/>
      <c r="AX153" s="133"/>
    </row>
    <row r="154" spans="1:50" ht="20.100000000000001" customHeight="1" x14ac:dyDescent="0.2">
      <c r="A154" s="285"/>
      <c r="B154" s="370"/>
      <c r="C154" s="55" t="s">
        <v>207</v>
      </c>
      <c r="D154" s="56">
        <v>0</v>
      </c>
      <c r="E154" s="39">
        <v>102</v>
      </c>
      <c r="F154" s="39">
        <v>0</v>
      </c>
      <c r="G154" s="39">
        <v>0</v>
      </c>
      <c r="H154" s="39">
        <v>175.006608</v>
      </c>
      <c r="I154" s="39">
        <v>0</v>
      </c>
      <c r="J154" s="39">
        <v>276.35760599999998</v>
      </c>
      <c r="K154" s="39">
        <v>60.790159340000002</v>
      </c>
      <c r="L154" s="39">
        <v>0</v>
      </c>
      <c r="M154" s="39">
        <v>1098.2997171900001</v>
      </c>
      <c r="N154" s="39">
        <v>485.65355299999999</v>
      </c>
      <c r="O154" s="39">
        <v>0</v>
      </c>
      <c r="P154" s="208">
        <v>2198.1076435300001</v>
      </c>
      <c r="Q154" s="39">
        <v>242.00584275</v>
      </c>
      <c r="R154" s="39">
        <v>242.16180975</v>
      </c>
      <c r="S154" s="39">
        <v>0</v>
      </c>
      <c r="T154" s="39">
        <v>2.8479999999999999</v>
      </c>
      <c r="U154" s="39">
        <v>509.76166925000001</v>
      </c>
      <c r="V154" s="39">
        <v>0</v>
      </c>
      <c r="W154" s="39">
        <v>0</v>
      </c>
      <c r="X154" s="39">
        <v>120.41086199999999</v>
      </c>
      <c r="Y154" s="39">
        <v>0</v>
      </c>
      <c r="Z154" s="39">
        <v>555.23411297999996</v>
      </c>
      <c r="AA154" s="39">
        <v>11.145885300000002</v>
      </c>
      <c r="AB154" s="39">
        <v>200.05317747999999</v>
      </c>
      <c r="AC154" s="208">
        <v>1883.6213595099998</v>
      </c>
      <c r="AD154" s="56">
        <v>21.5</v>
      </c>
      <c r="AE154" s="39">
        <v>111.6</v>
      </c>
      <c r="AF154" s="39">
        <v>1.0228190699999999</v>
      </c>
      <c r="AG154" s="39">
        <v>9.2711904000000001</v>
      </c>
      <c r="AH154" s="39">
        <v>0.35354165999999998</v>
      </c>
      <c r="AI154" s="39">
        <v>0</v>
      </c>
      <c r="AJ154" s="39">
        <v>0</v>
      </c>
      <c r="AK154" s="39">
        <v>5.551361</v>
      </c>
      <c r="AL154" s="39">
        <v>1.01241E-2</v>
      </c>
      <c r="AM154" s="39">
        <v>0</v>
      </c>
      <c r="AN154" s="39">
        <v>12.76393446</v>
      </c>
      <c r="AO154" s="39">
        <v>122.8864518</v>
      </c>
      <c r="AP154" s="208">
        <v>284.95942248999995</v>
      </c>
      <c r="AQ154" s="39">
        <v>0</v>
      </c>
      <c r="AR154" s="39">
        <v>0</v>
      </c>
      <c r="AS154" s="236">
        <v>484.16765250000003</v>
      </c>
      <c r="AT154" s="29">
        <v>133.1</v>
      </c>
      <c r="AU154" s="67">
        <v>0</v>
      </c>
      <c r="AV154" s="208">
        <f t="shared" si="29"/>
        <v>-100</v>
      </c>
      <c r="AW154" s="134"/>
      <c r="AX154" s="133"/>
    </row>
    <row r="155" spans="1:50" ht="20.100000000000001" customHeight="1" x14ac:dyDescent="0.2">
      <c r="A155" s="285"/>
      <c r="B155" s="370"/>
      <c r="C155" s="55" t="s">
        <v>196</v>
      </c>
      <c r="D155" s="56">
        <v>156.78023695999994</v>
      </c>
      <c r="E155" s="39">
        <v>1276.37561605</v>
      </c>
      <c r="F155" s="39">
        <v>509.14674758000075</v>
      </c>
      <c r="G155" s="39">
        <v>126.73635438000001</v>
      </c>
      <c r="H155" s="39">
        <v>174.49417250000005</v>
      </c>
      <c r="I155" s="39">
        <v>119.40179999999999</v>
      </c>
      <c r="J155" s="39">
        <v>10.881034</v>
      </c>
      <c r="K155" s="39">
        <v>12.142999999999999</v>
      </c>
      <c r="L155" s="39">
        <v>104.38910999999992</v>
      </c>
      <c r="M155" s="39">
        <v>1.0349999999999999</v>
      </c>
      <c r="N155" s="39">
        <v>5.3674999999999997</v>
      </c>
      <c r="O155" s="39">
        <v>16.056591790000002</v>
      </c>
      <c r="P155" s="208">
        <v>2512.8071632600004</v>
      </c>
      <c r="Q155" s="39">
        <v>0</v>
      </c>
      <c r="R155" s="39">
        <v>12.832872549999999</v>
      </c>
      <c r="S155" s="39">
        <v>0.69006999999999996</v>
      </c>
      <c r="T155" s="39">
        <v>5.9149200000000004</v>
      </c>
      <c r="U155" s="39">
        <v>36.671500000000002</v>
      </c>
      <c r="V155" s="39">
        <v>2.1188085000000001</v>
      </c>
      <c r="W155" s="39">
        <v>4.49038</v>
      </c>
      <c r="X155" s="39">
        <v>1.33</v>
      </c>
      <c r="Y155" s="39">
        <v>1.13247225</v>
      </c>
      <c r="Z155" s="39">
        <v>79.431624630000059</v>
      </c>
      <c r="AA155" s="39">
        <v>50.867785200000014</v>
      </c>
      <c r="AB155" s="39">
        <v>57.097451450000023</v>
      </c>
      <c r="AC155" s="208">
        <v>252.5778845800001</v>
      </c>
      <c r="AD155" s="56">
        <v>0</v>
      </c>
      <c r="AE155" s="39">
        <v>288.10515084999997</v>
      </c>
      <c r="AF155" s="39">
        <v>44.45565181000002</v>
      </c>
      <c r="AG155" s="39">
        <v>7.6051662299999983</v>
      </c>
      <c r="AH155" s="39">
        <v>7.9904423400000004</v>
      </c>
      <c r="AI155" s="39">
        <v>14.995625410000001</v>
      </c>
      <c r="AJ155" s="39">
        <v>13.754560959999996</v>
      </c>
      <c r="AK155" s="39">
        <v>44.185775230000012</v>
      </c>
      <c r="AL155" s="39">
        <v>29.93809255</v>
      </c>
      <c r="AM155" s="39">
        <v>53.099478990000001</v>
      </c>
      <c r="AN155" s="39">
        <v>4.2029690000000004</v>
      </c>
      <c r="AO155" s="39">
        <v>360.53829093000002</v>
      </c>
      <c r="AP155" s="208">
        <v>868.87120430000004</v>
      </c>
      <c r="AQ155" s="39">
        <v>104.28590704999999</v>
      </c>
      <c r="AR155" s="39">
        <v>336.92088977999975</v>
      </c>
      <c r="AS155" s="236">
        <v>12.832872549999999</v>
      </c>
      <c r="AT155" s="29">
        <v>288.10515084999997</v>
      </c>
      <c r="AU155" s="67">
        <v>441.20679682999975</v>
      </c>
      <c r="AV155" s="208"/>
      <c r="AW155" s="134"/>
      <c r="AX155" s="133"/>
    </row>
    <row r="156" spans="1:50" ht="20.100000000000001" customHeight="1" x14ac:dyDescent="0.2">
      <c r="A156" s="285"/>
      <c r="B156" s="370"/>
      <c r="C156" s="55" t="s">
        <v>201</v>
      </c>
      <c r="D156" s="56">
        <v>4584.447031009995</v>
      </c>
      <c r="E156" s="39">
        <v>4259.9935658700015</v>
      </c>
      <c r="F156" s="39">
        <v>4340.9957898599923</v>
      </c>
      <c r="G156" s="39">
        <v>3633.0836615000062</v>
      </c>
      <c r="H156" s="39">
        <v>5692.6982430299868</v>
      </c>
      <c r="I156" s="39">
        <v>5743.3312388099885</v>
      </c>
      <c r="J156" s="39">
        <v>5244.0957400800098</v>
      </c>
      <c r="K156" s="39">
        <v>6366.4328369299901</v>
      </c>
      <c r="L156" s="39">
        <v>5888.1782791800088</v>
      </c>
      <c r="M156" s="39">
        <v>6562.1143603499868</v>
      </c>
      <c r="N156" s="39">
        <v>6294.4272268300247</v>
      </c>
      <c r="O156" s="39">
        <v>4374.9234144199891</v>
      </c>
      <c r="P156" s="208">
        <v>62984.721387869977</v>
      </c>
      <c r="Q156" s="39">
        <v>3731.8099496399986</v>
      </c>
      <c r="R156" s="39">
        <v>4805.1518365899965</v>
      </c>
      <c r="S156" s="39">
        <v>5187.9611773500083</v>
      </c>
      <c r="T156" s="39">
        <v>7332.1211970999948</v>
      </c>
      <c r="U156" s="39">
        <v>6058.5803559700253</v>
      </c>
      <c r="V156" s="39">
        <v>6106.4751600600148</v>
      </c>
      <c r="W156" s="39">
        <v>6339.6543071700171</v>
      </c>
      <c r="X156" s="39">
        <v>8293.6388591900086</v>
      </c>
      <c r="Y156" s="39">
        <v>7972.996772699973</v>
      </c>
      <c r="Z156" s="39">
        <v>7816.7128370999962</v>
      </c>
      <c r="AA156" s="39">
        <v>8741.9825942500338</v>
      </c>
      <c r="AB156" s="39">
        <v>7924.4754473600051</v>
      </c>
      <c r="AC156" s="208">
        <v>80311.560494480073</v>
      </c>
      <c r="AD156" s="56">
        <v>9261.4534410899651</v>
      </c>
      <c r="AE156" s="39">
        <v>8225.6681204900106</v>
      </c>
      <c r="AF156" s="39">
        <v>9977.4202956500612</v>
      </c>
      <c r="AG156" s="39">
        <v>8290.4670987300105</v>
      </c>
      <c r="AH156" s="39">
        <v>11402.296517960031</v>
      </c>
      <c r="AI156" s="39">
        <v>9647.0256535100416</v>
      </c>
      <c r="AJ156" s="39">
        <v>9086.0983103200069</v>
      </c>
      <c r="AK156" s="39">
        <v>7672.4185579700079</v>
      </c>
      <c r="AL156" s="39">
        <v>6961.1200818399939</v>
      </c>
      <c r="AM156" s="39">
        <v>7306.4280575999992</v>
      </c>
      <c r="AN156" s="39">
        <v>8733.5705181499798</v>
      </c>
      <c r="AO156" s="39">
        <v>11987.532577599961</v>
      </c>
      <c r="AP156" s="208">
        <v>108551.49923091008</v>
      </c>
      <c r="AQ156" s="39">
        <v>9370.8189009599973</v>
      </c>
      <c r="AR156" s="39">
        <v>7731.1215834199957</v>
      </c>
      <c r="AS156" s="236">
        <v>8536.9617862299947</v>
      </c>
      <c r="AT156" s="29">
        <v>17487.121561579974</v>
      </c>
      <c r="AU156" s="67">
        <v>17101.940484379993</v>
      </c>
      <c r="AV156" s="208">
        <f t="shared" si="29"/>
        <v>-2.2026556848912304</v>
      </c>
      <c r="AW156" s="134"/>
      <c r="AX156" s="133"/>
    </row>
    <row r="157" spans="1:50" ht="20.100000000000001" customHeight="1" x14ac:dyDescent="0.2">
      <c r="A157" s="285"/>
      <c r="B157" s="370"/>
      <c r="C157" s="55" t="s">
        <v>203</v>
      </c>
      <c r="D157" s="56">
        <v>869.39373076999982</v>
      </c>
      <c r="E157" s="39">
        <v>910.92558915000018</v>
      </c>
      <c r="F157" s="39">
        <v>1491.0942304399996</v>
      </c>
      <c r="G157" s="39">
        <v>2568.2098591700001</v>
      </c>
      <c r="H157" s="39">
        <v>2900.8600557</v>
      </c>
      <c r="I157" s="39">
        <v>2300.7416390800004</v>
      </c>
      <c r="J157" s="39">
        <v>1601.8610453200001</v>
      </c>
      <c r="K157" s="39">
        <v>1463.8825459900015</v>
      </c>
      <c r="L157" s="39">
        <v>1476.2804052099993</v>
      </c>
      <c r="M157" s="39">
        <v>685.9543512099998</v>
      </c>
      <c r="N157" s="39">
        <v>50.593756999999997</v>
      </c>
      <c r="O157" s="39">
        <v>376.3131511599999</v>
      </c>
      <c r="P157" s="208">
        <v>16696.1103602</v>
      </c>
      <c r="Q157" s="39">
        <v>927.96181499999989</v>
      </c>
      <c r="R157" s="39">
        <v>676.80049027999996</v>
      </c>
      <c r="S157" s="39">
        <v>423.29977630000002</v>
      </c>
      <c r="T157" s="39">
        <v>377.06315245000002</v>
      </c>
      <c r="U157" s="39">
        <v>406.5107407399999</v>
      </c>
      <c r="V157" s="39">
        <v>19.0719864</v>
      </c>
      <c r="W157" s="39">
        <v>25.003540000000001</v>
      </c>
      <c r="X157" s="39">
        <v>102.006</v>
      </c>
      <c r="Y157" s="39">
        <v>0</v>
      </c>
      <c r="Z157" s="39">
        <v>0</v>
      </c>
      <c r="AA157" s="39">
        <v>0</v>
      </c>
      <c r="AB157" s="39">
        <v>0</v>
      </c>
      <c r="AC157" s="208">
        <v>2957.7175011700001</v>
      </c>
      <c r="AD157" s="56">
        <v>0</v>
      </c>
      <c r="AE157" s="39">
        <v>0</v>
      </c>
      <c r="AF157" s="39">
        <v>0</v>
      </c>
      <c r="AG157" s="39">
        <v>0</v>
      </c>
      <c r="AH157" s="39">
        <v>0.90953909999999993</v>
      </c>
      <c r="AI157" s="39">
        <v>0</v>
      </c>
      <c r="AJ157" s="39">
        <v>0</v>
      </c>
      <c r="AK157" s="39">
        <v>0</v>
      </c>
      <c r="AL157" s="39">
        <v>0</v>
      </c>
      <c r="AM157" s="39">
        <v>24.975000000000001</v>
      </c>
      <c r="AN157" s="39">
        <v>0</v>
      </c>
      <c r="AO157" s="39">
        <v>0</v>
      </c>
      <c r="AP157" s="208">
        <v>25.884539100000001</v>
      </c>
      <c r="AQ157" s="39">
        <v>0</v>
      </c>
      <c r="AR157" s="39">
        <v>0</v>
      </c>
      <c r="AS157" s="236">
        <v>1604.76230528</v>
      </c>
      <c r="AT157" s="29">
        <v>0</v>
      </c>
      <c r="AU157" s="67">
        <v>0</v>
      </c>
      <c r="AV157" s="208"/>
      <c r="AW157" s="134"/>
      <c r="AX157" s="133"/>
    </row>
    <row r="158" spans="1:50" ht="20.100000000000001" customHeight="1" x14ac:dyDescent="0.2">
      <c r="A158" s="285"/>
      <c r="B158" s="370"/>
      <c r="C158" s="55" t="s">
        <v>204</v>
      </c>
      <c r="D158" s="56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2.4999750000000001</v>
      </c>
      <c r="P158" s="208">
        <v>2.4999750000000001</v>
      </c>
      <c r="Q158" s="39">
        <v>0</v>
      </c>
      <c r="R158" s="39">
        <v>0</v>
      </c>
      <c r="S158" s="39">
        <v>60.663880110000001</v>
      </c>
      <c r="T158" s="39">
        <v>96.407958000000008</v>
      </c>
      <c r="U158" s="39">
        <v>1212.5203500000002</v>
      </c>
      <c r="V158" s="39">
        <v>1750.1999999999998</v>
      </c>
      <c r="W158" s="39">
        <v>170.88628668000001</v>
      </c>
      <c r="X158" s="39">
        <v>573.82099935999997</v>
      </c>
      <c r="Y158" s="39">
        <v>830.84914149999975</v>
      </c>
      <c r="Z158" s="39">
        <v>689.12674713000013</v>
      </c>
      <c r="AA158" s="39">
        <v>146.34850929000007</v>
      </c>
      <c r="AB158" s="39">
        <v>489.96327584000005</v>
      </c>
      <c r="AC158" s="208">
        <v>6020.7871479099995</v>
      </c>
      <c r="AD158" s="56">
        <v>462.38609717000008</v>
      </c>
      <c r="AE158" s="39">
        <v>464.80864314000013</v>
      </c>
      <c r="AF158" s="39">
        <v>462.9706582500001</v>
      </c>
      <c r="AG158" s="39">
        <v>618.60153584999978</v>
      </c>
      <c r="AH158" s="39">
        <v>10.012915269999999</v>
      </c>
      <c r="AI158" s="39">
        <v>6.2867605600000003</v>
      </c>
      <c r="AJ158" s="39">
        <v>1.50949036</v>
      </c>
      <c r="AK158" s="39">
        <v>0</v>
      </c>
      <c r="AL158" s="39">
        <v>598.98525976999997</v>
      </c>
      <c r="AM158" s="39">
        <v>865.37133816000016</v>
      </c>
      <c r="AN158" s="39">
        <v>669.51729676999992</v>
      </c>
      <c r="AO158" s="39">
        <v>1197.1921407199995</v>
      </c>
      <c r="AP158" s="208">
        <v>5357.6421360199993</v>
      </c>
      <c r="AQ158" s="39">
        <v>1170.8005724699999</v>
      </c>
      <c r="AR158" s="39">
        <v>1063.2978965200002</v>
      </c>
      <c r="AS158" s="236">
        <v>0</v>
      </c>
      <c r="AT158" s="29">
        <v>927.19474031000027</v>
      </c>
      <c r="AU158" s="67">
        <v>2234.0984689900001</v>
      </c>
      <c r="AV158" s="208">
        <f t="shared" si="29"/>
        <v>140.95245279789302</v>
      </c>
      <c r="AW158" s="134"/>
      <c r="AX158" s="133"/>
    </row>
    <row r="159" spans="1:50" ht="20.100000000000001" customHeight="1" x14ac:dyDescent="0.2">
      <c r="A159" s="285"/>
      <c r="B159" s="370"/>
      <c r="C159" s="55" t="s">
        <v>210</v>
      </c>
      <c r="D159" s="56">
        <v>660.48970992000011</v>
      </c>
      <c r="E159" s="39">
        <v>42.70719905</v>
      </c>
      <c r="F159" s="39">
        <v>135.70839691</v>
      </c>
      <c r="G159" s="39">
        <v>142.97745368</v>
      </c>
      <c r="H159" s="39">
        <v>267.00196324000001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208">
        <v>1248.8847228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  <c r="Z159" s="39">
        <v>0</v>
      </c>
      <c r="AA159" s="39">
        <v>0</v>
      </c>
      <c r="AB159" s="39">
        <v>0</v>
      </c>
      <c r="AC159" s="208">
        <v>0</v>
      </c>
      <c r="AD159" s="56">
        <v>0</v>
      </c>
      <c r="AE159" s="39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0</v>
      </c>
      <c r="AL159" s="39">
        <v>0</v>
      </c>
      <c r="AM159" s="39">
        <v>0</v>
      </c>
      <c r="AN159" s="39">
        <v>0</v>
      </c>
      <c r="AO159" s="39">
        <v>0</v>
      </c>
      <c r="AP159" s="208">
        <v>0</v>
      </c>
      <c r="AQ159" s="39">
        <v>0</v>
      </c>
      <c r="AR159" s="39">
        <v>0</v>
      </c>
      <c r="AS159" s="236">
        <v>0</v>
      </c>
      <c r="AT159" s="29">
        <v>0</v>
      </c>
      <c r="AU159" s="67">
        <v>0</v>
      </c>
      <c r="AV159" s="208"/>
      <c r="AW159" s="134"/>
      <c r="AX159" s="133"/>
    </row>
    <row r="160" spans="1:50" ht="20.100000000000001" customHeight="1" x14ac:dyDescent="0.2">
      <c r="A160" s="285"/>
      <c r="B160" s="370"/>
      <c r="C160" s="55" t="s">
        <v>205</v>
      </c>
      <c r="D160" s="56">
        <v>0.16705494000000001</v>
      </c>
      <c r="E160" s="39">
        <v>0</v>
      </c>
      <c r="F160" s="39">
        <v>3.0614139999999998E-2</v>
      </c>
      <c r="G160" s="39">
        <v>0</v>
      </c>
      <c r="H160" s="39">
        <v>0</v>
      </c>
      <c r="I160" s="39">
        <v>54.361555119999984</v>
      </c>
      <c r="J160" s="39">
        <v>6.9071969399999995</v>
      </c>
      <c r="K160" s="39">
        <v>1.3797084399999999</v>
      </c>
      <c r="L160" s="39">
        <v>0.18223394000000001</v>
      </c>
      <c r="M160" s="39">
        <v>1.0140017800000001</v>
      </c>
      <c r="N160" s="39">
        <v>1.0120474100000001</v>
      </c>
      <c r="O160" s="39">
        <v>31.290961919999994</v>
      </c>
      <c r="P160" s="208">
        <v>96.345374629999981</v>
      </c>
      <c r="Q160" s="39">
        <v>92.453279379999998</v>
      </c>
      <c r="R160" s="39">
        <v>21.551556699999999</v>
      </c>
      <c r="S160" s="39">
        <v>35.376405379999987</v>
      </c>
      <c r="T160" s="39">
        <v>3.0039751800000003</v>
      </c>
      <c r="U160" s="39">
        <v>102.00334740999999</v>
      </c>
      <c r="V160" s="39">
        <v>104.07763767</v>
      </c>
      <c r="W160" s="39">
        <v>1.6536011399999999</v>
      </c>
      <c r="X160" s="39">
        <v>4.3927022199999994</v>
      </c>
      <c r="Y160" s="39">
        <v>3.0236508999999998</v>
      </c>
      <c r="Z160" s="39">
        <v>6.98889198</v>
      </c>
      <c r="AA160" s="39">
        <v>1.3924372899999999</v>
      </c>
      <c r="AB160" s="39">
        <v>22.001295219999999</v>
      </c>
      <c r="AC160" s="208">
        <v>397.91878046999989</v>
      </c>
      <c r="AD160" s="56">
        <v>2.0367920000000002</v>
      </c>
      <c r="AE160" s="39">
        <v>2.0379360000000002</v>
      </c>
      <c r="AF160" s="39">
        <v>18.267645569999999</v>
      </c>
      <c r="AG160" s="39">
        <v>73.583156159999987</v>
      </c>
      <c r="AH160" s="39">
        <v>5.6594835400000001</v>
      </c>
      <c r="AI160" s="39">
        <v>55.475846449999999</v>
      </c>
      <c r="AJ160" s="39">
        <v>1.58883814</v>
      </c>
      <c r="AK160" s="39">
        <v>1.3151958899999996</v>
      </c>
      <c r="AL160" s="39">
        <v>4.3340609899999993</v>
      </c>
      <c r="AM160" s="39">
        <v>7.075273300000001</v>
      </c>
      <c r="AN160" s="39">
        <v>0.63079169999999996</v>
      </c>
      <c r="AO160" s="39">
        <v>0.23137440000000001</v>
      </c>
      <c r="AP160" s="208">
        <v>172.23639414000002</v>
      </c>
      <c r="AQ160" s="39">
        <v>0.37547575</v>
      </c>
      <c r="AR160" s="39">
        <v>0.35609622000000002</v>
      </c>
      <c r="AS160" s="236">
        <v>114.00483607999999</v>
      </c>
      <c r="AT160" s="29">
        <v>4.0747280000000003</v>
      </c>
      <c r="AU160" s="67">
        <v>0.73157197000000007</v>
      </c>
      <c r="AV160" s="208">
        <f t="shared" si="29"/>
        <v>-82.046115225359827</v>
      </c>
      <c r="AW160" s="134"/>
      <c r="AX160" s="133"/>
    </row>
    <row r="161" spans="1:50" ht="20.100000000000001" customHeight="1" x14ac:dyDescent="0.2">
      <c r="A161" s="285"/>
      <c r="B161" s="370"/>
      <c r="C161" s="55" t="s">
        <v>206</v>
      </c>
      <c r="D161" s="56">
        <v>0.35</v>
      </c>
      <c r="E161" s="39">
        <v>0.48202285999999994</v>
      </c>
      <c r="F161" s="39">
        <v>1.9378466099999998</v>
      </c>
      <c r="G161" s="39">
        <v>0</v>
      </c>
      <c r="H161" s="39">
        <v>0.15500000000000003</v>
      </c>
      <c r="I161" s="39">
        <v>0.24891747000000003</v>
      </c>
      <c r="J161" s="39">
        <v>1.8068065000000002</v>
      </c>
      <c r="K161" s="39">
        <v>0.62</v>
      </c>
      <c r="L161" s="39">
        <v>0.42759999999999998</v>
      </c>
      <c r="M161" s="39">
        <v>0.12759999999999999</v>
      </c>
      <c r="N161" s="39">
        <v>0.69900000000000007</v>
      </c>
      <c r="O161" s="39">
        <v>1.6372733900000001</v>
      </c>
      <c r="P161" s="208">
        <v>8.4920668300000006</v>
      </c>
      <c r="Q161" s="39">
        <v>0</v>
      </c>
      <c r="R161" s="39">
        <v>8.4999999999999992E-2</v>
      </c>
      <c r="S161" s="39">
        <v>0.41691717</v>
      </c>
      <c r="T161" s="39">
        <v>1.4788065000000001</v>
      </c>
      <c r="U161" s="39">
        <v>0.72</v>
      </c>
      <c r="V161" s="39">
        <v>0.2</v>
      </c>
      <c r="W161" s="39">
        <v>0</v>
      </c>
      <c r="X161" s="39">
        <v>0.16</v>
      </c>
      <c r="Y161" s="39">
        <v>1.63684681</v>
      </c>
      <c r="Z161" s="39">
        <v>0</v>
      </c>
      <c r="AA161" s="39">
        <v>8.5000000000000006E-2</v>
      </c>
      <c r="AB161" s="39">
        <v>2.3696877200000004</v>
      </c>
      <c r="AC161" s="208">
        <v>7.1522582000000003</v>
      </c>
      <c r="AD161" s="56">
        <v>0.55211900000000003</v>
      </c>
      <c r="AE161" s="39">
        <v>0.72</v>
      </c>
      <c r="AF161" s="39">
        <v>0.62000000000000011</v>
      </c>
      <c r="AG161" s="39">
        <v>0</v>
      </c>
      <c r="AH161" s="39">
        <v>1.12811091</v>
      </c>
      <c r="AI161" s="39">
        <v>1.3867358999999999</v>
      </c>
      <c r="AJ161" s="39">
        <v>0.21500000000000002</v>
      </c>
      <c r="AK161" s="39">
        <v>7.4999999999999997E-2</v>
      </c>
      <c r="AL161" s="39">
        <v>0.96206328000000008</v>
      </c>
      <c r="AM161" s="39">
        <v>1.0234303100000002</v>
      </c>
      <c r="AN161" s="39">
        <v>0.83321600000000007</v>
      </c>
      <c r="AO161" s="39">
        <v>0.19980000000000001</v>
      </c>
      <c r="AP161" s="208">
        <v>7.7154753999999999</v>
      </c>
      <c r="AQ161" s="39">
        <v>0.46168749999999997</v>
      </c>
      <c r="AR161" s="39">
        <v>0.16600000000000001</v>
      </c>
      <c r="AS161" s="236">
        <v>8.4999999999999992E-2</v>
      </c>
      <c r="AT161" s="29">
        <v>1.272119</v>
      </c>
      <c r="AU161" s="67">
        <v>0.62768749999999995</v>
      </c>
      <c r="AV161" s="208">
        <f t="shared" si="29"/>
        <v>-50.658114531737986</v>
      </c>
      <c r="AW161" s="134"/>
      <c r="AX161" s="133"/>
    </row>
    <row r="162" spans="1:50" ht="20.100000000000001" customHeight="1" thickBot="1" x14ac:dyDescent="0.25">
      <c r="A162" s="285"/>
      <c r="B162" s="370"/>
      <c r="C162" s="55" t="s">
        <v>202</v>
      </c>
      <c r="D162" s="56">
        <v>8.5375110099999993</v>
      </c>
      <c r="E162" s="39">
        <v>10.193567510000001</v>
      </c>
      <c r="F162" s="39">
        <v>9.4951925799999994</v>
      </c>
      <c r="G162" s="39">
        <v>1.9917106599999996</v>
      </c>
      <c r="H162" s="39">
        <v>7.6489779699999998</v>
      </c>
      <c r="I162" s="39">
        <v>12.265451509999997</v>
      </c>
      <c r="J162" s="39">
        <v>12.622228999999999</v>
      </c>
      <c r="K162" s="39">
        <v>9.2973397699999989</v>
      </c>
      <c r="L162" s="39">
        <v>11.30931839</v>
      </c>
      <c r="M162" s="39">
        <v>191.51265892999987</v>
      </c>
      <c r="N162" s="39">
        <v>29.070031229999991</v>
      </c>
      <c r="O162" s="127">
        <v>56.475259960000017</v>
      </c>
      <c r="P162" s="208">
        <v>360.41924851999988</v>
      </c>
      <c r="Q162" s="127">
        <v>25.125272519999999</v>
      </c>
      <c r="R162" s="127">
        <v>38.303105610000003</v>
      </c>
      <c r="S162" s="127">
        <v>33.138316759999995</v>
      </c>
      <c r="T162" s="127">
        <v>50.858367379999983</v>
      </c>
      <c r="U162" s="127">
        <v>51.485473339999992</v>
      </c>
      <c r="V162" s="127">
        <v>29.301294889999994</v>
      </c>
      <c r="W162" s="127">
        <v>200.47198802000011</v>
      </c>
      <c r="X162" s="127">
        <v>30.332431360000001</v>
      </c>
      <c r="Y162" s="127">
        <v>36.698512379999997</v>
      </c>
      <c r="Z162" s="127">
        <v>49.229756049999999</v>
      </c>
      <c r="AA162" s="127">
        <v>49.426988590000022</v>
      </c>
      <c r="AB162" s="127">
        <v>159.37130878000002</v>
      </c>
      <c r="AC162" s="208">
        <v>753.74281568000015</v>
      </c>
      <c r="AD162" s="126">
        <v>53.652785230000006</v>
      </c>
      <c r="AE162" s="39">
        <v>11.806551929999999</v>
      </c>
      <c r="AF162" s="39">
        <v>69.298755819999997</v>
      </c>
      <c r="AG162" s="39">
        <v>389.64145931999991</v>
      </c>
      <c r="AH162" s="39">
        <v>78.677055069999994</v>
      </c>
      <c r="AI162" s="39">
        <v>67.933472490000014</v>
      </c>
      <c r="AJ162" s="39">
        <v>77.265593530000018</v>
      </c>
      <c r="AK162" s="39">
        <v>58.147817749999987</v>
      </c>
      <c r="AL162" s="39">
        <v>364.55939525000014</v>
      </c>
      <c r="AM162" s="39">
        <v>79.620736410000035</v>
      </c>
      <c r="AN162" s="39">
        <v>64.52186986000001</v>
      </c>
      <c r="AO162" s="39">
        <v>290.05148832999998</v>
      </c>
      <c r="AP162" s="208">
        <v>1605.1769809899999</v>
      </c>
      <c r="AQ162" s="39">
        <v>92.673208929999987</v>
      </c>
      <c r="AR162" s="39">
        <v>64.467577380000009</v>
      </c>
      <c r="AS162" s="386">
        <v>63.428378129999999</v>
      </c>
      <c r="AT162" s="241">
        <v>65.459337160000004</v>
      </c>
      <c r="AU162" s="385">
        <v>157.14078631000001</v>
      </c>
      <c r="AV162" s="208">
        <f t="shared" si="29"/>
        <v>140.05862742836243</v>
      </c>
      <c r="AW162" s="134"/>
      <c r="AX162" s="133"/>
    </row>
    <row r="163" spans="1:50" ht="20.100000000000001" customHeight="1" x14ac:dyDescent="0.25">
      <c r="A163" s="285"/>
      <c r="B163" s="19" t="s">
        <v>195</v>
      </c>
      <c r="C163" s="453"/>
      <c r="D163" s="402">
        <v>323.71663388440021</v>
      </c>
      <c r="E163" s="403">
        <v>467.25738994900041</v>
      </c>
      <c r="F163" s="403">
        <v>375.4339015028001</v>
      </c>
      <c r="G163" s="403">
        <v>770.82995539060016</v>
      </c>
      <c r="H163" s="403">
        <v>251.70838059359994</v>
      </c>
      <c r="I163" s="403">
        <v>743.12180176360016</v>
      </c>
      <c r="J163" s="403">
        <v>555.28977684459994</v>
      </c>
      <c r="K163" s="403">
        <v>305.81081317640019</v>
      </c>
      <c r="L163" s="403">
        <v>553.84333459420009</v>
      </c>
      <c r="M163" s="403">
        <v>662.0559119776002</v>
      </c>
      <c r="N163" s="403">
        <v>266.16183683880001</v>
      </c>
      <c r="O163" s="403">
        <v>732.21722321299978</v>
      </c>
      <c r="P163" s="396">
        <v>6007.4469597286006</v>
      </c>
      <c r="Q163" s="403">
        <v>659.96109531800028</v>
      </c>
      <c r="R163" s="403">
        <v>200.88534466840008</v>
      </c>
      <c r="S163" s="403">
        <v>1169.9735383041993</v>
      </c>
      <c r="T163" s="403">
        <v>1744.4879040694009</v>
      </c>
      <c r="U163" s="403">
        <v>695.3952411447998</v>
      </c>
      <c r="V163" s="403">
        <v>647.97909525160014</v>
      </c>
      <c r="W163" s="403">
        <v>320.71382312620011</v>
      </c>
      <c r="X163" s="403">
        <v>310.61161713539985</v>
      </c>
      <c r="Y163" s="403">
        <v>371.21934072720018</v>
      </c>
      <c r="Z163" s="403">
        <v>311.22180309080005</v>
      </c>
      <c r="AA163" s="403">
        <v>696.02619396660009</v>
      </c>
      <c r="AB163" s="403">
        <v>258.64439687100008</v>
      </c>
      <c r="AC163" s="396">
        <v>7387.1193936735999</v>
      </c>
      <c r="AD163" s="402">
        <v>516.37299410060041</v>
      </c>
      <c r="AE163" s="403">
        <v>393.21231790819979</v>
      </c>
      <c r="AF163" s="403">
        <v>568.85265197460012</v>
      </c>
      <c r="AG163" s="403">
        <v>407.32728103619996</v>
      </c>
      <c r="AH163" s="403">
        <v>478.24596432900006</v>
      </c>
      <c r="AI163" s="403">
        <v>352.16380697120013</v>
      </c>
      <c r="AJ163" s="403">
        <v>502.55616183919977</v>
      </c>
      <c r="AK163" s="403">
        <v>377.35546090479983</v>
      </c>
      <c r="AL163" s="403">
        <v>359.71877024719987</v>
      </c>
      <c r="AM163" s="403">
        <v>472.85302417219992</v>
      </c>
      <c r="AN163" s="403">
        <v>318.02189601420002</v>
      </c>
      <c r="AO163" s="403">
        <v>618.35003460860037</v>
      </c>
      <c r="AP163" s="407">
        <v>5365.030364106</v>
      </c>
      <c r="AQ163" s="403">
        <v>379.11304222820013</v>
      </c>
      <c r="AR163" s="403">
        <v>309.45258576679998</v>
      </c>
      <c r="AS163" s="394">
        <v>860.84643998640036</v>
      </c>
      <c r="AT163" s="387">
        <v>909.5853120088002</v>
      </c>
      <c r="AU163" s="395">
        <v>688.56562799500011</v>
      </c>
      <c r="AV163" s="398">
        <f t="shared" si="29"/>
        <v>-24.29895042232847</v>
      </c>
      <c r="AW163" s="134"/>
      <c r="AX163" s="133"/>
    </row>
    <row r="164" spans="1:50" ht="20.100000000000001" customHeight="1" x14ac:dyDescent="0.2">
      <c r="A164" s="285"/>
      <c r="B164" s="370"/>
      <c r="C164" s="55" t="s">
        <v>199</v>
      </c>
      <c r="D164" s="316">
        <v>9.6678569274000008</v>
      </c>
      <c r="E164" s="215">
        <v>181.80484888160018</v>
      </c>
      <c r="F164" s="215">
        <v>3.6447051031999997</v>
      </c>
      <c r="G164" s="215">
        <v>16.729560547000002</v>
      </c>
      <c r="H164" s="215">
        <v>17.877611868199999</v>
      </c>
      <c r="I164" s="215">
        <v>12.000262964200001</v>
      </c>
      <c r="J164" s="215">
        <v>13.749960844200002</v>
      </c>
      <c r="K164" s="215">
        <v>14.144841720800001</v>
      </c>
      <c r="L164" s="215">
        <v>27.504806968800004</v>
      </c>
      <c r="M164" s="215">
        <v>15.015792671599998</v>
      </c>
      <c r="N164" s="215">
        <v>5.4879108199999997</v>
      </c>
      <c r="O164" s="215">
        <v>6.5745106042000003</v>
      </c>
      <c r="P164" s="208">
        <v>324.2026699212002</v>
      </c>
      <c r="Q164" s="215">
        <v>38.8031386806</v>
      </c>
      <c r="R164" s="215">
        <v>1.2047784447999998</v>
      </c>
      <c r="S164" s="215">
        <v>9.2710686278000018</v>
      </c>
      <c r="T164" s="215">
        <v>3.2573106132000005</v>
      </c>
      <c r="U164" s="215">
        <v>21.010176193999996</v>
      </c>
      <c r="V164" s="215">
        <v>197.54671588959991</v>
      </c>
      <c r="W164" s="215">
        <v>11.187363528600001</v>
      </c>
      <c r="X164" s="215">
        <v>35.618753640400001</v>
      </c>
      <c r="Y164" s="215">
        <v>6.6304993174</v>
      </c>
      <c r="Z164" s="215">
        <v>13.426758255400003</v>
      </c>
      <c r="AA164" s="215">
        <v>339.87315080880012</v>
      </c>
      <c r="AB164" s="215">
        <v>9.9423983806000038</v>
      </c>
      <c r="AC164" s="208">
        <v>687.77211238120003</v>
      </c>
      <c r="AD164" s="316">
        <v>27.320697191199997</v>
      </c>
      <c r="AE164" s="215">
        <v>60.292015690199989</v>
      </c>
      <c r="AF164" s="215">
        <v>185.74780352940004</v>
      </c>
      <c r="AG164" s="215">
        <v>44.648087461599992</v>
      </c>
      <c r="AH164" s="215">
        <v>37.457066050600005</v>
      </c>
      <c r="AI164" s="215">
        <v>25.622453495800002</v>
      </c>
      <c r="AJ164" s="215">
        <v>20.375162320799998</v>
      </c>
      <c r="AK164" s="215">
        <v>21.992413632000002</v>
      </c>
      <c r="AL164" s="215">
        <v>14.491088215800003</v>
      </c>
      <c r="AM164" s="215">
        <v>15.950313938999999</v>
      </c>
      <c r="AN164" s="215">
        <v>11.721775090200001</v>
      </c>
      <c r="AO164" s="215">
        <v>201.08797822960011</v>
      </c>
      <c r="AP164" s="324">
        <v>666.70685484620014</v>
      </c>
      <c r="AQ164" s="215">
        <v>15.206756823999999</v>
      </c>
      <c r="AR164" s="215">
        <v>13.333485030600002</v>
      </c>
      <c r="AS164" s="236">
        <v>40.007917125399999</v>
      </c>
      <c r="AT164" s="29">
        <v>87.612712881399986</v>
      </c>
      <c r="AU164" s="67">
        <v>28.540241854600001</v>
      </c>
      <c r="AV164" s="208">
        <f t="shared" si="29"/>
        <v>-67.424542722202304</v>
      </c>
      <c r="AW164" s="134"/>
      <c r="AX164" s="133"/>
    </row>
    <row r="165" spans="1:50" ht="20.100000000000001" customHeight="1" x14ac:dyDescent="0.2">
      <c r="A165" s="285"/>
      <c r="B165" s="370"/>
      <c r="C165" s="55" t="s">
        <v>198</v>
      </c>
      <c r="D165" s="316">
        <v>184.90357932840018</v>
      </c>
      <c r="E165" s="215">
        <v>195.21298504960021</v>
      </c>
      <c r="F165" s="215">
        <v>172.02027975580012</v>
      </c>
      <c r="G165" s="215">
        <v>168.33856262019992</v>
      </c>
      <c r="H165" s="215">
        <v>149.49276362299992</v>
      </c>
      <c r="I165" s="215">
        <v>159.50906389180008</v>
      </c>
      <c r="J165" s="215">
        <v>162.86530379979993</v>
      </c>
      <c r="K165" s="215">
        <v>173.57111302720017</v>
      </c>
      <c r="L165" s="215">
        <v>166.35559242959999</v>
      </c>
      <c r="M165" s="215">
        <v>181.52949156860015</v>
      </c>
      <c r="N165" s="215">
        <v>142.56797819459996</v>
      </c>
      <c r="O165" s="215">
        <v>211.15667174839982</v>
      </c>
      <c r="P165" s="208">
        <v>2067.523385037</v>
      </c>
      <c r="Q165" s="215">
        <v>154.82538969940009</v>
      </c>
      <c r="R165" s="215">
        <v>69.255821350799977</v>
      </c>
      <c r="S165" s="215">
        <v>732.33433877939967</v>
      </c>
      <c r="T165" s="215">
        <v>326.27449837780034</v>
      </c>
      <c r="U165" s="215">
        <v>182.88432380120003</v>
      </c>
      <c r="V165" s="215">
        <v>152.9303738326</v>
      </c>
      <c r="W165" s="215">
        <v>94.7758665028</v>
      </c>
      <c r="X165" s="215">
        <v>104.75935744959996</v>
      </c>
      <c r="Y165" s="215">
        <v>128.47806696340004</v>
      </c>
      <c r="Z165" s="215">
        <v>74.892732056800028</v>
      </c>
      <c r="AA165" s="215">
        <v>96.52346673199996</v>
      </c>
      <c r="AB165" s="215">
        <v>88.065197726800008</v>
      </c>
      <c r="AC165" s="208">
        <v>2205.9994332726001</v>
      </c>
      <c r="AD165" s="316">
        <v>89.218875620000034</v>
      </c>
      <c r="AE165" s="215">
        <v>76.984257837199976</v>
      </c>
      <c r="AF165" s="215">
        <v>75.481728981400025</v>
      </c>
      <c r="AG165" s="215">
        <v>64.514296366800025</v>
      </c>
      <c r="AH165" s="215">
        <v>97.279718139800025</v>
      </c>
      <c r="AI165" s="215">
        <v>62.61314224060002</v>
      </c>
      <c r="AJ165" s="215">
        <v>64.519569237200017</v>
      </c>
      <c r="AK165" s="215">
        <v>52.946236315</v>
      </c>
      <c r="AL165" s="215">
        <v>30.22987714180001</v>
      </c>
      <c r="AM165" s="215">
        <v>160.97790987320002</v>
      </c>
      <c r="AN165" s="215">
        <v>92.808958864999994</v>
      </c>
      <c r="AO165" s="215">
        <v>71.196721082200014</v>
      </c>
      <c r="AP165" s="324">
        <v>938.77129170020009</v>
      </c>
      <c r="AQ165" s="215">
        <v>63.479935208200004</v>
      </c>
      <c r="AR165" s="215">
        <v>95.27491915480006</v>
      </c>
      <c r="AS165" s="236">
        <v>224.08121105020007</v>
      </c>
      <c r="AT165" s="29">
        <v>166.20313345720001</v>
      </c>
      <c r="AU165" s="67">
        <v>158.75485436300005</v>
      </c>
      <c r="AV165" s="208">
        <f t="shared" si="29"/>
        <v>-4.4814312096697062</v>
      </c>
      <c r="AW165" s="134"/>
      <c r="AX165" s="133"/>
    </row>
    <row r="166" spans="1:50" ht="20.100000000000001" customHeight="1" x14ac:dyDescent="0.2">
      <c r="A166" s="285"/>
      <c r="B166" s="370"/>
      <c r="C166" s="55" t="s">
        <v>211</v>
      </c>
      <c r="D166" s="316">
        <v>0</v>
      </c>
      <c r="E166" s="215">
        <v>0</v>
      </c>
      <c r="F166" s="215">
        <v>0</v>
      </c>
      <c r="G166" s="215">
        <v>0</v>
      </c>
      <c r="H166" s="215">
        <v>0</v>
      </c>
      <c r="I166" s="215">
        <v>0</v>
      </c>
      <c r="J166" s="215">
        <v>0</v>
      </c>
      <c r="K166" s="215">
        <v>0</v>
      </c>
      <c r="L166" s="215">
        <v>0</v>
      </c>
      <c r="M166" s="215">
        <v>0</v>
      </c>
      <c r="N166" s="215">
        <v>0</v>
      </c>
      <c r="O166" s="215">
        <v>0</v>
      </c>
      <c r="P166" s="208">
        <v>0</v>
      </c>
      <c r="Q166" s="215">
        <v>0.89153794800000008</v>
      </c>
      <c r="R166" s="215">
        <v>0</v>
      </c>
      <c r="S166" s="215">
        <v>0</v>
      </c>
      <c r="T166" s="215">
        <v>0</v>
      </c>
      <c r="U166" s="215">
        <v>0</v>
      </c>
      <c r="V166" s="215">
        <v>0</v>
      </c>
      <c r="W166" s="215">
        <v>2.4312526000000001E-2</v>
      </c>
      <c r="X166" s="215">
        <v>0</v>
      </c>
      <c r="Y166" s="215">
        <v>0</v>
      </c>
      <c r="Z166" s="215">
        <v>0</v>
      </c>
      <c r="AA166" s="215">
        <v>0</v>
      </c>
      <c r="AB166" s="215">
        <v>0</v>
      </c>
      <c r="AC166" s="208">
        <v>0.91585047400000008</v>
      </c>
      <c r="AD166" s="316">
        <v>0</v>
      </c>
      <c r="AE166" s="215">
        <v>0</v>
      </c>
      <c r="AF166" s="215">
        <v>0</v>
      </c>
      <c r="AG166" s="215">
        <v>0</v>
      </c>
      <c r="AH166" s="215">
        <v>0</v>
      </c>
      <c r="AI166" s="215">
        <v>0</v>
      </c>
      <c r="AJ166" s="215">
        <v>0</v>
      </c>
      <c r="AK166" s="215">
        <v>0</v>
      </c>
      <c r="AL166" s="215">
        <v>0</v>
      </c>
      <c r="AM166" s="215">
        <v>0</v>
      </c>
      <c r="AN166" s="215">
        <v>0</v>
      </c>
      <c r="AO166" s="215">
        <v>0</v>
      </c>
      <c r="AP166" s="324">
        <v>0</v>
      </c>
      <c r="AQ166" s="215">
        <v>0</v>
      </c>
      <c r="AR166" s="215">
        <v>0</v>
      </c>
      <c r="AS166" s="236">
        <v>0.89153794800000008</v>
      </c>
      <c r="AT166" s="29">
        <v>0</v>
      </c>
      <c r="AU166" s="67">
        <v>0</v>
      </c>
      <c r="AV166" s="208"/>
      <c r="AW166" s="134"/>
      <c r="AX166" s="133"/>
    </row>
    <row r="167" spans="1:50" ht="20.100000000000001" customHeight="1" x14ac:dyDescent="0.2">
      <c r="A167" s="285"/>
      <c r="B167" s="370"/>
      <c r="C167" s="55" t="s">
        <v>207</v>
      </c>
      <c r="D167" s="316">
        <v>0</v>
      </c>
      <c r="E167" s="215">
        <v>0</v>
      </c>
      <c r="F167" s="215">
        <v>0</v>
      </c>
      <c r="G167" s="215">
        <v>0</v>
      </c>
      <c r="H167" s="215">
        <v>0</v>
      </c>
      <c r="I167" s="215">
        <v>0</v>
      </c>
      <c r="J167" s="215">
        <v>0</v>
      </c>
      <c r="K167" s="215">
        <v>0</v>
      </c>
      <c r="L167" s="215">
        <v>0</v>
      </c>
      <c r="M167" s="215">
        <v>0</v>
      </c>
      <c r="N167" s="215">
        <v>0</v>
      </c>
      <c r="O167" s="215">
        <v>0</v>
      </c>
      <c r="P167" s="208">
        <v>0</v>
      </c>
      <c r="Q167" s="215">
        <v>0</v>
      </c>
      <c r="R167" s="215">
        <v>0</v>
      </c>
      <c r="S167" s="215">
        <v>0</v>
      </c>
      <c r="T167" s="215">
        <v>535.21720000000005</v>
      </c>
      <c r="U167" s="215">
        <v>178.61041743999999</v>
      </c>
      <c r="V167" s="215">
        <v>0</v>
      </c>
      <c r="W167" s="215">
        <v>0</v>
      </c>
      <c r="X167" s="215">
        <v>11.451666912</v>
      </c>
      <c r="Y167" s="215">
        <v>0</v>
      </c>
      <c r="Z167" s="215">
        <v>0</v>
      </c>
      <c r="AA167" s="215">
        <v>7.0968627660000001</v>
      </c>
      <c r="AB167" s="215">
        <v>0</v>
      </c>
      <c r="AC167" s="208">
        <v>732.37614711799995</v>
      </c>
      <c r="AD167" s="316">
        <v>0</v>
      </c>
      <c r="AE167" s="215">
        <v>0</v>
      </c>
      <c r="AF167" s="215">
        <v>4.0471955719999997</v>
      </c>
      <c r="AG167" s="215">
        <v>0</v>
      </c>
      <c r="AH167" s="215">
        <v>0</v>
      </c>
      <c r="AI167" s="215">
        <v>0</v>
      </c>
      <c r="AJ167" s="215">
        <v>0</v>
      </c>
      <c r="AK167" s="215">
        <v>0</v>
      </c>
      <c r="AL167" s="215">
        <v>0</v>
      </c>
      <c r="AM167" s="215">
        <v>0</v>
      </c>
      <c r="AN167" s="215">
        <v>5.2094112839999998</v>
      </c>
      <c r="AO167" s="215">
        <v>8.3379950261999998</v>
      </c>
      <c r="AP167" s="324">
        <v>17.594601882199999</v>
      </c>
      <c r="AQ167" s="215">
        <v>0</v>
      </c>
      <c r="AR167" s="215">
        <v>0</v>
      </c>
      <c r="AS167" s="236">
        <v>0</v>
      </c>
      <c r="AT167" s="29">
        <v>0</v>
      </c>
      <c r="AU167" s="67">
        <v>0</v>
      </c>
      <c r="AV167" s="208"/>
      <c r="AW167" s="134"/>
      <c r="AX167" s="133"/>
    </row>
    <row r="168" spans="1:50" ht="20.100000000000001" customHeight="1" x14ac:dyDescent="0.2">
      <c r="A168" s="285"/>
      <c r="B168" s="370"/>
      <c r="C168" s="55" t="s">
        <v>201</v>
      </c>
      <c r="D168" s="316">
        <v>120.27526413940004</v>
      </c>
      <c r="E168" s="215">
        <v>81.576823066200049</v>
      </c>
      <c r="F168" s="215">
        <v>137.22655883300004</v>
      </c>
      <c r="G168" s="215">
        <v>526.77727154780018</v>
      </c>
      <c r="H168" s="215">
        <v>78.206061018400035</v>
      </c>
      <c r="I168" s="215">
        <v>511.75263366080003</v>
      </c>
      <c r="J168" s="215">
        <v>370.73404601100003</v>
      </c>
      <c r="K168" s="215">
        <v>114.29691162680004</v>
      </c>
      <c r="L168" s="215">
        <v>352.51238943340013</v>
      </c>
      <c r="M168" s="215">
        <v>461.70203147180018</v>
      </c>
      <c r="N168" s="215">
        <v>114.35932315220005</v>
      </c>
      <c r="O168" s="215">
        <v>371.65511749380011</v>
      </c>
      <c r="P168" s="208">
        <v>3241.0744314546005</v>
      </c>
      <c r="Q168" s="215">
        <v>461.96538495100026</v>
      </c>
      <c r="R168" s="215">
        <v>130.11947487280008</v>
      </c>
      <c r="S168" s="215">
        <v>418.20538012399982</v>
      </c>
      <c r="T168" s="215">
        <v>873.22000652040049</v>
      </c>
      <c r="U168" s="215">
        <v>311.83731370959987</v>
      </c>
      <c r="V168" s="215">
        <v>297.07479415880022</v>
      </c>
      <c r="W168" s="215">
        <v>158.73568224080006</v>
      </c>
      <c r="X168" s="215">
        <v>158.00254313339994</v>
      </c>
      <c r="Y168" s="215">
        <v>234.90929964040009</v>
      </c>
      <c r="Z168" s="215">
        <v>217.21537998159999</v>
      </c>
      <c r="AA168" s="215">
        <v>250.41830387979999</v>
      </c>
      <c r="AB168" s="215">
        <v>153.55017689060006</v>
      </c>
      <c r="AC168" s="208">
        <v>3665.2537401032009</v>
      </c>
      <c r="AD168" s="316">
        <v>386.53695268160033</v>
      </c>
      <c r="AE168" s="215">
        <v>247.45420482719982</v>
      </c>
      <c r="AF168" s="215">
        <v>303.01468945580001</v>
      </c>
      <c r="AG168" s="215">
        <v>229.02905910919995</v>
      </c>
      <c r="AH168" s="215">
        <v>272.64475841680002</v>
      </c>
      <c r="AI168" s="215">
        <v>248.13603161480009</v>
      </c>
      <c r="AJ168" s="215">
        <v>417.18569696439971</v>
      </c>
      <c r="AK168" s="215">
        <v>300.99679095779982</v>
      </c>
      <c r="AL168" s="215">
        <v>314.71997488959988</v>
      </c>
      <c r="AM168" s="215">
        <v>295.42402035999987</v>
      </c>
      <c r="AN168" s="215">
        <v>207.93875077500002</v>
      </c>
      <c r="AO168" s="215">
        <v>337.61758027060017</v>
      </c>
      <c r="AP168" s="324">
        <v>3560.6985103227998</v>
      </c>
      <c r="AQ168" s="215">
        <v>299.5757101960001</v>
      </c>
      <c r="AR168" s="215">
        <v>176.82576779139993</v>
      </c>
      <c r="AS168" s="236">
        <v>592.08485982380034</v>
      </c>
      <c r="AT168" s="29">
        <v>633.99115750880014</v>
      </c>
      <c r="AU168" s="67">
        <v>476.40147798740003</v>
      </c>
      <c r="AV168" s="208">
        <f t="shared" si="29"/>
        <v>-24.85676300922426</v>
      </c>
      <c r="AW168" s="134"/>
      <c r="AX168" s="133"/>
    </row>
    <row r="169" spans="1:50" ht="20.100000000000001" customHeight="1" x14ac:dyDescent="0.2">
      <c r="A169" s="285"/>
      <c r="B169" s="370"/>
      <c r="C169" s="55" t="s">
        <v>205</v>
      </c>
      <c r="D169" s="316">
        <v>8.6573624634000002</v>
      </c>
      <c r="E169" s="215">
        <v>8.2785729515999993</v>
      </c>
      <c r="F169" s="215">
        <v>61.660847810799986</v>
      </c>
      <c r="G169" s="215">
        <v>58.259240527600014</v>
      </c>
      <c r="H169" s="215">
        <v>5.5035680839999994</v>
      </c>
      <c r="I169" s="215">
        <v>51.864127910000015</v>
      </c>
      <c r="J169" s="215">
        <v>5.5257461896000013</v>
      </c>
      <c r="K169" s="215">
        <v>2.7463665628000005</v>
      </c>
      <c r="L169" s="215">
        <v>5.5338740548000009</v>
      </c>
      <c r="M169" s="215">
        <v>2.095041256</v>
      </c>
      <c r="N169" s="215">
        <v>2.7749833957999996</v>
      </c>
      <c r="O169" s="215">
        <v>141.51987062499998</v>
      </c>
      <c r="P169" s="208">
        <v>354.41960183139997</v>
      </c>
      <c r="Q169" s="215">
        <v>2.1036440390000002</v>
      </c>
      <c r="R169" s="215">
        <v>0</v>
      </c>
      <c r="S169" s="215">
        <v>2.3256771999999999</v>
      </c>
      <c r="T169" s="215">
        <v>4.1521885580000006</v>
      </c>
      <c r="U169" s="215">
        <v>0</v>
      </c>
      <c r="V169" s="215">
        <v>0</v>
      </c>
      <c r="W169" s="215">
        <v>55.44179832799999</v>
      </c>
      <c r="X169" s="215">
        <v>0</v>
      </c>
      <c r="Y169" s="215">
        <v>0</v>
      </c>
      <c r="Z169" s="215">
        <v>5.2065342000000001</v>
      </c>
      <c r="AA169" s="215">
        <v>0</v>
      </c>
      <c r="AB169" s="215">
        <v>2.08426008</v>
      </c>
      <c r="AC169" s="208">
        <v>71.314102405</v>
      </c>
      <c r="AD169" s="316">
        <v>10.7136786078</v>
      </c>
      <c r="AE169" s="215">
        <v>7.6448937600000004</v>
      </c>
      <c r="AF169" s="215">
        <v>0</v>
      </c>
      <c r="AG169" s="215">
        <v>68.792838098600001</v>
      </c>
      <c r="AH169" s="215">
        <v>70.052910818799987</v>
      </c>
      <c r="AI169" s="215">
        <v>15.003279620000002</v>
      </c>
      <c r="AJ169" s="215">
        <v>0.33853331679999998</v>
      </c>
      <c r="AK169" s="215">
        <v>0</v>
      </c>
      <c r="AL169" s="215">
        <v>0</v>
      </c>
      <c r="AM169" s="215">
        <v>0</v>
      </c>
      <c r="AN169" s="215">
        <v>0</v>
      </c>
      <c r="AO169" s="215">
        <v>0</v>
      </c>
      <c r="AP169" s="324">
        <v>172.54613422199998</v>
      </c>
      <c r="AQ169" s="215">
        <v>0</v>
      </c>
      <c r="AR169" s="215">
        <v>22.920813790000004</v>
      </c>
      <c r="AS169" s="236">
        <v>2.1036440390000002</v>
      </c>
      <c r="AT169" s="29">
        <v>18.358572367800001</v>
      </c>
      <c r="AU169" s="67">
        <v>22.920813790000004</v>
      </c>
      <c r="AV169" s="208">
        <f t="shared" si="29"/>
        <v>24.85074182675524</v>
      </c>
      <c r="AW169" s="134"/>
      <c r="AX169" s="133"/>
    </row>
    <row r="170" spans="1:50" ht="20.100000000000001" customHeight="1" thickBot="1" x14ac:dyDescent="0.25">
      <c r="A170" s="285"/>
      <c r="B170" s="383"/>
      <c r="C170" s="461" t="s">
        <v>206</v>
      </c>
      <c r="D170" s="204">
        <v>0.21257102580000001</v>
      </c>
      <c r="E170" s="188">
        <v>0.38416</v>
      </c>
      <c r="F170" s="188">
        <v>0.88151000000000002</v>
      </c>
      <c r="G170" s="188">
        <v>0.725320148</v>
      </c>
      <c r="H170" s="188">
        <v>0.62837600000000005</v>
      </c>
      <c r="I170" s="188">
        <v>7.9957133367999997</v>
      </c>
      <c r="J170" s="188">
        <v>2.41472</v>
      </c>
      <c r="K170" s="188">
        <v>1.0515802388</v>
      </c>
      <c r="L170" s="188">
        <v>1.9366717076</v>
      </c>
      <c r="M170" s="188">
        <v>1.7135550096000001</v>
      </c>
      <c r="N170" s="188">
        <v>0.97164127620000007</v>
      </c>
      <c r="O170" s="188">
        <v>1.3110527416</v>
      </c>
      <c r="P170" s="200">
        <v>20.2268714844</v>
      </c>
      <c r="Q170" s="188">
        <v>1.3719999999999999</v>
      </c>
      <c r="R170" s="188">
        <v>0.30527000000000004</v>
      </c>
      <c r="S170" s="188">
        <v>7.8370735729999996</v>
      </c>
      <c r="T170" s="188">
        <v>2.3667000000000002</v>
      </c>
      <c r="U170" s="188">
        <v>1.05301</v>
      </c>
      <c r="V170" s="188">
        <v>0.42721137059999997</v>
      </c>
      <c r="W170" s="188">
        <v>0.54880000000000007</v>
      </c>
      <c r="X170" s="188">
        <v>0.77929599999999999</v>
      </c>
      <c r="Y170" s="188">
        <v>1.201474806</v>
      </c>
      <c r="Z170" s="188">
        <v>0.48039859699999998</v>
      </c>
      <c r="AA170" s="188">
        <v>2.1144097799999999</v>
      </c>
      <c r="AB170" s="188">
        <v>5.0023637929999998</v>
      </c>
      <c r="AC170" s="200">
        <v>23.488007919600001</v>
      </c>
      <c r="AD170" s="204">
        <v>2.5827900000000001</v>
      </c>
      <c r="AE170" s="188">
        <v>0.83694579359999999</v>
      </c>
      <c r="AF170" s="188">
        <v>0.561234436</v>
      </c>
      <c r="AG170" s="188">
        <v>0.34300000000000003</v>
      </c>
      <c r="AH170" s="188">
        <v>0.81151090299999995</v>
      </c>
      <c r="AI170" s="188">
        <v>0.78889999999999993</v>
      </c>
      <c r="AJ170" s="188">
        <v>0.13719999999999999</v>
      </c>
      <c r="AK170" s="188">
        <v>1.4200199999999998</v>
      </c>
      <c r="AL170" s="188">
        <v>0.27783000000000002</v>
      </c>
      <c r="AM170" s="188">
        <v>0.50078</v>
      </c>
      <c r="AN170" s="188">
        <v>0.34300000000000003</v>
      </c>
      <c r="AO170" s="188">
        <v>0.10976</v>
      </c>
      <c r="AP170" s="323">
        <v>8.7129711325999999</v>
      </c>
      <c r="AQ170" s="188">
        <v>0.85064000000000006</v>
      </c>
      <c r="AR170" s="188">
        <v>1.0975999999999999</v>
      </c>
      <c r="AS170" s="386">
        <v>1.67727</v>
      </c>
      <c r="AT170" s="241">
        <v>3.4197357936000001</v>
      </c>
      <c r="AU170" s="385">
        <v>1.94824</v>
      </c>
      <c r="AV170" s="200">
        <f t="shared" si="29"/>
        <v>-43.02951696893922</v>
      </c>
      <c r="AW170" s="134"/>
      <c r="AX170" s="133"/>
    </row>
    <row r="171" spans="1:50" ht="20.100000000000001" customHeight="1" thickBot="1" x14ac:dyDescent="0.3">
      <c r="A171" s="285"/>
      <c r="B171" s="156"/>
      <c r="C171" s="154" t="s">
        <v>64</v>
      </c>
      <c r="D171" s="151">
        <v>3387</v>
      </c>
      <c r="E171" s="152">
        <v>5174</v>
      </c>
      <c r="F171" s="152">
        <v>4320</v>
      </c>
      <c r="G171" s="152">
        <v>3282</v>
      </c>
      <c r="H171" s="152">
        <v>3760</v>
      </c>
      <c r="I171" s="152">
        <v>3843</v>
      </c>
      <c r="J171" s="152">
        <v>3321</v>
      </c>
      <c r="K171" s="152">
        <v>3383</v>
      </c>
      <c r="L171" s="152">
        <v>4121</v>
      </c>
      <c r="M171" s="152">
        <v>4364</v>
      </c>
      <c r="N171" s="152">
        <v>3763</v>
      </c>
      <c r="O171" s="152">
        <v>3287</v>
      </c>
      <c r="P171" s="207">
        <v>46005</v>
      </c>
      <c r="Q171" s="152">
        <v>2812</v>
      </c>
      <c r="R171" s="152">
        <v>2649</v>
      </c>
      <c r="S171" s="152">
        <v>3269</v>
      </c>
      <c r="T171" s="152">
        <v>3841</v>
      </c>
      <c r="U171" s="152">
        <v>3399</v>
      </c>
      <c r="V171" s="152">
        <v>3777</v>
      </c>
      <c r="W171" s="152">
        <v>3796</v>
      </c>
      <c r="X171" s="152">
        <v>3948</v>
      </c>
      <c r="Y171" s="152">
        <v>3801</v>
      </c>
      <c r="Z171" s="152">
        <v>3393</v>
      </c>
      <c r="AA171" s="152">
        <v>3572</v>
      </c>
      <c r="AB171" s="152">
        <v>3568</v>
      </c>
      <c r="AC171" s="207">
        <v>41825</v>
      </c>
      <c r="AD171" s="151">
        <v>3786</v>
      </c>
      <c r="AE171" s="152">
        <v>3365</v>
      </c>
      <c r="AF171" s="152">
        <v>4586</v>
      </c>
      <c r="AG171" s="152">
        <v>3619</v>
      </c>
      <c r="AH171" s="152">
        <v>4558</v>
      </c>
      <c r="AI171" s="152">
        <v>4511</v>
      </c>
      <c r="AJ171" s="152">
        <v>3980</v>
      </c>
      <c r="AK171" s="152">
        <v>3821</v>
      </c>
      <c r="AL171" s="152">
        <v>3557</v>
      </c>
      <c r="AM171" s="152">
        <v>4074</v>
      </c>
      <c r="AN171" s="152">
        <v>3625</v>
      </c>
      <c r="AO171" s="152">
        <v>4994</v>
      </c>
      <c r="AP171" s="207">
        <v>48476</v>
      </c>
      <c r="AQ171" s="152">
        <v>4320</v>
      </c>
      <c r="AR171" s="152">
        <v>3771</v>
      </c>
      <c r="AS171" s="151">
        <v>5461</v>
      </c>
      <c r="AT171" s="152">
        <v>7151</v>
      </c>
      <c r="AU171" s="153">
        <v>8091</v>
      </c>
      <c r="AV171" s="291">
        <f t="shared" ref="AV171" si="30">((AU171/AT171)-1)*100</f>
        <v>13.145014683261081</v>
      </c>
      <c r="AW171" s="134"/>
      <c r="AX171" s="133"/>
    </row>
    <row r="172" spans="1:50" ht="20.100000000000001" customHeight="1" x14ac:dyDescent="0.25">
      <c r="A172" s="285"/>
      <c r="B172" s="381" t="s">
        <v>209</v>
      </c>
      <c r="C172" s="462"/>
      <c r="D172" s="401">
        <v>2854</v>
      </c>
      <c r="E172" s="248">
        <v>4546</v>
      </c>
      <c r="F172" s="248">
        <v>3803</v>
      </c>
      <c r="G172" s="248">
        <v>2743</v>
      </c>
      <c r="H172" s="248">
        <v>3396</v>
      </c>
      <c r="I172" s="248">
        <v>3329</v>
      </c>
      <c r="J172" s="248">
        <v>2805</v>
      </c>
      <c r="K172" s="248">
        <v>2991</v>
      </c>
      <c r="L172" s="248">
        <v>3697</v>
      </c>
      <c r="M172" s="248">
        <v>3947</v>
      </c>
      <c r="N172" s="248">
        <v>3427</v>
      </c>
      <c r="O172" s="248">
        <v>2775</v>
      </c>
      <c r="P172" s="247">
        <v>40313</v>
      </c>
      <c r="Q172" s="248">
        <v>2343</v>
      </c>
      <c r="R172" s="248">
        <v>2445</v>
      </c>
      <c r="S172" s="248">
        <v>2655</v>
      </c>
      <c r="T172" s="248">
        <v>3274</v>
      </c>
      <c r="U172" s="248">
        <v>3008</v>
      </c>
      <c r="V172" s="248">
        <v>3201</v>
      </c>
      <c r="W172" s="248">
        <v>3462</v>
      </c>
      <c r="X172" s="248">
        <v>3646</v>
      </c>
      <c r="Y172" s="248">
        <v>3409</v>
      </c>
      <c r="Z172" s="248">
        <v>3156</v>
      </c>
      <c r="AA172" s="248">
        <v>3204</v>
      </c>
      <c r="AB172" s="248">
        <v>3306</v>
      </c>
      <c r="AC172" s="247">
        <v>37109</v>
      </c>
      <c r="AD172" s="249">
        <v>3455</v>
      </c>
      <c r="AE172" s="248">
        <v>3129</v>
      </c>
      <c r="AF172" s="248">
        <v>4245</v>
      </c>
      <c r="AG172" s="248">
        <v>3305</v>
      </c>
      <c r="AH172" s="248">
        <v>4257</v>
      </c>
      <c r="AI172" s="248">
        <v>4251</v>
      </c>
      <c r="AJ172" s="248">
        <v>3710</v>
      </c>
      <c r="AK172" s="248">
        <v>3576</v>
      </c>
      <c r="AL172" s="248">
        <v>3352</v>
      </c>
      <c r="AM172" s="248">
        <v>3805</v>
      </c>
      <c r="AN172" s="248">
        <v>3408</v>
      </c>
      <c r="AO172" s="248">
        <v>4701</v>
      </c>
      <c r="AP172" s="247">
        <v>45194</v>
      </c>
      <c r="AQ172" s="248">
        <v>4027</v>
      </c>
      <c r="AR172" s="248">
        <v>3524</v>
      </c>
      <c r="AS172" s="394">
        <v>4788</v>
      </c>
      <c r="AT172" s="387">
        <v>6584</v>
      </c>
      <c r="AU172" s="395">
        <v>7551</v>
      </c>
      <c r="AV172" s="400">
        <f t="shared" si="29"/>
        <v>14.687120291616029</v>
      </c>
      <c r="AW172" s="134"/>
      <c r="AX172" s="133"/>
    </row>
    <row r="173" spans="1:50" ht="20.100000000000001" customHeight="1" x14ac:dyDescent="0.2">
      <c r="A173" s="285"/>
      <c r="B173" s="370"/>
      <c r="C173" s="55" t="s">
        <v>200</v>
      </c>
      <c r="D173" s="56">
        <v>1</v>
      </c>
      <c r="E173" s="39">
        <v>0</v>
      </c>
      <c r="F173" s="39">
        <v>0</v>
      </c>
      <c r="G173" s="39">
        <v>1</v>
      </c>
      <c r="H173" s="39">
        <v>2</v>
      </c>
      <c r="I173" s="39">
        <v>8</v>
      </c>
      <c r="J173" s="39">
        <v>11</v>
      </c>
      <c r="K173" s="39">
        <v>0</v>
      </c>
      <c r="L173" s="39">
        <v>1</v>
      </c>
      <c r="M173" s="39">
        <v>0</v>
      </c>
      <c r="N173" s="39">
        <v>0</v>
      </c>
      <c r="O173" s="39">
        <v>1</v>
      </c>
      <c r="P173" s="226">
        <v>25</v>
      </c>
      <c r="Q173" s="39">
        <v>4</v>
      </c>
      <c r="R173" s="39">
        <v>0</v>
      </c>
      <c r="S173" s="39">
        <v>0</v>
      </c>
      <c r="T173" s="39">
        <v>1</v>
      </c>
      <c r="U173" s="39">
        <v>16</v>
      </c>
      <c r="V173" s="39">
        <v>2</v>
      </c>
      <c r="W173" s="39">
        <v>1</v>
      </c>
      <c r="X173" s="39">
        <v>11</v>
      </c>
      <c r="Y173" s="39">
        <v>0</v>
      </c>
      <c r="Z173" s="39">
        <v>1</v>
      </c>
      <c r="AA173" s="39">
        <v>0</v>
      </c>
      <c r="AB173" s="39">
        <v>0</v>
      </c>
      <c r="AC173" s="226">
        <v>36</v>
      </c>
      <c r="AD173" s="56">
        <v>0</v>
      </c>
      <c r="AE173" s="39">
        <v>0</v>
      </c>
      <c r="AF173" s="39">
        <v>0</v>
      </c>
      <c r="AG173" s="39">
        <v>0</v>
      </c>
      <c r="AH173" s="39">
        <v>0</v>
      </c>
      <c r="AI173" s="39">
        <v>10</v>
      </c>
      <c r="AJ173" s="39">
        <v>0</v>
      </c>
      <c r="AK173" s="39">
        <v>1</v>
      </c>
      <c r="AL173" s="39">
        <v>10</v>
      </c>
      <c r="AM173" s="39">
        <v>3</v>
      </c>
      <c r="AN173" s="39">
        <v>0</v>
      </c>
      <c r="AO173" s="39">
        <v>0</v>
      </c>
      <c r="AP173" s="208">
        <v>24</v>
      </c>
      <c r="AQ173" s="39">
        <v>0</v>
      </c>
      <c r="AR173" s="39">
        <v>0</v>
      </c>
      <c r="AS173" s="236">
        <v>4</v>
      </c>
      <c r="AT173" s="29">
        <v>0</v>
      </c>
      <c r="AU173" s="67">
        <v>0</v>
      </c>
      <c r="AV173" s="208"/>
      <c r="AW173" s="134"/>
      <c r="AX173" s="133"/>
    </row>
    <row r="174" spans="1:50" ht="20.100000000000001" customHeight="1" x14ac:dyDescent="0.2">
      <c r="A174" s="285"/>
      <c r="B174" s="370"/>
      <c r="C174" s="55" t="s">
        <v>199</v>
      </c>
      <c r="D174" s="56">
        <v>80</v>
      </c>
      <c r="E174" s="39">
        <v>82</v>
      </c>
      <c r="F174" s="39">
        <v>70</v>
      </c>
      <c r="G174" s="39">
        <v>61</v>
      </c>
      <c r="H174" s="39">
        <v>27</v>
      </c>
      <c r="I174" s="39">
        <v>42</v>
      </c>
      <c r="J174" s="39">
        <v>53</v>
      </c>
      <c r="K174" s="39">
        <v>104</v>
      </c>
      <c r="L174" s="39">
        <v>184</v>
      </c>
      <c r="M174" s="39">
        <v>164</v>
      </c>
      <c r="N174" s="39">
        <v>161</v>
      </c>
      <c r="O174" s="39">
        <v>176</v>
      </c>
      <c r="P174" s="226">
        <v>1204</v>
      </c>
      <c r="Q174" s="39">
        <v>66</v>
      </c>
      <c r="R174" s="39">
        <v>45</v>
      </c>
      <c r="S174" s="39">
        <v>167</v>
      </c>
      <c r="T174" s="39">
        <v>109</v>
      </c>
      <c r="U174" s="39">
        <v>176</v>
      </c>
      <c r="V174" s="39">
        <v>137</v>
      </c>
      <c r="W174" s="39">
        <v>189</v>
      </c>
      <c r="X174" s="39">
        <v>193</v>
      </c>
      <c r="Y174" s="39">
        <v>267</v>
      </c>
      <c r="Z174" s="39">
        <v>171</v>
      </c>
      <c r="AA174" s="39">
        <v>272</v>
      </c>
      <c r="AB174" s="39">
        <v>152</v>
      </c>
      <c r="AC174" s="226">
        <v>1944</v>
      </c>
      <c r="AD174" s="56">
        <v>241</v>
      </c>
      <c r="AE174" s="39">
        <v>154</v>
      </c>
      <c r="AF174" s="39">
        <v>252</v>
      </c>
      <c r="AG174" s="39">
        <v>187</v>
      </c>
      <c r="AH174" s="39">
        <v>208</v>
      </c>
      <c r="AI174" s="39">
        <v>228</v>
      </c>
      <c r="AJ174" s="39">
        <v>247</v>
      </c>
      <c r="AK174" s="39">
        <v>246</v>
      </c>
      <c r="AL174" s="39">
        <v>293</v>
      </c>
      <c r="AM174" s="39">
        <v>227</v>
      </c>
      <c r="AN174" s="39">
        <v>247</v>
      </c>
      <c r="AO174" s="39">
        <v>247</v>
      </c>
      <c r="AP174" s="208">
        <v>2777</v>
      </c>
      <c r="AQ174" s="39">
        <v>265</v>
      </c>
      <c r="AR174" s="39">
        <v>221</v>
      </c>
      <c r="AS174" s="236">
        <v>111</v>
      </c>
      <c r="AT174" s="29">
        <v>395</v>
      </c>
      <c r="AU174" s="67">
        <v>486</v>
      </c>
      <c r="AV174" s="208">
        <f t="shared" si="29"/>
        <v>23.037974683544292</v>
      </c>
      <c r="AW174" s="134"/>
      <c r="AX174" s="133"/>
    </row>
    <row r="175" spans="1:50" ht="20.100000000000001" customHeight="1" x14ac:dyDescent="0.2">
      <c r="A175" s="285"/>
      <c r="B175" s="370"/>
      <c r="C175" s="55" t="s">
        <v>212</v>
      </c>
      <c r="D175" s="56">
        <v>2</v>
      </c>
      <c r="E175" s="39">
        <v>3</v>
      </c>
      <c r="F175" s="39">
        <v>3</v>
      </c>
      <c r="G175" s="39">
        <v>17</v>
      </c>
      <c r="H175" s="39">
        <v>6</v>
      </c>
      <c r="I175" s="39">
        <v>28</v>
      </c>
      <c r="J175" s="39">
        <v>43</v>
      </c>
      <c r="K175" s="39">
        <v>20</v>
      </c>
      <c r="L175" s="39">
        <v>6</v>
      </c>
      <c r="M175" s="39">
        <v>2</v>
      </c>
      <c r="N175" s="39">
        <v>1</v>
      </c>
      <c r="O175" s="39">
        <v>6</v>
      </c>
      <c r="P175" s="226">
        <v>137</v>
      </c>
      <c r="Q175" s="39">
        <v>2</v>
      </c>
      <c r="R175" s="39">
        <v>2</v>
      </c>
      <c r="S175" s="39">
        <v>0</v>
      </c>
      <c r="T175" s="39">
        <v>2</v>
      </c>
      <c r="U175" s="39">
        <v>8</v>
      </c>
      <c r="V175" s="39">
        <v>0</v>
      </c>
      <c r="W175" s="39">
        <v>4</v>
      </c>
      <c r="X175" s="39">
        <v>2</v>
      </c>
      <c r="Y175" s="39">
        <v>1</v>
      </c>
      <c r="Z175" s="39">
        <v>0</v>
      </c>
      <c r="AA175" s="39">
        <v>0</v>
      </c>
      <c r="AB175" s="39">
        <v>0</v>
      </c>
      <c r="AC175" s="226">
        <v>21</v>
      </c>
      <c r="AD175" s="56">
        <v>0</v>
      </c>
      <c r="AE175" s="39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  <c r="AN175" s="39">
        <v>0</v>
      </c>
      <c r="AO175" s="39">
        <v>0</v>
      </c>
      <c r="AP175" s="208">
        <v>0</v>
      </c>
      <c r="AQ175" s="39">
        <v>0</v>
      </c>
      <c r="AR175" s="39">
        <v>0</v>
      </c>
      <c r="AS175" s="236">
        <v>4</v>
      </c>
      <c r="AT175" s="29">
        <v>0</v>
      </c>
      <c r="AU175" s="67">
        <v>0</v>
      </c>
      <c r="AV175" s="208"/>
      <c r="AW175" s="134"/>
      <c r="AX175" s="133"/>
    </row>
    <row r="176" spans="1:50" ht="20.100000000000001" customHeight="1" x14ac:dyDescent="0.2">
      <c r="A176" s="285"/>
      <c r="B176" s="370"/>
      <c r="C176" s="55" t="s">
        <v>198</v>
      </c>
      <c r="D176" s="56">
        <v>235</v>
      </c>
      <c r="E176" s="39">
        <v>111</v>
      </c>
      <c r="F176" s="39">
        <v>285</v>
      </c>
      <c r="G176" s="39">
        <v>247</v>
      </c>
      <c r="H176" s="39">
        <v>145</v>
      </c>
      <c r="I176" s="39">
        <v>391</v>
      </c>
      <c r="J176" s="39">
        <v>180</v>
      </c>
      <c r="K176" s="39">
        <v>192</v>
      </c>
      <c r="L176" s="39">
        <v>219</v>
      </c>
      <c r="M176" s="39">
        <v>115</v>
      </c>
      <c r="N176" s="39">
        <v>250</v>
      </c>
      <c r="O176" s="39">
        <v>277</v>
      </c>
      <c r="P176" s="226">
        <v>2647</v>
      </c>
      <c r="Q176" s="39">
        <v>200</v>
      </c>
      <c r="R176" s="39">
        <v>143</v>
      </c>
      <c r="S176" s="39">
        <v>258</v>
      </c>
      <c r="T176" s="39">
        <v>212</v>
      </c>
      <c r="U176" s="39">
        <v>188</v>
      </c>
      <c r="V176" s="39">
        <v>318</v>
      </c>
      <c r="W176" s="39">
        <v>349</v>
      </c>
      <c r="X176" s="39">
        <v>544</v>
      </c>
      <c r="Y176" s="39">
        <v>315</v>
      </c>
      <c r="Z176" s="39">
        <v>213</v>
      </c>
      <c r="AA176" s="39">
        <v>292</v>
      </c>
      <c r="AB176" s="39">
        <v>279</v>
      </c>
      <c r="AC176" s="226">
        <v>3311</v>
      </c>
      <c r="AD176" s="56">
        <v>341</v>
      </c>
      <c r="AE176" s="39">
        <v>218</v>
      </c>
      <c r="AF176" s="39">
        <v>419</v>
      </c>
      <c r="AG176" s="39">
        <v>273</v>
      </c>
      <c r="AH176" s="39">
        <v>499</v>
      </c>
      <c r="AI176" s="39">
        <v>485</v>
      </c>
      <c r="AJ176" s="39">
        <v>469</v>
      </c>
      <c r="AK176" s="39">
        <v>392</v>
      </c>
      <c r="AL176" s="39">
        <v>359</v>
      </c>
      <c r="AM176" s="39">
        <v>386</v>
      </c>
      <c r="AN176" s="39">
        <v>258</v>
      </c>
      <c r="AO176" s="39">
        <v>288</v>
      </c>
      <c r="AP176" s="208">
        <v>4387</v>
      </c>
      <c r="AQ176" s="39">
        <v>362</v>
      </c>
      <c r="AR176" s="39">
        <v>194</v>
      </c>
      <c r="AS176" s="236">
        <v>343</v>
      </c>
      <c r="AT176" s="29">
        <v>559</v>
      </c>
      <c r="AU176" s="67">
        <v>556</v>
      </c>
      <c r="AV176" s="208">
        <f t="shared" si="29"/>
        <v>-0.53667262969588903</v>
      </c>
      <c r="AW176" s="134"/>
      <c r="AX176" s="133"/>
    </row>
    <row r="177" spans="1:50" ht="20.100000000000001" customHeight="1" x14ac:dyDescent="0.2">
      <c r="A177" s="285"/>
      <c r="B177" s="370"/>
      <c r="C177" s="55" t="s">
        <v>208</v>
      </c>
      <c r="D177" s="56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39">
        <v>0</v>
      </c>
      <c r="L177" s="39">
        <v>0</v>
      </c>
      <c r="M177" s="39">
        <v>0</v>
      </c>
      <c r="N177" s="39">
        <v>0</v>
      </c>
      <c r="O177" s="39">
        <v>0</v>
      </c>
      <c r="P177" s="226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226">
        <v>0</v>
      </c>
      <c r="AD177" s="56">
        <v>0</v>
      </c>
      <c r="AE177" s="39">
        <v>0</v>
      </c>
      <c r="AF177" s="39">
        <v>31</v>
      </c>
      <c r="AG177" s="39">
        <v>0</v>
      </c>
      <c r="AH177" s="39">
        <v>0</v>
      </c>
      <c r="AI177" s="39">
        <v>0</v>
      </c>
      <c r="AJ177" s="39">
        <v>0</v>
      </c>
      <c r="AK177" s="39">
        <v>1</v>
      </c>
      <c r="AL177" s="39">
        <v>0</v>
      </c>
      <c r="AM177" s="39">
        <v>0</v>
      </c>
      <c r="AN177" s="39">
        <v>0</v>
      </c>
      <c r="AO177" s="39">
        <v>0</v>
      </c>
      <c r="AP177" s="208">
        <v>32</v>
      </c>
      <c r="AQ177" s="39">
        <v>0</v>
      </c>
      <c r="AR177" s="39">
        <v>0</v>
      </c>
      <c r="AS177" s="236">
        <v>0</v>
      </c>
      <c r="AT177" s="29">
        <v>0</v>
      </c>
      <c r="AU177" s="67">
        <v>0</v>
      </c>
      <c r="AV177" s="208"/>
      <c r="AW177" s="134"/>
      <c r="AX177" s="133"/>
    </row>
    <row r="178" spans="1:50" ht="20.100000000000001" customHeight="1" x14ac:dyDescent="0.2">
      <c r="A178" s="285"/>
      <c r="B178" s="370"/>
      <c r="C178" s="55" t="s">
        <v>197</v>
      </c>
      <c r="D178" s="56">
        <v>107</v>
      </c>
      <c r="E178" s="39">
        <v>93</v>
      </c>
      <c r="F178" s="39">
        <v>87</v>
      </c>
      <c r="G178" s="39">
        <v>53</v>
      </c>
      <c r="H178" s="39">
        <v>67</v>
      </c>
      <c r="I178" s="39">
        <v>78</v>
      </c>
      <c r="J178" s="39">
        <v>96</v>
      </c>
      <c r="K178" s="39">
        <v>74</v>
      </c>
      <c r="L178" s="39">
        <v>111</v>
      </c>
      <c r="M178" s="39">
        <v>58</v>
      </c>
      <c r="N178" s="39">
        <v>19</v>
      </c>
      <c r="O178" s="39">
        <v>21</v>
      </c>
      <c r="P178" s="226">
        <v>864</v>
      </c>
      <c r="Q178" s="39">
        <v>15</v>
      </c>
      <c r="R178" s="39">
        <v>19</v>
      </c>
      <c r="S178" s="39">
        <v>4</v>
      </c>
      <c r="T178" s="39">
        <v>17</v>
      </c>
      <c r="U178" s="39">
        <v>20</v>
      </c>
      <c r="V178" s="39">
        <v>40</v>
      </c>
      <c r="W178" s="39">
        <v>20</v>
      </c>
      <c r="X178" s="39">
        <v>34</v>
      </c>
      <c r="Y178" s="39">
        <v>59</v>
      </c>
      <c r="Z178" s="39">
        <v>85</v>
      </c>
      <c r="AA178" s="39">
        <v>62</v>
      </c>
      <c r="AB178" s="39">
        <v>29</v>
      </c>
      <c r="AC178" s="226">
        <v>404</v>
      </c>
      <c r="AD178" s="56">
        <v>29</v>
      </c>
      <c r="AE178" s="39">
        <v>11</v>
      </c>
      <c r="AF178" s="39">
        <v>17</v>
      </c>
      <c r="AG178" s="39">
        <v>14</v>
      </c>
      <c r="AH178" s="39">
        <v>24</v>
      </c>
      <c r="AI178" s="39">
        <v>8</v>
      </c>
      <c r="AJ178" s="39">
        <v>9</v>
      </c>
      <c r="AK178" s="39">
        <v>11</v>
      </c>
      <c r="AL178" s="39">
        <v>16</v>
      </c>
      <c r="AM178" s="39">
        <v>14</v>
      </c>
      <c r="AN178" s="39">
        <v>23</v>
      </c>
      <c r="AO178" s="39">
        <v>3</v>
      </c>
      <c r="AP178" s="208">
        <v>179</v>
      </c>
      <c r="AQ178" s="39">
        <v>45</v>
      </c>
      <c r="AR178" s="39">
        <v>76</v>
      </c>
      <c r="AS178" s="236">
        <v>34</v>
      </c>
      <c r="AT178" s="29">
        <v>40</v>
      </c>
      <c r="AU178" s="67">
        <v>121</v>
      </c>
      <c r="AV178" s="208">
        <f t="shared" si="29"/>
        <v>202.5</v>
      </c>
      <c r="AW178" s="134"/>
      <c r="AX178" s="133"/>
    </row>
    <row r="179" spans="1:50" ht="20.100000000000001" customHeight="1" x14ac:dyDescent="0.2">
      <c r="A179" s="285"/>
      <c r="B179" s="370"/>
      <c r="C179" s="55" t="s">
        <v>213</v>
      </c>
      <c r="D179" s="56">
        <v>22</v>
      </c>
      <c r="E179" s="39">
        <v>9</v>
      </c>
      <c r="F179" s="39">
        <v>39</v>
      </c>
      <c r="G179" s="39">
        <v>22</v>
      </c>
      <c r="H179" s="39">
        <v>28</v>
      </c>
      <c r="I179" s="39">
        <v>13</v>
      </c>
      <c r="J179" s="39">
        <v>2</v>
      </c>
      <c r="K179" s="39">
        <v>0</v>
      </c>
      <c r="L179" s="39">
        <v>4</v>
      </c>
      <c r="M179" s="39">
        <v>0</v>
      </c>
      <c r="N179" s="39">
        <v>0</v>
      </c>
      <c r="O179" s="39">
        <v>0</v>
      </c>
      <c r="P179" s="226">
        <v>139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  <c r="Z179" s="39">
        <v>0</v>
      </c>
      <c r="AA179" s="39">
        <v>0</v>
      </c>
      <c r="AB179" s="39">
        <v>0</v>
      </c>
      <c r="AC179" s="226">
        <v>0</v>
      </c>
      <c r="AD179" s="56">
        <v>0</v>
      </c>
      <c r="AE179" s="39">
        <v>0</v>
      </c>
      <c r="AF179" s="39">
        <v>0</v>
      </c>
      <c r="AG179" s="39">
        <v>0</v>
      </c>
      <c r="AH179" s="39">
        <v>0</v>
      </c>
      <c r="AI179" s="39">
        <v>0</v>
      </c>
      <c r="AJ179" s="39">
        <v>0</v>
      </c>
      <c r="AK179" s="39">
        <v>0</v>
      </c>
      <c r="AL179" s="39">
        <v>0</v>
      </c>
      <c r="AM179" s="39">
        <v>0</v>
      </c>
      <c r="AN179" s="39">
        <v>0</v>
      </c>
      <c r="AO179" s="39">
        <v>0</v>
      </c>
      <c r="AP179" s="208">
        <v>0</v>
      </c>
      <c r="AQ179" s="39">
        <v>0</v>
      </c>
      <c r="AR179" s="39">
        <v>0</v>
      </c>
      <c r="AS179" s="236">
        <v>0</v>
      </c>
      <c r="AT179" s="29">
        <v>0</v>
      </c>
      <c r="AU179" s="67">
        <v>0</v>
      </c>
      <c r="AV179" s="208"/>
      <c r="AW179" s="134"/>
      <c r="AX179" s="133"/>
    </row>
    <row r="180" spans="1:50" ht="20.100000000000001" customHeight="1" x14ac:dyDescent="0.2">
      <c r="A180" s="285"/>
      <c r="B180" s="370"/>
      <c r="C180" s="55" t="s">
        <v>207</v>
      </c>
      <c r="D180" s="56">
        <v>0</v>
      </c>
      <c r="E180" s="39">
        <v>3</v>
      </c>
      <c r="F180" s="39">
        <v>0</v>
      </c>
      <c r="G180" s="39">
        <v>0</v>
      </c>
      <c r="H180" s="39">
        <v>4</v>
      </c>
      <c r="I180" s="39">
        <v>0</v>
      </c>
      <c r="J180" s="39">
        <v>2</v>
      </c>
      <c r="K180" s="39">
        <v>3</v>
      </c>
      <c r="L180" s="39">
        <v>0</v>
      </c>
      <c r="M180" s="39">
        <v>9</v>
      </c>
      <c r="N180" s="39">
        <v>1</v>
      </c>
      <c r="O180" s="39">
        <v>0</v>
      </c>
      <c r="P180" s="226">
        <v>22</v>
      </c>
      <c r="Q180" s="39">
        <v>1</v>
      </c>
      <c r="R180" s="39">
        <v>1</v>
      </c>
      <c r="S180" s="39">
        <v>0</v>
      </c>
      <c r="T180" s="39">
        <v>4</v>
      </c>
      <c r="U180" s="39">
        <v>5</v>
      </c>
      <c r="V180" s="39">
        <v>0</v>
      </c>
      <c r="W180" s="39">
        <v>0</v>
      </c>
      <c r="X180" s="39">
        <v>1</v>
      </c>
      <c r="Y180" s="39">
        <v>0</v>
      </c>
      <c r="Z180" s="39">
        <v>7</v>
      </c>
      <c r="AA180" s="39">
        <v>1</v>
      </c>
      <c r="AB180" s="39">
        <v>12</v>
      </c>
      <c r="AC180" s="226">
        <v>32</v>
      </c>
      <c r="AD180" s="56">
        <v>3</v>
      </c>
      <c r="AE180" s="39">
        <v>1</v>
      </c>
      <c r="AF180" s="39">
        <v>1</v>
      </c>
      <c r="AG180" s="39">
        <v>2</v>
      </c>
      <c r="AH180" s="39">
        <v>1</v>
      </c>
      <c r="AI180" s="39">
        <v>0</v>
      </c>
      <c r="AJ180" s="39">
        <v>0</v>
      </c>
      <c r="AK180" s="39">
        <v>2</v>
      </c>
      <c r="AL180" s="39">
        <v>1</v>
      </c>
      <c r="AM180" s="39">
        <v>0</v>
      </c>
      <c r="AN180" s="39">
        <v>7</v>
      </c>
      <c r="AO180" s="39">
        <v>2</v>
      </c>
      <c r="AP180" s="208">
        <v>20</v>
      </c>
      <c r="AQ180" s="39">
        <v>0</v>
      </c>
      <c r="AR180" s="39">
        <v>0</v>
      </c>
      <c r="AS180" s="236">
        <v>2</v>
      </c>
      <c r="AT180" s="29">
        <v>4</v>
      </c>
      <c r="AU180" s="67">
        <v>0</v>
      </c>
      <c r="AV180" s="208">
        <f t="shared" si="29"/>
        <v>-100</v>
      </c>
      <c r="AW180" s="134"/>
      <c r="AX180" s="133"/>
    </row>
    <row r="181" spans="1:50" ht="20.100000000000001" customHeight="1" x14ac:dyDescent="0.2">
      <c r="A181" s="285"/>
      <c r="B181" s="370"/>
      <c r="C181" s="55" t="s">
        <v>196</v>
      </c>
      <c r="D181" s="56">
        <v>411</v>
      </c>
      <c r="E181" s="39">
        <v>2435</v>
      </c>
      <c r="F181" s="39">
        <v>1448</v>
      </c>
      <c r="G181" s="39">
        <v>215</v>
      </c>
      <c r="H181" s="39">
        <v>391</v>
      </c>
      <c r="I181" s="39">
        <v>377</v>
      </c>
      <c r="J181" s="39">
        <v>8</v>
      </c>
      <c r="K181" s="39">
        <v>12</v>
      </c>
      <c r="L181" s="39">
        <v>649</v>
      </c>
      <c r="M181" s="39">
        <v>2</v>
      </c>
      <c r="N181" s="39">
        <v>4</v>
      </c>
      <c r="O181" s="39">
        <v>27</v>
      </c>
      <c r="P181" s="226">
        <v>5979</v>
      </c>
      <c r="Q181" s="39">
        <v>0</v>
      </c>
      <c r="R181" s="39">
        <v>18</v>
      </c>
      <c r="S181" s="39">
        <v>2</v>
      </c>
      <c r="T181" s="39">
        <v>11</v>
      </c>
      <c r="U181" s="39">
        <v>50</v>
      </c>
      <c r="V181" s="39">
        <v>2</v>
      </c>
      <c r="W181" s="39">
        <v>5</v>
      </c>
      <c r="X181" s="39">
        <v>4</v>
      </c>
      <c r="Y181" s="39">
        <v>4</v>
      </c>
      <c r="Z181" s="39">
        <v>120</v>
      </c>
      <c r="AA181" s="39">
        <v>29</v>
      </c>
      <c r="AB181" s="39">
        <v>41</v>
      </c>
      <c r="AC181" s="226">
        <v>286</v>
      </c>
      <c r="AD181" s="56">
        <v>0</v>
      </c>
      <c r="AE181" s="39">
        <v>224</v>
      </c>
      <c r="AF181" s="39">
        <v>58</v>
      </c>
      <c r="AG181" s="39">
        <v>10</v>
      </c>
      <c r="AH181" s="39">
        <v>12</v>
      </c>
      <c r="AI181" s="39">
        <v>14</v>
      </c>
      <c r="AJ181" s="39">
        <v>25</v>
      </c>
      <c r="AK181" s="39">
        <v>72</v>
      </c>
      <c r="AL181" s="39">
        <v>34</v>
      </c>
      <c r="AM181" s="39">
        <v>66</v>
      </c>
      <c r="AN181" s="39">
        <v>5</v>
      </c>
      <c r="AO181" s="39">
        <v>541</v>
      </c>
      <c r="AP181" s="208">
        <v>1061</v>
      </c>
      <c r="AQ181" s="39">
        <v>145</v>
      </c>
      <c r="AR181" s="39">
        <v>517</v>
      </c>
      <c r="AS181" s="236">
        <v>18</v>
      </c>
      <c r="AT181" s="29">
        <v>224</v>
      </c>
      <c r="AU181" s="67">
        <v>662</v>
      </c>
      <c r="AV181" s="208"/>
      <c r="AW181" s="134"/>
      <c r="AX181" s="133"/>
    </row>
    <row r="182" spans="1:50" ht="20.100000000000001" customHeight="1" x14ac:dyDescent="0.2">
      <c r="A182" s="285"/>
      <c r="B182" s="370"/>
      <c r="C182" s="55" t="s">
        <v>201</v>
      </c>
      <c r="D182" s="56">
        <v>1785</v>
      </c>
      <c r="E182" s="39">
        <v>1684</v>
      </c>
      <c r="F182" s="39">
        <v>1694</v>
      </c>
      <c r="G182" s="39">
        <v>1904</v>
      </c>
      <c r="H182" s="39">
        <v>2462</v>
      </c>
      <c r="I182" s="39">
        <v>2144</v>
      </c>
      <c r="J182" s="39">
        <v>2265</v>
      </c>
      <c r="K182" s="39">
        <v>2428</v>
      </c>
      <c r="L182" s="39">
        <v>2401</v>
      </c>
      <c r="M182" s="39">
        <v>3378</v>
      </c>
      <c r="N182" s="39">
        <v>2957</v>
      </c>
      <c r="O182" s="39">
        <v>2164</v>
      </c>
      <c r="P182" s="226">
        <v>27266</v>
      </c>
      <c r="Q182" s="39">
        <v>1881</v>
      </c>
      <c r="R182" s="39">
        <v>2137</v>
      </c>
      <c r="S182" s="39">
        <v>2099</v>
      </c>
      <c r="T182" s="39">
        <v>2835</v>
      </c>
      <c r="U182" s="39">
        <v>2422</v>
      </c>
      <c r="V182" s="39">
        <v>2615</v>
      </c>
      <c r="W182" s="39">
        <v>2688</v>
      </c>
      <c r="X182" s="39">
        <v>2756</v>
      </c>
      <c r="Y182" s="39">
        <v>2650</v>
      </c>
      <c r="Z182" s="39">
        <v>2461</v>
      </c>
      <c r="AA182" s="39">
        <v>2453</v>
      </c>
      <c r="AB182" s="39">
        <v>2485</v>
      </c>
      <c r="AC182" s="226">
        <v>29482</v>
      </c>
      <c r="AD182" s="56">
        <v>2761</v>
      </c>
      <c r="AE182" s="39">
        <v>2448</v>
      </c>
      <c r="AF182" s="39">
        <v>3333</v>
      </c>
      <c r="AG182" s="39">
        <v>2697</v>
      </c>
      <c r="AH182" s="39">
        <v>3429</v>
      </c>
      <c r="AI182" s="39">
        <v>3395</v>
      </c>
      <c r="AJ182" s="39">
        <v>2877</v>
      </c>
      <c r="AK182" s="39">
        <v>2758</v>
      </c>
      <c r="AL182" s="39">
        <v>2385</v>
      </c>
      <c r="AM182" s="39">
        <v>2986</v>
      </c>
      <c r="AN182" s="39">
        <v>2764</v>
      </c>
      <c r="AO182" s="39">
        <v>3436</v>
      </c>
      <c r="AP182" s="208">
        <v>35269</v>
      </c>
      <c r="AQ182" s="39">
        <v>3065</v>
      </c>
      <c r="AR182" s="39">
        <v>2405</v>
      </c>
      <c r="AS182" s="236">
        <v>4018</v>
      </c>
      <c r="AT182" s="29">
        <v>5209</v>
      </c>
      <c r="AU182" s="67">
        <v>5470</v>
      </c>
      <c r="AV182" s="208">
        <f t="shared" si="29"/>
        <v>5.010558648493002</v>
      </c>
      <c r="AW182" s="134"/>
      <c r="AX182" s="133"/>
    </row>
    <row r="183" spans="1:50" ht="20.100000000000001" customHeight="1" x14ac:dyDescent="0.2">
      <c r="A183" s="285"/>
      <c r="B183" s="370"/>
      <c r="C183" s="55" t="s">
        <v>203</v>
      </c>
      <c r="D183" s="56">
        <v>83</v>
      </c>
      <c r="E183" s="39">
        <v>83</v>
      </c>
      <c r="F183" s="39">
        <v>113</v>
      </c>
      <c r="G183" s="39">
        <v>179</v>
      </c>
      <c r="H183" s="39">
        <v>208</v>
      </c>
      <c r="I183" s="39">
        <v>151</v>
      </c>
      <c r="J183" s="39">
        <v>108</v>
      </c>
      <c r="K183" s="39">
        <v>135</v>
      </c>
      <c r="L183" s="39">
        <v>99</v>
      </c>
      <c r="M183" s="39">
        <v>31</v>
      </c>
      <c r="N183" s="39">
        <v>9</v>
      </c>
      <c r="O183" s="39">
        <v>29</v>
      </c>
      <c r="P183" s="226">
        <v>1228</v>
      </c>
      <c r="Q183" s="39">
        <v>60</v>
      </c>
      <c r="R183" s="39">
        <v>41</v>
      </c>
      <c r="S183" s="39">
        <v>28</v>
      </c>
      <c r="T183" s="39">
        <v>20</v>
      </c>
      <c r="U183" s="39">
        <v>23</v>
      </c>
      <c r="V183" s="39">
        <v>2</v>
      </c>
      <c r="W183" s="39">
        <v>2</v>
      </c>
      <c r="X183" s="39">
        <v>5</v>
      </c>
      <c r="Y183" s="39">
        <v>0</v>
      </c>
      <c r="Z183" s="39">
        <v>0</v>
      </c>
      <c r="AA183" s="39">
        <v>0</v>
      </c>
      <c r="AB183" s="39">
        <v>0</v>
      </c>
      <c r="AC183" s="226">
        <v>181</v>
      </c>
      <c r="AD183" s="56">
        <v>0</v>
      </c>
      <c r="AE183" s="39">
        <v>0</v>
      </c>
      <c r="AF183" s="39">
        <v>0</v>
      </c>
      <c r="AG183" s="39">
        <v>0</v>
      </c>
      <c r="AH183" s="39">
        <v>2</v>
      </c>
      <c r="AI183" s="39">
        <v>0</v>
      </c>
      <c r="AJ183" s="39">
        <v>0</v>
      </c>
      <c r="AK183" s="39">
        <v>0</v>
      </c>
      <c r="AL183" s="39">
        <v>0</v>
      </c>
      <c r="AM183" s="39">
        <v>1</v>
      </c>
      <c r="AN183" s="39">
        <v>0</v>
      </c>
      <c r="AO183" s="39">
        <v>0</v>
      </c>
      <c r="AP183" s="208">
        <v>3</v>
      </c>
      <c r="AQ183" s="39">
        <v>0</v>
      </c>
      <c r="AR183" s="39">
        <v>0</v>
      </c>
      <c r="AS183" s="236">
        <v>101</v>
      </c>
      <c r="AT183" s="29">
        <v>0</v>
      </c>
      <c r="AU183" s="67">
        <v>0</v>
      </c>
      <c r="AV183" s="208"/>
      <c r="AW183" s="134"/>
      <c r="AX183" s="133"/>
    </row>
    <row r="184" spans="1:50" ht="20.100000000000001" customHeight="1" x14ac:dyDescent="0.2">
      <c r="A184" s="285"/>
      <c r="B184" s="370"/>
      <c r="C184" s="55" t="s">
        <v>204</v>
      </c>
      <c r="D184" s="56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1</v>
      </c>
      <c r="P184" s="226">
        <v>1</v>
      </c>
      <c r="Q184" s="39">
        <v>0</v>
      </c>
      <c r="R184" s="39">
        <v>0</v>
      </c>
      <c r="S184" s="39">
        <v>7</v>
      </c>
      <c r="T184" s="39">
        <v>7</v>
      </c>
      <c r="U184" s="39">
        <v>18</v>
      </c>
      <c r="V184" s="39">
        <v>14</v>
      </c>
      <c r="W184" s="39">
        <v>10</v>
      </c>
      <c r="X184" s="39">
        <v>34</v>
      </c>
      <c r="Y184" s="39">
        <v>54</v>
      </c>
      <c r="Z184" s="39">
        <v>47</v>
      </c>
      <c r="AA184" s="39">
        <v>16</v>
      </c>
      <c r="AB184" s="39">
        <v>27</v>
      </c>
      <c r="AC184" s="226">
        <v>234</v>
      </c>
      <c r="AD184" s="56">
        <v>24</v>
      </c>
      <c r="AE184" s="39">
        <v>40</v>
      </c>
      <c r="AF184" s="39">
        <v>35</v>
      </c>
      <c r="AG184" s="39">
        <v>19</v>
      </c>
      <c r="AH184" s="39">
        <v>10</v>
      </c>
      <c r="AI184" s="39">
        <v>8</v>
      </c>
      <c r="AJ184" s="39">
        <v>4</v>
      </c>
      <c r="AK184" s="39">
        <v>0</v>
      </c>
      <c r="AL184" s="39">
        <v>26</v>
      </c>
      <c r="AM184" s="39">
        <v>39</v>
      </c>
      <c r="AN184" s="39">
        <v>35</v>
      </c>
      <c r="AO184" s="39">
        <v>44</v>
      </c>
      <c r="AP184" s="208">
        <v>284</v>
      </c>
      <c r="AQ184" s="39">
        <v>33</v>
      </c>
      <c r="AR184" s="39">
        <v>29</v>
      </c>
      <c r="AS184" s="236">
        <v>0</v>
      </c>
      <c r="AT184" s="29">
        <v>64</v>
      </c>
      <c r="AU184" s="67">
        <v>62</v>
      </c>
      <c r="AV184" s="208">
        <f t="shared" si="29"/>
        <v>-3.125</v>
      </c>
      <c r="AW184" s="134"/>
      <c r="AX184" s="133"/>
    </row>
    <row r="185" spans="1:50" ht="20.100000000000001" customHeight="1" x14ac:dyDescent="0.2">
      <c r="A185" s="285"/>
      <c r="B185" s="370"/>
      <c r="C185" s="55" t="s">
        <v>210</v>
      </c>
      <c r="D185" s="56">
        <v>62</v>
      </c>
      <c r="E185" s="39">
        <v>7</v>
      </c>
      <c r="F185" s="39">
        <v>14</v>
      </c>
      <c r="G185" s="39">
        <v>12</v>
      </c>
      <c r="H185" s="39">
        <v>18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226">
        <v>113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  <c r="AA185" s="39">
        <v>0</v>
      </c>
      <c r="AB185" s="39">
        <v>0</v>
      </c>
      <c r="AC185" s="226">
        <v>0</v>
      </c>
      <c r="AD185" s="56">
        <v>0</v>
      </c>
      <c r="AE185" s="39">
        <v>0</v>
      </c>
      <c r="AF185" s="39">
        <v>0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0</v>
      </c>
      <c r="AN185" s="39">
        <v>0</v>
      </c>
      <c r="AO185" s="39">
        <v>0</v>
      </c>
      <c r="AP185" s="208">
        <v>0</v>
      </c>
      <c r="AQ185" s="39">
        <v>0</v>
      </c>
      <c r="AR185" s="39">
        <v>0</v>
      </c>
      <c r="AS185" s="236">
        <v>0</v>
      </c>
      <c r="AT185" s="29">
        <v>0</v>
      </c>
      <c r="AU185" s="67">
        <v>0</v>
      </c>
      <c r="AV185" s="208"/>
      <c r="AW185" s="134"/>
      <c r="AX185" s="133"/>
    </row>
    <row r="186" spans="1:50" ht="20.100000000000001" customHeight="1" x14ac:dyDescent="0.2">
      <c r="A186" s="285"/>
      <c r="B186" s="370"/>
      <c r="C186" s="55" t="s">
        <v>205</v>
      </c>
      <c r="D186" s="56">
        <v>1</v>
      </c>
      <c r="E186" s="39">
        <v>0</v>
      </c>
      <c r="F186" s="39">
        <v>1</v>
      </c>
      <c r="G186" s="39">
        <v>0</v>
      </c>
      <c r="H186" s="39">
        <v>0</v>
      </c>
      <c r="I186" s="39">
        <v>58</v>
      </c>
      <c r="J186" s="39">
        <v>8</v>
      </c>
      <c r="K186" s="39">
        <v>8</v>
      </c>
      <c r="L186" s="39">
        <v>1</v>
      </c>
      <c r="M186" s="39">
        <v>6</v>
      </c>
      <c r="N186" s="39">
        <v>5</v>
      </c>
      <c r="O186" s="39">
        <v>24</v>
      </c>
      <c r="P186" s="226">
        <v>112</v>
      </c>
      <c r="Q186" s="39">
        <v>85</v>
      </c>
      <c r="R186" s="39">
        <v>14</v>
      </c>
      <c r="S186" s="39">
        <v>50</v>
      </c>
      <c r="T186" s="39">
        <v>14</v>
      </c>
      <c r="U186" s="39">
        <v>28</v>
      </c>
      <c r="V186" s="39">
        <v>39</v>
      </c>
      <c r="W186" s="39">
        <v>15</v>
      </c>
      <c r="X186" s="39">
        <v>21</v>
      </c>
      <c r="Y186" s="39">
        <v>21</v>
      </c>
      <c r="Z186" s="39">
        <v>11</v>
      </c>
      <c r="AA186" s="39">
        <v>13</v>
      </c>
      <c r="AB186" s="39">
        <v>39</v>
      </c>
      <c r="AC186" s="226">
        <v>350</v>
      </c>
      <c r="AD186" s="56">
        <v>1</v>
      </c>
      <c r="AE186" s="39">
        <v>1</v>
      </c>
      <c r="AF186" s="39">
        <v>33</v>
      </c>
      <c r="AG186" s="39">
        <v>36</v>
      </c>
      <c r="AH186" s="39">
        <v>19</v>
      </c>
      <c r="AI186" s="39">
        <v>44</v>
      </c>
      <c r="AJ186" s="39">
        <v>13</v>
      </c>
      <c r="AK186" s="39">
        <v>12</v>
      </c>
      <c r="AL186" s="39">
        <v>15</v>
      </c>
      <c r="AM186" s="39">
        <v>8</v>
      </c>
      <c r="AN186" s="39">
        <v>3</v>
      </c>
      <c r="AO186" s="39">
        <v>1</v>
      </c>
      <c r="AP186" s="208">
        <v>186</v>
      </c>
      <c r="AQ186" s="39">
        <v>5</v>
      </c>
      <c r="AR186" s="39">
        <v>2</v>
      </c>
      <c r="AS186" s="236">
        <v>99</v>
      </c>
      <c r="AT186" s="29">
        <v>2</v>
      </c>
      <c r="AU186" s="67">
        <v>7</v>
      </c>
      <c r="AV186" s="208">
        <f t="shared" si="29"/>
        <v>250</v>
      </c>
      <c r="AW186" s="134"/>
      <c r="AX186" s="133"/>
    </row>
    <row r="187" spans="1:50" ht="20.100000000000001" customHeight="1" x14ac:dyDescent="0.2">
      <c r="A187" s="285"/>
      <c r="B187" s="370"/>
      <c r="C187" s="55" t="s">
        <v>206</v>
      </c>
      <c r="D187" s="56">
        <v>1</v>
      </c>
      <c r="E187" s="39">
        <v>3</v>
      </c>
      <c r="F187" s="39">
        <v>9</v>
      </c>
      <c r="G187" s="39">
        <v>0</v>
      </c>
      <c r="H187" s="39">
        <v>2</v>
      </c>
      <c r="I187" s="39">
        <v>3</v>
      </c>
      <c r="J187" s="39">
        <v>6</v>
      </c>
      <c r="K187" s="39">
        <v>1</v>
      </c>
      <c r="L187" s="39">
        <v>5</v>
      </c>
      <c r="M187" s="39">
        <v>3</v>
      </c>
      <c r="N187" s="39">
        <v>2</v>
      </c>
      <c r="O187" s="39">
        <v>8</v>
      </c>
      <c r="P187" s="226">
        <v>43</v>
      </c>
      <c r="Q187" s="39">
        <v>0</v>
      </c>
      <c r="R187" s="39">
        <v>2</v>
      </c>
      <c r="S187" s="39">
        <v>5</v>
      </c>
      <c r="T187" s="39">
        <v>3</v>
      </c>
      <c r="U187" s="39">
        <v>2</v>
      </c>
      <c r="V187" s="39">
        <v>1</v>
      </c>
      <c r="W187" s="39">
        <v>0</v>
      </c>
      <c r="X187" s="39">
        <v>1</v>
      </c>
      <c r="Y187" s="39">
        <v>8</v>
      </c>
      <c r="Z187" s="39">
        <v>0</v>
      </c>
      <c r="AA187" s="39">
        <v>1</v>
      </c>
      <c r="AB187" s="39">
        <v>8</v>
      </c>
      <c r="AC187" s="226">
        <v>31</v>
      </c>
      <c r="AD187" s="56">
        <v>1</v>
      </c>
      <c r="AE187" s="39">
        <v>2</v>
      </c>
      <c r="AF187" s="39">
        <v>7</v>
      </c>
      <c r="AG187" s="39">
        <v>0</v>
      </c>
      <c r="AH187" s="39">
        <v>4</v>
      </c>
      <c r="AI187" s="39">
        <v>8</v>
      </c>
      <c r="AJ187" s="39">
        <v>4</v>
      </c>
      <c r="AK187" s="39">
        <v>1</v>
      </c>
      <c r="AL187" s="39">
        <v>2</v>
      </c>
      <c r="AM187" s="39">
        <v>3</v>
      </c>
      <c r="AN187" s="39">
        <v>2</v>
      </c>
      <c r="AO187" s="39">
        <v>1</v>
      </c>
      <c r="AP187" s="208">
        <v>35</v>
      </c>
      <c r="AQ187" s="39">
        <v>1</v>
      </c>
      <c r="AR187" s="39">
        <v>1</v>
      </c>
      <c r="AS187" s="236">
        <v>2</v>
      </c>
      <c r="AT187" s="29">
        <v>3</v>
      </c>
      <c r="AU187" s="67">
        <v>2</v>
      </c>
      <c r="AV187" s="208">
        <f t="shared" si="29"/>
        <v>-33.333333333333336</v>
      </c>
      <c r="AW187" s="134"/>
      <c r="AX187" s="133"/>
    </row>
    <row r="188" spans="1:50" ht="20.100000000000001" customHeight="1" thickBot="1" x14ac:dyDescent="0.25">
      <c r="A188" s="285"/>
      <c r="B188" s="370"/>
      <c r="C188" s="55" t="s">
        <v>202</v>
      </c>
      <c r="D188" s="56">
        <v>64</v>
      </c>
      <c r="E188" s="39">
        <v>33</v>
      </c>
      <c r="F188" s="39">
        <v>40</v>
      </c>
      <c r="G188" s="39">
        <v>32</v>
      </c>
      <c r="H188" s="39">
        <v>36</v>
      </c>
      <c r="I188" s="39">
        <v>36</v>
      </c>
      <c r="J188" s="39">
        <v>23</v>
      </c>
      <c r="K188" s="39">
        <v>14</v>
      </c>
      <c r="L188" s="39">
        <v>17</v>
      </c>
      <c r="M188" s="39">
        <v>179</v>
      </c>
      <c r="N188" s="39">
        <v>18</v>
      </c>
      <c r="O188" s="39">
        <v>41</v>
      </c>
      <c r="P188" s="226">
        <v>533</v>
      </c>
      <c r="Q188" s="39">
        <v>29</v>
      </c>
      <c r="R188" s="39">
        <v>23</v>
      </c>
      <c r="S188" s="39">
        <v>35</v>
      </c>
      <c r="T188" s="39">
        <v>39</v>
      </c>
      <c r="U188" s="39">
        <v>52</v>
      </c>
      <c r="V188" s="39">
        <v>31</v>
      </c>
      <c r="W188" s="39">
        <v>179</v>
      </c>
      <c r="X188" s="39">
        <v>40</v>
      </c>
      <c r="Y188" s="39">
        <v>30</v>
      </c>
      <c r="Z188" s="39">
        <v>40</v>
      </c>
      <c r="AA188" s="39">
        <v>65</v>
      </c>
      <c r="AB188" s="39">
        <v>234</v>
      </c>
      <c r="AC188" s="226">
        <v>797</v>
      </c>
      <c r="AD188" s="56">
        <v>54</v>
      </c>
      <c r="AE188" s="39">
        <v>30</v>
      </c>
      <c r="AF188" s="39">
        <v>59</v>
      </c>
      <c r="AG188" s="39">
        <v>67</v>
      </c>
      <c r="AH188" s="39">
        <v>49</v>
      </c>
      <c r="AI188" s="39">
        <v>51</v>
      </c>
      <c r="AJ188" s="39">
        <v>62</v>
      </c>
      <c r="AK188" s="39">
        <v>80</v>
      </c>
      <c r="AL188" s="39">
        <v>211</v>
      </c>
      <c r="AM188" s="39">
        <v>72</v>
      </c>
      <c r="AN188" s="39">
        <v>64</v>
      </c>
      <c r="AO188" s="39">
        <v>138</v>
      </c>
      <c r="AP188" s="208">
        <v>937</v>
      </c>
      <c r="AQ188" s="39">
        <v>106</v>
      </c>
      <c r="AR188" s="39">
        <v>79</v>
      </c>
      <c r="AS188" s="236">
        <v>52</v>
      </c>
      <c r="AT188" s="29">
        <v>84</v>
      </c>
      <c r="AU188" s="67">
        <v>185</v>
      </c>
      <c r="AV188" s="200">
        <f t="shared" si="29"/>
        <v>120.23809523809526</v>
      </c>
      <c r="AW188" s="134"/>
      <c r="AX188" s="133"/>
    </row>
    <row r="189" spans="1:50" ht="20.100000000000001" customHeight="1" x14ac:dyDescent="0.25">
      <c r="A189" s="285"/>
      <c r="B189" s="382" t="s">
        <v>33</v>
      </c>
      <c r="C189" s="463"/>
      <c r="D189" s="249">
        <v>533</v>
      </c>
      <c r="E189" s="248">
        <v>628</v>
      </c>
      <c r="F189" s="248">
        <v>517</v>
      </c>
      <c r="G189" s="248">
        <v>539</v>
      </c>
      <c r="H189" s="248">
        <v>364</v>
      </c>
      <c r="I189" s="248">
        <v>514</v>
      </c>
      <c r="J189" s="248">
        <v>516</v>
      </c>
      <c r="K189" s="248">
        <v>392</v>
      </c>
      <c r="L189" s="248">
        <v>424</v>
      </c>
      <c r="M189" s="248">
        <v>417</v>
      </c>
      <c r="N189" s="248">
        <v>336</v>
      </c>
      <c r="O189" s="248">
        <v>512</v>
      </c>
      <c r="P189" s="247">
        <v>5692</v>
      </c>
      <c r="Q189" s="248">
        <v>469</v>
      </c>
      <c r="R189" s="248">
        <v>204</v>
      </c>
      <c r="S189" s="248">
        <v>614</v>
      </c>
      <c r="T189" s="248">
        <v>567</v>
      </c>
      <c r="U189" s="248">
        <v>391</v>
      </c>
      <c r="V189" s="248">
        <v>576</v>
      </c>
      <c r="W189" s="248">
        <v>334</v>
      </c>
      <c r="X189" s="248">
        <v>302</v>
      </c>
      <c r="Y189" s="248">
        <v>392</v>
      </c>
      <c r="Z189" s="248">
        <v>237</v>
      </c>
      <c r="AA189" s="248">
        <v>368</v>
      </c>
      <c r="AB189" s="248">
        <v>262</v>
      </c>
      <c r="AC189" s="247">
        <v>4716</v>
      </c>
      <c r="AD189" s="249">
        <v>331</v>
      </c>
      <c r="AE189" s="248">
        <v>236</v>
      </c>
      <c r="AF189" s="248">
        <v>341</v>
      </c>
      <c r="AG189" s="248">
        <v>314</v>
      </c>
      <c r="AH189" s="248">
        <v>301</v>
      </c>
      <c r="AI189" s="248">
        <v>260</v>
      </c>
      <c r="AJ189" s="248">
        <v>270</v>
      </c>
      <c r="AK189" s="248">
        <v>245</v>
      </c>
      <c r="AL189" s="248">
        <v>205</v>
      </c>
      <c r="AM189" s="248">
        <v>269</v>
      </c>
      <c r="AN189" s="248">
        <v>217</v>
      </c>
      <c r="AO189" s="248">
        <v>293</v>
      </c>
      <c r="AP189" s="247">
        <v>3282</v>
      </c>
      <c r="AQ189" s="248">
        <v>293</v>
      </c>
      <c r="AR189" s="248">
        <v>247</v>
      </c>
      <c r="AS189" s="394">
        <v>673</v>
      </c>
      <c r="AT189" s="387">
        <v>567</v>
      </c>
      <c r="AU189" s="397">
        <v>540</v>
      </c>
      <c r="AV189" s="400">
        <f t="shared" si="29"/>
        <v>-4.7619047619047672</v>
      </c>
      <c r="AW189" s="134"/>
      <c r="AX189" s="133"/>
    </row>
    <row r="190" spans="1:50" ht="20.100000000000001" customHeight="1" x14ac:dyDescent="0.2">
      <c r="A190" s="285"/>
      <c r="B190" s="370"/>
      <c r="C190" s="55" t="s">
        <v>199</v>
      </c>
      <c r="D190" s="316">
        <v>12</v>
      </c>
      <c r="E190" s="215">
        <v>216</v>
      </c>
      <c r="F190" s="215">
        <v>10</v>
      </c>
      <c r="G190" s="215">
        <v>13</v>
      </c>
      <c r="H190" s="215">
        <v>12</v>
      </c>
      <c r="I190" s="215">
        <v>21</v>
      </c>
      <c r="J190" s="215">
        <v>17</v>
      </c>
      <c r="K190" s="215">
        <v>13</v>
      </c>
      <c r="L190" s="215">
        <v>28</v>
      </c>
      <c r="M190" s="215">
        <v>20</v>
      </c>
      <c r="N190" s="215">
        <v>3</v>
      </c>
      <c r="O190" s="215">
        <v>10</v>
      </c>
      <c r="P190" s="226">
        <v>375</v>
      </c>
      <c r="Q190" s="215">
        <v>54</v>
      </c>
      <c r="R190" s="215">
        <v>4</v>
      </c>
      <c r="S190" s="215">
        <v>21</v>
      </c>
      <c r="T190" s="215">
        <v>10</v>
      </c>
      <c r="U190" s="215">
        <v>18</v>
      </c>
      <c r="V190" s="215">
        <v>225</v>
      </c>
      <c r="W190" s="215">
        <v>20</v>
      </c>
      <c r="X190" s="215">
        <v>28</v>
      </c>
      <c r="Y190" s="215">
        <v>6</v>
      </c>
      <c r="Z190" s="215">
        <v>21</v>
      </c>
      <c r="AA190" s="215">
        <v>113</v>
      </c>
      <c r="AB190" s="215">
        <v>17</v>
      </c>
      <c r="AC190" s="226">
        <v>537</v>
      </c>
      <c r="AD190" s="316">
        <v>26</v>
      </c>
      <c r="AE190" s="215">
        <v>28</v>
      </c>
      <c r="AF190" s="215">
        <v>87</v>
      </c>
      <c r="AG190" s="215">
        <v>47</v>
      </c>
      <c r="AH190" s="215">
        <v>35</v>
      </c>
      <c r="AI190" s="215">
        <v>20</v>
      </c>
      <c r="AJ190" s="215">
        <v>23</v>
      </c>
      <c r="AK190" s="215">
        <v>32</v>
      </c>
      <c r="AL190" s="215">
        <v>15</v>
      </c>
      <c r="AM190" s="215">
        <v>23</v>
      </c>
      <c r="AN190" s="215">
        <v>9</v>
      </c>
      <c r="AO190" s="215">
        <v>55</v>
      </c>
      <c r="AP190" s="324">
        <v>400</v>
      </c>
      <c r="AQ190" s="215">
        <v>25</v>
      </c>
      <c r="AR190" s="215">
        <v>19</v>
      </c>
      <c r="AS190" s="236">
        <v>58</v>
      </c>
      <c r="AT190" s="29">
        <v>54</v>
      </c>
      <c r="AU190" s="67">
        <v>44</v>
      </c>
      <c r="AV190" s="208">
        <f t="shared" si="29"/>
        <v>-18.518518518518523</v>
      </c>
      <c r="AW190" s="134"/>
      <c r="AX190" s="133"/>
    </row>
    <row r="191" spans="1:50" ht="20.100000000000001" customHeight="1" x14ac:dyDescent="0.2">
      <c r="A191" s="285"/>
      <c r="B191" s="370"/>
      <c r="C191" s="55" t="s">
        <v>198</v>
      </c>
      <c r="D191" s="316">
        <v>412</v>
      </c>
      <c r="E191" s="215">
        <v>327</v>
      </c>
      <c r="F191" s="215">
        <v>316</v>
      </c>
      <c r="G191" s="215">
        <v>323</v>
      </c>
      <c r="H191" s="215">
        <v>285</v>
      </c>
      <c r="I191" s="215">
        <v>246</v>
      </c>
      <c r="J191" s="215">
        <v>292</v>
      </c>
      <c r="K191" s="215">
        <v>292</v>
      </c>
      <c r="L191" s="215">
        <v>262</v>
      </c>
      <c r="M191" s="215">
        <v>253</v>
      </c>
      <c r="N191" s="215">
        <v>236</v>
      </c>
      <c r="O191" s="215">
        <v>267</v>
      </c>
      <c r="P191" s="226">
        <v>3511</v>
      </c>
      <c r="Q191" s="215">
        <v>200</v>
      </c>
      <c r="R191" s="215">
        <v>128</v>
      </c>
      <c r="S191" s="215">
        <v>385</v>
      </c>
      <c r="T191" s="215">
        <v>219</v>
      </c>
      <c r="U191" s="215">
        <v>215</v>
      </c>
      <c r="V191" s="215">
        <v>192</v>
      </c>
      <c r="W191" s="215">
        <v>135</v>
      </c>
      <c r="X191" s="215">
        <v>135</v>
      </c>
      <c r="Y191" s="215">
        <v>188</v>
      </c>
      <c r="Z191" s="215">
        <v>117</v>
      </c>
      <c r="AA191" s="215">
        <v>154</v>
      </c>
      <c r="AB191" s="215">
        <v>156</v>
      </c>
      <c r="AC191" s="226">
        <v>2224</v>
      </c>
      <c r="AD191" s="316">
        <v>138</v>
      </c>
      <c r="AE191" s="215">
        <v>97</v>
      </c>
      <c r="AF191" s="215">
        <v>127</v>
      </c>
      <c r="AG191" s="215">
        <v>105</v>
      </c>
      <c r="AH191" s="215">
        <v>119</v>
      </c>
      <c r="AI191" s="215">
        <v>88</v>
      </c>
      <c r="AJ191" s="215">
        <v>108</v>
      </c>
      <c r="AK191" s="215">
        <v>92</v>
      </c>
      <c r="AL191" s="215">
        <v>77</v>
      </c>
      <c r="AM191" s="215">
        <v>138</v>
      </c>
      <c r="AN191" s="215">
        <v>128</v>
      </c>
      <c r="AO191" s="215">
        <v>127</v>
      </c>
      <c r="AP191" s="324">
        <v>1344</v>
      </c>
      <c r="AQ191" s="215">
        <v>136</v>
      </c>
      <c r="AR191" s="215">
        <v>140</v>
      </c>
      <c r="AS191" s="236">
        <v>328</v>
      </c>
      <c r="AT191" s="29">
        <v>235</v>
      </c>
      <c r="AU191" s="67">
        <v>276</v>
      </c>
      <c r="AV191" s="208">
        <f t="shared" si="29"/>
        <v>17.446808510638292</v>
      </c>
      <c r="AW191" s="134"/>
      <c r="AX191" s="133"/>
    </row>
    <row r="192" spans="1:50" ht="20.100000000000001" customHeight="1" x14ac:dyDescent="0.2">
      <c r="A192" s="285"/>
      <c r="B192" s="370"/>
      <c r="C192" s="55" t="s">
        <v>211</v>
      </c>
      <c r="D192" s="316">
        <v>0</v>
      </c>
      <c r="E192" s="215">
        <v>0</v>
      </c>
      <c r="F192" s="215">
        <v>0</v>
      </c>
      <c r="G192" s="215">
        <v>0</v>
      </c>
      <c r="H192" s="215">
        <v>0</v>
      </c>
      <c r="I192" s="215">
        <v>0</v>
      </c>
      <c r="J192" s="215">
        <v>0</v>
      </c>
      <c r="K192" s="215">
        <v>0</v>
      </c>
      <c r="L192" s="215">
        <v>0</v>
      </c>
      <c r="M192" s="215">
        <v>0</v>
      </c>
      <c r="N192" s="215">
        <v>0</v>
      </c>
      <c r="O192" s="215">
        <v>0</v>
      </c>
      <c r="P192" s="226">
        <v>0</v>
      </c>
      <c r="Q192" s="215">
        <v>1</v>
      </c>
      <c r="R192" s="215">
        <v>0</v>
      </c>
      <c r="S192" s="215">
        <v>0</v>
      </c>
      <c r="T192" s="215">
        <v>0</v>
      </c>
      <c r="U192" s="215">
        <v>0</v>
      </c>
      <c r="V192" s="215">
        <v>0</v>
      </c>
      <c r="W192" s="215">
        <v>1</v>
      </c>
      <c r="X192" s="215">
        <v>0</v>
      </c>
      <c r="Y192" s="215">
        <v>0</v>
      </c>
      <c r="Z192" s="215">
        <v>0</v>
      </c>
      <c r="AA192" s="215">
        <v>0</v>
      </c>
      <c r="AB192" s="215">
        <v>0</v>
      </c>
      <c r="AC192" s="226">
        <v>2</v>
      </c>
      <c r="AD192" s="316">
        <v>0</v>
      </c>
      <c r="AE192" s="215">
        <v>0</v>
      </c>
      <c r="AF192" s="215">
        <v>0</v>
      </c>
      <c r="AG192" s="215">
        <v>0</v>
      </c>
      <c r="AH192" s="215">
        <v>0</v>
      </c>
      <c r="AI192" s="215">
        <v>0</v>
      </c>
      <c r="AJ192" s="215">
        <v>0</v>
      </c>
      <c r="AK192" s="215">
        <v>0</v>
      </c>
      <c r="AL192" s="215">
        <v>0</v>
      </c>
      <c r="AM192" s="215">
        <v>0</v>
      </c>
      <c r="AN192" s="215">
        <v>0</v>
      </c>
      <c r="AO192" s="215">
        <v>0</v>
      </c>
      <c r="AP192" s="324">
        <v>0</v>
      </c>
      <c r="AQ192" s="215">
        <v>0</v>
      </c>
      <c r="AR192" s="215">
        <v>0</v>
      </c>
      <c r="AS192" s="236">
        <v>1</v>
      </c>
      <c r="AT192" s="29">
        <v>0</v>
      </c>
      <c r="AU192" s="67">
        <v>0</v>
      </c>
      <c r="AV192" s="208"/>
      <c r="AW192" s="134"/>
      <c r="AX192" s="133"/>
    </row>
    <row r="193" spans="1:50" ht="20.100000000000001" customHeight="1" x14ac:dyDescent="0.2">
      <c r="A193" s="285"/>
      <c r="B193" s="370"/>
      <c r="C193" s="55" t="s">
        <v>207</v>
      </c>
      <c r="D193" s="316">
        <v>0</v>
      </c>
      <c r="E193" s="215">
        <v>0</v>
      </c>
      <c r="F193" s="215">
        <v>0</v>
      </c>
      <c r="G193" s="215">
        <v>0</v>
      </c>
      <c r="H193" s="215">
        <v>0</v>
      </c>
      <c r="I193" s="215">
        <v>0</v>
      </c>
      <c r="J193" s="215">
        <v>0</v>
      </c>
      <c r="K193" s="215">
        <v>0</v>
      </c>
      <c r="L193" s="215">
        <v>0</v>
      </c>
      <c r="M193" s="215">
        <v>0</v>
      </c>
      <c r="N193" s="215">
        <v>0</v>
      </c>
      <c r="O193" s="215">
        <v>0</v>
      </c>
      <c r="P193" s="226">
        <v>0</v>
      </c>
      <c r="Q193" s="215">
        <v>0</v>
      </c>
      <c r="R193" s="215">
        <v>0</v>
      </c>
      <c r="S193" s="215">
        <v>0</v>
      </c>
      <c r="T193" s="215">
        <v>3</v>
      </c>
      <c r="U193" s="215">
        <v>1</v>
      </c>
      <c r="V193" s="215">
        <v>0</v>
      </c>
      <c r="W193" s="215">
        <v>0</v>
      </c>
      <c r="X193" s="215">
        <v>4</v>
      </c>
      <c r="Y193" s="215">
        <v>0</v>
      </c>
      <c r="Z193" s="215">
        <v>0</v>
      </c>
      <c r="AA193" s="215">
        <v>1</v>
      </c>
      <c r="AB193" s="215">
        <v>0</v>
      </c>
      <c r="AC193" s="226">
        <v>9</v>
      </c>
      <c r="AD193" s="316">
        <v>0</v>
      </c>
      <c r="AE193" s="215">
        <v>0</v>
      </c>
      <c r="AF193" s="215">
        <v>1</v>
      </c>
      <c r="AG193" s="215">
        <v>0</v>
      </c>
      <c r="AH193" s="215">
        <v>0</v>
      </c>
      <c r="AI193" s="215">
        <v>0</v>
      </c>
      <c r="AJ193" s="215">
        <v>0</v>
      </c>
      <c r="AK193" s="215">
        <v>0</v>
      </c>
      <c r="AL193" s="215">
        <v>0</v>
      </c>
      <c r="AM193" s="215">
        <v>0</v>
      </c>
      <c r="AN193" s="215">
        <v>2</v>
      </c>
      <c r="AO193" s="215">
        <v>3</v>
      </c>
      <c r="AP193" s="324">
        <v>6</v>
      </c>
      <c r="AQ193" s="215">
        <v>0</v>
      </c>
      <c r="AR193" s="215">
        <v>0</v>
      </c>
      <c r="AS193" s="236">
        <v>0</v>
      </c>
      <c r="AT193" s="29">
        <v>0</v>
      </c>
      <c r="AU193" s="67">
        <v>0</v>
      </c>
      <c r="AV193" s="208"/>
      <c r="AW193" s="134"/>
      <c r="AX193" s="133"/>
    </row>
    <row r="194" spans="1:50" ht="20.100000000000001" customHeight="1" x14ac:dyDescent="0.2">
      <c r="A194" s="285"/>
      <c r="B194" s="370"/>
      <c r="C194" s="55" t="s">
        <v>201</v>
      </c>
      <c r="D194" s="316">
        <v>76</v>
      </c>
      <c r="E194" s="215">
        <v>63</v>
      </c>
      <c r="F194" s="215">
        <v>102</v>
      </c>
      <c r="G194" s="215">
        <v>153</v>
      </c>
      <c r="H194" s="215">
        <v>60</v>
      </c>
      <c r="I194" s="215">
        <v>205</v>
      </c>
      <c r="J194" s="215">
        <v>191</v>
      </c>
      <c r="K194" s="215">
        <v>80</v>
      </c>
      <c r="L194" s="215">
        <v>119</v>
      </c>
      <c r="M194" s="215">
        <v>130</v>
      </c>
      <c r="N194" s="215">
        <v>89</v>
      </c>
      <c r="O194" s="215">
        <v>147</v>
      </c>
      <c r="P194" s="226">
        <v>1415</v>
      </c>
      <c r="Q194" s="215">
        <v>197</v>
      </c>
      <c r="R194" s="215">
        <v>70</v>
      </c>
      <c r="S194" s="215">
        <v>188</v>
      </c>
      <c r="T194" s="215">
        <v>326</v>
      </c>
      <c r="U194" s="215">
        <v>154</v>
      </c>
      <c r="V194" s="215">
        <v>157</v>
      </c>
      <c r="W194" s="215">
        <v>122</v>
      </c>
      <c r="X194" s="215">
        <v>132</v>
      </c>
      <c r="Y194" s="215">
        <v>191</v>
      </c>
      <c r="Z194" s="215">
        <v>91</v>
      </c>
      <c r="AA194" s="215">
        <v>98</v>
      </c>
      <c r="AB194" s="215">
        <v>73</v>
      </c>
      <c r="AC194" s="226">
        <v>1799</v>
      </c>
      <c r="AD194" s="316">
        <v>157</v>
      </c>
      <c r="AE194" s="215">
        <v>105</v>
      </c>
      <c r="AF194" s="215">
        <v>124</v>
      </c>
      <c r="AG194" s="215">
        <v>100</v>
      </c>
      <c r="AH194" s="215">
        <v>90</v>
      </c>
      <c r="AI194" s="215">
        <v>120</v>
      </c>
      <c r="AJ194" s="215">
        <v>135</v>
      </c>
      <c r="AK194" s="215">
        <v>118</v>
      </c>
      <c r="AL194" s="215">
        <v>111</v>
      </c>
      <c r="AM194" s="215">
        <v>105</v>
      </c>
      <c r="AN194" s="215">
        <v>77</v>
      </c>
      <c r="AO194" s="215">
        <v>107</v>
      </c>
      <c r="AP194" s="324">
        <v>1349</v>
      </c>
      <c r="AQ194" s="215">
        <v>129</v>
      </c>
      <c r="AR194" s="215">
        <v>68</v>
      </c>
      <c r="AS194" s="236">
        <v>267</v>
      </c>
      <c r="AT194" s="29">
        <v>262</v>
      </c>
      <c r="AU194" s="67">
        <v>197</v>
      </c>
      <c r="AV194" s="208">
        <f t="shared" si="29"/>
        <v>-24.809160305343514</v>
      </c>
      <c r="AW194" s="134"/>
      <c r="AX194" s="133"/>
    </row>
    <row r="195" spans="1:50" ht="20.100000000000001" customHeight="1" x14ac:dyDescent="0.2">
      <c r="A195" s="285"/>
      <c r="B195" s="370"/>
      <c r="C195" s="55" t="s">
        <v>205</v>
      </c>
      <c r="D195" s="316">
        <v>31</v>
      </c>
      <c r="E195" s="215">
        <v>19</v>
      </c>
      <c r="F195" s="215">
        <v>85</v>
      </c>
      <c r="G195" s="215">
        <v>46</v>
      </c>
      <c r="H195" s="215">
        <v>5</v>
      </c>
      <c r="I195" s="215">
        <v>26</v>
      </c>
      <c r="J195" s="215">
        <v>7</v>
      </c>
      <c r="K195" s="215">
        <v>4</v>
      </c>
      <c r="L195" s="215">
        <v>7</v>
      </c>
      <c r="M195" s="215">
        <v>2</v>
      </c>
      <c r="N195" s="215">
        <v>4</v>
      </c>
      <c r="O195" s="215">
        <v>81</v>
      </c>
      <c r="P195" s="226">
        <v>317</v>
      </c>
      <c r="Q195" s="215">
        <v>3</v>
      </c>
      <c r="R195" s="215">
        <v>0</v>
      </c>
      <c r="S195" s="215">
        <v>3</v>
      </c>
      <c r="T195" s="215">
        <v>2</v>
      </c>
      <c r="U195" s="215">
        <v>0</v>
      </c>
      <c r="V195" s="215">
        <v>0</v>
      </c>
      <c r="W195" s="215">
        <v>54</v>
      </c>
      <c r="X195" s="215">
        <v>0</v>
      </c>
      <c r="Y195" s="215">
        <v>0</v>
      </c>
      <c r="Z195" s="215">
        <v>4</v>
      </c>
      <c r="AA195" s="215">
        <v>0</v>
      </c>
      <c r="AB195" s="215">
        <v>2</v>
      </c>
      <c r="AC195" s="226">
        <v>68</v>
      </c>
      <c r="AD195" s="316">
        <v>2</v>
      </c>
      <c r="AE195" s="215">
        <v>4</v>
      </c>
      <c r="AF195" s="215">
        <v>0</v>
      </c>
      <c r="AG195" s="215">
        <v>61</v>
      </c>
      <c r="AH195" s="215">
        <v>51</v>
      </c>
      <c r="AI195" s="215">
        <v>25</v>
      </c>
      <c r="AJ195" s="215">
        <v>1</v>
      </c>
      <c r="AK195" s="215">
        <v>0</v>
      </c>
      <c r="AL195" s="215">
        <v>0</v>
      </c>
      <c r="AM195" s="215">
        <v>0</v>
      </c>
      <c r="AN195" s="215">
        <v>0</v>
      </c>
      <c r="AO195" s="215">
        <v>0</v>
      </c>
      <c r="AP195" s="324">
        <v>144</v>
      </c>
      <c r="AQ195" s="215">
        <v>0</v>
      </c>
      <c r="AR195" s="215">
        <v>15</v>
      </c>
      <c r="AS195" s="236">
        <v>3</v>
      </c>
      <c r="AT195" s="29">
        <v>6</v>
      </c>
      <c r="AU195" s="67">
        <v>15</v>
      </c>
      <c r="AV195" s="208">
        <f t="shared" si="29"/>
        <v>150</v>
      </c>
      <c r="AW195" s="134"/>
      <c r="AX195" s="133"/>
    </row>
    <row r="196" spans="1:50" ht="20.100000000000001" customHeight="1" thickBot="1" x14ac:dyDescent="0.25">
      <c r="A196" s="285"/>
      <c r="B196" s="383"/>
      <c r="C196" s="461" t="s">
        <v>206</v>
      </c>
      <c r="D196" s="204">
        <v>2</v>
      </c>
      <c r="E196" s="188">
        <v>3</v>
      </c>
      <c r="F196" s="188">
        <v>4</v>
      </c>
      <c r="G196" s="188">
        <v>4</v>
      </c>
      <c r="H196" s="188">
        <v>2</v>
      </c>
      <c r="I196" s="188">
        <v>16</v>
      </c>
      <c r="J196" s="188">
        <v>9</v>
      </c>
      <c r="K196" s="188">
        <v>3</v>
      </c>
      <c r="L196" s="188">
        <v>8</v>
      </c>
      <c r="M196" s="188">
        <v>12</v>
      </c>
      <c r="N196" s="188">
        <v>4</v>
      </c>
      <c r="O196" s="188">
        <v>7</v>
      </c>
      <c r="P196" s="297">
        <v>74</v>
      </c>
      <c r="Q196" s="188">
        <v>14</v>
      </c>
      <c r="R196" s="188">
        <v>2</v>
      </c>
      <c r="S196" s="188">
        <v>17</v>
      </c>
      <c r="T196" s="188">
        <v>7</v>
      </c>
      <c r="U196" s="188">
        <v>3</v>
      </c>
      <c r="V196" s="188">
        <v>2</v>
      </c>
      <c r="W196" s="188">
        <v>2</v>
      </c>
      <c r="X196" s="188">
        <v>3</v>
      </c>
      <c r="Y196" s="188">
        <v>7</v>
      </c>
      <c r="Z196" s="188">
        <v>4</v>
      </c>
      <c r="AA196" s="188">
        <v>2</v>
      </c>
      <c r="AB196" s="188">
        <v>14</v>
      </c>
      <c r="AC196" s="297">
        <v>77</v>
      </c>
      <c r="AD196" s="204">
        <v>8</v>
      </c>
      <c r="AE196" s="188">
        <v>2</v>
      </c>
      <c r="AF196" s="188">
        <v>2</v>
      </c>
      <c r="AG196" s="188">
        <v>1</v>
      </c>
      <c r="AH196" s="188">
        <v>6</v>
      </c>
      <c r="AI196" s="188">
        <v>7</v>
      </c>
      <c r="AJ196" s="188">
        <v>3</v>
      </c>
      <c r="AK196" s="188">
        <v>3</v>
      </c>
      <c r="AL196" s="188">
        <v>2</v>
      </c>
      <c r="AM196" s="188">
        <v>3</v>
      </c>
      <c r="AN196" s="188">
        <v>1</v>
      </c>
      <c r="AO196" s="188">
        <v>1</v>
      </c>
      <c r="AP196" s="323">
        <v>39</v>
      </c>
      <c r="AQ196" s="188">
        <v>3</v>
      </c>
      <c r="AR196" s="188">
        <v>5</v>
      </c>
      <c r="AS196" s="386">
        <v>16</v>
      </c>
      <c r="AT196" s="241">
        <v>10</v>
      </c>
      <c r="AU196" s="385">
        <v>8</v>
      </c>
      <c r="AV196" s="200">
        <f t="shared" si="29"/>
        <v>-19.999999999999996</v>
      </c>
      <c r="AW196" s="134"/>
      <c r="AX196" s="133"/>
    </row>
    <row r="197" spans="1:50" ht="20.100000000000001" customHeight="1" x14ac:dyDescent="0.25">
      <c r="A197" s="106"/>
      <c r="AW197" s="119"/>
      <c r="AX197" s="119"/>
    </row>
    <row r="198" spans="1:50" ht="20.100000000000001" customHeight="1" thickBot="1" x14ac:dyDescent="0.3">
      <c r="A198" s="106"/>
      <c r="B198" s="432" t="s">
        <v>246</v>
      </c>
      <c r="C198" s="410"/>
      <c r="AW198" s="119"/>
      <c r="AX198" s="119"/>
    </row>
    <row r="199" spans="1:50" ht="20.100000000000001" customHeight="1" x14ac:dyDescent="0.25">
      <c r="A199" s="106"/>
      <c r="B199" s="414" t="s">
        <v>159</v>
      </c>
      <c r="C199" s="415"/>
      <c r="D199" s="418">
        <v>36189.038018074803</v>
      </c>
      <c r="E199" s="419">
        <v>31308.832963621797</v>
      </c>
      <c r="F199" s="419">
        <v>35093.276307559194</v>
      </c>
      <c r="G199" s="419">
        <v>43525.140188923389</v>
      </c>
      <c r="H199" s="419">
        <v>36292.676447491198</v>
      </c>
      <c r="I199" s="419">
        <v>37984.149288372588</v>
      </c>
      <c r="J199" s="419">
        <v>45444.703443585415</v>
      </c>
      <c r="K199" s="419">
        <v>34264.406158216603</v>
      </c>
      <c r="L199" s="419">
        <v>33214.439597804601</v>
      </c>
      <c r="M199" s="419">
        <v>40435.274017608222</v>
      </c>
      <c r="N199" s="419">
        <v>35014.371481748996</v>
      </c>
      <c r="O199" s="420">
        <v>47942.131000655987</v>
      </c>
      <c r="P199" s="421">
        <v>456708.4389136628</v>
      </c>
      <c r="Q199" s="418">
        <v>38233.920439683796</v>
      </c>
      <c r="R199" s="419">
        <v>36399.417257901216</v>
      </c>
      <c r="S199" s="419">
        <v>43273.653410963205</v>
      </c>
      <c r="T199" s="419">
        <v>46224.449205248595</v>
      </c>
      <c r="U199" s="419">
        <v>47008.720544612392</v>
      </c>
      <c r="V199" s="419">
        <v>46621.008159351797</v>
      </c>
      <c r="W199" s="419">
        <v>40009.055095369396</v>
      </c>
      <c r="X199" s="419">
        <v>51039.468868088414</v>
      </c>
      <c r="Y199" s="419">
        <v>50289.003485662208</v>
      </c>
      <c r="Z199" s="419">
        <v>52899.210558305414</v>
      </c>
      <c r="AA199" s="419">
        <v>48204.908690060409</v>
      </c>
      <c r="AB199" s="420">
        <v>57424.495639538021</v>
      </c>
      <c r="AC199" s="421">
        <v>557627.31135478488</v>
      </c>
      <c r="AD199" s="418">
        <v>44089.490655030408</v>
      </c>
      <c r="AE199" s="419">
        <v>37606.220131665992</v>
      </c>
      <c r="AF199" s="419">
        <v>48205.360680905404</v>
      </c>
      <c r="AG199" s="419">
        <v>52180.44833557502</v>
      </c>
      <c r="AH199" s="419">
        <v>56390.295669898798</v>
      </c>
      <c r="AI199" s="419">
        <v>45726.814884708809</v>
      </c>
      <c r="AJ199" s="419">
        <v>47652.794064765403</v>
      </c>
      <c r="AK199" s="419">
        <v>44217.753119297602</v>
      </c>
      <c r="AL199" s="419">
        <v>45529.021237413202</v>
      </c>
      <c r="AM199" s="419">
        <v>49037.057047930801</v>
      </c>
      <c r="AN199" s="419">
        <v>47916.694351204002</v>
      </c>
      <c r="AO199" s="420">
        <v>54664.162353628009</v>
      </c>
      <c r="AP199" s="421">
        <v>573216.11253202346</v>
      </c>
      <c r="AQ199" s="418">
        <v>50423.429560936202</v>
      </c>
      <c r="AR199" s="420">
        <v>39738.160411426405</v>
      </c>
      <c r="AS199" s="235">
        <v>74633.337697585011</v>
      </c>
      <c r="AT199" s="234">
        <v>81695.710786696407</v>
      </c>
      <c r="AU199" s="388">
        <v>90161.589972362606</v>
      </c>
      <c r="AV199" s="301">
        <f t="shared" ref="AV199:AV207" si="31">((AU199/AT199)-1)*100</f>
        <v>10.362697262981403</v>
      </c>
      <c r="AW199" s="119"/>
      <c r="AX199" s="119"/>
    </row>
    <row r="200" spans="1:50" ht="20.100000000000001" customHeight="1" x14ac:dyDescent="0.2">
      <c r="A200" s="106"/>
      <c r="B200" s="416"/>
      <c r="C200" s="417" t="s">
        <v>247</v>
      </c>
      <c r="D200" s="422">
        <v>36189.038018074803</v>
      </c>
      <c r="E200" s="412">
        <v>31308.832963621797</v>
      </c>
      <c r="F200" s="412">
        <v>35093.276307559194</v>
      </c>
      <c r="G200" s="412">
        <v>43525.140188923389</v>
      </c>
      <c r="H200" s="412">
        <v>36292.676447491198</v>
      </c>
      <c r="I200" s="412">
        <v>37984.149288372588</v>
      </c>
      <c r="J200" s="412">
        <v>45444.703443585415</v>
      </c>
      <c r="K200" s="412">
        <v>34264.406158216603</v>
      </c>
      <c r="L200" s="412">
        <v>33214.439597804601</v>
      </c>
      <c r="M200" s="412">
        <v>40435.274017608222</v>
      </c>
      <c r="N200" s="412">
        <v>35014.371481748996</v>
      </c>
      <c r="O200" s="423">
        <v>47942.131000655987</v>
      </c>
      <c r="P200" s="424">
        <v>456708.4389136628</v>
      </c>
      <c r="Q200" s="422">
        <v>38233.920439683796</v>
      </c>
      <c r="R200" s="412">
        <v>36399.417257901216</v>
      </c>
      <c r="S200" s="412">
        <v>43273.653410963205</v>
      </c>
      <c r="T200" s="412">
        <v>46224.449205248595</v>
      </c>
      <c r="U200" s="412">
        <v>47008.720544612392</v>
      </c>
      <c r="V200" s="412">
        <v>46621.008159351797</v>
      </c>
      <c r="W200" s="412">
        <v>40009.055095369396</v>
      </c>
      <c r="X200" s="412">
        <v>51039.468868088414</v>
      </c>
      <c r="Y200" s="412">
        <v>50289.003485662208</v>
      </c>
      <c r="Z200" s="412">
        <v>52899.210558305414</v>
      </c>
      <c r="AA200" s="412">
        <v>48204.908690060409</v>
      </c>
      <c r="AB200" s="423">
        <v>57424.495639538021</v>
      </c>
      <c r="AC200" s="424">
        <v>557627.31135478488</v>
      </c>
      <c r="AD200" s="422">
        <v>44089.490655030408</v>
      </c>
      <c r="AE200" s="412">
        <v>37606.220131665992</v>
      </c>
      <c r="AF200" s="412">
        <v>48205.360680905404</v>
      </c>
      <c r="AG200" s="412">
        <v>52180.44833557502</v>
      </c>
      <c r="AH200" s="412">
        <v>56390.295669898798</v>
      </c>
      <c r="AI200" s="412">
        <v>45726.814884708809</v>
      </c>
      <c r="AJ200" s="412">
        <v>47652.794064765403</v>
      </c>
      <c r="AK200" s="412">
        <v>44217.753119297602</v>
      </c>
      <c r="AL200" s="412">
        <v>45529.021237413202</v>
      </c>
      <c r="AM200" s="412">
        <v>49037.057047930801</v>
      </c>
      <c r="AN200" s="412">
        <v>47916.694351204002</v>
      </c>
      <c r="AO200" s="423">
        <v>54664.162353628009</v>
      </c>
      <c r="AP200" s="424">
        <v>573216.11253202346</v>
      </c>
      <c r="AQ200" s="422">
        <v>50423.429560936202</v>
      </c>
      <c r="AR200" s="423">
        <v>39738.160411426405</v>
      </c>
      <c r="AS200" s="236">
        <v>74633.337697585011</v>
      </c>
      <c r="AT200" s="29">
        <v>81695.710786696407</v>
      </c>
      <c r="AU200" s="67">
        <v>90161.589972362606</v>
      </c>
      <c r="AV200" s="208">
        <f t="shared" si="31"/>
        <v>10.362697262981403</v>
      </c>
      <c r="AW200" s="119"/>
      <c r="AX200" s="119"/>
    </row>
    <row r="201" spans="1:50" ht="20.100000000000001" customHeight="1" x14ac:dyDescent="0.2">
      <c r="A201" s="106"/>
      <c r="B201" s="416" t="s">
        <v>161</v>
      </c>
      <c r="C201" s="417"/>
      <c r="D201" s="425">
        <v>38201.321417865489</v>
      </c>
      <c r="E201" s="413">
        <v>32598.85574911768</v>
      </c>
      <c r="F201" s="413">
        <v>38359.698496323123</v>
      </c>
      <c r="G201" s="413">
        <v>40375.998862013737</v>
      </c>
      <c r="H201" s="413">
        <v>39180.865315957541</v>
      </c>
      <c r="I201" s="413">
        <v>41556.03353784619</v>
      </c>
      <c r="J201" s="413">
        <v>40743.774837809004</v>
      </c>
      <c r="K201" s="413">
        <v>38259.614178537471</v>
      </c>
      <c r="L201" s="413">
        <v>40403.478660677349</v>
      </c>
      <c r="M201" s="413">
        <v>46223.628965717377</v>
      </c>
      <c r="N201" s="413">
        <v>39601.068154097564</v>
      </c>
      <c r="O201" s="426">
        <v>58240.294080949519</v>
      </c>
      <c r="P201" s="427">
        <v>493744.63225691201</v>
      </c>
      <c r="Q201" s="425">
        <v>38914.078359470252</v>
      </c>
      <c r="R201" s="413">
        <v>35856.499124098496</v>
      </c>
      <c r="S201" s="413">
        <v>41976.246598012971</v>
      </c>
      <c r="T201" s="413">
        <v>43009.16376058793</v>
      </c>
      <c r="U201" s="413">
        <v>45604.082222206838</v>
      </c>
      <c r="V201" s="413">
        <v>43494.957441058912</v>
      </c>
      <c r="W201" s="413">
        <v>40625.935034102084</v>
      </c>
      <c r="X201" s="413">
        <v>42686.754756663875</v>
      </c>
      <c r="Y201" s="413">
        <v>43444.895797367717</v>
      </c>
      <c r="Z201" s="413">
        <v>42177.992466340227</v>
      </c>
      <c r="AA201" s="413">
        <v>42288.410597350456</v>
      </c>
      <c r="AB201" s="426">
        <v>54434.603593813787</v>
      </c>
      <c r="AC201" s="427">
        <v>514513.61975107354</v>
      </c>
      <c r="AD201" s="425">
        <v>38838.164544887062</v>
      </c>
      <c r="AE201" s="413">
        <v>34381.237046868897</v>
      </c>
      <c r="AF201" s="413">
        <v>72591.285571343498</v>
      </c>
      <c r="AG201" s="413">
        <v>41845.029564283002</v>
      </c>
      <c r="AH201" s="413">
        <v>44887.507713713472</v>
      </c>
      <c r="AI201" s="413">
        <v>45281.200764820242</v>
      </c>
      <c r="AJ201" s="413">
        <v>43741.951473513887</v>
      </c>
      <c r="AK201" s="413">
        <v>44153.040331916876</v>
      </c>
      <c r="AL201" s="413">
        <v>45556.253048866223</v>
      </c>
      <c r="AM201" s="413">
        <v>47741.013902544473</v>
      </c>
      <c r="AN201" s="413">
        <v>45391.209906584612</v>
      </c>
      <c r="AO201" s="426">
        <v>56553.92728120531</v>
      </c>
      <c r="AP201" s="427">
        <v>557858.49400049308</v>
      </c>
      <c r="AQ201" s="425">
        <v>43999.505827119152</v>
      </c>
      <c r="AR201" s="426">
        <v>37052.534719684954</v>
      </c>
      <c r="AS201" s="236">
        <v>74770.577483568748</v>
      </c>
      <c r="AT201" s="29">
        <v>73219.401591755959</v>
      </c>
      <c r="AU201" s="67">
        <v>81052.040546804114</v>
      </c>
      <c r="AV201" s="208">
        <f t="shared" si="31"/>
        <v>10.697491081284749</v>
      </c>
      <c r="AW201" s="119"/>
      <c r="AX201" s="119"/>
    </row>
    <row r="202" spans="1:50" ht="20.100000000000001" customHeight="1" x14ac:dyDescent="0.2">
      <c r="A202" s="106"/>
      <c r="B202" s="416"/>
      <c r="C202" s="417" t="s">
        <v>248</v>
      </c>
      <c r="D202" s="422">
        <v>17920.998643642</v>
      </c>
      <c r="E202" s="412">
        <v>16035.223487131394</v>
      </c>
      <c r="F202" s="412">
        <v>17604.26929650041</v>
      </c>
      <c r="G202" s="412">
        <v>18436.028564293403</v>
      </c>
      <c r="H202" s="412">
        <v>17658.753314031408</v>
      </c>
      <c r="I202" s="412">
        <v>20450.853960070785</v>
      </c>
      <c r="J202" s="412">
        <v>20863.2014675668</v>
      </c>
      <c r="K202" s="412">
        <v>18440.3657253694</v>
      </c>
      <c r="L202" s="412">
        <v>20148.865555165219</v>
      </c>
      <c r="M202" s="412">
        <v>22600.283509815625</v>
      </c>
      <c r="N202" s="412">
        <v>20184.393266610805</v>
      </c>
      <c r="O202" s="423">
        <v>26883.60364036441</v>
      </c>
      <c r="P202" s="424">
        <v>237226.84043056169</v>
      </c>
      <c r="Q202" s="422">
        <v>19829.665856003812</v>
      </c>
      <c r="R202" s="412">
        <v>18661.0214915332</v>
      </c>
      <c r="S202" s="412">
        <v>21927.789817658202</v>
      </c>
      <c r="T202" s="412">
        <v>22900.353274743004</v>
      </c>
      <c r="U202" s="412">
        <v>22128.873083798608</v>
      </c>
      <c r="V202" s="412">
        <v>22720.387114309611</v>
      </c>
      <c r="W202" s="412">
        <v>21142.545969584415</v>
      </c>
      <c r="X202" s="412">
        <v>22473.148405170195</v>
      </c>
      <c r="Y202" s="412">
        <v>23368.296585854194</v>
      </c>
      <c r="Z202" s="412">
        <v>21447.296520668999</v>
      </c>
      <c r="AA202" s="412">
        <v>22883.272150096996</v>
      </c>
      <c r="AB202" s="423">
        <v>27857.650598411812</v>
      </c>
      <c r="AC202" s="424">
        <v>267340.30086783308</v>
      </c>
      <c r="AD202" s="422">
        <v>20985.489806114841</v>
      </c>
      <c r="AE202" s="412">
        <v>18985.169123274405</v>
      </c>
      <c r="AF202" s="412">
        <v>29119.096597550841</v>
      </c>
      <c r="AG202" s="412">
        <v>23490.636681045587</v>
      </c>
      <c r="AH202" s="412">
        <v>24498.531546141796</v>
      </c>
      <c r="AI202" s="412">
        <v>23642.772986830994</v>
      </c>
      <c r="AJ202" s="412">
        <v>23877.786194985016</v>
      </c>
      <c r="AK202" s="412">
        <v>24172.86391201062</v>
      </c>
      <c r="AL202" s="412">
        <v>24957.459255771417</v>
      </c>
      <c r="AM202" s="412">
        <v>25792.347694093805</v>
      </c>
      <c r="AN202" s="412">
        <v>25407.001046170197</v>
      </c>
      <c r="AO202" s="423">
        <v>30415.942570864987</v>
      </c>
      <c r="AP202" s="424">
        <v>292241.77026480006</v>
      </c>
      <c r="AQ202" s="422">
        <v>25733.001008296193</v>
      </c>
      <c r="AR202" s="423">
        <v>21787.543545735818</v>
      </c>
      <c r="AS202" s="236">
        <v>38490.687347537008</v>
      </c>
      <c r="AT202" s="29">
        <v>39970.658929389247</v>
      </c>
      <c r="AU202" s="67">
        <v>47520.544554032007</v>
      </c>
      <c r="AV202" s="208">
        <f t="shared" si="31"/>
        <v>18.888569332770121</v>
      </c>
      <c r="AW202" s="119"/>
      <c r="AX202" s="119"/>
    </row>
    <row r="203" spans="1:50" ht="20.100000000000001" customHeight="1" x14ac:dyDescent="0.2">
      <c r="A203" s="106"/>
      <c r="B203" s="416"/>
      <c r="C203" s="417" t="s">
        <v>249</v>
      </c>
      <c r="D203" s="422">
        <v>18168.089964090403</v>
      </c>
      <c r="E203" s="412">
        <v>14853.233783367603</v>
      </c>
      <c r="F203" s="412">
        <v>18701.995319552174</v>
      </c>
      <c r="G203" s="412">
        <v>19949.92190240122</v>
      </c>
      <c r="H203" s="412">
        <v>19466.23525505939</v>
      </c>
      <c r="I203" s="412">
        <v>19060.821716547212</v>
      </c>
      <c r="J203" s="412">
        <v>17826.003905149406</v>
      </c>
      <c r="K203" s="412">
        <v>17732.08355536899</v>
      </c>
      <c r="L203" s="412">
        <v>18229.576120943573</v>
      </c>
      <c r="M203" s="412">
        <v>21513.469914818401</v>
      </c>
      <c r="N203" s="412">
        <v>17353.244670779997</v>
      </c>
      <c r="O203" s="423">
        <v>28533.271083320178</v>
      </c>
      <c r="P203" s="424">
        <v>231387.94719139853</v>
      </c>
      <c r="Q203" s="422">
        <v>16702.352911073216</v>
      </c>
      <c r="R203" s="412">
        <v>15184.811862331604</v>
      </c>
      <c r="S203" s="412">
        <v>17914.117950178421</v>
      </c>
      <c r="T203" s="412">
        <v>17997.749751063195</v>
      </c>
      <c r="U203" s="412">
        <v>21335.741785625389</v>
      </c>
      <c r="V203" s="412">
        <v>18569.065972394797</v>
      </c>
      <c r="W203" s="412">
        <v>17215.12954325301</v>
      </c>
      <c r="X203" s="412">
        <v>17995.502189046201</v>
      </c>
      <c r="Y203" s="412">
        <v>17856.258176537202</v>
      </c>
      <c r="Z203" s="412">
        <v>18476.187332551199</v>
      </c>
      <c r="AA203" s="412">
        <v>17126.78064307601</v>
      </c>
      <c r="AB203" s="423">
        <v>23696.974844181779</v>
      </c>
      <c r="AC203" s="424">
        <v>220070.67296131203</v>
      </c>
      <c r="AD203" s="422">
        <v>15412.026590118785</v>
      </c>
      <c r="AE203" s="412">
        <v>13228.517350278997</v>
      </c>
      <c r="AF203" s="412">
        <v>41041.675029181977</v>
      </c>
      <c r="AG203" s="412">
        <v>15984.263014233202</v>
      </c>
      <c r="AH203" s="412">
        <v>17976.240746568823</v>
      </c>
      <c r="AI203" s="412">
        <v>19170.422298560799</v>
      </c>
      <c r="AJ203" s="412">
        <v>17341.763022436415</v>
      </c>
      <c r="AK203" s="412">
        <v>17430.258801455406</v>
      </c>
      <c r="AL203" s="412">
        <v>18091.368229272804</v>
      </c>
      <c r="AM203" s="412">
        <v>19372.080505762817</v>
      </c>
      <c r="AN203" s="412">
        <v>17358.319357213601</v>
      </c>
      <c r="AO203" s="423">
        <v>22842.849037249995</v>
      </c>
      <c r="AP203" s="424">
        <v>235249.78398233361</v>
      </c>
      <c r="AQ203" s="422">
        <v>15426.066129548006</v>
      </c>
      <c r="AR203" s="423">
        <v>12794.83731749861</v>
      </c>
      <c r="AS203" s="236">
        <v>31887.16477340482</v>
      </c>
      <c r="AT203" s="29">
        <v>28640.54394039778</v>
      </c>
      <c r="AU203" s="67">
        <v>28220.903447046614</v>
      </c>
      <c r="AV203" s="208">
        <f t="shared" si="31"/>
        <v>-1.4651973587668454</v>
      </c>
      <c r="AW203" s="119"/>
      <c r="AX203" s="119"/>
    </row>
    <row r="204" spans="1:50" ht="20.100000000000001" customHeight="1" x14ac:dyDescent="0.2">
      <c r="A204" s="106"/>
      <c r="B204" s="416"/>
      <c r="C204" s="417" t="s">
        <v>250</v>
      </c>
      <c r="D204" s="422">
        <v>2105.8099257230842</v>
      </c>
      <c r="E204" s="412">
        <v>1703.8778039786798</v>
      </c>
      <c r="F204" s="412">
        <v>2041.3964680805334</v>
      </c>
      <c r="G204" s="412">
        <v>1970.2971335491197</v>
      </c>
      <c r="H204" s="412">
        <v>2039.4427141766423</v>
      </c>
      <c r="I204" s="412">
        <v>2027.3281779781937</v>
      </c>
      <c r="J204" s="412">
        <v>2034.5021212227953</v>
      </c>
      <c r="K204" s="412">
        <v>2063.9016931190813</v>
      </c>
      <c r="L204" s="412">
        <v>2001.417446528553</v>
      </c>
      <c r="M204" s="412">
        <v>2080.3193127833483</v>
      </c>
      <c r="N204" s="412">
        <v>2024.0115211667635</v>
      </c>
      <c r="O204" s="423">
        <v>2777.8182095849352</v>
      </c>
      <c r="P204" s="424">
        <v>24870.122527891726</v>
      </c>
      <c r="Q204" s="422">
        <v>2338.5047031192298</v>
      </c>
      <c r="R204" s="412">
        <v>1971.3388788436944</v>
      </c>
      <c r="S204" s="412">
        <v>2088.0935690823449</v>
      </c>
      <c r="T204" s="412">
        <v>2063.5213745097362</v>
      </c>
      <c r="U204" s="412">
        <v>2088.9239897828415</v>
      </c>
      <c r="V204" s="412">
        <v>2154.6416798844989</v>
      </c>
      <c r="W204" s="412">
        <v>2211.139852219761</v>
      </c>
      <c r="X204" s="412">
        <v>2160.4102773727791</v>
      </c>
      <c r="Y204" s="412">
        <v>2163.156114236318</v>
      </c>
      <c r="Z204" s="412">
        <v>2194.122939530032</v>
      </c>
      <c r="AA204" s="412">
        <v>2217.1097072774514</v>
      </c>
      <c r="AB204" s="423">
        <v>2813.0861403301965</v>
      </c>
      <c r="AC204" s="424">
        <v>26464.049226188879</v>
      </c>
      <c r="AD204" s="422">
        <v>2378.5415129634421</v>
      </c>
      <c r="AE204" s="412">
        <v>2105.5132555554947</v>
      </c>
      <c r="AF204" s="412">
        <v>2360.57022343567</v>
      </c>
      <c r="AG204" s="412">
        <v>2303.2893792942168</v>
      </c>
      <c r="AH204" s="412">
        <v>2338.0737794328511</v>
      </c>
      <c r="AI204" s="412">
        <v>2391.7703716484561</v>
      </c>
      <c r="AJ204" s="412">
        <v>2443.2035491878578</v>
      </c>
      <c r="AK204" s="412">
        <v>2465.895585647927</v>
      </c>
      <c r="AL204" s="412">
        <v>2420.8226853820038</v>
      </c>
      <c r="AM204" s="412">
        <v>2486.7566160842566</v>
      </c>
      <c r="AN204" s="412">
        <v>2532.3643018708194</v>
      </c>
      <c r="AO204" s="423">
        <v>3196.8829814603318</v>
      </c>
      <c r="AP204" s="424">
        <v>29423.684241963325</v>
      </c>
      <c r="AQ204" s="422">
        <v>2746.4594783565531</v>
      </c>
      <c r="AR204" s="423">
        <v>2381.1477618305225</v>
      </c>
      <c r="AS204" s="236">
        <v>4309.843581962924</v>
      </c>
      <c r="AT204" s="29">
        <v>4484.0547685189367</v>
      </c>
      <c r="AU204" s="67">
        <v>5127.6072401870751</v>
      </c>
      <c r="AV204" s="208">
        <f t="shared" si="31"/>
        <v>14.352020768932338</v>
      </c>
      <c r="AW204" s="119"/>
      <c r="AX204" s="119"/>
    </row>
    <row r="205" spans="1:50" ht="20.100000000000001" customHeight="1" x14ac:dyDescent="0.2">
      <c r="A205" s="106"/>
      <c r="B205" s="416"/>
      <c r="C205" s="417" t="s">
        <v>251</v>
      </c>
      <c r="D205" s="422">
        <v>6.4228844100000035</v>
      </c>
      <c r="E205" s="412">
        <v>6.5206746399999993</v>
      </c>
      <c r="F205" s="412">
        <v>12.037412189999996</v>
      </c>
      <c r="G205" s="412">
        <v>19.751261770000006</v>
      </c>
      <c r="H205" s="412">
        <v>16.434032690099997</v>
      </c>
      <c r="I205" s="412">
        <v>17.029683250000001</v>
      </c>
      <c r="J205" s="412">
        <v>20.067343869999995</v>
      </c>
      <c r="K205" s="412">
        <v>23.263204680000005</v>
      </c>
      <c r="L205" s="412">
        <v>23.619538039999998</v>
      </c>
      <c r="M205" s="412">
        <v>29.556228300000029</v>
      </c>
      <c r="N205" s="412">
        <v>39.418695540000009</v>
      </c>
      <c r="O205" s="423">
        <v>45.601147679999983</v>
      </c>
      <c r="P205" s="424">
        <v>259.72210706010003</v>
      </c>
      <c r="Q205" s="422">
        <v>43.55488927399999</v>
      </c>
      <c r="R205" s="412">
        <v>39.326891390000043</v>
      </c>
      <c r="S205" s="412">
        <v>46.245261094000057</v>
      </c>
      <c r="T205" s="412">
        <v>47.539360272000081</v>
      </c>
      <c r="U205" s="412">
        <v>50.543363000000127</v>
      </c>
      <c r="V205" s="412">
        <v>50.862674470000002</v>
      </c>
      <c r="W205" s="412">
        <v>57.119669044900014</v>
      </c>
      <c r="X205" s="412">
        <v>57.693885074699956</v>
      </c>
      <c r="Y205" s="412">
        <v>57.18492074000001</v>
      </c>
      <c r="Z205" s="412">
        <v>60.385673589999769</v>
      </c>
      <c r="AA205" s="412">
        <v>61.248096899999723</v>
      </c>
      <c r="AB205" s="423">
        <v>66.892010889999654</v>
      </c>
      <c r="AC205" s="424">
        <v>638.59669573959945</v>
      </c>
      <c r="AD205" s="422">
        <v>62.106635689999692</v>
      </c>
      <c r="AE205" s="412">
        <v>62.037317760000185</v>
      </c>
      <c r="AF205" s="412">
        <v>69.94372117500032</v>
      </c>
      <c r="AG205" s="412">
        <v>66.840489710000043</v>
      </c>
      <c r="AH205" s="412">
        <v>74.66164156999983</v>
      </c>
      <c r="AI205" s="412">
        <v>76.235107779999908</v>
      </c>
      <c r="AJ205" s="412">
        <v>79.198706904599831</v>
      </c>
      <c r="AK205" s="412">
        <v>84.022032802915263</v>
      </c>
      <c r="AL205" s="412">
        <v>86.602878439999685</v>
      </c>
      <c r="AM205" s="412">
        <v>89.829086603599734</v>
      </c>
      <c r="AN205" s="412">
        <v>93.525201329999646</v>
      </c>
      <c r="AO205" s="423">
        <v>98.25269162999993</v>
      </c>
      <c r="AP205" s="424">
        <v>943.255511396114</v>
      </c>
      <c r="AQ205" s="422">
        <v>93.979210918400028</v>
      </c>
      <c r="AR205" s="423">
        <v>89.006094619999999</v>
      </c>
      <c r="AS205" s="236">
        <v>82.881780664000033</v>
      </c>
      <c r="AT205" s="29">
        <v>124.14395344999988</v>
      </c>
      <c r="AU205" s="67">
        <v>182.98530553840004</v>
      </c>
      <c r="AV205" s="208">
        <f t="shared" si="31"/>
        <v>47.397678624838591</v>
      </c>
      <c r="AW205" s="119"/>
      <c r="AX205" s="119"/>
    </row>
    <row r="206" spans="1:50" ht="20.100000000000001" customHeight="1" thickBot="1" x14ac:dyDescent="0.25">
      <c r="A206" s="106"/>
      <c r="B206" s="416" t="s">
        <v>193</v>
      </c>
      <c r="C206" s="417"/>
      <c r="D206" s="425">
        <v>8050.3864682343947</v>
      </c>
      <c r="E206" s="413">
        <v>7973.9654489190025</v>
      </c>
      <c r="F206" s="413">
        <v>8108.9225490827921</v>
      </c>
      <c r="G206" s="413">
        <v>8188.9375123406053</v>
      </c>
      <c r="H206" s="413">
        <v>10551.479355363588</v>
      </c>
      <c r="I206" s="413">
        <v>11432.823483973591</v>
      </c>
      <c r="J206" s="413">
        <v>9379.3025881446101</v>
      </c>
      <c r="K206" s="413">
        <v>9582.7995808063915</v>
      </c>
      <c r="L206" s="413">
        <v>9573.090181234209</v>
      </c>
      <c r="M206" s="413">
        <v>9938.0125658775869</v>
      </c>
      <c r="N206" s="413">
        <v>8512.0131365888265</v>
      </c>
      <c r="O206" s="426">
        <v>6470.4521991929869</v>
      </c>
      <c r="P206" s="427">
        <v>107762.18506975856</v>
      </c>
      <c r="Q206" s="425">
        <v>6324.3788795679984</v>
      </c>
      <c r="R206" s="413">
        <v>6774.2384112883965</v>
      </c>
      <c r="S206" s="413">
        <v>8022.1048605742071</v>
      </c>
      <c r="T206" s="413">
        <v>10361.677713349396</v>
      </c>
      <c r="U206" s="413">
        <v>9917.1241309148245</v>
      </c>
      <c r="V206" s="413">
        <v>9550.0998172716136</v>
      </c>
      <c r="W206" s="413">
        <v>7999.4616151962164</v>
      </c>
      <c r="X206" s="413">
        <v>11282.630722545407</v>
      </c>
      <c r="Y206" s="413">
        <v>10970.273809037175</v>
      </c>
      <c r="Z206" s="413">
        <v>12090.813339970797</v>
      </c>
      <c r="AA206" s="413">
        <v>12324.193523196633</v>
      </c>
      <c r="AB206" s="426">
        <v>10569.612413631006</v>
      </c>
      <c r="AC206" s="427">
        <v>116186.60923654365</v>
      </c>
      <c r="AD206" s="425">
        <v>11632.463582080567</v>
      </c>
      <c r="AE206" s="413">
        <v>10240.096932908211</v>
      </c>
      <c r="AF206" s="413">
        <v>12283.981662174661</v>
      </c>
      <c r="AG206" s="413">
        <v>10356.17024410621</v>
      </c>
      <c r="AH206" s="413">
        <v>12659.250125069029</v>
      </c>
      <c r="AI206" s="413">
        <v>10698.977364391241</v>
      </c>
      <c r="AJ206" s="413">
        <v>10390.214700459208</v>
      </c>
      <c r="AK206" s="413">
        <v>8598.3217418548084</v>
      </c>
      <c r="AL206" s="413">
        <v>8945.292405117194</v>
      </c>
      <c r="AM206" s="413">
        <v>9855.2662136822019</v>
      </c>
      <c r="AN206" s="413">
        <v>10946.09823376418</v>
      </c>
      <c r="AO206" s="426">
        <v>15066.714236788561</v>
      </c>
      <c r="AP206" s="427">
        <v>131672.84744239607</v>
      </c>
      <c r="AQ206" s="425">
        <v>12067.316945208197</v>
      </c>
      <c r="AR206" s="426">
        <v>10711.083466176795</v>
      </c>
      <c r="AS206" s="236">
        <v>13098.617290856395</v>
      </c>
      <c r="AT206" s="29">
        <v>21872.560514988778</v>
      </c>
      <c r="AU206" s="67">
        <v>22778.400411384991</v>
      </c>
      <c r="AV206" s="208">
        <f t="shared" si="31"/>
        <v>4.1414442345488522</v>
      </c>
      <c r="AW206" s="119"/>
      <c r="AX206" s="119"/>
    </row>
    <row r="207" spans="1:50" ht="20.100000000000001" customHeight="1" thickBot="1" x14ac:dyDescent="0.3">
      <c r="A207" s="106"/>
      <c r="B207" s="433" t="s">
        <v>252</v>
      </c>
      <c r="C207" s="434"/>
      <c r="D207" s="428">
        <v>82440.745904174692</v>
      </c>
      <c r="E207" s="429">
        <v>71881.654161658473</v>
      </c>
      <c r="F207" s="429">
        <v>81561.897352965112</v>
      </c>
      <c r="G207" s="429">
        <v>92090.076563277733</v>
      </c>
      <c r="H207" s="429">
        <v>86025.021118812321</v>
      </c>
      <c r="I207" s="429">
        <v>90973.006310192373</v>
      </c>
      <c r="J207" s="429">
        <v>95567.780869539027</v>
      </c>
      <c r="K207" s="429">
        <v>82106.819917560453</v>
      </c>
      <c r="L207" s="429">
        <v>83191.008439716155</v>
      </c>
      <c r="M207" s="429">
        <v>96596.915549203171</v>
      </c>
      <c r="N207" s="429">
        <v>83127.452772435383</v>
      </c>
      <c r="O207" s="430">
        <v>112652.87728079848</v>
      </c>
      <c r="P207" s="431">
        <v>1058215.2562403334</v>
      </c>
      <c r="Q207" s="428">
        <v>83472.377678722041</v>
      </c>
      <c r="R207" s="429">
        <v>79030.154793288108</v>
      </c>
      <c r="S207" s="429">
        <v>93272.004869550379</v>
      </c>
      <c r="T207" s="429">
        <v>99595.290679185913</v>
      </c>
      <c r="U207" s="429">
        <v>102529.92689773405</v>
      </c>
      <c r="V207" s="429">
        <v>99666.065417682315</v>
      </c>
      <c r="W207" s="429">
        <v>88634.451744667691</v>
      </c>
      <c r="X207" s="429">
        <v>105008.85434729769</v>
      </c>
      <c r="Y207" s="429">
        <v>104704.1730920671</v>
      </c>
      <c r="Z207" s="429">
        <v>107168.01636461644</v>
      </c>
      <c r="AA207" s="429">
        <v>102817.5128106075</v>
      </c>
      <c r="AB207" s="430">
        <v>122428.71164698282</v>
      </c>
      <c r="AC207" s="431">
        <v>1188327.5403424022</v>
      </c>
      <c r="AD207" s="428">
        <v>94560.118781998041</v>
      </c>
      <c r="AE207" s="429">
        <v>82227.554111443096</v>
      </c>
      <c r="AF207" s="429">
        <v>133080.62791442356</v>
      </c>
      <c r="AG207" s="429">
        <v>104381.64814396424</v>
      </c>
      <c r="AH207" s="429">
        <v>113937.0535086813</v>
      </c>
      <c r="AI207" s="429">
        <v>101706.99301392029</v>
      </c>
      <c r="AJ207" s="429">
        <v>101784.96023873851</v>
      </c>
      <c r="AK207" s="429">
        <v>96969.115193069272</v>
      </c>
      <c r="AL207" s="429">
        <v>100030.56669139661</v>
      </c>
      <c r="AM207" s="429">
        <v>106633.33716415748</v>
      </c>
      <c r="AN207" s="429">
        <v>104254.00249155279</v>
      </c>
      <c r="AO207" s="430">
        <v>126284.80387162187</v>
      </c>
      <c r="AP207" s="431">
        <v>1262747.4539749124</v>
      </c>
      <c r="AQ207" s="428">
        <v>106490.25233326355</v>
      </c>
      <c r="AR207" s="430">
        <v>87501.778597288154</v>
      </c>
      <c r="AS207" s="303">
        <v>162502.53247201015</v>
      </c>
      <c r="AT207" s="193">
        <v>176787.67289344114</v>
      </c>
      <c r="AU207" s="194">
        <v>193992.0309305517</v>
      </c>
      <c r="AV207" s="289">
        <f t="shared" si="31"/>
        <v>9.7316502647107672</v>
      </c>
      <c r="AW207" s="119"/>
      <c r="AX207" s="119"/>
    </row>
    <row r="208" spans="1:50" ht="20.100000000000001" customHeight="1" x14ac:dyDescent="0.2">
      <c r="A208" s="106"/>
      <c r="B208" s="409"/>
      <c r="C208" s="411"/>
      <c r="AW208" s="119"/>
      <c r="AX208" s="119"/>
    </row>
    <row r="209" spans="1:50" ht="20.100000000000001" customHeight="1" thickBot="1" x14ac:dyDescent="0.3">
      <c r="A209" s="106"/>
      <c r="B209" s="432" t="s">
        <v>253</v>
      </c>
      <c r="C209" s="410"/>
      <c r="AW209" s="119"/>
      <c r="AX209" s="119"/>
    </row>
    <row r="210" spans="1:50" ht="20.100000000000001" customHeight="1" x14ac:dyDescent="0.25">
      <c r="A210" s="106"/>
      <c r="B210" s="414" t="s">
        <v>159</v>
      </c>
      <c r="C210" s="415"/>
      <c r="D210" s="418">
        <v>6958</v>
      </c>
      <c r="E210" s="419">
        <v>6200</v>
      </c>
      <c r="F210" s="419">
        <v>7463</v>
      </c>
      <c r="G210" s="419">
        <v>7618</v>
      </c>
      <c r="H210" s="419">
        <v>7075</v>
      </c>
      <c r="I210" s="419">
        <v>7719</v>
      </c>
      <c r="J210" s="419">
        <v>8562</v>
      </c>
      <c r="K210" s="419">
        <v>8072</v>
      </c>
      <c r="L210" s="419">
        <v>8354</v>
      </c>
      <c r="M210" s="419">
        <v>9065</v>
      </c>
      <c r="N210" s="419">
        <v>8368</v>
      </c>
      <c r="O210" s="420">
        <v>9607</v>
      </c>
      <c r="P210" s="421">
        <v>95061</v>
      </c>
      <c r="Q210" s="418">
        <v>8201</v>
      </c>
      <c r="R210" s="419">
        <v>8027</v>
      </c>
      <c r="S210" s="419">
        <v>9706</v>
      </c>
      <c r="T210" s="419">
        <v>9582</v>
      </c>
      <c r="U210" s="419">
        <v>9346</v>
      </c>
      <c r="V210" s="419">
        <v>10165</v>
      </c>
      <c r="W210" s="419">
        <v>9729</v>
      </c>
      <c r="X210" s="419">
        <v>10958</v>
      </c>
      <c r="Y210" s="419">
        <v>10773</v>
      </c>
      <c r="Z210" s="419">
        <v>10544</v>
      </c>
      <c r="AA210" s="419">
        <v>10899</v>
      </c>
      <c r="AB210" s="420">
        <v>12417</v>
      </c>
      <c r="AC210" s="421">
        <v>120347</v>
      </c>
      <c r="AD210" s="418">
        <v>11337</v>
      </c>
      <c r="AE210" s="419">
        <v>10159</v>
      </c>
      <c r="AF210" s="419">
        <v>13101</v>
      </c>
      <c r="AG210" s="419">
        <v>10666</v>
      </c>
      <c r="AH210" s="419">
        <v>12752</v>
      </c>
      <c r="AI210" s="419">
        <v>11876</v>
      </c>
      <c r="AJ210" s="419">
        <v>11488</v>
      </c>
      <c r="AK210" s="419">
        <v>11746</v>
      </c>
      <c r="AL210" s="419">
        <v>10821</v>
      </c>
      <c r="AM210" s="419">
        <v>11582</v>
      </c>
      <c r="AN210" s="419">
        <v>11115</v>
      </c>
      <c r="AO210" s="420">
        <v>11097</v>
      </c>
      <c r="AP210" s="421">
        <v>137740</v>
      </c>
      <c r="AQ210" s="418">
        <v>11131</v>
      </c>
      <c r="AR210" s="420">
        <v>9501</v>
      </c>
      <c r="AS210" s="235">
        <v>16228</v>
      </c>
      <c r="AT210" s="234">
        <v>21496</v>
      </c>
      <c r="AU210" s="388">
        <v>20632</v>
      </c>
      <c r="AV210" s="301">
        <f t="shared" ref="AV210:AV218" si="32">((AU210/AT210)-1)*100</f>
        <v>-4.0193524376628265</v>
      </c>
      <c r="AW210" s="119"/>
      <c r="AX210" s="119"/>
    </row>
    <row r="211" spans="1:50" ht="20.100000000000001" customHeight="1" x14ac:dyDescent="0.2">
      <c r="A211" s="106"/>
      <c r="B211" s="416"/>
      <c r="C211" s="417" t="s">
        <v>247</v>
      </c>
      <c r="D211" s="422">
        <v>6958</v>
      </c>
      <c r="E211" s="412">
        <v>6200</v>
      </c>
      <c r="F211" s="412">
        <v>7463</v>
      </c>
      <c r="G211" s="412">
        <v>7618</v>
      </c>
      <c r="H211" s="412">
        <v>7075</v>
      </c>
      <c r="I211" s="412">
        <v>7719</v>
      </c>
      <c r="J211" s="412">
        <v>8562</v>
      </c>
      <c r="K211" s="412">
        <v>8072</v>
      </c>
      <c r="L211" s="412">
        <v>8354</v>
      </c>
      <c r="M211" s="412">
        <v>9065</v>
      </c>
      <c r="N211" s="412">
        <v>8368</v>
      </c>
      <c r="O211" s="423">
        <v>9607</v>
      </c>
      <c r="P211" s="424">
        <v>95061</v>
      </c>
      <c r="Q211" s="422">
        <v>8201</v>
      </c>
      <c r="R211" s="412">
        <v>8027</v>
      </c>
      <c r="S211" s="412">
        <v>9706</v>
      </c>
      <c r="T211" s="412">
        <v>9582</v>
      </c>
      <c r="U211" s="412">
        <v>9346</v>
      </c>
      <c r="V211" s="412">
        <v>10165</v>
      </c>
      <c r="W211" s="412">
        <v>9729</v>
      </c>
      <c r="X211" s="412">
        <v>10958</v>
      </c>
      <c r="Y211" s="412">
        <v>10773</v>
      </c>
      <c r="Z211" s="412">
        <v>10544</v>
      </c>
      <c r="AA211" s="412">
        <v>10899</v>
      </c>
      <c r="AB211" s="423">
        <v>12417</v>
      </c>
      <c r="AC211" s="424">
        <v>120347</v>
      </c>
      <c r="AD211" s="422">
        <v>11337</v>
      </c>
      <c r="AE211" s="412">
        <v>10159</v>
      </c>
      <c r="AF211" s="412">
        <v>13101</v>
      </c>
      <c r="AG211" s="412">
        <v>10666</v>
      </c>
      <c r="AH211" s="412">
        <v>12752</v>
      </c>
      <c r="AI211" s="412">
        <v>11876</v>
      </c>
      <c r="AJ211" s="412">
        <v>11488</v>
      </c>
      <c r="AK211" s="412">
        <v>11746</v>
      </c>
      <c r="AL211" s="412">
        <v>10821</v>
      </c>
      <c r="AM211" s="412">
        <v>11582</v>
      </c>
      <c r="AN211" s="412">
        <v>11115</v>
      </c>
      <c r="AO211" s="423">
        <v>11097</v>
      </c>
      <c r="AP211" s="424">
        <v>137740</v>
      </c>
      <c r="AQ211" s="422">
        <v>11131</v>
      </c>
      <c r="AR211" s="423">
        <v>9501</v>
      </c>
      <c r="AS211" s="236">
        <v>16228</v>
      </c>
      <c r="AT211" s="29">
        <v>21496</v>
      </c>
      <c r="AU211" s="67">
        <v>20632</v>
      </c>
      <c r="AV211" s="208">
        <f t="shared" si="32"/>
        <v>-4.0193524376628265</v>
      </c>
      <c r="AW211" s="119"/>
      <c r="AX211" s="119"/>
    </row>
    <row r="212" spans="1:50" ht="20.100000000000001" customHeight="1" x14ac:dyDescent="0.2">
      <c r="A212" s="106"/>
      <c r="B212" s="416" t="s">
        <v>161</v>
      </c>
      <c r="C212" s="417"/>
      <c r="D212" s="425">
        <v>5615426</v>
      </c>
      <c r="E212" s="413">
        <v>4817193</v>
      </c>
      <c r="F212" s="413">
        <v>9945141</v>
      </c>
      <c r="G212" s="413">
        <v>7402217</v>
      </c>
      <c r="H212" s="413">
        <v>7477175</v>
      </c>
      <c r="I212" s="413">
        <v>7450437</v>
      </c>
      <c r="J212" s="413">
        <v>7680142</v>
      </c>
      <c r="K212" s="413">
        <v>8086909</v>
      </c>
      <c r="L212" s="413">
        <v>8008831.3817992369</v>
      </c>
      <c r="M212" s="413">
        <v>8782532</v>
      </c>
      <c r="N212" s="413">
        <v>9525110</v>
      </c>
      <c r="O212" s="426">
        <v>11230579</v>
      </c>
      <c r="P212" s="427">
        <v>96021692.381799236</v>
      </c>
      <c r="Q212" s="425">
        <v>9887214</v>
      </c>
      <c r="R212" s="413">
        <v>9298334</v>
      </c>
      <c r="S212" s="413">
        <v>10390416</v>
      </c>
      <c r="T212" s="413">
        <v>10594056</v>
      </c>
      <c r="U212" s="413">
        <v>10885856</v>
      </c>
      <c r="V212" s="413">
        <v>10967839</v>
      </c>
      <c r="W212" s="413">
        <v>11220310</v>
      </c>
      <c r="X212" s="413">
        <v>11741289</v>
      </c>
      <c r="Y212" s="413">
        <v>11667114</v>
      </c>
      <c r="Z212" s="413">
        <v>12068691</v>
      </c>
      <c r="AA212" s="413">
        <v>11972522</v>
      </c>
      <c r="AB212" s="426">
        <v>13572106.77</v>
      </c>
      <c r="AC212" s="427">
        <v>134265747.76999998</v>
      </c>
      <c r="AD212" s="425">
        <v>11785530</v>
      </c>
      <c r="AE212" s="413">
        <v>11030172</v>
      </c>
      <c r="AF212" s="413">
        <v>12754891</v>
      </c>
      <c r="AG212" s="413">
        <v>12261471</v>
      </c>
      <c r="AH212" s="413">
        <v>12946499</v>
      </c>
      <c r="AI212" s="413">
        <v>13079560</v>
      </c>
      <c r="AJ212" s="413">
        <v>13033899</v>
      </c>
      <c r="AK212" s="413">
        <v>13513661</v>
      </c>
      <c r="AL212" s="413">
        <v>14564078</v>
      </c>
      <c r="AM212" s="413">
        <v>14044085</v>
      </c>
      <c r="AN212" s="413">
        <v>14171987</v>
      </c>
      <c r="AO212" s="426">
        <v>14621866</v>
      </c>
      <c r="AP212" s="427">
        <v>157807699</v>
      </c>
      <c r="AQ212" s="425">
        <v>13381172</v>
      </c>
      <c r="AR212" s="426">
        <v>12099472</v>
      </c>
      <c r="AS212" s="236">
        <v>19185548</v>
      </c>
      <c r="AT212" s="29">
        <v>22815702</v>
      </c>
      <c r="AU212" s="67">
        <v>25480644</v>
      </c>
      <c r="AV212" s="208">
        <f t="shared" si="32"/>
        <v>11.680298068409201</v>
      </c>
      <c r="AW212" s="119"/>
      <c r="AX212" s="119"/>
    </row>
    <row r="213" spans="1:50" ht="20.100000000000001" customHeight="1" x14ac:dyDescent="0.2">
      <c r="A213" s="106"/>
      <c r="B213" s="416"/>
      <c r="C213" s="417" t="s">
        <v>248</v>
      </c>
      <c r="D213" s="422">
        <v>521941</v>
      </c>
      <c r="E213" s="412">
        <v>494920</v>
      </c>
      <c r="F213" s="412">
        <v>583483</v>
      </c>
      <c r="G213" s="412">
        <v>584977</v>
      </c>
      <c r="H213" s="412">
        <v>604143</v>
      </c>
      <c r="I213" s="412">
        <v>639749</v>
      </c>
      <c r="J213" s="412">
        <v>645906</v>
      </c>
      <c r="K213" s="412">
        <v>639435</v>
      </c>
      <c r="L213" s="412">
        <v>677821</v>
      </c>
      <c r="M213" s="412">
        <v>722711</v>
      </c>
      <c r="N213" s="412">
        <v>678408</v>
      </c>
      <c r="O213" s="423">
        <v>906057</v>
      </c>
      <c r="P213" s="424">
        <v>7699551</v>
      </c>
      <c r="Q213" s="422">
        <v>695197</v>
      </c>
      <c r="R213" s="412">
        <v>695622</v>
      </c>
      <c r="S213" s="412">
        <v>783490</v>
      </c>
      <c r="T213" s="412">
        <v>806451</v>
      </c>
      <c r="U213" s="412">
        <v>827385</v>
      </c>
      <c r="V213" s="412">
        <v>872353</v>
      </c>
      <c r="W213" s="412">
        <v>885318</v>
      </c>
      <c r="X213" s="412">
        <v>906259</v>
      </c>
      <c r="Y213" s="412">
        <v>935257</v>
      </c>
      <c r="Z213" s="412">
        <v>946331</v>
      </c>
      <c r="AA213" s="412">
        <v>954578</v>
      </c>
      <c r="AB213" s="423">
        <v>1200042</v>
      </c>
      <c r="AC213" s="424">
        <v>10508283</v>
      </c>
      <c r="AD213" s="422">
        <v>963855</v>
      </c>
      <c r="AE213" s="412">
        <v>965596</v>
      </c>
      <c r="AF213" s="412">
        <v>1133299</v>
      </c>
      <c r="AG213" s="412">
        <v>1113745</v>
      </c>
      <c r="AH213" s="412">
        <v>1253356</v>
      </c>
      <c r="AI213" s="412">
        <v>1289281</v>
      </c>
      <c r="AJ213" s="412">
        <v>1333900</v>
      </c>
      <c r="AK213" s="412">
        <v>1544043</v>
      </c>
      <c r="AL213" s="412">
        <v>1363581</v>
      </c>
      <c r="AM213" s="412">
        <v>1432074</v>
      </c>
      <c r="AN213" s="412">
        <v>1454684</v>
      </c>
      <c r="AO213" s="423">
        <v>1706797</v>
      </c>
      <c r="AP213" s="424">
        <v>15554211</v>
      </c>
      <c r="AQ213" s="422">
        <v>1451889</v>
      </c>
      <c r="AR213" s="423">
        <v>1393241</v>
      </c>
      <c r="AS213" s="236">
        <v>1390819</v>
      </c>
      <c r="AT213" s="29">
        <v>1929451</v>
      </c>
      <c r="AU213" s="67">
        <v>2845130</v>
      </c>
      <c r="AV213" s="208">
        <f t="shared" si="32"/>
        <v>47.458007485030706</v>
      </c>
      <c r="AW213" s="119"/>
      <c r="AX213" s="119"/>
    </row>
    <row r="214" spans="1:50" ht="20.100000000000001" customHeight="1" x14ac:dyDescent="0.2">
      <c r="A214" s="106"/>
      <c r="B214" s="416"/>
      <c r="C214" s="417" t="s">
        <v>249</v>
      </c>
      <c r="D214" s="422">
        <v>462155</v>
      </c>
      <c r="E214" s="412">
        <v>425847</v>
      </c>
      <c r="F214" s="412">
        <v>529646</v>
      </c>
      <c r="G214" s="412">
        <v>513556</v>
      </c>
      <c r="H214" s="412">
        <v>524778</v>
      </c>
      <c r="I214" s="412">
        <v>503797</v>
      </c>
      <c r="J214" s="412">
        <v>512856</v>
      </c>
      <c r="K214" s="412">
        <v>508890</v>
      </c>
      <c r="L214" s="412">
        <v>542816</v>
      </c>
      <c r="M214" s="412">
        <v>582817</v>
      </c>
      <c r="N214" s="412">
        <v>524870</v>
      </c>
      <c r="O214" s="423">
        <v>689373</v>
      </c>
      <c r="P214" s="424">
        <v>6321401</v>
      </c>
      <c r="Q214" s="422">
        <v>431021</v>
      </c>
      <c r="R214" s="412">
        <v>408097</v>
      </c>
      <c r="S214" s="412">
        <v>500274</v>
      </c>
      <c r="T214" s="412">
        <v>489919</v>
      </c>
      <c r="U214" s="412">
        <v>494227</v>
      </c>
      <c r="V214" s="412">
        <v>521972</v>
      </c>
      <c r="W214" s="412">
        <v>517596</v>
      </c>
      <c r="X214" s="412">
        <v>536101</v>
      </c>
      <c r="Y214" s="412">
        <v>521888</v>
      </c>
      <c r="Z214" s="412">
        <v>512746</v>
      </c>
      <c r="AA214" s="412">
        <v>517789</v>
      </c>
      <c r="AB214" s="423">
        <v>625475</v>
      </c>
      <c r="AC214" s="424">
        <v>6077105</v>
      </c>
      <c r="AD214" s="422">
        <v>425057</v>
      </c>
      <c r="AE214" s="412">
        <v>394514</v>
      </c>
      <c r="AF214" s="412">
        <v>511467</v>
      </c>
      <c r="AG214" s="412">
        <v>447701</v>
      </c>
      <c r="AH214" s="412">
        <v>509390</v>
      </c>
      <c r="AI214" s="412">
        <v>491126</v>
      </c>
      <c r="AJ214" s="412">
        <v>494546</v>
      </c>
      <c r="AK214" s="412">
        <v>511544</v>
      </c>
      <c r="AL214" s="412">
        <v>487094</v>
      </c>
      <c r="AM214" s="412">
        <v>514006</v>
      </c>
      <c r="AN214" s="412">
        <v>500719</v>
      </c>
      <c r="AO214" s="423">
        <v>573947</v>
      </c>
      <c r="AP214" s="424">
        <v>5861111</v>
      </c>
      <c r="AQ214" s="422">
        <v>414064</v>
      </c>
      <c r="AR214" s="423">
        <v>367403</v>
      </c>
      <c r="AS214" s="236">
        <v>839118</v>
      </c>
      <c r="AT214" s="29">
        <v>819571</v>
      </c>
      <c r="AU214" s="67">
        <v>781467</v>
      </c>
      <c r="AV214" s="208">
        <f t="shared" si="32"/>
        <v>-4.6492616258994035</v>
      </c>
      <c r="AW214" s="119"/>
      <c r="AX214" s="119"/>
    </row>
    <row r="215" spans="1:50" ht="20.100000000000001" customHeight="1" x14ac:dyDescent="0.2">
      <c r="A215" s="106"/>
      <c r="B215" s="416"/>
      <c r="C215" s="417" t="s">
        <v>250</v>
      </c>
      <c r="D215" s="422">
        <v>4372333</v>
      </c>
      <c r="E215" s="412">
        <v>3687020</v>
      </c>
      <c r="F215" s="412">
        <v>8148708</v>
      </c>
      <c r="G215" s="412">
        <v>4536613</v>
      </c>
      <c r="H215" s="412">
        <v>4689460</v>
      </c>
      <c r="I215" s="412">
        <v>4703240</v>
      </c>
      <c r="J215" s="412">
        <v>4655272</v>
      </c>
      <c r="K215" s="412">
        <v>4761501</v>
      </c>
      <c r="L215" s="412">
        <v>4650110.3817992369</v>
      </c>
      <c r="M215" s="412">
        <v>4795691</v>
      </c>
      <c r="N215" s="412">
        <v>4635458</v>
      </c>
      <c r="O215" s="423">
        <v>5527859</v>
      </c>
      <c r="P215" s="424">
        <v>59163265.381799236</v>
      </c>
      <c r="Q215" s="422">
        <v>5031939</v>
      </c>
      <c r="R215" s="412">
        <v>4424105</v>
      </c>
      <c r="S215" s="412">
        <v>4506273</v>
      </c>
      <c r="T215" s="412">
        <v>4649195</v>
      </c>
      <c r="U215" s="412">
        <v>4843166</v>
      </c>
      <c r="V215" s="412">
        <v>4989608</v>
      </c>
      <c r="W215" s="412">
        <v>5008574</v>
      </c>
      <c r="X215" s="412">
        <v>5004716</v>
      </c>
      <c r="Y215" s="412">
        <v>5027427</v>
      </c>
      <c r="Z215" s="412">
        <v>5089326</v>
      </c>
      <c r="AA215" s="412">
        <v>5114862</v>
      </c>
      <c r="AB215" s="423">
        <v>6353890.7699999996</v>
      </c>
      <c r="AC215" s="424">
        <v>60043081.769999996</v>
      </c>
      <c r="AD215" s="422">
        <v>5257355</v>
      </c>
      <c r="AE215" s="412">
        <v>4682971</v>
      </c>
      <c r="AF215" s="412">
        <v>5414311</v>
      </c>
      <c r="AG215" s="412">
        <v>5327620</v>
      </c>
      <c r="AH215" s="412">
        <v>5417935</v>
      </c>
      <c r="AI215" s="412">
        <v>5584068</v>
      </c>
      <c r="AJ215" s="412">
        <v>5554553</v>
      </c>
      <c r="AK215" s="412">
        <v>5453432</v>
      </c>
      <c r="AL215" s="412">
        <v>6577303</v>
      </c>
      <c r="AM215" s="412">
        <v>5602235</v>
      </c>
      <c r="AN215" s="412">
        <v>5856124</v>
      </c>
      <c r="AO215" s="423">
        <v>6477363</v>
      </c>
      <c r="AP215" s="424">
        <v>67205270</v>
      </c>
      <c r="AQ215" s="422">
        <v>6235335</v>
      </c>
      <c r="AR215" s="423">
        <v>5304289</v>
      </c>
      <c r="AS215" s="236">
        <v>9456044</v>
      </c>
      <c r="AT215" s="29">
        <v>9940326</v>
      </c>
      <c r="AU215" s="67">
        <v>11539624</v>
      </c>
      <c r="AV215" s="208">
        <f t="shared" si="32"/>
        <v>16.088989435557743</v>
      </c>
      <c r="AW215" s="119"/>
      <c r="AX215" s="119"/>
    </row>
    <row r="216" spans="1:50" ht="20.100000000000001" customHeight="1" x14ac:dyDescent="0.2">
      <c r="A216" s="106"/>
      <c r="B216" s="416"/>
      <c r="C216" s="417" t="s">
        <v>251</v>
      </c>
      <c r="D216" s="422">
        <v>258997</v>
      </c>
      <c r="E216" s="412">
        <v>209406</v>
      </c>
      <c r="F216" s="412">
        <v>683304</v>
      </c>
      <c r="G216" s="412">
        <v>1767071</v>
      </c>
      <c r="H216" s="412">
        <v>1658794</v>
      </c>
      <c r="I216" s="412">
        <v>1603651</v>
      </c>
      <c r="J216" s="412">
        <v>1866108</v>
      </c>
      <c r="K216" s="412">
        <v>2177083</v>
      </c>
      <c r="L216" s="412">
        <v>2138084</v>
      </c>
      <c r="M216" s="412">
        <v>2681313</v>
      </c>
      <c r="N216" s="412">
        <v>3686374</v>
      </c>
      <c r="O216" s="423">
        <v>4107290</v>
      </c>
      <c r="P216" s="424">
        <v>22837475</v>
      </c>
      <c r="Q216" s="422">
        <v>3729057</v>
      </c>
      <c r="R216" s="412">
        <v>3770510</v>
      </c>
      <c r="S216" s="412">
        <v>4600379</v>
      </c>
      <c r="T216" s="412">
        <v>4648491</v>
      </c>
      <c r="U216" s="412">
        <v>4721078</v>
      </c>
      <c r="V216" s="412">
        <v>4583906</v>
      </c>
      <c r="W216" s="412">
        <v>4808822</v>
      </c>
      <c r="X216" s="412">
        <v>5294213</v>
      </c>
      <c r="Y216" s="412">
        <v>5182542</v>
      </c>
      <c r="Z216" s="412">
        <v>5520288</v>
      </c>
      <c r="AA216" s="412">
        <v>5385293</v>
      </c>
      <c r="AB216" s="423">
        <v>5392699</v>
      </c>
      <c r="AC216" s="424">
        <v>57637278</v>
      </c>
      <c r="AD216" s="422">
        <v>5139263</v>
      </c>
      <c r="AE216" s="412">
        <v>4987091</v>
      </c>
      <c r="AF216" s="412">
        <v>5695814</v>
      </c>
      <c r="AG216" s="412">
        <v>5372405</v>
      </c>
      <c r="AH216" s="412">
        <v>5765818</v>
      </c>
      <c r="AI216" s="412">
        <v>5715085</v>
      </c>
      <c r="AJ216" s="412">
        <v>5650900</v>
      </c>
      <c r="AK216" s="412">
        <v>6004642</v>
      </c>
      <c r="AL216" s="412">
        <v>6136100</v>
      </c>
      <c r="AM216" s="412">
        <v>6495770</v>
      </c>
      <c r="AN216" s="412">
        <v>6360460</v>
      </c>
      <c r="AO216" s="423">
        <v>5863759</v>
      </c>
      <c r="AP216" s="424">
        <v>69187107</v>
      </c>
      <c r="AQ216" s="422">
        <v>5279884</v>
      </c>
      <c r="AR216" s="423">
        <v>5034539</v>
      </c>
      <c r="AS216" s="236">
        <v>7499567</v>
      </c>
      <c r="AT216" s="29">
        <v>10126354</v>
      </c>
      <c r="AU216" s="67">
        <v>10314423</v>
      </c>
      <c r="AV216" s="208">
        <f t="shared" si="32"/>
        <v>1.8572232414549195</v>
      </c>
      <c r="AW216" s="119"/>
      <c r="AX216" s="119"/>
    </row>
    <row r="217" spans="1:50" ht="20.100000000000001" customHeight="1" thickBot="1" x14ac:dyDescent="0.25">
      <c r="A217" s="106"/>
      <c r="B217" s="416" t="s">
        <v>193</v>
      </c>
      <c r="C217" s="417"/>
      <c r="D217" s="425">
        <v>3387</v>
      </c>
      <c r="E217" s="413">
        <v>5174</v>
      </c>
      <c r="F217" s="413">
        <v>4320</v>
      </c>
      <c r="G217" s="413">
        <v>3282</v>
      </c>
      <c r="H217" s="413">
        <v>3760</v>
      </c>
      <c r="I217" s="413">
        <v>3843</v>
      </c>
      <c r="J217" s="413">
        <v>3321</v>
      </c>
      <c r="K217" s="413">
        <v>3383</v>
      </c>
      <c r="L217" s="413">
        <v>4121</v>
      </c>
      <c r="M217" s="413">
        <v>4364</v>
      </c>
      <c r="N217" s="413">
        <v>3763</v>
      </c>
      <c r="O217" s="426">
        <v>3287</v>
      </c>
      <c r="P217" s="427">
        <v>46005</v>
      </c>
      <c r="Q217" s="425">
        <v>2812</v>
      </c>
      <c r="R217" s="413">
        <v>2649</v>
      </c>
      <c r="S217" s="413">
        <v>3269</v>
      </c>
      <c r="T217" s="413">
        <v>3841</v>
      </c>
      <c r="U217" s="413">
        <v>3399</v>
      </c>
      <c r="V217" s="413">
        <v>3777</v>
      </c>
      <c r="W217" s="413">
        <v>3796</v>
      </c>
      <c r="X217" s="413">
        <v>3948</v>
      </c>
      <c r="Y217" s="413">
        <v>3801</v>
      </c>
      <c r="Z217" s="413">
        <v>3393</v>
      </c>
      <c r="AA217" s="413">
        <v>3572</v>
      </c>
      <c r="AB217" s="426">
        <v>3568</v>
      </c>
      <c r="AC217" s="427">
        <v>41825</v>
      </c>
      <c r="AD217" s="425">
        <v>3786</v>
      </c>
      <c r="AE217" s="413">
        <v>3365</v>
      </c>
      <c r="AF217" s="413">
        <v>4586</v>
      </c>
      <c r="AG217" s="413">
        <v>3619</v>
      </c>
      <c r="AH217" s="413">
        <v>4558</v>
      </c>
      <c r="AI217" s="413">
        <v>4511</v>
      </c>
      <c r="AJ217" s="413">
        <v>3980</v>
      </c>
      <c r="AK217" s="413">
        <v>3821</v>
      </c>
      <c r="AL217" s="413">
        <v>3557</v>
      </c>
      <c r="AM217" s="413">
        <v>4074</v>
      </c>
      <c r="AN217" s="413">
        <v>3625</v>
      </c>
      <c r="AO217" s="426">
        <v>4994</v>
      </c>
      <c r="AP217" s="427">
        <v>48476</v>
      </c>
      <c r="AQ217" s="425">
        <v>4320</v>
      </c>
      <c r="AR217" s="426">
        <v>3771</v>
      </c>
      <c r="AS217" s="236">
        <v>5461</v>
      </c>
      <c r="AT217" s="29">
        <v>7151</v>
      </c>
      <c r="AU217" s="67">
        <v>8091</v>
      </c>
      <c r="AV217" s="208">
        <f t="shared" si="32"/>
        <v>13.145014683261081</v>
      </c>
      <c r="AW217" s="119"/>
      <c r="AX217" s="119"/>
    </row>
    <row r="218" spans="1:50" ht="20.100000000000001" customHeight="1" thickBot="1" x14ac:dyDescent="0.3">
      <c r="A218" s="106"/>
      <c r="B218" s="433" t="s">
        <v>254</v>
      </c>
      <c r="C218" s="434"/>
      <c r="D218" s="428">
        <v>5625771</v>
      </c>
      <c r="E218" s="429">
        <v>4828567</v>
      </c>
      <c r="F218" s="429">
        <v>9956924</v>
      </c>
      <c r="G218" s="429">
        <v>7413117</v>
      </c>
      <c r="H218" s="429">
        <v>7488010</v>
      </c>
      <c r="I218" s="429">
        <v>7461999</v>
      </c>
      <c r="J218" s="429">
        <v>7692025</v>
      </c>
      <c r="K218" s="429">
        <v>8098364</v>
      </c>
      <c r="L218" s="429">
        <v>8021306.3817992369</v>
      </c>
      <c r="M218" s="429">
        <v>8795961</v>
      </c>
      <c r="N218" s="429">
        <v>9537241</v>
      </c>
      <c r="O218" s="430">
        <v>11243473</v>
      </c>
      <c r="P218" s="431">
        <v>96162758.381799236</v>
      </c>
      <c r="Q218" s="428">
        <v>9898227</v>
      </c>
      <c r="R218" s="429">
        <v>9309010</v>
      </c>
      <c r="S218" s="429">
        <v>10403391</v>
      </c>
      <c r="T218" s="429">
        <v>10607479</v>
      </c>
      <c r="U218" s="429">
        <v>10898601</v>
      </c>
      <c r="V218" s="429">
        <v>10981781</v>
      </c>
      <c r="W218" s="429">
        <v>11233835</v>
      </c>
      <c r="X218" s="429">
        <v>11756195</v>
      </c>
      <c r="Y218" s="429">
        <v>11681688</v>
      </c>
      <c r="Z218" s="429">
        <v>12082628</v>
      </c>
      <c r="AA218" s="429">
        <v>11986993</v>
      </c>
      <c r="AB218" s="430">
        <v>13588091.77</v>
      </c>
      <c r="AC218" s="431">
        <v>134427919.76999998</v>
      </c>
      <c r="AD218" s="428">
        <v>11800653</v>
      </c>
      <c r="AE218" s="429">
        <v>11043696</v>
      </c>
      <c r="AF218" s="429">
        <v>12772578</v>
      </c>
      <c r="AG218" s="429">
        <v>12275756</v>
      </c>
      <c r="AH218" s="429">
        <v>12963809</v>
      </c>
      <c r="AI218" s="429">
        <v>13095947</v>
      </c>
      <c r="AJ218" s="429">
        <v>13049367</v>
      </c>
      <c r="AK218" s="429">
        <v>13529228</v>
      </c>
      <c r="AL218" s="429">
        <v>14578456</v>
      </c>
      <c r="AM218" s="429">
        <v>14059741</v>
      </c>
      <c r="AN218" s="429">
        <v>14186727</v>
      </c>
      <c r="AO218" s="430">
        <v>14637957</v>
      </c>
      <c r="AP218" s="431">
        <v>157993915</v>
      </c>
      <c r="AQ218" s="428">
        <v>13396623</v>
      </c>
      <c r="AR218" s="430">
        <v>12112744</v>
      </c>
      <c r="AS218" s="303">
        <v>19207237</v>
      </c>
      <c r="AT218" s="193">
        <v>22844349</v>
      </c>
      <c r="AU218" s="194">
        <v>25509367</v>
      </c>
      <c r="AV218" s="289">
        <f t="shared" si="32"/>
        <v>11.665983565563632</v>
      </c>
      <c r="AW218" s="119"/>
      <c r="AX218" s="119"/>
    </row>
    <row r="219" spans="1:50" ht="20.100000000000001" customHeight="1" x14ac:dyDescent="0.25">
      <c r="A219" s="106"/>
      <c r="AW219" s="119"/>
      <c r="AX219" s="119"/>
    </row>
    <row r="220" spans="1:50" ht="20.100000000000001" customHeight="1" x14ac:dyDescent="0.25">
      <c r="A220" s="106"/>
      <c r="AW220" s="119"/>
      <c r="AX220" s="119"/>
    </row>
  </sheetData>
  <mergeCells count="39">
    <mergeCell ref="B142:C142"/>
    <mergeCell ref="B139:C139"/>
    <mergeCell ref="B131:C131"/>
    <mergeCell ref="B107:C107"/>
    <mergeCell ref="B109:C109"/>
    <mergeCell ref="B116:C116"/>
    <mergeCell ref="B129:C129"/>
    <mergeCell ref="B112:C112"/>
    <mergeCell ref="B114:C114"/>
    <mergeCell ref="B119:C119"/>
    <mergeCell ref="B90:C90"/>
    <mergeCell ref="B65:C65"/>
    <mergeCell ref="B133:C133"/>
    <mergeCell ref="B135:C135"/>
    <mergeCell ref="B137:C137"/>
    <mergeCell ref="B70:C70"/>
    <mergeCell ref="B72:C72"/>
    <mergeCell ref="B80:C80"/>
    <mergeCell ref="B82:C82"/>
    <mergeCell ref="B75:C75"/>
    <mergeCell ref="B77:C77"/>
    <mergeCell ref="B79:C79"/>
    <mergeCell ref="B95:C95"/>
    <mergeCell ref="B97:C97"/>
    <mergeCell ref="B92:C92"/>
    <mergeCell ref="B67:C67"/>
    <mergeCell ref="B61:C61"/>
    <mergeCell ref="AS9:AU9"/>
    <mergeCell ref="AS10:AU10"/>
    <mergeCell ref="AV10:AV11"/>
    <mergeCell ref="B28:C28"/>
    <mergeCell ref="D9:O10"/>
    <mergeCell ref="P9:P10"/>
    <mergeCell ref="B9:C11"/>
    <mergeCell ref="B16:C16"/>
    <mergeCell ref="Q9:AB10"/>
    <mergeCell ref="B12:C12"/>
    <mergeCell ref="AD9:AO10"/>
    <mergeCell ref="AQ9:AR10"/>
  </mergeCells>
  <printOptions horizontalCentered="1"/>
  <pageMargins left="0.15748031496062992" right="0.15748031496062992" top="0.19685039370078741" bottom="0.19685039370078741" header="0.19685039370078741" footer="0.19685039370078741"/>
  <pageSetup scale="38" fitToHeight="0" orientation="portrait" r:id="rId1"/>
  <headerFooter>
    <oddFooter>&amp;L/MLC&amp;C&amp;"Arial,Negrita"&amp;12&amp;P</oddFooter>
  </headerFooter>
  <rowBreaks count="2" manualBreakCount="2">
    <brk id="86" min="1" max="46" man="1"/>
    <brk id="170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PREPARACION</vt:lpstr>
      <vt:lpstr>EST-FINAL</vt:lpstr>
      <vt:lpstr>'EST-FINAL'!Área_de_impresión</vt:lpstr>
      <vt:lpstr>PREPARACION!Área_de_impresión</vt:lpstr>
      <vt:lpstr>'EST-FINAL'!Títulos_a_imprimir</vt:lpstr>
      <vt:lpstr>PREPARACION!Títulos_a_imprimir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2018-03-26T20:05:56Z</cp:lastPrinted>
  <dcterms:created xsi:type="dcterms:W3CDTF">2010-02-24T14:16:20Z</dcterms:created>
  <dcterms:modified xsi:type="dcterms:W3CDTF">2018-06-27T14:43:44Z</dcterms:modified>
</cp:coreProperties>
</file>