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CB\documentos\1 - ENCAJE LEGAL BOLETIN MENSUAL TRIMESTRAL\Encaje Legal Boletín mensual 2025\Diciembre 2025\"/>
    </mc:Choice>
  </mc:AlternateContent>
  <bookViews>
    <workbookView xWindow="12240" yWindow="285" windowWidth="16530" windowHeight="12240" tabRatio="211"/>
  </bookViews>
  <sheets>
    <sheet name="Hoja1" sheetId="1" r:id="rId1"/>
  </sheets>
  <definedNames>
    <definedName name="_Regression_Int" localSheetId="0" hidden="1">1</definedName>
    <definedName name="A_impresión_IM" localSheetId="0">Hoja1!$A$1:$K$5</definedName>
    <definedName name="_xlnm.Print_Area" localSheetId="0">Hoja1!$A$1:$R$70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Q61" i="1" l="1"/>
  <c r="N61" i="1"/>
  <c r="I61" i="1"/>
  <c r="F61" i="1"/>
  <c r="Q60" i="1"/>
  <c r="N60" i="1"/>
  <c r="I60" i="1"/>
  <c r="F60" i="1"/>
  <c r="C60" i="1"/>
  <c r="C61" i="1" s="1"/>
  <c r="A60" i="1"/>
  <c r="R60" i="1" l="1"/>
  <c r="R61" i="1"/>
  <c r="J60" i="1"/>
  <c r="J61" i="1"/>
  <c r="A61" i="1"/>
  <c r="Q59" i="1" l="1"/>
  <c r="N59" i="1"/>
  <c r="Q58" i="1"/>
  <c r="N58" i="1"/>
  <c r="Q57" i="1"/>
  <c r="N57" i="1"/>
  <c r="I59" i="1"/>
  <c r="I58" i="1"/>
  <c r="I57" i="1"/>
  <c r="F59" i="1"/>
  <c r="F58" i="1"/>
  <c r="F57" i="1"/>
  <c r="F56" i="1"/>
  <c r="J59" i="1" l="1"/>
  <c r="J57" i="1"/>
  <c r="J58" i="1"/>
  <c r="R57" i="1"/>
  <c r="R58" i="1"/>
  <c r="R59" i="1"/>
  <c r="Q56" i="1" l="1"/>
  <c r="N56" i="1"/>
  <c r="I56" i="1"/>
  <c r="Q55" i="1"/>
  <c r="N55" i="1"/>
  <c r="I55" i="1"/>
  <c r="F55" i="1"/>
  <c r="R56" i="1" l="1"/>
  <c r="R55" i="1"/>
  <c r="J55" i="1"/>
  <c r="J56" i="1"/>
  <c r="Q54" i="1" l="1"/>
  <c r="N54" i="1"/>
  <c r="I54" i="1"/>
  <c r="F54" i="1"/>
  <c r="Q53" i="1"/>
  <c r="N53" i="1"/>
  <c r="I53" i="1"/>
  <c r="F53" i="1"/>
  <c r="R54" i="1" l="1"/>
  <c r="R53" i="1"/>
  <c r="J54" i="1"/>
  <c r="J53" i="1"/>
  <c r="Q52" i="1" l="1"/>
  <c r="N52" i="1"/>
  <c r="I52" i="1"/>
  <c r="F52" i="1"/>
  <c r="Q51" i="1"/>
  <c r="N51" i="1"/>
  <c r="I51" i="1"/>
  <c r="F51" i="1"/>
  <c r="R52" i="1" l="1"/>
  <c r="R51" i="1"/>
  <c r="J51" i="1"/>
  <c r="J52" i="1"/>
  <c r="Q50" i="1" l="1"/>
  <c r="N50" i="1"/>
  <c r="I50" i="1"/>
  <c r="F50" i="1"/>
  <c r="Q49" i="1"/>
  <c r="Q48" i="1"/>
  <c r="N49" i="1"/>
  <c r="N48" i="1"/>
  <c r="I49" i="1"/>
  <c r="I48" i="1"/>
  <c r="J48" i="1" s="1"/>
  <c r="F49" i="1"/>
  <c r="F48" i="1"/>
  <c r="J50" i="1" l="1"/>
  <c r="R50" i="1"/>
  <c r="R49" i="1"/>
  <c r="J49" i="1"/>
  <c r="R48" i="1"/>
  <c r="Q47" i="1" l="1"/>
  <c r="N47" i="1"/>
  <c r="I47" i="1"/>
  <c r="F47" i="1"/>
  <c r="Q46" i="1"/>
  <c r="N46" i="1"/>
  <c r="I46" i="1"/>
  <c r="F46" i="1"/>
  <c r="J47" i="1" l="1"/>
  <c r="R47" i="1"/>
  <c r="R46" i="1"/>
  <c r="J46" i="1"/>
  <c r="Q45" i="1"/>
  <c r="N45" i="1"/>
  <c r="I45" i="1"/>
  <c r="F45" i="1"/>
  <c r="Q44" i="1"/>
  <c r="N44" i="1"/>
  <c r="I44" i="1"/>
  <c r="F44" i="1"/>
  <c r="R45" i="1" l="1"/>
  <c r="R44" i="1"/>
  <c r="J44" i="1"/>
  <c r="J45" i="1"/>
  <c r="Q42" i="1" l="1"/>
  <c r="N42" i="1"/>
  <c r="I42" i="1"/>
  <c r="F42" i="1"/>
  <c r="Q41" i="1"/>
  <c r="N41" i="1"/>
  <c r="I41" i="1"/>
  <c r="F41" i="1"/>
  <c r="R41" i="1" l="1"/>
  <c r="J41" i="1"/>
  <c r="R42" i="1"/>
  <c r="J42" i="1"/>
  <c r="Q43" i="1" l="1"/>
  <c r="N43" i="1"/>
  <c r="I43" i="1"/>
  <c r="F43" i="1"/>
  <c r="Q40" i="1"/>
  <c r="N40" i="1"/>
  <c r="I40" i="1"/>
  <c r="F40" i="1"/>
  <c r="R40" i="1" l="1"/>
  <c r="R43" i="1"/>
  <c r="J40" i="1"/>
  <c r="J43" i="1"/>
  <c r="Q39" i="1" l="1"/>
  <c r="N39" i="1"/>
  <c r="I39" i="1"/>
  <c r="F39" i="1"/>
  <c r="Q38" i="1"/>
  <c r="N38" i="1"/>
  <c r="I38" i="1"/>
  <c r="F38" i="1"/>
  <c r="R39" i="1" l="1"/>
  <c r="J39" i="1"/>
  <c r="R38" i="1"/>
  <c r="J38" i="1"/>
  <c r="Q37" i="1"/>
  <c r="N37" i="1"/>
  <c r="I37" i="1"/>
  <c r="F37" i="1"/>
  <c r="Q36" i="1"/>
  <c r="N36" i="1"/>
  <c r="I36" i="1"/>
  <c r="F36" i="1"/>
  <c r="R37" i="1" l="1"/>
  <c r="R36" i="1"/>
  <c r="J36" i="1"/>
  <c r="J37" i="1"/>
  <c r="Q34" i="1" l="1"/>
  <c r="N34" i="1"/>
  <c r="I34" i="1"/>
  <c r="F34" i="1"/>
  <c r="Q33" i="1"/>
  <c r="N33" i="1"/>
  <c r="I33" i="1"/>
  <c r="F33" i="1"/>
  <c r="R34" i="1" l="1"/>
  <c r="J34" i="1"/>
  <c r="R33" i="1"/>
  <c r="J33" i="1"/>
  <c r="Q31" i="1" l="1"/>
  <c r="Q32" i="1"/>
  <c r="N31" i="1"/>
  <c r="N32" i="1"/>
  <c r="R32" i="1" l="1"/>
  <c r="R31" i="1"/>
  <c r="I31" i="1"/>
  <c r="I32" i="1"/>
  <c r="F31" i="1"/>
  <c r="F32" i="1"/>
  <c r="J31" i="1" l="1"/>
  <c r="J32" i="1"/>
  <c r="Q30" i="1" l="1"/>
  <c r="N30" i="1"/>
  <c r="I30" i="1"/>
  <c r="F30" i="1"/>
  <c r="Q29" i="1"/>
  <c r="N29" i="1"/>
  <c r="I29" i="1"/>
  <c r="F29" i="1"/>
  <c r="J29" i="1" l="1"/>
  <c r="R29" i="1"/>
  <c r="J30" i="1"/>
  <c r="R30" i="1"/>
  <c r="Q28" i="1" l="1"/>
  <c r="N28" i="1"/>
  <c r="I28" i="1"/>
  <c r="F28" i="1"/>
  <c r="R28" i="1" l="1"/>
  <c r="J28" i="1"/>
  <c r="Q27" i="1" l="1"/>
  <c r="N27" i="1"/>
  <c r="I27" i="1"/>
  <c r="F27" i="1"/>
  <c r="Q26" i="1"/>
  <c r="N26" i="1"/>
  <c r="I26" i="1"/>
  <c r="F26" i="1"/>
  <c r="R27" i="1" l="1"/>
  <c r="R26" i="1"/>
  <c r="J27" i="1"/>
  <c r="J26" i="1"/>
  <c r="C22" i="1"/>
  <c r="C23" i="1" s="1"/>
  <c r="A22" i="1"/>
  <c r="C24" i="1" l="1"/>
  <c r="A24" i="1"/>
  <c r="A23" i="1"/>
  <c r="Q25" i="1"/>
  <c r="N25" i="1"/>
  <c r="I25" i="1"/>
  <c r="F25" i="1"/>
  <c r="Q24" i="1"/>
  <c r="N24" i="1"/>
  <c r="I24" i="1"/>
  <c r="F24" i="1"/>
  <c r="C25" i="1" l="1"/>
  <c r="A25" i="1"/>
  <c r="R24" i="1"/>
  <c r="R25" i="1"/>
  <c r="J25" i="1"/>
  <c r="J24" i="1"/>
  <c r="C26" i="1" l="1"/>
  <c r="A26" i="1"/>
  <c r="Q23" i="1"/>
  <c r="Q22" i="1"/>
  <c r="Q21" i="1"/>
  <c r="N23" i="1"/>
  <c r="N22" i="1"/>
  <c r="N21" i="1"/>
  <c r="I23" i="1"/>
  <c r="I22" i="1"/>
  <c r="I21" i="1"/>
  <c r="F23" i="1"/>
  <c r="F22" i="1"/>
  <c r="F21" i="1"/>
  <c r="C27" i="1" l="1"/>
  <c r="A27" i="1"/>
  <c r="R21" i="1"/>
  <c r="R22" i="1"/>
  <c r="J23" i="1"/>
  <c r="J21" i="1"/>
  <c r="J22" i="1"/>
  <c r="R23" i="1"/>
  <c r="C28" i="1" l="1"/>
  <c r="A28" i="1"/>
  <c r="Q20" i="1"/>
  <c r="N20" i="1"/>
  <c r="I20" i="1"/>
  <c r="F20" i="1"/>
  <c r="Q19" i="1"/>
  <c r="N19" i="1"/>
  <c r="I19" i="1"/>
  <c r="F19" i="1"/>
  <c r="C29" i="1" l="1"/>
  <c r="A29" i="1"/>
  <c r="J20" i="1"/>
  <c r="R20" i="1"/>
  <c r="R19" i="1"/>
  <c r="J19" i="1"/>
  <c r="Q18" i="1"/>
  <c r="Q17" i="1"/>
  <c r="N18" i="1"/>
  <c r="N17" i="1"/>
  <c r="I18" i="1"/>
  <c r="I17" i="1"/>
  <c r="F18" i="1"/>
  <c r="F17" i="1"/>
  <c r="C30" i="1" l="1"/>
  <c r="A30" i="1"/>
  <c r="R17" i="1"/>
  <c r="R18" i="1"/>
  <c r="J17" i="1"/>
  <c r="J18" i="1"/>
  <c r="A31" i="1" l="1"/>
  <c r="C31" i="1"/>
  <c r="Q16" i="1"/>
  <c r="N16" i="1"/>
  <c r="I16" i="1"/>
  <c r="F16" i="1"/>
  <c r="Q15" i="1"/>
  <c r="N15" i="1"/>
  <c r="I15" i="1"/>
  <c r="F15" i="1"/>
  <c r="C32" i="1" l="1"/>
  <c r="A32" i="1"/>
  <c r="R15" i="1"/>
  <c r="J15" i="1"/>
  <c r="R16" i="1"/>
  <c r="J16" i="1"/>
  <c r="C33" i="1" l="1"/>
  <c r="A33" i="1"/>
  <c r="Q14" i="1"/>
  <c r="N14" i="1"/>
  <c r="I14" i="1"/>
  <c r="F14" i="1"/>
  <c r="Q13" i="1"/>
  <c r="N13" i="1"/>
  <c r="I13" i="1"/>
  <c r="F13" i="1"/>
  <c r="C34" i="1" l="1"/>
  <c r="A34" i="1"/>
  <c r="R14" i="1"/>
  <c r="R13" i="1"/>
  <c r="J13" i="1"/>
  <c r="J14" i="1"/>
  <c r="C36" i="1" l="1"/>
  <c r="A36" i="1"/>
  <c r="Q12" i="1"/>
  <c r="N12" i="1"/>
  <c r="I12" i="1"/>
  <c r="F12" i="1"/>
  <c r="Q11" i="1"/>
  <c r="N11" i="1"/>
  <c r="I11" i="1"/>
  <c r="F11" i="1"/>
  <c r="A37" i="1" l="1"/>
  <c r="C37" i="1"/>
  <c r="R11" i="1"/>
  <c r="R12" i="1"/>
  <c r="J12" i="1"/>
  <c r="J11" i="1"/>
  <c r="C38" i="1" l="1"/>
  <c r="A38" i="1"/>
  <c r="Q10" i="1"/>
  <c r="Q9" i="1"/>
  <c r="N10" i="1"/>
  <c r="N9" i="1"/>
  <c r="I10" i="1"/>
  <c r="I9" i="1"/>
  <c r="F10" i="1"/>
  <c r="F9" i="1"/>
  <c r="C39" i="1" l="1"/>
  <c r="A39" i="1"/>
  <c r="R9" i="1"/>
  <c r="R10" i="1"/>
  <c r="J10" i="1"/>
  <c r="J9" i="1"/>
  <c r="C40" i="1" l="1"/>
  <c r="A40" i="1"/>
  <c r="C41" i="1" l="1"/>
  <c r="A41" i="1"/>
  <c r="C42" i="1" l="1"/>
  <c r="A42" i="1"/>
  <c r="A43" i="1" l="1"/>
  <c r="C43" i="1"/>
  <c r="A44" i="1" l="1"/>
  <c r="C44" i="1"/>
  <c r="C45" i="1" l="1"/>
  <c r="A45" i="1"/>
  <c r="C46" i="1" l="1"/>
  <c r="A46" i="1"/>
  <c r="C47" i="1" l="1"/>
  <c r="A47" i="1"/>
  <c r="C48" i="1" l="1"/>
  <c r="A48" i="1"/>
  <c r="A49" i="1" l="1"/>
  <c r="C49" i="1"/>
  <c r="C50" i="1" l="1"/>
  <c r="A50" i="1"/>
  <c r="C51" i="1" l="1"/>
  <c r="A51" i="1"/>
  <c r="C52" i="1" l="1"/>
  <c r="A52" i="1"/>
  <c r="C53" i="1" l="1"/>
  <c r="A53" i="1"/>
  <c r="C54" i="1" l="1"/>
  <c r="A54" i="1"/>
  <c r="A55" i="1" l="1"/>
  <c r="C55" i="1"/>
  <c r="C56" i="1" l="1"/>
  <c r="A56" i="1"/>
  <c r="A57" i="1" l="1"/>
  <c r="C57" i="1"/>
  <c r="C58" i="1" l="1"/>
  <c r="A58" i="1"/>
  <c r="C59" i="1" l="1"/>
  <c r="A59" i="1"/>
</calcChain>
</file>

<file path=xl/sharedStrings.xml><?xml version="1.0" encoding="utf-8"?>
<sst xmlns="http://schemas.openxmlformats.org/spreadsheetml/2006/main" count="40" uniqueCount="28">
  <si>
    <t>TÍTULOS</t>
  </si>
  <si>
    <t>EFECTIVO</t>
  </si>
  <si>
    <t>Requerido</t>
  </si>
  <si>
    <t>Período de Constitución</t>
  </si>
  <si>
    <t>Al</t>
  </si>
  <si>
    <t>Del</t>
  </si>
  <si>
    <t>En Moneda Nacional</t>
  </si>
  <si>
    <t>FUENTE</t>
  </si>
  <si>
    <t>: ENTIDADES DEL SISTEMA BANCARIO</t>
  </si>
  <si>
    <t>ELABORACIÓN</t>
  </si>
  <si>
    <t>NOTAS</t>
  </si>
  <si>
    <t>Constituido</t>
  </si>
  <si>
    <t xml:space="preserve">: BANCO CENTRAL DE BOLIVIA - GERENCIA DE ENTIDADES FINANCIERAS - DEPARTAMENTO  DE INFORMACIÓN FINANCIERA                          </t>
  </si>
  <si>
    <t>Excedente (deficiencia) (A)</t>
  </si>
  <si>
    <t>Excedente (deficiencia) (B)</t>
  </si>
  <si>
    <t>Diferencia Neta A y B</t>
  </si>
  <si>
    <t xml:space="preserve">           (En miles de Bolivianos)</t>
  </si>
  <si>
    <t>ENCAJE LEGAL DEL SISTEMA BANCARIO (1)</t>
  </si>
  <si>
    <t>SIN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</si>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</sst>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d\-m"/>
    <numFmt numFmtId="169" formatCode="dd/mm/yyyy;@"/>
    <numFmt numFmtId="170" formatCode="_(* #,##0_);_(* \(#,##0\);_(* &quot;-&quot;??_);_(@_)"/>
  </numFmts>
  <fonts count="2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sz val="12"/>
      <color theme="0"/>
      <name val="Arial"/>
      <family val="2"/>
    </font>
    <font>
      <sz val="12"/>
      <color theme="6" tint="0.39997558519241921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88">
    <xf numFmtId="37" fontId="0" fillId="0" borderId="0" xfId="0"/>
    <xf numFmtId="37" fontId="4" fillId="0" borderId="0" xfId="0" applyFont="1"/>
    <xf numFmtId="37" fontId="5" fillId="0" borderId="0" xfId="0" applyFont="1"/>
    <xf numFmtId="164" fontId="4" fillId="0" borderId="7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3" fillId="0" borderId="7" xfId="8" applyNumberFormat="1" applyFont="1" applyBorder="1" applyAlignment="1">
      <alignment vertical="top" wrapText="1"/>
    </xf>
    <xf numFmtId="15" fontId="5" fillId="0" borderId="2" xfId="0" applyNumberFormat="1" applyFont="1" applyBorder="1" applyAlignment="1">
      <alignment horizontal="center" vertical="center"/>
    </xf>
    <xf numFmtId="15" fontId="5" fillId="0" borderId="4" xfId="0" applyNumberFormat="1" applyFont="1" applyBorder="1" applyAlignment="1">
      <alignment horizontal="center" vertical="center"/>
    </xf>
    <xf numFmtId="37" fontId="5" fillId="0" borderId="8" xfId="0" applyFont="1" applyBorder="1" applyAlignment="1">
      <alignment horizontal="center" vertical="center" wrapText="1"/>
    </xf>
    <xf numFmtId="167" fontId="5" fillId="0" borderId="6" xfId="8" applyNumberFormat="1" applyFont="1" applyBorder="1" applyAlignment="1">
      <alignment horizontal="center" vertical="center" wrapText="1"/>
    </xf>
    <xf numFmtId="37" fontId="8" fillId="0" borderId="0" xfId="0" applyFont="1"/>
    <xf numFmtId="0" fontId="9" fillId="0" borderId="0" xfId="0" applyNumberFormat="1" applyFont="1"/>
    <xf numFmtId="37" fontId="4" fillId="2" borderId="0" xfId="0" applyFont="1" applyFill="1"/>
    <xf numFmtId="37" fontId="4" fillId="0" borderId="0" xfId="0" applyFont="1" applyFill="1"/>
    <xf numFmtId="37" fontId="10" fillId="0" borderId="0" xfId="0" applyFont="1"/>
    <xf numFmtId="37" fontId="11" fillId="0" borderId="0" xfId="0" applyFont="1" applyFill="1" applyAlignment="1" applyProtection="1"/>
    <xf numFmtId="37" fontId="11" fillId="0" borderId="0" xfId="0" applyFont="1" applyFill="1" applyBorder="1" applyAlignment="1" applyProtection="1">
      <alignment vertical="center"/>
    </xf>
    <xf numFmtId="37" fontId="12" fillId="0" borderId="0" xfId="0" applyFont="1" applyFill="1" applyAlignment="1" applyProtection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37" fontId="13" fillId="0" borderId="0" xfId="0" applyFont="1" applyFill="1"/>
    <xf numFmtId="37" fontId="14" fillId="0" borderId="0" xfId="0" applyFont="1"/>
    <xf numFmtId="37" fontId="6" fillId="0" borderId="0" xfId="0" applyFont="1" applyFill="1" applyAlignment="1" applyProtection="1"/>
    <xf numFmtId="37" fontId="16" fillId="0" borderId="0" xfId="0" applyFont="1"/>
    <xf numFmtId="37" fontId="15" fillId="0" borderId="0" xfId="0" applyFont="1" applyFill="1" applyBorder="1"/>
    <xf numFmtId="37" fontId="12" fillId="0" borderId="0" xfId="0" applyFont="1" applyFill="1" applyBorder="1" applyAlignment="1" applyProtection="1"/>
    <xf numFmtId="37" fontId="17" fillId="0" borderId="0" xfId="0" applyFont="1" applyFill="1" applyBorder="1" applyAlignment="1">
      <alignment vertical="center"/>
    </xf>
    <xf numFmtId="37" fontId="18" fillId="0" borderId="0" xfId="0" applyFont="1" applyAlignment="1">
      <alignment vertical="center"/>
    </xf>
    <xf numFmtId="37" fontId="12" fillId="0" borderId="0" xfId="0" applyFont="1" applyFill="1" applyAlignment="1" applyProtection="1">
      <alignment horizontal="center"/>
    </xf>
    <xf numFmtId="164" fontId="4" fillId="0" borderId="0" xfId="0" applyNumberFormat="1" applyFont="1" applyBorder="1" applyAlignment="1"/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37" fontId="4" fillId="0" borderId="0" xfId="0" applyFont="1" applyFill="1" applyBorder="1"/>
    <xf numFmtId="37" fontId="4" fillId="0" borderId="0" xfId="0" applyFont="1" applyBorder="1"/>
    <xf numFmtId="164" fontId="19" fillId="0" borderId="0" xfId="8" applyNumberFormat="1" applyFont="1" applyFill="1" applyBorder="1" applyAlignment="1">
      <alignment horizontal="center" vertical="center"/>
    </xf>
    <xf numFmtId="164" fontId="3" fillId="0" borderId="0" xfId="8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/>
    <xf numFmtId="37" fontId="4" fillId="0" borderId="0" xfId="0" applyFont="1" applyFill="1" applyBorder="1" applyAlignment="1">
      <alignment vertical="center"/>
    </xf>
    <xf numFmtId="169" fontId="21" fillId="0" borderId="0" xfId="8" applyNumberFormat="1" applyFont="1" applyFill="1" applyBorder="1" applyAlignment="1">
      <alignment horizontal="right"/>
    </xf>
    <xf numFmtId="164" fontId="4" fillId="0" borderId="3" xfId="0" applyNumberFormat="1" applyFont="1" applyBorder="1" applyAlignment="1"/>
    <xf numFmtId="164" fontId="3" fillId="0" borderId="7" xfId="8" applyNumberFormat="1" applyFont="1" applyBorder="1" applyAlignment="1">
      <alignment vertical="center" wrapText="1"/>
    </xf>
    <xf numFmtId="37" fontId="4" fillId="0" borderId="0" xfId="0" applyFont="1" applyBorder="1" applyAlignment="1">
      <alignment vertical="center"/>
    </xf>
    <xf numFmtId="16" fontId="3" fillId="0" borderId="17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64" fontId="3" fillId="0" borderId="20" xfId="8" applyNumberFormat="1" applyFont="1" applyBorder="1" applyAlignment="1">
      <alignment vertical="center" wrapText="1"/>
    </xf>
    <xf numFmtId="164" fontId="4" fillId="0" borderId="20" xfId="8" applyNumberFormat="1" applyFont="1" applyBorder="1" applyAlignment="1">
      <alignment horizontal="center" vertical="center"/>
    </xf>
    <xf numFmtId="164" fontId="4" fillId="0" borderId="21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70" fontId="3" fillId="0" borderId="0" xfId="8" applyNumberFormat="1" applyFont="1" applyBorder="1" applyAlignment="1">
      <alignment horizontal="center" vertical="center"/>
    </xf>
    <xf numFmtId="170" fontId="3" fillId="0" borderId="18" xfId="8" applyNumberFormat="1" applyFont="1" applyBorder="1" applyAlignment="1">
      <alignment horizontal="center" vertical="center"/>
    </xf>
    <xf numFmtId="37" fontId="4" fillId="0" borderId="22" xfId="0" applyFont="1" applyBorder="1"/>
    <xf numFmtId="164" fontId="5" fillId="0" borderId="0" xfId="8" applyNumberFormat="1" applyFont="1" applyFill="1" applyBorder="1" applyAlignment="1">
      <alignment horizontal="center" vertical="center"/>
    </xf>
    <xf numFmtId="164" fontId="5" fillId="0" borderId="0" xfId="8" applyNumberFormat="1" applyFont="1" applyFill="1" applyBorder="1" applyAlignment="1">
      <alignment horizontal="left" vertical="center"/>
    </xf>
    <xf numFmtId="168" fontId="1" fillId="0" borderId="0" xfId="0" applyNumberFormat="1" applyFont="1"/>
    <xf numFmtId="37" fontId="1" fillId="0" borderId="0" xfId="0" applyFont="1"/>
    <xf numFmtId="15" fontId="1" fillId="0" borderId="0" xfId="0" applyNumberFormat="1" applyFont="1" applyAlignment="1">
      <alignment horizontal="left"/>
    </xf>
    <xf numFmtId="164" fontId="22" fillId="0" borderId="0" xfId="8" applyNumberFormat="1" applyFont="1" applyBorder="1" applyAlignment="1">
      <alignment horizontal="center" vertical="center"/>
    </xf>
    <xf numFmtId="37" fontId="4" fillId="0" borderId="3" xfId="0" applyFont="1" applyFill="1" applyBorder="1"/>
    <xf numFmtId="37" fontId="4" fillId="0" borderId="17" xfId="0" applyFont="1" applyBorder="1"/>
    <xf numFmtId="37" fontId="4" fillId="0" borderId="19" xfId="0" applyFont="1" applyBorder="1"/>
    <xf numFmtId="37" fontId="4" fillId="0" borderId="1" xfId="0" applyFont="1" applyBorder="1"/>
    <xf numFmtId="37" fontId="4" fillId="0" borderId="3" xfId="0" applyFont="1" applyBorder="1"/>
    <xf numFmtId="37" fontId="12" fillId="0" borderId="0" xfId="0" applyFont="1" applyFill="1" applyAlignment="1" applyProtection="1">
      <alignment horizontal="center"/>
    </xf>
    <xf numFmtId="37" fontId="11" fillId="0" borderId="15" xfId="0" applyFont="1" applyFill="1" applyBorder="1" applyAlignment="1" applyProtection="1">
      <alignment horizontal="right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1" fillId="0" borderId="0" xfId="0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15" fontId="5" fillId="0" borderId="13" xfId="0" applyNumberFormat="1" applyFont="1" applyBorder="1" applyAlignment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167" fontId="5" fillId="0" borderId="14" xfId="8" applyNumberFormat="1" applyFont="1" applyBorder="1" applyAlignment="1">
      <alignment horizontal="center" vertical="center"/>
    </xf>
    <xf numFmtId="167" fontId="5" fillId="0" borderId="10" xfId="8" applyNumberFormat="1" applyFont="1" applyBorder="1" applyAlignment="1">
      <alignment horizontal="center" vertical="center" wrapText="1"/>
    </xf>
    <xf numFmtId="37" fontId="0" fillId="0" borderId="11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Z96"/>
  <sheetViews>
    <sheetView showGridLines="0" showZeros="0" tabSelected="1" zoomScale="90" zoomScaleNormal="90" workbookViewId="0"/>
  </sheetViews>
  <sheetFormatPr baseColWidth="10" defaultColWidth="9.77734375" defaultRowHeight="15" x14ac:dyDescent="0.2"/>
  <cols>
    <col min="1" max="1" width="8.44140625" style="1" customWidth="1"/>
    <col min="2" max="2" width="3.6640625" style="1" bestFit="1" customWidth="1"/>
    <col min="3" max="3" width="9.88671875" style="1" customWidth="1"/>
    <col min="4" max="4" width="10.33203125" style="1" customWidth="1"/>
    <col min="5" max="5" width="10.6640625" style="1" customWidth="1"/>
    <col min="6" max="6" width="12.21875" style="1" customWidth="1"/>
    <col min="7" max="7" width="11.21875" style="1" bestFit="1" customWidth="1"/>
    <col min="8" max="8" width="15.5546875" style="1" customWidth="1"/>
    <col min="9" max="9" width="14.33203125" style="1" customWidth="1"/>
    <col min="10" max="10" width="12.88671875" style="1" customWidth="1"/>
    <col min="11" max="11" width="3.33203125" style="1" customWidth="1"/>
    <col min="12" max="13" width="10.77734375" style="1" customWidth="1"/>
    <col min="14" max="14" width="12.21875" style="1" customWidth="1"/>
    <col min="15" max="15" width="11.33203125" style="1" customWidth="1"/>
    <col min="16" max="16" width="15.77734375" style="1" customWidth="1"/>
    <col min="17" max="18" width="12.77734375" style="1" customWidth="1"/>
    <col min="19" max="16384" width="9.77734375" style="1"/>
  </cols>
  <sheetData>
    <row r="1" spans="1:26" s="25" customFormat="1" ht="27.75" customHeight="1" x14ac:dyDescent="0.3">
      <c r="A1" s="19"/>
      <c r="B1" s="19"/>
      <c r="C1" s="24"/>
      <c r="D1" s="24"/>
      <c r="E1" s="24"/>
      <c r="F1" s="24"/>
      <c r="G1" s="24"/>
      <c r="H1" s="24"/>
      <c r="I1" s="24"/>
      <c r="J1" s="24"/>
      <c r="K1" s="24"/>
      <c r="L1" s="19"/>
      <c r="M1" s="24"/>
      <c r="N1" s="24"/>
      <c r="O1" s="24"/>
      <c r="P1" s="24"/>
      <c r="Q1" s="24"/>
      <c r="R1" s="24"/>
      <c r="S1" s="24"/>
      <c r="T1" s="24"/>
    </row>
    <row r="2" spans="1:26" s="25" customFormat="1" ht="16.5" customHeight="1" x14ac:dyDescent="0.3">
      <c r="A2" s="26"/>
      <c r="B2" s="26"/>
      <c r="C2" s="24"/>
      <c r="D2" s="24"/>
      <c r="E2" s="24"/>
      <c r="F2" s="24"/>
      <c r="G2" s="24"/>
      <c r="H2" s="24"/>
      <c r="I2" s="24"/>
      <c r="J2" s="24"/>
      <c r="K2" s="24"/>
      <c r="L2" s="26"/>
      <c r="M2" s="24"/>
      <c r="N2" s="24"/>
      <c r="O2" s="24"/>
      <c r="P2" s="24"/>
      <c r="Q2" s="24"/>
      <c r="R2" s="24"/>
      <c r="S2" s="24"/>
      <c r="T2" s="24"/>
    </row>
    <row r="3" spans="1:26" s="27" customFormat="1" ht="27" customHeight="1" x14ac:dyDescent="0.4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  <c r="K3" s="21"/>
      <c r="L3" s="71" t="s">
        <v>17</v>
      </c>
      <c r="M3" s="71"/>
      <c r="N3" s="71"/>
      <c r="O3" s="71"/>
      <c r="P3" s="71"/>
      <c r="Q3" s="71"/>
      <c r="R3" s="71"/>
      <c r="S3" s="32"/>
      <c r="T3" s="32"/>
    </row>
    <row r="4" spans="1:26" s="27" customFormat="1" ht="13.5" customHeight="1" x14ac:dyDescent="0.4">
      <c r="A4" s="28"/>
      <c r="B4" s="28"/>
      <c r="C4" s="28"/>
      <c r="D4" s="28"/>
      <c r="E4" s="29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8"/>
      <c r="R4" s="28"/>
      <c r="S4" s="28"/>
      <c r="T4" s="28"/>
    </row>
    <row r="5" spans="1:26" s="31" customFormat="1" ht="22.5" customHeight="1" x14ac:dyDescent="0.2">
      <c r="A5" s="20" t="s">
        <v>6</v>
      </c>
      <c r="B5" s="20"/>
      <c r="C5" s="30"/>
      <c r="D5" s="30"/>
      <c r="E5" s="30"/>
      <c r="F5" s="30"/>
      <c r="G5" s="30"/>
      <c r="H5" s="72" t="s">
        <v>16</v>
      </c>
      <c r="I5" s="72"/>
      <c r="J5" s="72"/>
      <c r="L5" s="20" t="s">
        <v>6</v>
      </c>
      <c r="M5" s="30"/>
      <c r="N5" s="30"/>
      <c r="O5" s="30"/>
      <c r="P5" s="72" t="s">
        <v>16</v>
      </c>
      <c r="Q5" s="72"/>
      <c r="R5" s="72"/>
    </row>
    <row r="6" spans="1:26" ht="26.25" customHeight="1" x14ac:dyDescent="0.25">
      <c r="A6" s="80" t="s">
        <v>3</v>
      </c>
      <c r="B6" s="81"/>
      <c r="C6" s="82"/>
      <c r="D6" s="83" t="s">
        <v>0</v>
      </c>
      <c r="E6" s="84"/>
      <c r="F6" s="85"/>
      <c r="G6" s="83" t="s">
        <v>1</v>
      </c>
      <c r="H6" s="84"/>
      <c r="I6" s="85"/>
      <c r="J6" s="86" t="s">
        <v>15</v>
      </c>
      <c r="K6" s="2"/>
      <c r="L6" s="73" t="s">
        <v>0</v>
      </c>
      <c r="M6" s="73"/>
      <c r="N6" s="73"/>
      <c r="O6" s="73" t="s">
        <v>1</v>
      </c>
      <c r="P6" s="73"/>
      <c r="Q6" s="73"/>
      <c r="R6" s="74" t="s">
        <v>15</v>
      </c>
    </row>
    <row r="7" spans="1:26" ht="69" customHeight="1" x14ac:dyDescent="0.25">
      <c r="A7" s="10" t="s">
        <v>5</v>
      </c>
      <c r="B7" s="36"/>
      <c r="C7" s="11" t="s">
        <v>4</v>
      </c>
      <c r="D7" s="22" t="s">
        <v>2</v>
      </c>
      <c r="E7" s="23" t="s">
        <v>11</v>
      </c>
      <c r="F7" s="12" t="s">
        <v>13</v>
      </c>
      <c r="G7" s="22" t="s">
        <v>2</v>
      </c>
      <c r="H7" s="13" t="s">
        <v>20</v>
      </c>
      <c r="I7" s="12" t="s">
        <v>14</v>
      </c>
      <c r="J7" s="87"/>
      <c r="K7" s="2"/>
      <c r="L7" s="34" t="s">
        <v>2</v>
      </c>
      <c r="M7" s="34" t="s">
        <v>11</v>
      </c>
      <c r="N7" s="12" t="s">
        <v>13</v>
      </c>
      <c r="O7" s="34" t="s">
        <v>2</v>
      </c>
      <c r="P7" s="35" t="s">
        <v>20</v>
      </c>
      <c r="Q7" s="12" t="s">
        <v>14</v>
      </c>
      <c r="R7" s="75"/>
    </row>
    <row r="8" spans="1:26" ht="19.5" customHeight="1" x14ac:dyDescent="0.25">
      <c r="A8" s="77" t="s">
        <v>22</v>
      </c>
      <c r="B8" s="78"/>
      <c r="C8" s="79"/>
      <c r="D8" s="6"/>
      <c r="E8" s="6"/>
      <c r="F8" s="9"/>
      <c r="G8" s="6"/>
      <c r="H8" s="6"/>
      <c r="I8" s="3"/>
      <c r="J8" s="8"/>
      <c r="L8" s="37"/>
      <c r="M8" s="6"/>
      <c r="N8" s="9"/>
      <c r="O8" s="33"/>
      <c r="P8" s="33"/>
      <c r="Q8" s="3"/>
      <c r="R8" s="8"/>
      <c r="S8" s="17"/>
      <c r="T8" s="17"/>
      <c r="U8" s="17"/>
      <c r="V8" s="17"/>
      <c r="W8" s="17"/>
      <c r="X8" s="17"/>
      <c r="Y8" s="17"/>
      <c r="Z8" s="17"/>
    </row>
    <row r="9" spans="1:26" ht="19.5" customHeight="1" x14ac:dyDescent="0.2">
      <c r="A9" s="4">
        <v>45293</v>
      </c>
      <c r="B9" s="5"/>
      <c r="C9" s="7">
        <v>45306</v>
      </c>
      <c r="D9" s="6">
        <v>2836607.7737192856</v>
      </c>
      <c r="E9" s="6">
        <v>2750134.935357858</v>
      </c>
      <c r="F9" s="9">
        <f t="shared" ref="F9:F10" si="0">+E9-D9</f>
        <v>-86472.838361427654</v>
      </c>
      <c r="G9" s="6">
        <v>7404756.8230714276</v>
      </c>
      <c r="H9" s="6">
        <v>24261208.407161143</v>
      </c>
      <c r="I9" s="3">
        <f t="shared" ref="I9:I10" si="1">+H9-G9</f>
        <v>16856451.584089715</v>
      </c>
      <c r="J9" s="8">
        <f t="shared" ref="J9:J10" si="2">+I9+F9</f>
        <v>16769978.745728288</v>
      </c>
      <c r="L9" s="37">
        <v>2755792.0583664286</v>
      </c>
      <c r="M9" s="6">
        <v>2750134.935357858</v>
      </c>
      <c r="N9" s="9">
        <f t="shared" ref="N9:N10" si="3">+M9-L9</f>
        <v>-5657.1230085706338</v>
      </c>
      <c r="O9" s="33">
        <v>7230604.6575142862</v>
      </c>
      <c r="P9" s="33">
        <v>24156869.925972428</v>
      </c>
      <c r="Q9" s="3">
        <f t="shared" ref="Q9:Q10" si="4">+P9-O9</f>
        <v>16926265.268458143</v>
      </c>
      <c r="R9" s="8">
        <f t="shared" ref="R9:R10" si="5">+Q9+N9</f>
        <v>16920608.145449571</v>
      </c>
      <c r="S9" s="17"/>
      <c r="T9" s="17"/>
      <c r="U9" s="17"/>
      <c r="V9" s="17"/>
      <c r="W9" s="17"/>
      <c r="X9" s="17"/>
      <c r="Y9" s="17"/>
      <c r="Z9" s="17"/>
    </row>
    <row r="10" spans="1:26" ht="19.5" customHeight="1" x14ac:dyDescent="0.2">
      <c r="A10" s="4">
        <v>45307</v>
      </c>
      <c r="B10" s="5"/>
      <c r="C10" s="7">
        <v>45320</v>
      </c>
      <c r="D10" s="6">
        <v>2829248.3095478574</v>
      </c>
      <c r="E10" s="6">
        <v>2752377.8280135719</v>
      </c>
      <c r="F10" s="9">
        <f t="shared" si="0"/>
        <v>-76870.481534285471</v>
      </c>
      <c r="G10" s="6">
        <v>7365097.3995307153</v>
      </c>
      <c r="H10" s="6">
        <v>20999657.602811854</v>
      </c>
      <c r="I10" s="3">
        <f t="shared" si="1"/>
        <v>13634560.203281138</v>
      </c>
      <c r="J10" s="8">
        <f t="shared" si="2"/>
        <v>13557689.721746853</v>
      </c>
      <c r="L10" s="37">
        <v>2748575.9362914287</v>
      </c>
      <c r="M10" s="6">
        <v>2752377.8280135719</v>
      </c>
      <c r="N10" s="9">
        <f t="shared" si="3"/>
        <v>3801.891722143162</v>
      </c>
      <c r="O10" s="33">
        <v>7191089.2783650002</v>
      </c>
      <c r="P10" s="33">
        <v>20894755.503835142</v>
      </c>
      <c r="Q10" s="3">
        <f t="shared" si="4"/>
        <v>13703666.225470141</v>
      </c>
      <c r="R10" s="8">
        <f t="shared" si="5"/>
        <v>13707468.117192283</v>
      </c>
      <c r="S10" s="17"/>
      <c r="T10" s="17"/>
      <c r="U10" s="17"/>
      <c r="V10" s="17"/>
      <c r="W10" s="17"/>
      <c r="X10" s="17"/>
      <c r="Y10" s="17"/>
      <c r="Z10" s="17"/>
    </row>
    <row r="11" spans="1:26" ht="19.5" customHeight="1" x14ac:dyDescent="0.2">
      <c r="A11" s="4">
        <v>45321</v>
      </c>
      <c r="B11" s="5"/>
      <c r="C11" s="7">
        <v>45334</v>
      </c>
      <c r="D11" s="6">
        <v>2825833.4605171434</v>
      </c>
      <c r="E11" s="6">
        <v>2744330.8529042853</v>
      </c>
      <c r="F11" s="9">
        <f t="shared" ref="F11" si="6">+E11-D11</f>
        <v>-81502.607612858061</v>
      </c>
      <c r="G11" s="6">
        <v>7358287.9061707137</v>
      </c>
      <c r="H11" s="6">
        <v>20918431.692568857</v>
      </c>
      <c r="I11" s="3">
        <f t="shared" ref="I11" si="7">+H11-G11</f>
        <v>13560143.786398143</v>
      </c>
      <c r="J11" s="8">
        <f t="shared" ref="J11" si="8">+I11+F11</f>
        <v>13478641.178785285</v>
      </c>
      <c r="L11" s="37">
        <v>2744371.1328992853</v>
      </c>
      <c r="M11" s="6">
        <v>2744330.8529042853</v>
      </c>
      <c r="N11" s="9">
        <f t="shared" ref="N11" si="9">+M11-L11</f>
        <v>-40.279994999989867</v>
      </c>
      <c r="O11" s="33">
        <v>7182741.6283364296</v>
      </c>
      <c r="P11" s="33">
        <v>20813339.412256431</v>
      </c>
      <c r="Q11" s="3">
        <f t="shared" ref="Q11" si="10">+P11-O11</f>
        <v>13630597.783920001</v>
      </c>
      <c r="R11" s="8">
        <f t="shared" ref="R11" si="11">+Q11+N11</f>
        <v>13630557.503925001</v>
      </c>
      <c r="S11" s="17"/>
      <c r="T11" s="17"/>
      <c r="U11" s="17"/>
      <c r="V11" s="17"/>
      <c r="W11" s="17"/>
      <c r="X11" s="17"/>
      <c r="Y11" s="17"/>
      <c r="Z11" s="17"/>
    </row>
    <row r="12" spans="1:26" ht="19.5" customHeight="1" x14ac:dyDescent="0.2">
      <c r="A12" s="4">
        <v>45335</v>
      </c>
      <c r="B12" s="5"/>
      <c r="C12" s="7">
        <v>45348</v>
      </c>
      <c r="D12" s="6">
        <v>2830376.7404621425</v>
      </c>
      <c r="E12" s="6">
        <v>2748670.6607192857</v>
      </c>
      <c r="F12" s="9">
        <f t="shared" ref="F12:F13" si="12">+E12-D12</f>
        <v>-81706.079742856789</v>
      </c>
      <c r="G12" s="6">
        <v>7380899.9576185718</v>
      </c>
      <c r="H12" s="6">
        <v>20191616.28620857</v>
      </c>
      <c r="I12" s="3">
        <f t="shared" ref="I12:I13" si="13">+H12-G12</f>
        <v>12810716.328589998</v>
      </c>
      <c r="J12" s="8">
        <f t="shared" ref="J12:J13" si="14">+I12+F12</f>
        <v>12729010.248847142</v>
      </c>
      <c r="L12" s="37">
        <v>2749529.4210471432</v>
      </c>
      <c r="M12" s="6">
        <v>2748670.6607192857</v>
      </c>
      <c r="N12" s="9">
        <f t="shared" ref="N12:N13" si="15">+M12-L12</f>
        <v>-858.76032785745338</v>
      </c>
      <c r="O12" s="33">
        <v>7206144.5171842864</v>
      </c>
      <c r="P12" s="33">
        <v>20086394.566516999</v>
      </c>
      <c r="Q12" s="3">
        <f t="shared" ref="Q12:Q13" si="16">+P12-O12</f>
        <v>12880250.049332712</v>
      </c>
      <c r="R12" s="8">
        <f t="shared" ref="R12:R13" si="17">+Q12+N12</f>
        <v>12879391.289004855</v>
      </c>
      <c r="S12" s="17"/>
      <c r="T12" s="17"/>
      <c r="U12" s="17"/>
      <c r="V12" s="17"/>
      <c r="W12" s="17"/>
      <c r="X12" s="17"/>
      <c r="Y12" s="17"/>
      <c r="Z12" s="17"/>
    </row>
    <row r="13" spans="1:26" ht="19.5" customHeight="1" x14ac:dyDescent="0.2">
      <c r="A13" s="4">
        <v>45349</v>
      </c>
      <c r="B13" s="5"/>
      <c r="C13" s="7">
        <v>45362</v>
      </c>
      <c r="D13" s="6">
        <v>2804654.0227964292</v>
      </c>
      <c r="E13" s="6">
        <v>2723287.112315</v>
      </c>
      <c r="F13" s="9">
        <f t="shared" si="12"/>
        <v>-81366.910481429193</v>
      </c>
      <c r="G13" s="6">
        <v>7323894.4873992875</v>
      </c>
      <c r="H13" s="6">
        <v>20952276.07115886</v>
      </c>
      <c r="I13" s="3">
        <f t="shared" si="13"/>
        <v>13628381.583759572</v>
      </c>
      <c r="J13" s="8">
        <f t="shared" si="14"/>
        <v>13547014.673278144</v>
      </c>
      <c r="L13" s="37">
        <v>2723268.409591428</v>
      </c>
      <c r="M13" s="6">
        <v>2723287.112315</v>
      </c>
      <c r="N13" s="9">
        <f t="shared" si="15"/>
        <v>18.702723572030663</v>
      </c>
      <c r="O13" s="33">
        <v>7147885.5946585704</v>
      </c>
      <c r="P13" s="33">
        <v>20846805.492459148</v>
      </c>
      <c r="Q13" s="3">
        <f t="shared" si="16"/>
        <v>13698919.897800578</v>
      </c>
      <c r="R13" s="8">
        <f t="shared" si="17"/>
        <v>13698938.60052415</v>
      </c>
      <c r="S13" s="17"/>
      <c r="T13" s="17"/>
      <c r="U13" s="17"/>
      <c r="V13" s="17"/>
      <c r="W13" s="17"/>
      <c r="X13" s="17"/>
      <c r="Y13" s="17"/>
      <c r="Z13" s="17"/>
    </row>
    <row r="14" spans="1:26" ht="19.5" customHeight="1" x14ac:dyDescent="0.2">
      <c r="A14" s="4">
        <v>45363</v>
      </c>
      <c r="B14" s="5"/>
      <c r="C14" s="7">
        <v>45376</v>
      </c>
      <c r="D14" s="6">
        <v>2853955.5863342858</v>
      </c>
      <c r="E14" s="6">
        <v>2773209.0057171434</v>
      </c>
      <c r="F14" s="9">
        <f t="shared" ref="F14:F15" si="18">+E14-D14</f>
        <v>-80746.580617142376</v>
      </c>
      <c r="G14" s="6">
        <v>7421354.3693185728</v>
      </c>
      <c r="H14" s="6">
        <v>20689670.12052086</v>
      </c>
      <c r="I14" s="3">
        <f t="shared" ref="I14:I15" si="19">+H14-G14</f>
        <v>13268315.751202287</v>
      </c>
      <c r="J14" s="8">
        <f t="shared" ref="J14:J15" si="20">+I14+F14</f>
        <v>13187569.170585144</v>
      </c>
      <c r="L14" s="37">
        <v>2773027.0058635706</v>
      </c>
      <c r="M14" s="6">
        <v>2773209.0057171434</v>
      </c>
      <c r="N14" s="9">
        <f t="shared" ref="N14:N15" si="21">+M14-L14</f>
        <v>181.99985357280821</v>
      </c>
      <c r="O14" s="33">
        <v>7246242.745556429</v>
      </c>
      <c r="P14" s="33">
        <v>20584252.014242142</v>
      </c>
      <c r="Q14" s="3">
        <f t="shared" ref="Q14:Q15" si="22">+P14-O14</f>
        <v>13338009.268685713</v>
      </c>
      <c r="R14" s="8">
        <f t="shared" ref="R14:R15" si="23">+Q14+N14</f>
        <v>13338191.268539287</v>
      </c>
      <c r="S14" s="17"/>
      <c r="T14" s="17"/>
      <c r="U14" s="17"/>
      <c r="V14" s="17"/>
      <c r="W14" s="17"/>
      <c r="X14" s="17"/>
      <c r="Y14" s="17"/>
      <c r="Z14" s="17"/>
    </row>
    <row r="15" spans="1:26" ht="19.5" customHeight="1" x14ac:dyDescent="0.2">
      <c r="A15" s="4">
        <v>45377</v>
      </c>
      <c r="B15" s="5"/>
      <c r="C15" s="7">
        <v>45390</v>
      </c>
      <c r="D15" s="6">
        <v>2857019.6452292851</v>
      </c>
      <c r="E15" s="6">
        <v>2773947.5835228572</v>
      </c>
      <c r="F15" s="9">
        <f t="shared" si="18"/>
        <v>-83072.06170642795</v>
      </c>
      <c r="G15" s="6">
        <v>7429539.5141092846</v>
      </c>
      <c r="H15" s="6">
        <v>21225680.855443429</v>
      </c>
      <c r="I15" s="3">
        <f t="shared" si="19"/>
        <v>13796141.341334146</v>
      </c>
      <c r="J15" s="8">
        <f t="shared" si="20"/>
        <v>13713069.279627718</v>
      </c>
      <c r="L15" s="37">
        <v>2773936.4989849995</v>
      </c>
      <c r="M15" s="6">
        <v>2773947.5835228572</v>
      </c>
      <c r="N15" s="9">
        <f t="shared" si="21"/>
        <v>11.084537857677788</v>
      </c>
      <c r="O15" s="33">
        <v>7250252.6441807132</v>
      </c>
      <c r="P15" s="33">
        <v>21115889.497847285</v>
      </c>
      <c r="Q15" s="3">
        <f t="shared" si="22"/>
        <v>13865636.853666572</v>
      </c>
      <c r="R15" s="8">
        <f t="shared" si="23"/>
        <v>13865647.93820443</v>
      </c>
      <c r="S15" s="17"/>
      <c r="T15" s="17"/>
      <c r="U15" s="17"/>
      <c r="V15" s="17"/>
      <c r="W15" s="17"/>
      <c r="X15" s="17"/>
      <c r="Y15" s="17"/>
      <c r="Z15" s="17"/>
    </row>
    <row r="16" spans="1:26" ht="19.5" customHeight="1" x14ac:dyDescent="0.2">
      <c r="A16" s="4">
        <v>45391</v>
      </c>
      <c r="B16" s="5"/>
      <c r="C16" s="7">
        <v>45404</v>
      </c>
      <c r="D16" s="6">
        <v>2908464.9462057143</v>
      </c>
      <c r="E16" s="6">
        <v>2823877.2731121434</v>
      </c>
      <c r="F16" s="9">
        <f t="shared" ref="F16:F18" si="24">+E16-D16</f>
        <v>-84587.673093570862</v>
      </c>
      <c r="G16" s="6">
        <v>7554636.3832914298</v>
      </c>
      <c r="H16" s="6">
        <v>21627159.893785</v>
      </c>
      <c r="I16" s="3">
        <f t="shared" ref="I16" si="25">+H16-G16</f>
        <v>14072523.510493569</v>
      </c>
      <c r="J16" s="8">
        <f t="shared" ref="J16" si="26">+I16+F16</f>
        <v>13987935.837399999</v>
      </c>
      <c r="L16" s="37">
        <v>2823707.1563442862</v>
      </c>
      <c r="M16" s="6">
        <v>2823877.2731121434</v>
      </c>
      <c r="N16" s="9">
        <f t="shared" ref="N16:N18" si="27">+M16-L16</f>
        <v>170.11676785722375</v>
      </c>
      <c r="O16" s="33">
        <v>7371992.0045914287</v>
      </c>
      <c r="P16" s="33">
        <v>21517383.22913757</v>
      </c>
      <c r="Q16" s="3">
        <f t="shared" ref="Q16" si="28">+P16-O16</f>
        <v>14145391.224546142</v>
      </c>
      <c r="R16" s="8">
        <f t="shared" ref="R16" si="29">+Q16+N16</f>
        <v>14145561.341313999</v>
      </c>
      <c r="S16" s="17"/>
      <c r="T16" s="17"/>
      <c r="U16" s="17"/>
      <c r="V16" s="17"/>
      <c r="W16" s="17"/>
      <c r="X16" s="17"/>
      <c r="Y16" s="17"/>
      <c r="Z16" s="17"/>
    </row>
    <row r="17" spans="1:26" ht="19.5" customHeight="1" x14ac:dyDescent="0.2">
      <c r="A17" s="4">
        <v>45405</v>
      </c>
      <c r="B17" s="5"/>
      <c r="C17" s="7">
        <v>45418</v>
      </c>
      <c r="D17" s="6">
        <v>2872671.6013821429</v>
      </c>
      <c r="E17" s="6">
        <v>2787630.7231835718</v>
      </c>
      <c r="F17" s="9">
        <f t="shared" si="24"/>
        <v>-85040.878198571038</v>
      </c>
      <c r="G17" s="6">
        <v>7564058.9074571431</v>
      </c>
      <c r="H17" s="6">
        <v>19768718.342679717</v>
      </c>
      <c r="I17" s="3">
        <f t="shared" ref="I17:I18" si="30">+H17-G17</f>
        <v>12204659.435222574</v>
      </c>
      <c r="J17" s="8">
        <f t="shared" ref="J17:J18" si="31">+I17+F17</f>
        <v>12119618.557024002</v>
      </c>
      <c r="L17" s="37">
        <v>2787761.6500185719</v>
      </c>
      <c r="M17" s="6">
        <v>2787630.7231835718</v>
      </c>
      <c r="N17" s="9">
        <f t="shared" si="27"/>
        <v>-130.92683500004932</v>
      </c>
      <c r="O17" s="33">
        <v>7380646.5581757147</v>
      </c>
      <c r="P17" s="33">
        <v>19658294.78399257</v>
      </c>
      <c r="Q17" s="3">
        <f t="shared" ref="Q17:Q18" si="32">+P17-O17</f>
        <v>12277648.225816855</v>
      </c>
      <c r="R17" s="8">
        <f t="shared" ref="R17:R18" si="33">+Q17+N17</f>
        <v>12277517.298981855</v>
      </c>
      <c r="S17" s="17"/>
      <c r="T17" s="17"/>
      <c r="U17" s="17"/>
      <c r="V17" s="17"/>
      <c r="W17" s="17"/>
      <c r="X17" s="17"/>
      <c r="Y17" s="17"/>
      <c r="Z17" s="17"/>
    </row>
    <row r="18" spans="1:26" ht="19.5" customHeight="1" x14ac:dyDescent="0.2">
      <c r="A18" s="4">
        <v>45419</v>
      </c>
      <c r="B18" s="5"/>
      <c r="C18" s="7">
        <v>45432</v>
      </c>
      <c r="D18" s="6">
        <v>2877671.2237549992</v>
      </c>
      <c r="E18" s="6">
        <v>2792711.3692000001</v>
      </c>
      <c r="F18" s="9">
        <f t="shared" si="24"/>
        <v>-84959.854554999154</v>
      </c>
      <c r="G18" s="6">
        <v>7577993.7196414294</v>
      </c>
      <c r="H18" s="6">
        <v>20097234.441930145</v>
      </c>
      <c r="I18" s="3">
        <f t="shared" si="30"/>
        <v>12519240.722288717</v>
      </c>
      <c r="J18" s="8">
        <f t="shared" si="31"/>
        <v>12434280.867733717</v>
      </c>
      <c r="L18" s="37">
        <v>2792641.2752757142</v>
      </c>
      <c r="M18" s="6">
        <v>2792711.3692000001</v>
      </c>
      <c r="N18" s="9">
        <f t="shared" si="27"/>
        <v>70.093924285843968</v>
      </c>
      <c r="O18" s="33">
        <v>7394255.5051307147</v>
      </c>
      <c r="P18" s="33">
        <v>19987433.70424214</v>
      </c>
      <c r="Q18" s="3">
        <f t="shared" si="32"/>
        <v>12593178.199111424</v>
      </c>
      <c r="R18" s="8">
        <f t="shared" si="33"/>
        <v>12593248.29303571</v>
      </c>
      <c r="S18" s="17"/>
      <c r="T18" s="17"/>
      <c r="U18" s="17"/>
      <c r="V18" s="17"/>
      <c r="W18" s="17"/>
      <c r="X18" s="17"/>
      <c r="Y18" s="17"/>
      <c r="Z18" s="17"/>
    </row>
    <row r="19" spans="1:26" ht="19.5" customHeight="1" x14ac:dyDescent="0.2">
      <c r="A19" s="4">
        <v>45433</v>
      </c>
      <c r="B19" s="5"/>
      <c r="C19" s="7">
        <v>45446</v>
      </c>
      <c r="D19" s="6">
        <v>2855222.3171071433</v>
      </c>
      <c r="E19" s="6">
        <v>2770579.7616764279</v>
      </c>
      <c r="F19" s="9">
        <f t="shared" ref="F19:F23" si="34">+E19-D19</f>
        <v>-84642.555430715438</v>
      </c>
      <c r="G19" s="6">
        <v>7558360.2083407147</v>
      </c>
      <c r="H19" s="6">
        <v>18361808.952975996</v>
      </c>
      <c r="I19" s="3">
        <f t="shared" ref="I19:I20" si="35">+H19-G19</f>
        <v>10803448.74463528</v>
      </c>
      <c r="J19" s="8">
        <f t="shared" ref="J19:J20" si="36">+I19+F19</f>
        <v>10718806.189204564</v>
      </c>
      <c r="L19" s="37">
        <v>2770570.4926535715</v>
      </c>
      <c r="M19" s="6">
        <v>2770579.7616764279</v>
      </c>
      <c r="N19" s="9">
        <f t="shared" ref="N19:N23" si="37">+M19-L19</f>
        <v>9.2690228563733399</v>
      </c>
      <c r="O19" s="33">
        <v>7374800.4189964281</v>
      </c>
      <c r="P19" s="33">
        <v>18250541.426009715</v>
      </c>
      <c r="Q19" s="3">
        <f t="shared" ref="Q19:Q20" si="38">+P19-O19</f>
        <v>10875741.007013287</v>
      </c>
      <c r="R19" s="8">
        <f t="shared" ref="R19:R20" si="39">+Q19+N19</f>
        <v>10875750.276036143</v>
      </c>
      <c r="S19" s="17"/>
      <c r="T19" s="17"/>
      <c r="U19" s="17"/>
      <c r="V19" s="17"/>
      <c r="W19" s="17"/>
      <c r="X19" s="17"/>
      <c r="Y19" s="17"/>
      <c r="Z19" s="17"/>
    </row>
    <row r="20" spans="1:26" ht="19.5" customHeight="1" x14ac:dyDescent="0.2">
      <c r="A20" s="4">
        <v>45447</v>
      </c>
      <c r="B20" s="5"/>
      <c r="C20" s="7">
        <v>45460</v>
      </c>
      <c r="D20" s="6">
        <v>2902229.0407757149</v>
      </c>
      <c r="E20" s="6">
        <v>2816710.3541385713</v>
      </c>
      <c r="F20" s="9">
        <f t="shared" si="34"/>
        <v>-85518.686637143604</v>
      </c>
      <c r="G20" s="6">
        <v>7651881.8165900009</v>
      </c>
      <c r="H20" s="6">
        <v>19910841.676290285</v>
      </c>
      <c r="I20" s="3">
        <f t="shared" si="35"/>
        <v>12258959.859700285</v>
      </c>
      <c r="J20" s="8">
        <f t="shared" si="36"/>
        <v>12173441.17306314</v>
      </c>
      <c r="L20" s="37">
        <v>2816639.8294035718</v>
      </c>
      <c r="M20" s="6">
        <v>2816710.3541385713</v>
      </c>
      <c r="N20" s="9">
        <f t="shared" si="37"/>
        <v>70.524734999518842</v>
      </c>
      <c r="O20" s="33">
        <v>7465985.9298078576</v>
      </c>
      <c r="P20" s="33">
        <v>19799305.041198283</v>
      </c>
      <c r="Q20" s="3">
        <f t="shared" si="38"/>
        <v>12333319.111390427</v>
      </c>
      <c r="R20" s="8">
        <f t="shared" si="39"/>
        <v>12333389.636125427</v>
      </c>
      <c r="S20" s="17"/>
      <c r="T20" s="17"/>
      <c r="U20" s="17"/>
      <c r="V20" s="17"/>
      <c r="W20" s="17"/>
      <c r="X20" s="17"/>
      <c r="Y20" s="17"/>
      <c r="Z20" s="17"/>
    </row>
    <row r="21" spans="1:26" ht="19.5" customHeight="1" x14ac:dyDescent="0.2">
      <c r="A21" s="4">
        <v>45461</v>
      </c>
      <c r="B21" s="5"/>
      <c r="C21" s="7">
        <v>45474</v>
      </c>
      <c r="D21" s="6">
        <v>2894672.7218085714</v>
      </c>
      <c r="E21" s="6">
        <v>2808615.1543664285</v>
      </c>
      <c r="F21" s="9">
        <f t="shared" si="34"/>
        <v>-86057.56744214287</v>
      </c>
      <c r="G21" s="6">
        <v>7673644.3801328558</v>
      </c>
      <c r="H21" s="6">
        <v>18752677.042013284</v>
      </c>
      <c r="I21" s="3">
        <f t="shared" ref="I21:I23" si="40">+H21-G21</f>
        <v>11079032.661880428</v>
      </c>
      <c r="J21" s="8">
        <f t="shared" ref="J21:J23" si="41">+I21+F21</f>
        <v>10992975.094438285</v>
      </c>
      <c r="L21" s="37">
        <v>2808604.3247100003</v>
      </c>
      <c r="M21" s="6">
        <v>2808615.1543664285</v>
      </c>
      <c r="N21" s="9">
        <f t="shared" si="37"/>
        <v>10.829656428191811</v>
      </c>
      <c r="O21" s="33">
        <v>7486665.9893814297</v>
      </c>
      <c r="P21" s="33">
        <v>18639089.797242999</v>
      </c>
      <c r="Q21" s="3">
        <f t="shared" ref="Q21:Q23" si="42">+P21-O21</f>
        <v>11152423.80786157</v>
      </c>
      <c r="R21" s="8">
        <f t="shared" ref="R21:R23" si="43">+Q21+N21</f>
        <v>11152434.637517998</v>
      </c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2">
      <c r="A22" s="4">
        <f>+C21+1</f>
        <v>45475</v>
      </c>
      <c r="B22" s="5"/>
      <c r="C22" s="7">
        <f>+C21+14</f>
        <v>45488</v>
      </c>
      <c r="D22" s="6">
        <v>2903809.5967799998</v>
      </c>
      <c r="E22" s="6">
        <v>2816987.472380714</v>
      </c>
      <c r="F22" s="9">
        <f t="shared" si="34"/>
        <v>-86822.124399285764</v>
      </c>
      <c r="G22" s="6">
        <v>7721621.2227757145</v>
      </c>
      <c r="H22" s="6">
        <v>19904446.59209286</v>
      </c>
      <c r="I22" s="3">
        <f t="shared" si="40"/>
        <v>12182825.369317146</v>
      </c>
      <c r="J22" s="8">
        <f t="shared" si="41"/>
        <v>12096003.24491786</v>
      </c>
      <c r="L22" s="37">
        <v>2816916.9726335714</v>
      </c>
      <c r="M22" s="6">
        <v>2816987.472380714</v>
      </c>
      <c r="N22" s="9">
        <f t="shared" si="37"/>
        <v>70.499747142661363</v>
      </c>
      <c r="O22" s="33">
        <v>7531393.5709392866</v>
      </c>
      <c r="P22" s="33">
        <v>19790625.393582571</v>
      </c>
      <c r="Q22" s="3">
        <f t="shared" si="42"/>
        <v>12259231.822643284</v>
      </c>
      <c r="R22" s="8">
        <f t="shared" si="43"/>
        <v>12259302.322390426</v>
      </c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2">
      <c r="A23" s="4">
        <f>+C22+1</f>
        <v>45489</v>
      </c>
      <c r="B23" s="5"/>
      <c r="C23" s="7">
        <f>+C22+14</f>
        <v>45502</v>
      </c>
      <c r="D23" s="6">
        <v>2897368.3088292857</v>
      </c>
      <c r="E23" s="6">
        <v>2810827.8702778569</v>
      </c>
      <c r="F23" s="9">
        <f t="shared" si="34"/>
        <v>-86540.438551428728</v>
      </c>
      <c r="G23" s="6">
        <v>7721090.5091978563</v>
      </c>
      <c r="H23" s="6">
        <v>18611617.431899142</v>
      </c>
      <c r="I23" s="3">
        <f t="shared" si="40"/>
        <v>10890526.922701284</v>
      </c>
      <c r="J23" s="8">
        <f t="shared" si="41"/>
        <v>10803986.484149855</v>
      </c>
      <c r="K23" s="40"/>
      <c r="L23" s="37">
        <v>2810861.9122928567</v>
      </c>
      <c r="M23" s="6">
        <v>2810827.8702778569</v>
      </c>
      <c r="N23" s="9">
        <f t="shared" si="37"/>
        <v>-34.042014999780804</v>
      </c>
      <c r="O23" s="33">
        <v>7531254.4250799995</v>
      </c>
      <c r="P23" s="33">
        <v>18496844.596046574</v>
      </c>
      <c r="Q23" s="3">
        <f t="shared" si="42"/>
        <v>10965590.170966575</v>
      </c>
      <c r="R23" s="8">
        <f t="shared" si="43"/>
        <v>10965556.128951576</v>
      </c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2">
      <c r="A24" s="4">
        <f t="shared" ref="A24:A25" si="44">+C23+1</f>
        <v>45503</v>
      </c>
      <c r="B24" s="5"/>
      <c r="C24" s="7">
        <f t="shared" ref="C24:C61" si="45">+C23+14</f>
        <v>45516</v>
      </c>
      <c r="D24" s="6">
        <v>2906846.5770328571</v>
      </c>
      <c r="E24" s="6">
        <v>2817879.6815700005</v>
      </c>
      <c r="F24" s="9">
        <f t="shared" ref="F24:F25" si="46">+E24-D24</f>
        <v>-88966.895462856628</v>
      </c>
      <c r="G24" s="6">
        <v>7740785.3652078565</v>
      </c>
      <c r="H24" s="6">
        <v>18991148.167082712</v>
      </c>
      <c r="I24" s="3">
        <f t="shared" ref="I24:I25" si="47">+H24-G24</f>
        <v>11250362.801874856</v>
      </c>
      <c r="J24" s="8">
        <f t="shared" ref="J24:J25" si="48">+I24+F24</f>
        <v>11161395.906411998</v>
      </c>
      <c r="L24" s="37">
        <v>2819166.5246571423</v>
      </c>
      <c r="M24" s="6">
        <v>2817879.6815700005</v>
      </c>
      <c r="N24" s="9">
        <f t="shared" ref="N24:N25" si="49">+M24-L24</f>
        <v>-1286.8430871418677</v>
      </c>
      <c r="O24" s="33">
        <v>7548244.2457521418</v>
      </c>
      <c r="P24" s="33">
        <v>18875963.398347143</v>
      </c>
      <c r="Q24" s="3">
        <f t="shared" ref="Q24:Q25" si="50">+P24-O24</f>
        <v>11327719.152595002</v>
      </c>
      <c r="R24" s="8">
        <f t="shared" ref="R24:R25" si="51">+Q24+N24</f>
        <v>11326432.30950786</v>
      </c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2">
      <c r="A25" s="4">
        <f t="shared" si="44"/>
        <v>45517</v>
      </c>
      <c r="B25" s="5"/>
      <c r="C25" s="7">
        <f t="shared" si="45"/>
        <v>45530</v>
      </c>
      <c r="D25" s="6">
        <v>2922029.7974735717</v>
      </c>
      <c r="E25" s="6">
        <v>2835531.9308457142</v>
      </c>
      <c r="F25" s="9">
        <f t="shared" si="46"/>
        <v>-86497.866627857555</v>
      </c>
      <c r="G25" s="6">
        <v>7771710.7448592857</v>
      </c>
      <c r="H25" s="6">
        <v>18641994.366399568</v>
      </c>
      <c r="I25" s="3">
        <f t="shared" si="47"/>
        <v>10870283.621540282</v>
      </c>
      <c r="J25" s="8">
        <f t="shared" si="48"/>
        <v>10783785.754912425</v>
      </c>
      <c r="K25" s="40"/>
      <c r="L25" s="37">
        <v>2835473.2421221426</v>
      </c>
      <c r="M25" s="6">
        <v>2835531.9308457142</v>
      </c>
      <c r="N25" s="9">
        <f t="shared" si="49"/>
        <v>58.68872357159853</v>
      </c>
      <c r="O25" s="33">
        <v>7580576.4808521429</v>
      </c>
      <c r="P25" s="46">
        <v>18526867.161894143</v>
      </c>
      <c r="Q25" s="3">
        <f t="shared" si="50"/>
        <v>10946290.681042001</v>
      </c>
      <c r="R25" s="8">
        <f t="shared" si="51"/>
        <v>10946349.369765572</v>
      </c>
      <c r="S25" s="17"/>
      <c r="T25" s="17"/>
      <c r="U25" s="17"/>
      <c r="V25" s="17"/>
      <c r="W25" s="17"/>
      <c r="X25" s="17"/>
      <c r="Y25" s="17"/>
      <c r="Z25" s="17"/>
    </row>
    <row r="26" spans="1:26" ht="19.5" customHeight="1" x14ac:dyDescent="0.2">
      <c r="A26" s="4">
        <f t="shared" ref="A26:A27" si="52">+C25+1</f>
        <v>45531</v>
      </c>
      <c r="B26" s="5"/>
      <c r="C26" s="7">
        <f t="shared" si="45"/>
        <v>45544</v>
      </c>
      <c r="D26" s="6">
        <v>2929667.4738035719</v>
      </c>
      <c r="E26" s="6">
        <v>2842366.5404692856</v>
      </c>
      <c r="F26" s="9">
        <f t="shared" ref="F26:F27" si="53">+E26-D26</f>
        <v>-87300.933334286325</v>
      </c>
      <c r="G26" s="6">
        <v>7818271.5702942852</v>
      </c>
      <c r="H26" s="6">
        <v>19242254.409071144</v>
      </c>
      <c r="I26" s="3">
        <f t="shared" ref="I26:I27" si="54">+H26-G26</f>
        <v>11423982.838776859</v>
      </c>
      <c r="J26" s="8">
        <f t="shared" ref="J26:J27" si="55">+I26+F26</f>
        <v>11336681.905442573</v>
      </c>
      <c r="K26" s="40"/>
      <c r="L26" s="37">
        <v>2842342.6932592853</v>
      </c>
      <c r="M26" s="6">
        <v>2842366.5404692856</v>
      </c>
      <c r="N26" s="9">
        <f t="shared" ref="N26:N27" si="56">+M26-L26</f>
        <v>23.847210000269115</v>
      </c>
      <c r="O26" s="33">
        <v>7625132.0985457134</v>
      </c>
      <c r="P26" s="46">
        <v>19125700.35352286</v>
      </c>
      <c r="Q26" s="3">
        <f t="shared" ref="Q26:Q27" si="57">+P26-O26</f>
        <v>11500568.254977146</v>
      </c>
      <c r="R26" s="8">
        <f t="shared" ref="R26:R27" si="58">+Q26+N26</f>
        <v>11500592.102187146</v>
      </c>
      <c r="S26" s="17"/>
      <c r="T26" s="17"/>
      <c r="U26" s="17"/>
      <c r="V26" s="17"/>
      <c r="W26" s="17"/>
      <c r="X26" s="17"/>
      <c r="Y26" s="17"/>
      <c r="Z26" s="17"/>
    </row>
    <row r="27" spans="1:26" ht="19.5" customHeight="1" x14ac:dyDescent="0.2">
      <c r="A27" s="4">
        <f t="shared" si="52"/>
        <v>45545</v>
      </c>
      <c r="B27" s="5"/>
      <c r="C27" s="7">
        <f t="shared" si="45"/>
        <v>45558</v>
      </c>
      <c r="D27" s="6">
        <v>2968256.9998107143</v>
      </c>
      <c r="E27" s="6">
        <v>2880642.1089857141</v>
      </c>
      <c r="F27" s="9">
        <f t="shared" si="53"/>
        <v>-87614.890825000126</v>
      </c>
      <c r="G27" s="6">
        <v>7920411.9196235705</v>
      </c>
      <c r="H27" s="6">
        <v>20272640.773415994</v>
      </c>
      <c r="I27" s="3">
        <f t="shared" si="54"/>
        <v>12352228.853792423</v>
      </c>
      <c r="J27" s="8">
        <f t="shared" si="55"/>
        <v>12264613.962967424</v>
      </c>
      <c r="K27" s="40"/>
      <c r="L27" s="37">
        <v>2880582.8071749997</v>
      </c>
      <c r="M27" s="6">
        <v>2880642.1089857141</v>
      </c>
      <c r="N27" s="9">
        <f t="shared" si="56"/>
        <v>59.301810714416206</v>
      </c>
      <c r="O27" s="33">
        <v>7726130.8597900001</v>
      </c>
      <c r="P27" s="46">
        <v>20155658.604930002</v>
      </c>
      <c r="Q27" s="3">
        <f t="shared" si="57"/>
        <v>12429527.745140001</v>
      </c>
      <c r="R27" s="8">
        <f t="shared" si="58"/>
        <v>12429587.046950717</v>
      </c>
      <c r="S27" s="17"/>
      <c r="T27" s="17"/>
      <c r="U27" s="17"/>
      <c r="V27" s="17"/>
      <c r="W27" s="17"/>
      <c r="X27" s="17"/>
      <c r="Y27" s="17"/>
      <c r="Z27" s="17"/>
    </row>
    <row r="28" spans="1:26" ht="19.5" customHeight="1" x14ac:dyDescent="0.2">
      <c r="A28" s="4">
        <f t="shared" ref="A28" si="59">+C27+1</f>
        <v>45559</v>
      </c>
      <c r="B28" s="5"/>
      <c r="C28" s="7">
        <f t="shared" si="45"/>
        <v>45572</v>
      </c>
      <c r="D28" s="6">
        <v>2976763.617287857</v>
      </c>
      <c r="E28" s="6">
        <v>2888180.7959050001</v>
      </c>
      <c r="F28" s="9">
        <f t="shared" ref="F28" si="60">+E28-D28</f>
        <v>-88582.821382856928</v>
      </c>
      <c r="G28" s="6">
        <v>7990655.3974507144</v>
      </c>
      <c r="H28" s="6">
        <v>20756989.794655286</v>
      </c>
      <c r="I28" s="3">
        <f t="shared" ref="I28" si="61">+H28-G28</f>
        <v>12766334.39720457</v>
      </c>
      <c r="J28" s="8">
        <f t="shared" ref="J28" si="62">+I28+F28</f>
        <v>12677751.575821713</v>
      </c>
      <c r="K28" s="40"/>
      <c r="L28" s="37">
        <v>2888119.8650021432</v>
      </c>
      <c r="M28" s="6">
        <v>2888180.7959050001</v>
      </c>
      <c r="N28" s="9">
        <f t="shared" ref="N28" si="63">+M28-L28</f>
        <v>60.93090285686776</v>
      </c>
      <c r="O28" s="33">
        <v>7794069.2478550002</v>
      </c>
      <c r="P28" s="46">
        <v>20637886.395233572</v>
      </c>
      <c r="Q28" s="3">
        <f t="shared" ref="Q28" si="64">+P28-O28</f>
        <v>12843817.147378571</v>
      </c>
      <c r="R28" s="8">
        <f t="shared" ref="R28" si="65">+Q28+N28</f>
        <v>12843878.078281429</v>
      </c>
      <c r="S28" s="17"/>
      <c r="T28" s="17"/>
      <c r="U28" s="17"/>
      <c r="V28" s="17"/>
      <c r="W28" s="17"/>
      <c r="X28" s="17"/>
      <c r="Y28" s="17"/>
      <c r="Z28" s="17"/>
    </row>
    <row r="29" spans="1:26" ht="19.5" customHeight="1" x14ac:dyDescent="0.2">
      <c r="A29" s="4">
        <f>+C28+1</f>
        <v>45573</v>
      </c>
      <c r="B29" s="5"/>
      <c r="C29" s="7">
        <f>+C28+14</f>
        <v>45586</v>
      </c>
      <c r="D29" s="6">
        <v>3072970.243439286</v>
      </c>
      <c r="E29" s="6">
        <v>2983344.2168557146</v>
      </c>
      <c r="F29" s="47">
        <f t="shared" ref="F29:F32" si="66">+E29-D29</f>
        <v>-89626.026583571453</v>
      </c>
      <c r="G29" s="6">
        <v>8167717.131755</v>
      </c>
      <c r="H29" s="6">
        <v>20986392.63647243</v>
      </c>
      <c r="I29" s="3">
        <f t="shared" ref="I29" si="67">+H29-G29</f>
        <v>12818675.50471743</v>
      </c>
      <c r="J29" s="8">
        <f t="shared" ref="J29" si="68">+I29+F29</f>
        <v>12729049.478133859</v>
      </c>
      <c r="K29" s="48"/>
      <c r="L29" s="37">
        <v>2983270.7175628571</v>
      </c>
      <c r="M29" s="6">
        <v>2983344.2168557146</v>
      </c>
      <c r="N29" s="47">
        <f t="shared" ref="N29:N32" si="69">+M29-L29</f>
        <v>73.499292857479304</v>
      </c>
      <c r="O29" s="33">
        <v>7968760.4611850008</v>
      </c>
      <c r="P29" s="46">
        <v>20866755.013380576</v>
      </c>
      <c r="Q29" s="3">
        <f t="shared" ref="Q29" si="70">+P29-O29</f>
        <v>12897994.552195575</v>
      </c>
      <c r="R29" s="8">
        <f t="shared" ref="R29" si="71">+Q29+N29</f>
        <v>12898068.051488433</v>
      </c>
      <c r="S29" s="17"/>
      <c r="T29" s="17"/>
      <c r="U29" s="17"/>
      <c r="V29" s="17"/>
      <c r="W29" s="17"/>
      <c r="X29" s="17"/>
      <c r="Y29" s="17"/>
      <c r="Z29" s="17"/>
    </row>
    <row r="30" spans="1:26" ht="19.5" customHeight="1" x14ac:dyDescent="0.2">
      <c r="A30" s="4">
        <f t="shared" ref="A30" si="72">+C29+1</f>
        <v>45587</v>
      </c>
      <c r="B30" s="5"/>
      <c r="C30" s="7">
        <f t="shared" si="45"/>
        <v>45600</v>
      </c>
      <c r="D30" s="6">
        <v>3059395.4744899995</v>
      </c>
      <c r="E30" s="6">
        <v>2968854.2603357146</v>
      </c>
      <c r="F30" s="47">
        <f t="shared" si="66"/>
        <v>-90541.214154284913</v>
      </c>
      <c r="G30" s="6">
        <v>8065056.6211221432</v>
      </c>
      <c r="H30" s="6">
        <v>17536343.807165571</v>
      </c>
      <c r="I30" s="3">
        <f t="shared" ref="I30" si="73">+H30-G30</f>
        <v>9471287.1860434264</v>
      </c>
      <c r="J30" s="8">
        <f t="shared" ref="J30" si="74">+I30+F30</f>
        <v>9380745.9718891419</v>
      </c>
      <c r="K30" s="40"/>
      <c r="L30" s="37">
        <v>2968849.6703971424</v>
      </c>
      <c r="M30" s="6">
        <v>2968854.2603357146</v>
      </c>
      <c r="N30" s="47">
        <f t="shared" si="69"/>
        <v>4.5899385721422732</v>
      </c>
      <c r="O30" s="33">
        <v>7864826.6824964285</v>
      </c>
      <c r="P30" s="46">
        <v>17415168.055093285</v>
      </c>
      <c r="Q30" s="3">
        <f t="shared" ref="Q30" si="75">+P30-O30</f>
        <v>9550341.3725968562</v>
      </c>
      <c r="R30" s="8">
        <f t="shared" ref="R30" si="76">+Q30+N30</f>
        <v>9550345.9625354279</v>
      </c>
      <c r="S30" s="17"/>
      <c r="T30" s="17"/>
      <c r="U30" s="17"/>
      <c r="V30" s="17"/>
      <c r="W30" s="17"/>
      <c r="X30" s="17"/>
      <c r="Y30" s="17"/>
      <c r="Z30" s="17"/>
    </row>
    <row r="31" spans="1:26" ht="19.5" customHeight="1" x14ac:dyDescent="0.2">
      <c r="A31" s="4">
        <f t="shared" ref="A31:A32" si="77">+C30+1</f>
        <v>45601</v>
      </c>
      <c r="B31" s="5"/>
      <c r="C31" s="7">
        <f t="shared" si="45"/>
        <v>45614</v>
      </c>
      <c r="D31" s="6">
        <v>3085377.1052557146</v>
      </c>
      <c r="E31" s="6">
        <v>2993885.8682385711</v>
      </c>
      <c r="F31" s="47">
        <f t="shared" si="66"/>
        <v>-91491.237017143518</v>
      </c>
      <c r="G31" s="6">
        <v>8059166.7749499995</v>
      </c>
      <c r="H31" s="6">
        <v>19176211.434691004</v>
      </c>
      <c r="I31" s="3">
        <f t="shared" ref="I31:I32" si="78">+H31-G31</f>
        <v>11117044.659741005</v>
      </c>
      <c r="J31" s="8">
        <f t="shared" ref="J31:J32" si="79">+I31+F31</f>
        <v>11025553.422723861</v>
      </c>
      <c r="K31" s="40"/>
      <c r="L31" s="37">
        <v>2993813.4473071429</v>
      </c>
      <c r="M31" s="6">
        <v>2993885.8682385711</v>
      </c>
      <c r="N31" s="47">
        <f t="shared" si="69"/>
        <v>72.420931428205222</v>
      </c>
      <c r="O31" s="33">
        <v>7857375.4468921423</v>
      </c>
      <c r="P31" s="46">
        <v>19055819.532298855</v>
      </c>
      <c r="Q31" s="3">
        <f t="shared" ref="Q31:Q32" si="80">+P31-O31</f>
        <v>11198444.085406713</v>
      </c>
      <c r="R31" s="8">
        <f t="shared" ref="R31:R32" si="81">+Q31+N31</f>
        <v>11198516.506338142</v>
      </c>
      <c r="S31" s="17"/>
      <c r="T31" s="17"/>
      <c r="U31" s="17"/>
      <c r="V31" s="17"/>
      <c r="W31" s="17"/>
      <c r="X31" s="17"/>
      <c r="Y31" s="17"/>
      <c r="Z31" s="17"/>
    </row>
    <row r="32" spans="1:26" ht="19.5" customHeight="1" x14ac:dyDescent="0.2">
      <c r="A32" s="4">
        <f t="shared" si="77"/>
        <v>45615</v>
      </c>
      <c r="B32" s="5"/>
      <c r="C32" s="7">
        <f t="shared" si="45"/>
        <v>45628</v>
      </c>
      <c r="D32" s="6">
        <v>3069043.1934899995</v>
      </c>
      <c r="E32" s="6">
        <v>2978028.1194750001</v>
      </c>
      <c r="F32" s="47">
        <f t="shared" si="66"/>
        <v>-91015.074014999438</v>
      </c>
      <c r="G32" s="6">
        <v>8002747.4527750015</v>
      </c>
      <c r="H32" s="6">
        <v>17671300.346549284</v>
      </c>
      <c r="I32" s="3">
        <f t="shared" si="78"/>
        <v>9668552.8937742822</v>
      </c>
      <c r="J32" s="8">
        <f t="shared" si="79"/>
        <v>9577537.8197592832</v>
      </c>
      <c r="K32" s="40"/>
      <c r="L32" s="37">
        <v>2978008.7669928572</v>
      </c>
      <c r="M32" s="6">
        <v>2978028.1194750001</v>
      </c>
      <c r="N32" s="47">
        <f t="shared" si="69"/>
        <v>19.352482142858207</v>
      </c>
      <c r="O32" s="39">
        <v>7801897.3227007156</v>
      </c>
      <c r="P32" s="39">
        <v>17549937.894600999</v>
      </c>
      <c r="Q32" s="3">
        <f t="shared" si="80"/>
        <v>9748040.5719002821</v>
      </c>
      <c r="R32" s="8">
        <f t="shared" si="81"/>
        <v>9748059.9243824258</v>
      </c>
      <c r="S32" s="17"/>
      <c r="T32" s="17"/>
      <c r="U32" s="17"/>
      <c r="V32" s="17"/>
      <c r="W32" s="17"/>
      <c r="X32" s="17"/>
      <c r="Y32" s="17"/>
      <c r="Z32" s="17"/>
    </row>
    <row r="33" spans="1:26" ht="19.5" customHeight="1" x14ac:dyDescent="0.2">
      <c r="A33" s="4">
        <f t="shared" ref="A33:A34" si="82">+C32+1</f>
        <v>45629</v>
      </c>
      <c r="B33" s="57"/>
      <c r="C33" s="7">
        <f t="shared" si="45"/>
        <v>45642</v>
      </c>
      <c r="D33" s="6">
        <v>3109070.7499414282</v>
      </c>
      <c r="E33" s="6">
        <v>3010446.1788771427</v>
      </c>
      <c r="F33" s="47">
        <f t="shared" ref="F33:F34" si="83">+E33-D33</f>
        <v>-98624.571064285468</v>
      </c>
      <c r="G33" s="6">
        <v>8122062.8242757153</v>
      </c>
      <c r="H33" s="6">
        <v>18403251.282577571</v>
      </c>
      <c r="I33" s="3">
        <f t="shared" ref="I33:I34" si="84">+H33-G33</f>
        <v>10281188.458301855</v>
      </c>
      <c r="J33" s="8">
        <f t="shared" ref="J33:J34" si="85">+I33+F33</f>
        <v>10182563.887237569</v>
      </c>
      <c r="K33" s="40"/>
      <c r="L33" s="37">
        <v>3016886.0394678572</v>
      </c>
      <c r="M33" s="6">
        <v>3010446.1788771427</v>
      </c>
      <c r="N33" s="47">
        <f t="shared" ref="N33:N34" si="86">+M33-L33</f>
        <v>-6439.8605907144956</v>
      </c>
      <c r="O33" s="39">
        <v>7918621.8293978572</v>
      </c>
      <c r="P33" s="39">
        <v>18321547.492699575</v>
      </c>
      <c r="Q33" s="3">
        <f t="shared" ref="Q33:Q34" si="87">+P33-O33</f>
        <v>10402925.663301717</v>
      </c>
      <c r="R33" s="8">
        <f t="shared" ref="R33:R34" si="88">+Q33+N33</f>
        <v>10396485.802711003</v>
      </c>
      <c r="S33" s="17"/>
      <c r="T33" s="17"/>
      <c r="U33" s="17"/>
      <c r="V33" s="17"/>
      <c r="W33" s="17"/>
      <c r="X33" s="17"/>
      <c r="Y33" s="17"/>
      <c r="Z33" s="17"/>
    </row>
    <row r="34" spans="1:26" ht="19.5" customHeight="1" x14ac:dyDescent="0.2">
      <c r="A34" s="4">
        <f t="shared" si="82"/>
        <v>45643</v>
      </c>
      <c r="B34" s="57"/>
      <c r="C34" s="7">
        <f t="shared" si="45"/>
        <v>45656</v>
      </c>
      <c r="D34" s="6">
        <v>3138632.3271521428</v>
      </c>
      <c r="E34" s="6">
        <v>3045788.205833572</v>
      </c>
      <c r="F34" s="47">
        <f t="shared" si="83"/>
        <v>-92844.121318570804</v>
      </c>
      <c r="G34" s="6">
        <v>8240760.4287814265</v>
      </c>
      <c r="H34" s="6">
        <v>19789344.581873145</v>
      </c>
      <c r="I34" s="3">
        <f t="shared" si="84"/>
        <v>11548584.153091718</v>
      </c>
      <c r="J34" s="8">
        <f t="shared" si="85"/>
        <v>11455740.031773146</v>
      </c>
      <c r="K34" s="40"/>
      <c r="L34" s="37">
        <v>3045716.6542671435</v>
      </c>
      <c r="M34" s="38">
        <v>3045788.205833572</v>
      </c>
      <c r="N34" s="47">
        <f t="shared" si="86"/>
        <v>71.551566428504884</v>
      </c>
      <c r="O34" s="39">
        <v>8035958.6672842856</v>
      </c>
      <c r="P34" s="39">
        <v>19706708.492541425</v>
      </c>
      <c r="Q34" s="3">
        <f t="shared" si="87"/>
        <v>11670749.825257139</v>
      </c>
      <c r="R34" s="8">
        <f t="shared" si="88"/>
        <v>11670821.376823567</v>
      </c>
      <c r="S34" s="17"/>
      <c r="T34" s="17"/>
      <c r="U34" s="17"/>
      <c r="V34" s="17"/>
      <c r="W34" s="17"/>
      <c r="X34" s="17"/>
      <c r="Y34" s="17"/>
      <c r="Z34" s="17"/>
    </row>
    <row r="35" spans="1:26" ht="19.5" customHeight="1" x14ac:dyDescent="0.25">
      <c r="A35" s="77" t="s">
        <v>23</v>
      </c>
      <c r="B35" s="78"/>
      <c r="C35" s="79"/>
      <c r="D35" s="6"/>
      <c r="E35" s="6"/>
      <c r="F35" s="47"/>
      <c r="G35" s="6"/>
      <c r="H35" s="6"/>
      <c r="I35" s="3"/>
      <c r="J35" s="8"/>
      <c r="K35" s="40"/>
      <c r="L35" s="37"/>
      <c r="M35" s="38"/>
      <c r="N35" s="47"/>
      <c r="O35" s="39"/>
      <c r="P35" s="39"/>
      <c r="Q35" s="3"/>
      <c r="R35" s="8"/>
      <c r="S35" s="17"/>
      <c r="T35" s="17"/>
      <c r="U35" s="17"/>
      <c r="V35" s="17"/>
      <c r="W35" s="17"/>
      <c r="X35" s="17"/>
      <c r="Y35" s="17"/>
      <c r="Z35" s="17"/>
    </row>
    <row r="36" spans="1:26" ht="19.5" customHeight="1" x14ac:dyDescent="0.2">
      <c r="A36" s="4">
        <f>+C34+1</f>
        <v>45657</v>
      </c>
      <c r="B36" s="57"/>
      <c r="C36" s="7">
        <f>+C34+14</f>
        <v>45670</v>
      </c>
      <c r="D36" s="6">
        <v>3177959.0423442856</v>
      </c>
      <c r="E36" s="6">
        <v>3082987.6695178575</v>
      </c>
      <c r="F36" s="47">
        <f t="shared" ref="F36:F37" si="89">+E36-D36</f>
        <v>-94971.372826428153</v>
      </c>
      <c r="G36" s="6">
        <v>8450659.3016742859</v>
      </c>
      <c r="H36" s="6">
        <v>22104529.539097138</v>
      </c>
      <c r="I36" s="3">
        <f t="shared" ref="I36:I37" si="90">+H36-G36</f>
        <v>13653870.237422852</v>
      </c>
      <c r="J36" s="8">
        <f t="shared" ref="J36:J37" si="91">+I36+F36</f>
        <v>13558898.864596423</v>
      </c>
      <c r="K36" s="40"/>
      <c r="L36" s="37">
        <v>3083013.1398128574</v>
      </c>
      <c r="M36" s="6">
        <v>3082987.6695178575</v>
      </c>
      <c r="N36" s="47">
        <f t="shared" ref="N36:N37" si="92">+M36-L36</f>
        <v>-25.470294999890029</v>
      </c>
      <c r="O36" s="39">
        <v>8242068.1662671436</v>
      </c>
      <c r="P36" s="39">
        <v>22020891.67776886</v>
      </c>
      <c r="Q36" s="3">
        <f t="shared" ref="Q36:Q37" si="93">+P36-O36</f>
        <v>13778823.511501716</v>
      </c>
      <c r="R36" s="8">
        <f t="shared" ref="R36:R37" si="94">+Q36+N36</f>
        <v>13778798.041206717</v>
      </c>
      <c r="S36" s="17"/>
      <c r="T36" s="17"/>
      <c r="U36" s="17"/>
      <c r="V36" s="17"/>
      <c r="W36" s="17"/>
      <c r="X36" s="17"/>
      <c r="Y36" s="17"/>
      <c r="Z36" s="17"/>
    </row>
    <row r="37" spans="1:26" ht="19.5" customHeight="1" x14ac:dyDescent="0.2">
      <c r="A37" s="4">
        <f t="shared" ref="A37" si="95">+C36+1</f>
        <v>45671</v>
      </c>
      <c r="B37" s="57"/>
      <c r="C37" s="7">
        <f t="shared" si="45"/>
        <v>45684</v>
      </c>
      <c r="D37" s="6">
        <v>3202789.1352007142</v>
      </c>
      <c r="E37" s="6">
        <v>3107814.4740928574</v>
      </c>
      <c r="F37" s="47">
        <f t="shared" si="89"/>
        <v>-94974.66110785678</v>
      </c>
      <c r="G37" s="6">
        <v>8448850.904316429</v>
      </c>
      <c r="H37" s="6">
        <v>20534911.769687433</v>
      </c>
      <c r="I37" s="3">
        <f t="shared" si="90"/>
        <v>12086060.865371004</v>
      </c>
      <c r="J37" s="8">
        <f t="shared" si="91"/>
        <v>11991086.204263147</v>
      </c>
      <c r="K37" s="59"/>
      <c r="L37" s="37">
        <v>3107740.7417578571</v>
      </c>
      <c r="M37" s="38">
        <v>3107814.4740928574</v>
      </c>
      <c r="N37" s="47">
        <f t="shared" si="92"/>
        <v>73.732335000298917</v>
      </c>
      <c r="O37" s="39">
        <v>8239992.6338935699</v>
      </c>
      <c r="P37" s="39">
        <v>20451011.205070287</v>
      </c>
      <c r="Q37" s="3">
        <f t="shared" si="93"/>
        <v>12211018.571176717</v>
      </c>
      <c r="R37" s="8">
        <f t="shared" si="94"/>
        <v>12211092.303511716</v>
      </c>
      <c r="S37" s="17"/>
      <c r="T37" s="17"/>
      <c r="U37" s="17"/>
      <c r="V37" s="17"/>
      <c r="W37" s="17"/>
      <c r="X37" s="17"/>
      <c r="Y37" s="17"/>
      <c r="Z37" s="17"/>
    </row>
    <row r="38" spans="1:26" ht="19.5" customHeight="1" x14ac:dyDescent="0.2">
      <c r="A38" s="4">
        <f t="shared" ref="A38" si="96">+C37+1</f>
        <v>45685</v>
      </c>
      <c r="B38" s="57"/>
      <c r="C38" s="7">
        <f t="shared" si="45"/>
        <v>45698</v>
      </c>
      <c r="D38" s="6">
        <v>3186437.4929550006</v>
      </c>
      <c r="E38" s="6">
        <v>3090113.7735692854</v>
      </c>
      <c r="F38" s="47">
        <f t="shared" ref="F38" si="97">+E38-D38</f>
        <v>-96323.719385715201</v>
      </c>
      <c r="G38" s="6">
        <v>8448136.2122671418</v>
      </c>
      <c r="H38" s="6">
        <v>19541527.2764</v>
      </c>
      <c r="I38" s="3">
        <f t="shared" ref="I38" si="98">+H38-G38</f>
        <v>11093391.064132858</v>
      </c>
      <c r="J38" s="8">
        <f t="shared" ref="J38" si="99">+I38+F38</f>
        <v>10997067.344747143</v>
      </c>
      <c r="K38" s="59"/>
      <c r="L38" s="37">
        <v>3090094.6816064282</v>
      </c>
      <c r="M38" s="38">
        <v>3090113.7735692854</v>
      </c>
      <c r="N38" s="47">
        <f t="shared" ref="N38" si="100">+M38-L38</f>
        <v>19.091962857171893</v>
      </c>
      <c r="O38" s="39">
        <v>8236839.8723971443</v>
      </c>
      <c r="P38" s="39">
        <v>19456394.664556287</v>
      </c>
      <c r="Q38" s="3">
        <f t="shared" ref="Q38" si="101">+P38-O38</f>
        <v>11219554.792159144</v>
      </c>
      <c r="R38" s="8">
        <f t="shared" ref="R38" si="102">+Q38+N38</f>
        <v>11219573.884122001</v>
      </c>
      <c r="S38" s="17"/>
      <c r="T38" s="17"/>
      <c r="U38" s="17"/>
      <c r="V38" s="17"/>
      <c r="W38" s="17"/>
      <c r="X38" s="17"/>
      <c r="Y38" s="17"/>
      <c r="Z38" s="17"/>
    </row>
    <row r="39" spans="1:26" ht="19.5" customHeight="1" x14ac:dyDescent="0.2">
      <c r="A39" s="4">
        <f t="shared" ref="A39" si="103">+C38+1</f>
        <v>45699</v>
      </c>
      <c r="B39" s="57"/>
      <c r="C39" s="7">
        <f t="shared" si="45"/>
        <v>45712</v>
      </c>
      <c r="D39" s="6">
        <v>3224759.6141607137</v>
      </c>
      <c r="E39" s="6">
        <v>3128057.8823042861</v>
      </c>
      <c r="F39" s="47">
        <f t="shared" ref="F39" si="104">+E39-D39</f>
        <v>-96701.731856427621</v>
      </c>
      <c r="G39" s="6">
        <v>8556863.6564228553</v>
      </c>
      <c r="H39" s="6">
        <v>19272159.225376427</v>
      </c>
      <c r="I39" s="3">
        <f t="shared" ref="I39" si="105">+H39-G39</f>
        <v>10715295.568953572</v>
      </c>
      <c r="J39" s="8">
        <f t="shared" ref="J39" si="106">+I39+F39</f>
        <v>10618593.837097144</v>
      </c>
      <c r="K39" s="59"/>
      <c r="L39" s="37">
        <v>3127982.2025114289</v>
      </c>
      <c r="M39" s="38">
        <v>3128057.8823042861</v>
      </c>
      <c r="N39" s="47">
        <f t="shared" ref="N39" si="107">+M39-L39</f>
        <v>75.679792857263237</v>
      </c>
      <c r="O39" s="39">
        <v>8344140.5805650009</v>
      </c>
      <c r="P39" s="39">
        <v>19186962.535280429</v>
      </c>
      <c r="Q39" s="3">
        <f t="shared" ref="Q39" si="108">+P39-O39</f>
        <v>10842821.954715427</v>
      </c>
      <c r="R39" s="8">
        <f t="shared" ref="R39" si="109">+Q39+N39</f>
        <v>10842897.634508284</v>
      </c>
      <c r="S39" s="17"/>
      <c r="T39" s="17"/>
      <c r="U39" s="17"/>
      <c r="V39" s="17"/>
      <c r="W39" s="17"/>
      <c r="X39" s="17"/>
      <c r="Y39" s="17"/>
      <c r="Z39" s="17"/>
    </row>
    <row r="40" spans="1:26" ht="19.5" customHeight="1" x14ac:dyDescent="0.2">
      <c r="A40" s="4">
        <f t="shared" ref="A40:A43" si="110">+C39+1</f>
        <v>45713</v>
      </c>
      <c r="B40" s="57"/>
      <c r="C40" s="7">
        <f t="shared" si="45"/>
        <v>45726</v>
      </c>
      <c r="D40" s="6">
        <v>3211584.2434842857</v>
      </c>
      <c r="E40" s="6">
        <v>3108103.2093064287</v>
      </c>
      <c r="F40" s="47">
        <f t="shared" ref="F40:F44" si="111">+E40-D40</f>
        <v>-103481.03417785699</v>
      </c>
      <c r="G40" s="6">
        <v>8578597.2453885712</v>
      </c>
      <c r="H40" s="6">
        <v>20484250.178631</v>
      </c>
      <c r="I40" s="3">
        <f t="shared" ref="I40:I44" si="112">+H40-G40</f>
        <v>11905652.933242429</v>
      </c>
      <c r="J40" s="8">
        <f t="shared" ref="J40:J44" si="113">+I40+F40</f>
        <v>11802171.899064573</v>
      </c>
      <c r="K40" s="59"/>
      <c r="L40" s="37">
        <v>3113675.441854286</v>
      </c>
      <c r="M40" s="38">
        <v>3108103.2093064287</v>
      </c>
      <c r="N40" s="47">
        <f t="shared" ref="N40:N44" si="114">+M40-L40</f>
        <v>-5572.232547857333</v>
      </c>
      <c r="O40" s="39">
        <v>8363634.1779678566</v>
      </c>
      <c r="P40" s="39">
        <v>20397605.479212999</v>
      </c>
      <c r="Q40" s="3">
        <f t="shared" ref="Q40:Q44" si="115">+P40-O40</f>
        <v>12033971.301245142</v>
      </c>
      <c r="R40" s="8">
        <f t="shared" ref="R40:R44" si="116">+Q40+N40</f>
        <v>12028399.068697285</v>
      </c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2">
      <c r="A41" s="4">
        <f t="shared" si="110"/>
        <v>45727</v>
      </c>
      <c r="B41" s="57"/>
      <c r="C41" s="7">
        <f t="shared" si="45"/>
        <v>45740</v>
      </c>
      <c r="D41" s="6">
        <v>3273497.8992542857</v>
      </c>
      <c r="E41" s="6">
        <v>3175386.3555614282</v>
      </c>
      <c r="F41" s="47">
        <f t="shared" ref="F41:F42" si="117">+E41-D41</f>
        <v>-98111.543692857493</v>
      </c>
      <c r="G41" s="6">
        <v>8746186.990970714</v>
      </c>
      <c r="H41" s="6">
        <v>19428717.829307999</v>
      </c>
      <c r="I41" s="3">
        <f t="shared" ref="I41" si="118">+H41-G41</f>
        <v>10682530.838337285</v>
      </c>
      <c r="J41" s="8">
        <f t="shared" ref="J41" si="119">+I41+F41</f>
        <v>10584419.294644428</v>
      </c>
      <c r="K41" s="59"/>
      <c r="L41" s="37">
        <v>3175313.2634250005</v>
      </c>
      <c r="M41" s="38">
        <v>3175386.3555614282</v>
      </c>
      <c r="N41" s="47">
        <f t="shared" ref="N41:N42" si="120">+M41-L41</f>
        <v>73.092136427760124</v>
      </c>
      <c r="O41" s="39">
        <v>8530709.8016892858</v>
      </c>
      <c r="P41" s="39">
        <v>19343210.678209428</v>
      </c>
      <c r="Q41" s="3">
        <f t="shared" ref="Q41" si="121">+P41-O41</f>
        <v>10812500.876520142</v>
      </c>
      <c r="R41" s="8">
        <f t="shared" ref="R41" si="122">+Q41+N41</f>
        <v>10812573.96865657</v>
      </c>
      <c r="S41" s="17"/>
      <c r="T41" s="17"/>
      <c r="U41" s="17"/>
      <c r="V41" s="17"/>
      <c r="W41" s="17"/>
      <c r="X41" s="17"/>
      <c r="Y41" s="17"/>
      <c r="Z41" s="17"/>
    </row>
    <row r="42" spans="1:26" ht="19.5" customHeight="1" x14ac:dyDescent="0.2">
      <c r="A42" s="4">
        <f t="shared" si="110"/>
        <v>45741</v>
      </c>
      <c r="B42" s="57"/>
      <c r="C42" s="7">
        <f t="shared" si="45"/>
        <v>45754</v>
      </c>
      <c r="D42" s="6">
        <v>3234173.2076685713</v>
      </c>
      <c r="E42" s="6">
        <v>3136870.745095714</v>
      </c>
      <c r="F42" s="47">
        <f t="shared" si="117"/>
        <v>-97302.462572857272</v>
      </c>
      <c r="G42" s="6">
        <v>8580459.3089407142</v>
      </c>
      <c r="H42" s="6">
        <v>19065162.311056428</v>
      </c>
      <c r="I42" s="3">
        <f t="shared" ref="I42" si="123">+H42-G42</f>
        <v>10484703.002115713</v>
      </c>
      <c r="J42" s="8">
        <f t="shared" ref="J42" si="124">+I42+F42</f>
        <v>10387400.539542856</v>
      </c>
      <c r="K42" s="59"/>
      <c r="L42" s="37">
        <v>3136809.8307785718</v>
      </c>
      <c r="M42" s="38">
        <v>3136870.745095714</v>
      </c>
      <c r="N42" s="47">
        <f t="shared" si="120"/>
        <v>60.914317142218351</v>
      </c>
      <c r="O42" s="39">
        <v>8366384.6549564293</v>
      </c>
      <c r="P42" s="39">
        <v>18978155.065527856</v>
      </c>
      <c r="Q42" s="3">
        <f t="shared" ref="Q42" si="125">+P42-O42</f>
        <v>10611770.410571426</v>
      </c>
      <c r="R42" s="8">
        <f t="shared" ref="R42" si="126">+Q42+N42</f>
        <v>10611831.324888568</v>
      </c>
      <c r="S42" s="17"/>
      <c r="T42" s="17"/>
      <c r="U42" s="17"/>
      <c r="V42" s="17"/>
      <c r="W42" s="17"/>
      <c r="X42" s="17"/>
      <c r="Y42" s="17"/>
      <c r="Z42" s="17"/>
    </row>
    <row r="43" spans="1:26" ht="19.5" customHeight="1" x14ac:dyDescent="0.2">
      <c r="A43" s="4">
        <f t="shared" si="110"/>
        <v>45755</v>
      </c>
      <c r="B43" s="57"/>
      <c r="C43" s="7">
        <f t="shared" si="45"/>
        <v>45768</v>
      </c>
      <c r="D43" s="6">
        <v>3281462.425164286</v>
      </c>
      <c r="E43" s="6">
        <v>3183348.6262628576</v>
      </c>
      <c r="F43" s="47">
        <f t="shared" si="111"/>
        <v>-98113.798901428469</v>
      </c>
      <c r="G43" s="37">
        <v>8643832.3284871448</v>
      </c>
      <c r="H43" s="38">
        <v>19240949.181874145</v>
      </c>
      <c r="I43" s="3">
        <f t="shared" si="112"/>
        <v>10597116.853387</v>
      </c>
      <c r="J43" s="8">
        <f t="shared" si="113"/>
        <v>10499003.054485571</v>
      </c>
      <c r="K43" s="59"/>
      <c r="L43" s="37">
        <v>3183279.2743085721</v>
      </c>
      <c r="M43" s="38">
        <v>3183348.6262628576</v>
      </c>
      <c r="N43" s="47">
        <f t="shared" si="114"/>
        <v>69.35195428552106</v>
      </c>
      <c r="O43" s="39">
        <v>8426524.3668585718</v>
      </c>
      <c r="P43" s="39">
        <v>19319189.889914427</v>
      </c>
      <c r="Q43" s="3">
        <f t="shared" si="115"/>
        <v>10892665.523055855</v>
      </c>
      <c r="R43" s="8">
        <f t="shared" si="116"/>
        <v>10892734.87501014</v>
      </c>
      <c r="S43" s="17"/>
      <c r="T43" s="17"/>
      <c r="U43" s="17"/>
      <c r="V43" s="17"/>
      <c r="W43" s="17"/>
      <c r="X43" s="17"/>
      <c r="Y43" s="17"/>
      <c r="Z43" s="17"/>
    </row>
    <row r="44" spans="1:26" ht="19.5" customHeight="1" x14ac:dyDescent="0.2">
      <c r="A44" s="4">
        <f t="shared" ref="A44:A45" si="127">+C43+1</f>
        <v>45769</v>
      </c>
      <c r="B44" s="57"/>
      <c r="C44" s="7">
        <f t="shared" si="45"/>
        <v>45782</v>
      </c>
      <c r="D44" s="6">
        <v>3219314.4084400004</v>
      </c>
      <c r="E44" s="6">
        <v>3121995.8706864277</v>
      </c>
      <c r="F44" s="47">
        <f t="shared" si="111"/>
        <v>-97318.537753572688</v>
      </c>
      <c r="G44" s="6">
        <v>8611096.5970707145</v>
      </c>
      <c r="H44" s="6">
        <v>15877808.157264858</v>
      </c>
      <c r="I44" s="3">
        <f t="shared" si="112"/>
        <v>7266711.560194144</v>
      </c>
      <c r="J44" s="8">
        <f t="shared" si="113"/>
        <v>7169393.0224405713</v>
      </c>
      <c r="K44" s="59"/>
      <c r="L44" s="37">
        <v>3122000.8930550003</v>
      </c>
      <c r="M44" s="38">
        <v>3121995.8706864277</v>
      </c>
      <c r="N44" s="47">
        <f t="shared" si="114"/>
        <v>-5.0223685726523399</v>
      </c>
      <c r="O44" s="39">
        <v>8395642.3899757136</v>
      </c>
      <c r="P44" s="39">
        <v>15834343.786352426</v>
      </c>
      <c r="Q44" s="3">
        <f t="shared" si="115"/>
        <v>7438701.3963767122</v>
      </c>
      <c r="R44" s="8">
        <f t="shared" si="116"/>
        <v>7438696.3740081396</v>
      </c>
      <c r="S44" s="17"/>
      <c r="T44" s="17"/>
      <c r="U44" s="17"/>
      <c r="V44" s="17"/>
      <c r="W44" s="17"/>
      <c r="X44" s="17"/>
      <c r="Y44" s="17"/>
      <c r="Z44" s="17"/>
    </row>
    <row r="45" spans="1:26" ht="19.5" customHeight="1" x14ac:dyDescent="0.2">
      <c r="A45" s="4">
        <f t="shared" si="127"/>
        <v>45783</v>
      </c>
      <c r="B45" s="57"/>
      <c r="C45" s="7">
        <f t="shared" si="45"/>
        <v>45796</v>
      </c>
      <c r="D45" s="6">
        <v>3137720.5603635712</v>
      </c>
      <c r="E45" s="6">
        <v>3039110.7660864289</v>
      </c>
      <c r="F45" s="47">
        <f t="shared" ref="F45" si="128">+E45-D45</f>
        <v>-98609.794277142268</v>
      </c>
      <c r="G45" s="37">
        <v>8522287.848584285</v>
      </c>
      <c r="H45" s="38">
        <v>14033201.553983429</v>
      </c>
      <c r="I45" s="3">
        <f t="shared" ref="I45" si="129">+H45-G45</f>
        <v>5510913.7053991444</v>
      </c>
      <c r="J45" s="8">
        <f t="shared" ref="J45" si="130">+I45+F45</f>
        <v>5412303.9111220017</v>
      </c>
      <c r="K45" s="59"/>
      <c r="L45" s="37">
        <v>3039044.8052535714</v>
      </c>
      <c r="M45" s="38">
        <v>3039110.7660864289</v>
      </c>
      <c r="N45" s="47">
        <f t="shared" ref="N45" si="131">+M45-L45</f>
        <v>65.960832857526839</v>
      </c>
      <c r="O45" s="39">
        <v>8304261.8301664283</v>
      </c>
      <c r="P45" s="39">
        <v>13989651.395464716</v>
      </c>
      <c r="Q45" s="3">
        <f t="shared" ref="Q45" si="132">+P45-O45</f>
        <v>5685389.5652982881</v>
      </c>
      <c r="R45" s="8">
        <f t="shared" ref="R45" si="133">+Q45+N45</f>
        <v>5685455.5261311457</v>
      </c>
      <c r="S45" s="17"/>
      <c r="T45" s="17"/>
      <c r="U45" s="17"/>
      <c r="V45" s="17"/>
      <c r="W45" s="17"/>
      <c r="X45" s="17"/>
      <c r="Y45" s="17"/>
      <c r="Z45" s="17"/>
    </row>
    <row r="46" spans="1:26" ht="19.5" customHeight="1" x14ac:dyDescent="0.2">
      <c r="A46" s="4">
        <f t="shared" ref="A46" si="134">+C45+1</f>
        <v>45797</v>
      </c>
      <c r="B46" s="57"/>
      <c r="C46" s="7">
        <f t="shared" si="45"/>
        <v>45810</v>
      </c>
      <c r="D46" s="6">
        <v>3072426.6978242854</v>
      </c>
      <c r="E46" s="6">
        <v>2973641.6463735723</v>
      </c>
      <c r="F46" s="47">
        <f t="shared" ref="F46" si="135">+E46-D46</f>
        <v>-98785.051450713072</v>
      </c>
      <c r="G46" s="37">
        <v>8349926.8087221403</v>
      </c>
      <c r="H46" s="38">
        <v>13135732.625030426</v>
      </c>
      <c r="I46" s="3">
        <f t="shared" ref="I46" si="136">+H46-G46</f>
        <v>4785805.816308286</v>
      </c>
      <c r="J46" s="8">
        <f t="shared" ref="J46" si="137">+I46+F46</f>
        <v>4687020.7648575734</v>
      </c>
      <c r="K46" s="59"/>
      <c r="L46" s="37">
        <v>2973633.184797857</v>
      </c>
      <c r="M46" s="38">
        <v>2973641.6463735723</v>
      </c>
      <c r="N46" s="47">
        <f t="shared" ref="N46" si="138">+M46-L46</f>
        <v>8.4615757153369486</v>
      </c>
      <c r="O46" s="39">
        <v>8132257.7046671426</v>
      </c>
      <c r="P46" s="39">
        <v>13091883.824065143</v>
      </c>
      <c r="Q46" s="3">
        <f t="shared" ref="Q46" si="139">+P46-O46</f>
        <v>4959626.1193980007</v>
      </c>
      <c r="R46" s="8">
        <f t="shared" ref="R46" si="140">+Q46+N46</f>
        <v>4959634.5809737165</v>
      </c>
      <c r="S46" s="17"/>
      <c r="T46" s="17"/>
      <c r="U46" s="17"/>
      <c r="V46" s="17"/>
      <c r="W46" s="17"/>
      <c r="X46" s="17"/>
      <c r="Y46" s="17"/>
      <c r="Z46" s="17"/>
    </row>
    <row r="47" spans="1:26" ht="19.5" customHeight="1" x14ac:dyDescent="0.2">
      <c r="A47" s="4">
        <f t="shared" ref="A47" si="141">+C46+1</f>
        <v>45811</v>
      </c>
      <c r="B47" s="57"/>
      <c r="C47" s="7">
        <f t="shared" si="45"/>
        <v>45824</v>
      </c>
      <c r="D47" s="6">
        <v>3092429.4511242853</v>
      </c>
      <c r="E47" s="6">
        <v>2992301.7560421424</v>
      </c>
      <c r="F47" s="47">
        <f t="shared" ref="F47:F50" si="142">+E47-D47</f>
        <v>-100127.69508214295</v>
      </c>
      <c r="G47" s="37">
        <v>8410661.2665142845</v>
      </c>
      <c r="H47" s="38">
        <v>13512908.117816571</v>
      </c>
      <c r="I47" s="3">
        <f t="shared" ref="I47" si="143">+H47-G47</f>
        <v>5102246.8513022866</v>
      </c>
      <c r="J47" s="8">
        <f t="shared" ref="J47" si="144">+I47+F47</f>
        <v>5002119.1562201437</v>
      </c>
      <c r="K47" s="59"/>
      <c r="L47" s="37">
        <v>2992229.4124271427</v>
      </c>
      <c r="M47" s="38">
        <v>2992301.7560421424</v>
      </c>
      <c r="N47" s="47">
        <f t="shared" ref="N47:N49" si="145">+M47-L47</f>
        <v>72.343614999670535</v>
      </c>
      <c r="O47" s="39">
        <v>8190281.6416721428</v>
      </c>
      <c r="P47" s="39">
        <v>13468836.40742057</v>
      </c>
      <c r="Q47" s="3">
        <f t="shared" ref="Q47" si="146">+P47-O47</f>
        <v>5278554.7657484272</v>
      </c>
      <c r="R47" s="8">
        <f t="shared" ref="R47" si="147">+Q47+N47</f>
        <v>5278627.1093634274</v>
      </c>
      <c r="S47" s="17"/>
      <c r="T47" s="17"/>
      <c r="U47" s="17"/>
      <c r="V47" s="17"/>
      <c r="W47" s="17"/>
      <c r="X47" s="17"/>
      <c r="Y47" s="17"/>
      <c r="Z47" s="17"/>
    </row>
    <row r="48" spans="1:26" ht="19.5" customHeight="1" x14ac:dyDescent="0.2">
      <c r="A48" s="4">
        <f t="shared" ref="A48" si="148">+C47+1</f>
        <v>45825</v>
      </c>
      <c r="B48" s="57">
        <v>-2</v>
      </c>
      <c r="C48" s="7">
        <f t="shared" si="45"/>
        <v>45838</v>
      </c>
      <c r="D48" s="37">
        <v>3075390.6100807153</v>
      </c>
      <c r="E48" s="6">
        <v>2975187.8461514292</v>
      </c>
      <c r="F48" s="47">
        <f t="shared" si="142"/>
        <v>-100202.76392928604</v>
      </c>
      <c r="G48" s="37">
        <v>8404873.3810507134</v>
      </c>
      <c r="H48" s="38">
        <v>11176949.499598429</v>
      </c>
      <c r="I48" s="3">
        <f t="shared" ref="I48:I49" si="149">+H48-G48</f>
        <v>2772076.1185477152</v>
      </c>
      <c r="J48" s="8">
        <f t="shared" ref="J48:J49" si="150">+I48+F48</f>
        <v>2671873.3546184292</v>
      </c>
      <c r="K48" s="59"/>
      <c r="L48" s="37">
        <v>2975135.8403142863</v>
      </c>
      <c r="M48" s="38">
        <v>2975187.8461514292</v>
      </c>
      <c r="N48" s="47">
        <f t="shared" si="145"/>
        <v>52.00583714293316</v>
      </c>
      <c r="O48" s="39">
        <v>8184221.9270114284</v>
      </c>
      <c r="P48" s="66">
        <v>11132443.499819143</v>
      </c>
      <c r="Q48" s="3">
        <f t="shared" ref="Q48:Q49" si="151">+P48-O48</f>
        <v>2948221.5728077143</v>
      </c>
      <c r="R48" s="8">
        <f t="shared" ref="R48:R49" si="152">+Q48+N48</f>
        <v>2948273.5786448573</v>
      </c>
      <c r="S48" s="17"/>
      <c r="T48" s="17"/>
      <c r="U48" s="17"/>
      <c r="V48" s="17"/>
      <c r="W48" s="17"/>
      <c r="X48" s="17"/>
      <c r="Y48" s="17"/>
      <c r="Z48" s="17"/>
    </row>
    <row r="49" spans="1:26" ht="19.5" customHeight="1" x14ac:dyDescent="0.2">
      <c r="A49" s="4">
        <f t="shared" ref="A49" si="153">+C48+1</f>
        <v>45839</v>
      </c>
      <c r="B49" s="57"/>
      <c r="C49" s="7">
        <f t="shared" si="45"/>
        <v>45852</v>
      </c>
      <c r="D49" s="37">
        <v>3057481.5339557142</v>
      </c>
      <c r="E49" s="6">
        <v>2955715.7049271432</v>
      </c>
      <c r="F49" s="47">
        <f t="shared" si="142"/>
        <v>-101765.82902857102</v>
      </c>
      <c r="G49" s="37">
        <v>8394895.2530085724</v>
      </c>
      <c r="H49" s="38">
        <v>13033531.156281715</v>
      </c>
      <c r="I49" s="3">
        <f t="shared" si="149"/>
        <v>4638635.9032731429</v>
      </c>
      <c r="J49" s="8">
        <f t="shared" si="150"/>
        <v>4536870.0742445718</v>
      </c>
      <c r="K49" s="59"/>
      <c r="L49" s="37">
        <v>2955644.6786378571</v>
      </c>
      <c r="M49" s="38">
        <v>2955715.7049271432</v>
      </c>
      <c r="N49" s="47">
        <f t="shared" si="145"/>
        <v>71.026289286091924</v>
      </c>
      <c r="O49" s="39">
        <v>8171517.0108007137</v>
      </c>
      <c r="P49" s="66">
        <v>12989036.185149286</v>
      </c>
      <c r="Q49" s="3">
        <f t="shared" si="151"/>
        <v>4817519.1743485723</v>
      </c>
      <c r="R49" s="8">
        <f t="shared" si="152"/>
        <v>4817590.2006378584</v>
      </c>
      <c r="S49" s="17"/>
      <c r="T49" s="17"/>
      <c r="U49" s="17"/>
      <c r="V49" s="17"/>
      <c r="W49" s="17"/>
      <c r="X49" s="17"/>
      <c r="Y49" s="17"/>
      <c r="Z49" s="17"/>
    </row>
    <row r="50" spans="1:26" ht="19.5" customHeight="1" x14ac:dyDescent="0.2">
      <c r="A50" s="4">
        <f t="shared" ref="A50:A51" si="154">+C49+1</f>
        <v>45853</v>
      </c>
      <c r="B50" s="57"/>
      <c r="C50" s="7">
        <f t="shared" si="45"/>
        <v>45866</v>
      </c>
      <c r="D50" s="6">
        <v>3051790.4915657141</v>
      </c>
      <c r="E50" s="6">
        <v>2950939.4341092855</v>
      </c>
      <c r="F50" s="47">
        <f t="shared" si="142"/>
        <v>-100851.05745642865</v>
      </c>
      <c r="G50" s="37">
        <v>8449869.9436857142</v>
      </c>
      <c r="H50" s="38">
        <v>12148907.064126143</v>
      </c>
      <c r="I50" s="3">
        <f t="shared" ref="I50:I51" si="155">+H50-G50</f>
        <v>3699037.1204404291</v>
      </c>
      <c r="J50" s="8">
        <f t="shared" ref="J50:J51" si="156">+I50+F50</f>
        <v>3598186.0629840004</v>
      </c>
      <c r="K50" s="59"/>
      <c r="L50" s="37">
        <v>2950873.1596521433</v>
      </c>
      <c r="M50" s="38">
        <v>2950939.4341092855</v>
      </c>
      <c r="N50" s="47">
        <f t="shared" ref="N50:N51" si="157">+M50-L50</f>
        <v>66.274457142222673</v>
      </c>
      <c r="O50" s="39">
        <v>8228045.0515921423</v>
      </c>
      <c r="P50" s="66">
        <v>12104403.087484285</v>
      </c>
      <c r="Q50" s="3">
        <f t="shared" ref="Q50:Q51" si="158">+P50-O50</f>
        <v>3876358.0358921429</v>
      </c>
      <c r="R50" s="8">
        <f t="shared" ref="R50:R51" si="159">+Q50+N50</f>
        <v>3876424.3103492851</v>
      </c>
      <c r="S50" s="17"/>
      <c r="T50" s="17"/>
      <c r="U50" s="17"/>
      <c r="V50" s="17"/>
      <c r="W50" s="17"/>
      <c r="X50" s="17"/>
      <c r="Y50" s="17"/>
      <c r="Z50" s="17"/>
    </row>
    <row r="51" spans="1:26" ht="19.5" customHeight="1" x14ac:dyDescent="0.2">
      <c r="A51" s="4">
        <f t="shared" si="154"/>
        <v>45867</v>
      </c>
      <c r="B51" s="57"/>
      <c r="C51" s="7">
        <f t="shared" si="45"/>
        <v>45880</v>
      </c>
      <c r="D51" s="37">
        <v>3021585.5128800003</v>
      </c>
      <c r="E51" s="6">
        <v>2919568.6612278582</v>
      </c>
      <c r="F51" s="47">
        <f t="shared" ref="F51:F52" si="160">+E51-D51</f>
        <v>-102016.85165214213</v>
      </c>
      <c r="G51" s="37">
        <v>8430202.9692657143</v>
      </c>
      <c r="H51" s="38">
        <v>14825598.669960143</v>
      </c>
      <c r="I51" s="3">
        <f t="shared" si="155"/>
        <v>6395395.7006944288</v>
      </c>
      <c r="J51" s="8">
        <f t="shared" si="156"/>
        <v>6293378.8490422871</v>
      </c>
      <c r="K51" s="59"/>
      <c r="L51" s="37">
        <v>2919571.8649850003</v>
      </c>
      <c r="M51" s="38">
        <v>2919568.6612278582</v>
      </c>
      <c r="N51" s="47">
        <f t="shared" si="157"/>
        <v>-3.2037571421824396</v>
      </c>
      <c r="O51" s="39">
        <v>8206118.6514864294</v>
      </c>
      <c r="P51" s="66">
        <v>13081199.170074428</v>
      </c>
      <c r="Q51" s="3">
        <f t="shared" si="158"/>
        <v>4875080.5185879981</v>
      </c>
      <c r="R51" s="8">
        <f t="shared" si="159"/>
        <v>4875077.3148308564</v>
      </c>
      <c r="S51" s="17"/>
      <c r="T51" s="17"/>
      <c r="U51" s="17"/>
      <c r="V51" s="17"/>
      <c r="W51" s="17"/>
      <c r="X51" s="17"/>
      <c r="Y51" s="17"/>
      <c r="Z51" s="17"/>
    </row>
    <row r="52" spans="1:26" ht="19.5" customHeight="1" x14ac:dyDescent="0.2">
      <c r="A52" s="4">
        <f t="shared" ref="A52:A53" si="161">+C51+1</f>
        <v>45881</v>
      </c>
      <c r="B52" s="57"/>
      <c r="C52" s="7">
        <f t="shared" si="45"/>
        <v>45894</v>
      </c>
      <c r="D52" s="6">
        <v>3046885.9162192857</v>
      </c>
      <c r="E52" s="6">
        <v>2945543.0519735715</v>
      </c>
      <c r="F52" s="47">
        <f t="shared" si="160"/>
        <v>-101342.86424571415</v>
      </c>
      <c r="G52" s="37">
        <v>8545319.7347071432</v>
      </c>
      <c r="H52" s="38">
        <v>15766864.838228425</v>
      </c>
      <c r="I52" s="3">
        <f t="shared" ref="I52:I53" si="162">+H52-G52</f>
        <v>7221545.1035212819</v>
      </c>
      <c r="J52" s="8">
        <f t="shared" ref="J52:J53" si="163">+I52+F52</f>
        <v>7120202.2392755672</v>
      </c>
      <c r="K52" s="59"/>
      <c r="L52" s="37">
        <v>2945472.6388249998</v>
      </c>
      <c r="M52" s="38">
        <v>2945543.0519735715</v>
      </c>
      <c r="N52" s="47">
        <f t="shared" ref="N52:N53" si="164">+M52-L52</f>
        <v>70.413148571737111</v>
      </c>
      <c r="O52" s="39">
        <v>8322365.1452028584</v>
      </c>
      <c r="P52" s="66">
        <v>14007592.630468288</v>
      </c>
      <c r="Q52" s="3">
        <f t="shared" ref="Q52:Q53" si="165">+P52-O52</f>
        <v>5685227.4852654301</v>
      </c>
      <c r="R52" s="8">
        <f t="shared" ref="R52:R53" si="166">+Q52+N52</f>
        <v>5685297.8984140018</v>
      </c>
      <c r="S52" s="17"/>
      <c r="T52" s="17"/>
      <c r="U52" s="17"/>
      <c r="V52" s="17"/>
      <c r="W52" s="17"/>
      <c r="X52" s="17"/>
      <c r="Y52" s="17"/>
      <c r="Z52" s="17"/>
    </row>
    <row r="53" spans="1:26" ht="19.5" customHeight="1" x14ac:dyDescent="0.2">
      <c r="A53" s="4">
        <f t="shared" si="161"/>
        <v>45895</v>
      </c>
      <c r="B53" s="57"/>
      <c r="C53" s="7">
        <f t="shared" si="45"/>
        <v>45908</v>
      </c>
      <c r="D53" s="37">
        <v>3054296.7638114286</v>
      </c>
      <c r="E53" s="6">
        <v>2951733.641129286</v>
      </c>
      <c r="F53" s="47">
        <f t="shared" ref="F53:F54" si="167">+E53-D53</f>
        <v>-102563.12268214254</v>
      </c>
      <c r="G53" s="37">
        <v>8647429.7132942863</v>
      </c>
      <c r="H53" s="38">
        <v>17336474.817132719</v>
      </c>
      <c r="I53" s="3">
        <f t="shared" si="162"/>
        <v>8689045.1038384326</v>
      </c>
      <c r="J53" s="8">
        <f t="shared" si="163"/>
        <v>8586481.9811562896</v>
      </c>
      <c r="K53" s="59"/>
      <c r="L53" s="37">
        <v>2951713.2430935712</v>
      </c>
      <c r="M53" s="38">
        <v>2951733.641129286</v>
      </c>
      <c r="N53" s="47">
        <f t="shared" si="164"/>
        <v>20.398035714868456</v>
      </c>
      <c r="O53" s="39">
        <v>8422082.2675271444</v>
      </c>
      <c r="P53" s="66">
        <v>15535161.16680414</v>
      </c>
      <c r="Q53" s="3">
        <f t="shared" si="165"/>
        <v>7113078.899276996</v>
      </c>
      <c r="R53" s="8">
        <f t="shared" si="166"/>
        <v>7113099.2973127104</v>
      </c>
      <c r="S53" s="17"/>
      <c r="T53" s="17"/>
      <c r="U53" s="17"/>
      <c r="V53" s="17"/>
      <c r="W53" s="17"/>
      <c r="X53" s="17"/>
      <c r="Y53" s="17"/>
      <c r="Z53" s="17"/>
    </row>
    <row r="54" spans="1:26" ht="19.5" customHeight="1" x14ac:dyDescent="0.2">
      <c r="A54" s="4">
        <f t="shared" ref="A54" si="168">+C53+1</f>
        <v>45909</v>
      </c>
      <c r="B54" s="57"/>
      <c r="C54" s="7">
        <f t="shared" si="45"/>
        <v>45922</v>
      </c>
      <c r="D54" s="6">
        <v>3114837.099467143</v>
      </c>
      <c r="E54" s="6">
        <v>3011945.1318964288</v>
      </c>
      <c r="F54" s="47">
        <f t="shared" si="167"/>
        <v>-102891.96757071419</v>
      </c>
      <c r="G54" s="37">
        <v>8840615.4417599998</v>
      </c>
      <c r="H54" s="38">
        <v>18427460.996786714</v>
      </c>
      <c r="I54" s="3">
        <f t="shared" ref="I54" si="169">+H54-G54</f>
        <v>9586845.5550267138</v>
      </c>
      <c r="J54" s="8">
        <f t="shared" ref="J54" si="170">+I54+F54</f>
        <v>9483953.5874559991</v>
      </c>
      <c r="K54" s="59"/>
      <c r="L54" s="37">
        <v>3011872.2845142861</v>
      </c>
      <c r="M54" s="38">
        <v>3011945.1318964288</v>
      </c>
      <c r="N54" s="47">
        <f t="shared" ref="N54" si="171">+M54-L54</f>
        <v>72.847382142674178</v>
      </c>
      <c r="O54" s="39">
        <v>8614586.5982985701</v>
      </c>
      <c r="P54" s="66">
        <v>16615461.916961998</v>
      </c>
      <c r="Q54" s="3">
        <f t="shared" ref="Q54" si="172">+P54-O54</f>
        <v>8000875.3186634276</v>
      </c>
      <c r="R54" s="8">
        <f t="shared" ref="R54" si="173">+Q54+N54</f>
        <v>8000948.1660455707</v>
      </c>
      <c r="S54" s="17"/>
      <c r="T54" s="17"/>
      <c r="U54" s="17"/>
      <c r="V54" s="17"/>
      <c r="W54" s="17"/>
      <c r="X54" s="17"/>
      <c r="Y54" s="17"/>
      <c r="Z54" s="17"/>
    </row>
    <row r="55" spans="1:26" ht="19.5" customHeight="1" x14ac:dyDescent="0.2">
      <c r="A55" s="4">
        <f t="shared" ref="A55:A57" si="174">+C54+1</f>
        <v>45923</v>
      </c>
      <c r="B55" s="57"/>
      <c r="C55" s="7">
        <f t="shared" si="45"/>
        <v>45936</v>
      </c>
      <c r="D55" s="6">
        <v>3117614.1255178568</v>
      </c>
      <c r="E55" s="6">
        <v>3013735.561414286</v>
      </c>
      <c r="F55" s="47">
        <f t="shared" ref="F55:F59" si="175">+E55-D55</f>
        <v>-103878.56410357077</v>
      </c>
      <c r="G55" s="37">
        <v>8800834.224317858</v>
      </c>
      <c r="H55" s="38">
        <v>18742576.21760086</v>
      </c>
      <c r="I55" s="3">
        <f t="shared" ref="I55:I56" si="176">+H55-G55</f>
        <v>9941741.9932830017</v>
      </c>
      <c r="J55" s="8">
        <f t="shared" ref="J55:J56" si="177">+I55+F55</f>
        <v>9837863.42917943</v>
      </c>
      <c r="K55" s="59"/>
      <c r="L55" s="37">
        <v>3013759.9504821426</v>
      </c>
      <c r="M55" s="38">
        <v>3013735.561414286</v>
      </c>
      <c r="N55" s="47">
        <f t="shared" ref="N55:N56" si="178">+M55-L55</f>
        <v>-24.38906785659492</v>
      </c>
      <c r="O55" s="39">
        <v>8573229.6554657146</v>
      </c>
      <c r="P55" s="66">
        <v>18651170.369575713</v>
      </c>
      <c r="Q55" s="3">
        <f t="shared" ref="Q55:Q56" si="179">+P55-O55</f>
        <v>10077940.714109998</v>
      </c>
      <c r="R55" s="8">
        <f t="shared" ref="R55:R56" si="180">+Q55+N55</f>
        <v>10077916.325042142</v>
      </c>
      <c r="S55" s="17"/>
      <c r="T55" s="17"/>
      <c r="U55" s="17"/>
      <c r="V55" s="17"/>
      <c r="W55" s="17"/>
      <c r="X55" s="17"/>
      <c r="Y55" s="17"/>
      <c r="Z55" s="17"/>
    </row>
    <row r="56" spans="1:26" ht="19.5" customHeight="1" x14ac:dyDescent="0.2">
      <c r="A56" s="4">
        <f t="shared" si="174"/>
        <v>45937</v>
      </c>
      <c r="B56" s="57"/>
      <c r="C56" s="7">
        <f t="shared" si="45"/>
        <v>45950</v>
      </c>
      <c r="D56" s="6">
        <v>3207939.5614557145</v>
      </c>
      <c r="E56" s="6">
        <v>3100066.4941985714</v>
      </c>
      <c r="F56" s="47">
        <f t="shared" si="175"/>
        <v>-107873.06725714309</v>
      </c>
      <c r="G56" s="37">
        <v>8893724.5542671438</v>
      </c>
      <c r="H56" s="38">
        <v>20426939.626624856</v>
      </c>
      <c r="I56" s="3">
        <f t="shared" si="176"/>
        <v>11533215.072357712</v>
      </c>
      <c r="J56" s="8">
        <f t="shared" si="177"/>
        <v>11425342.005100569</v>
      </c>
      <c r="K56" s="59"/>
      <c r="L56" s="37">
        <v>3099991.5707378574</v>
      </c>
      <c r="M56" s="38">
        <v>3100066.4941985714</v>
      </c>
      <c r="N56" s="47">
        <f t="shared" si="178"/>
        <v>74.923460714053363</v>
      </c>
      <c r="O56" s="39">
        <v>8657928.8452799991</v>
      </c>
      <c r="P56" s="66">
        <v>20325249.34807143</v>
      </c>
      <c r="Q56" s="3">
        <f t="shared" si="179"/>
        <v>11667320.502791431</v>
      </c>
      <c r="R56" s="8">
        <f t="shared" si="180"/>
        <v>11667395.426252145</v>
      </c>
      <c r="S56" s="17"/>
      <c r="T56" s="17"/>
      <c r="U56" s="17"/>
      <c r="V56" s="17"/>
      <c r="W56" s="17"/>
      <c r="X56" s="17"/>
      <c r="Y56" s="17"/>
      <c r="Z56" s="17"/>
    </row>
    <row r="57" spans="1:26" ht="19.5" customHeight="1" x14ac:dyDescent="0.2">
      <c r="A57" s="4">
        <f t="shared" si="174"/>
        <v>45951</v>
      </c>
      <c r="B57" s="57"/>
      <c r="C57" s="7">
        <f t="shared" si="45"/>
        <v>45964</v>
      </c>
      <c r="D57" s="6">
        <v>3210657.8348907144</v>
      </c>
      <c r="E57" s="6">
        <v>3088944.0479464293</v>
      </c>
      <c r="F57" s="47">
        <f t="shared" si="175"/>
        <v>-121713.78694428504</v>
      </c>
      <c r="G57" s="6">
        <v>8900793.5198064279</v>
      </c>
      <c r="H57" s="6">
        <v>19342562.147396147</v>
      </c>
      <c r="I57" s="3">
        <f t="shared" ref="I57:I59" si="181">+H57-G57</f>
        <v>10441768.627589719</v>
      </c>
      <c r="J57" s="8">
        <f t="shared" ref="J57:J59" si="182">+I57+F57</f>
        <v>10320054.840645434</v>
      </c>
      <c r="K57" s="40"/>
      <c r="L57" s="37">
        <v>3088929.259277143</v>
      </c>
      <c r="M57" s="38">
        <v>3088944.0479464293</v>
      </c>
      <c r="N57" s="47">
        <f t="shared" ref="N57:N59" si="183">+M57-L57</f>
        <v>14.788669286295772</v>
      </c>
      <c r="O57" s="39">
        <v>8639880.2576800007</v>
      </c>
      <c r="P57" s="66">
        <v>19239660.604685001</v>
      </c>
      <c r="Q57" s="3">
        <f t="shared" ref="Q57:Q59" si="184">+P57-O57</f>
        <v>10599780.347005</v>
      </c>
      <c r="R57" s="8">
        <f t="shared" ref="R57:R59" si="185">+Q57+N57</f>
        <v>10599795.135674287</v>
      </c>
      <c r="S57" s="17"/>
      <c r="T57" s="17"/>
      <c r="U57" s="17"/>
      <c r="V57" s="17"/>
      <c r="W57" s="17"/>
      <c r="X57" s="17"/>
      <c r="Y57" s="17"/>
      <c r="Z57" s="17"/>
    </row>
    <row r="58" spans="1:26" ht="19.5" customHeight="1" x14ac:dyDescent="0.2">
      <c r="A58" s="4">
        <f t="shared" ref="A58:A59" si="186">+C57+1</f>
        <v>45965</v>
      </c>
      <c r="B58" s="57"/>
      <c r="C58" s="7">
        <f t="shared" si="45"/>
        <v>45978</v>
      </c>
      <c r="D58" s="6">
        <v>3261674.1819042857</v>
      </c>
      <c r="E58" s="6">
        <v>3141691.9550142856</v>
      </c>
      <c r="F58" s="47">
        <f t="shared" si="175"/>
        <v>-119982.22689000005</v>
      </c>
      <c r="G58" s="6">
        <v>8991898.3211900014</v>
      </c>
      <c r="H58" s="6">
        <v>20909006.739346426</v>
      </c>
      <c r="I58" s="3">
        <f t="shared" si="181"/>
        <v>11917108.418156425</v>
      </c>
      <c r="J58" s="8">
        <f t="shared" si="182"/>
        <v>11797126.191266425</v>
      </c>
      <c r="K58" s="40"/>
      <c r="L58" s="37">
        <v>3143529.788333572</v>
      </c>
      <c r="M58" s="38">
        <v>3141691.9550142856</v>
      </c>
      <c r="N58" s="47">
        <f t="shared" si="183"/>
        <v>-1837.8333192863502</v>
      </c>
      <c r="O58" s="39">
        <v>8738144.8672721423</v>
      </c>
      <c r="P58" s="66">
        <v>20807974.010612715</v>
      </c>
      <c r="Q58" s="3">
        <f t="shared" si="184"/>
        <v>12069829.143340573</v>
      </c>
      <c r="R58" s="8">
        <f t="shared" si="185"/>
        <v>12067991.310021287</v>
      </c>
      <c r="S58" s="17"/>
      <c r="T58" s="17"/>
      <c r="U58" s="17"/>
      <c r="V58" s="17"/>
      <c r="W58" s="17"/>
      <c r="X58" s="17"/>
      <c r="Y58" s="17"/>
      <c r="Z58" s="17"/>
    </row>
    <row r="59" spans="1:26" ht="19.5" customHeight="1" x14ac:dyDescent="0.2">
      <c r="A59" s="4">
        <f t="shared" si="186"/>
        <v>45979</v>
      </c>
      <c r="B59" s="57"/>
      <c r="C59" s="7">
        <f t="shared" si="45"/>
        <v>45992</v>
      </c>
      <c r="D59" s="6">
        <v>3249715.2315099998</v>
      </c>
      <c r="E59" s="6">
        <v>3132029.7282428602</v>
      </c>
      <c r="F59" s="47">
        <f t="shared" si="175"/>
        <v>-117685.50326713966</v>
      </c>
      <c r="G59" s="6">
        <v>8963447.4974378608</v>
      </c>
      <c r="H59" s="6">
        <v>19139052.360704899</v>
      </c>
      <c r="I59" s="3">
        <f t="shared" si="181"/>
        <v>10175604.863267038</v>
      </c>
      <c r="J59" s="8">
        <f t="shared" si="182"/>
        <v>10057919.359999899</v>
      </c>
      <c r="K59" s="40"/>
      <c r="L59" s="37">
        <v>3132006.1575200004</v>
      </c>
      <c r="M59" s="38">
        <v>3132029.7282428569</v>
      </c>
      <c r="N59" s="47">
        <f t="shared" si="183"/>
        <v>23.570722856558859</v>
      </c>
      <c r="O59" s="69">
        <v>8710675.4620528575</v>
      </c>
      <c r="P59" s="70">
        <v>19037639.923916288</v>
      </c>
      <c r="Q59" s="3">
        <f t="shared" si="184"/>
        <v>10326964.46186343</v>
      </c>
      <c r="R59" s="8">
        <f t="shared" si="185"/>
        <v>10326988.032586288</v>
      </c>
      <c r="S59" s="17"/>
      <c r="T59" s="17"/>
      <c r="U59" s="17"/>
      <c r="V59" s="17"/>
      <c r="W59" s="17"/>
      <c r="X59" s="17"/>
      <c r="Y59" s="17"/>
      <c r="Z59" s="17"/>
    </row>
    <row r="60" spans="1:26" ht="19.5" customHeight="1" x14ac:dyDescent="0.2">
      <c r="A60" s="4">
        <f t="shared" ref="A60:A61" si="187">+C59+1</f>
        <v>45993</v>
      </c>
      <c r="B60" s="57"/>
      <c r="C60" s="7">
        <f t="shared" si="45"/>
        <v>46006</v>
      </c>
      <c r="D60" s="6">
        <v>3306782.5431121425</v>
      </c>
      <c r="E60" s="6">
        <v>3188159.3307464286</v>
      </c>
      <c r="F60" s="47">
        <f t="shared" ref="F60:F61" si="188">+E60-D60</f>
        <v>-118623.2123657139</v>
      </c>
      <c r="G60" s="6">
        <v>9101606.1248392854</v>
      </c>
      <c r="H60" s="6">
        <v>20974473.753214572</v>
      </c>
      <c r="I60" s="3">
        <f t="shared" ref="I60:I61" si="189">+H60-G60</f>
        <v>11872867.628375286</v>
      </c>
      <c r="J60" s="8">
        <f t="shared" ref="J60:J61" si="190">+I60+F60</f>
        <v>11754244.416009571</v>
      </c>
      <c r="K60" s="40"/>
      <c r="L60" s="37">
        <v>3188047.4293478574</v>
      </c>
      <c r="M60" s="38">
        <v>3188159.3307464286</v>
      </c>
      <c r="N60" s="47">
        <f t="shared" ref="N60:N61" si="191">+M60-L60</f>
        <v>111.90139857120812</v>
      </c>
      <c r="O60" s="39">
        <v>8846849.4275414292</v>
      </c>
      <c r="P60" s="66">
        <v>20870997.215119429</v>
      </c>
      <c r="Q60" s="3">
        <f t="shared" ref="Q60:Q61" si="192">+P60-O60</f>
        <v>12024147.787578</v>
      </c>
      <c r="R60" s="8">
        <f t="shared" ref="R60:R61" si="193">+Q60+N60</f>
        <v>12024259.688976571</v>
      </c>
      <c r="S60" s="17"/>
      <c r="T60" s="17"/>
      <c r="U60" s="17"/>
      <c r="V60" s="17"/>
      <c r="W60" s="17"/>
      <c r="X60" s="17"/>
      <c r="Y60" s="17"/>
      <c r="Z60" s="17"/>
    </row>
    <row r="61" spans="1:26" ht="19.5" customHeight="1" thickBot="1" x14ac:dyDescent="0.25">
      <c r="A61" s="49">
        <f t="shared" si="187"/>
        <v>46007</v>
      </c>
      <c r="B61" s="58"/>
      <c r="C61" s="50">
        <f t="shared" si="45"/>
        <v>46020</v>
      </c>
      <c r="D61" s="51">
        <v>3352501.0892428569</v>
      </c>
      <c r="E61" s="51">
        <v>3232672.6665021419</v>
      </c>
      <c r="F61" s="52">
        <f t="shared" si="188"/>
        <v>-119828.42274071509</v>
      </c>
      <c r="G61" s="51">
        <v>9295463.7069499977</v>
      </c>
      <c r="H61" s="51">
        <v>21128944.754815429</v>
      </c>
      <c r="I61" s="53">
        <f t="shared" si="189"/>
        <v>11833481.047865432</v>
      </c>
      <c r="J61" s="54">
        <f t="shared" si="190"/>
        <v>11713652.625124717</v>
      </c>
      <c r="K61" s="40"/>
      <c r="L61" s="55">
        <v>3232282.0839807144</v>
      </c>
      <c r="M61" s="56">
        <v>3232672.6665021419</v>
      </c>
      <c r="N61" s="52">
        <f t="shared" si="191"/>
        <v>390.58252142742276</v>
      </c>
      <c r="O61" s="67">
        <v>9034674.1815692857</v>
      </c>
      <c r="P61" s="68">
        <v>21025085.452944003</v>
      </c>
      <c r="Q61" s="53">
        <f t="shared" si="192"/>
        <v>11990411.271374717</v>
      </c>
      <c r="R61" s="54">
        <f t="shared" si="193"/>
        <v>11990801.853896145</v>
      </c>
      <c r="S61" s="17"/>
      <c r="T61" s="17"/>
      <c r="U61" s="17"/>
      <c r="V61" s="17"/>
      <c r="W61" s="17"/>
      <c r="X61" s="17"/>
      <c r="Y61" s="17"/>
      <c r="Z61" s="17"/>
    </row>
    <row r="62" spans="1:26" ht="19.5" customHeight="1" x14ac:dyDescent="0.2">
      <c r="A62" s="62" t="s">
        <v>7</v>
      </c>
      <c r="B62" s="62"/>
      <c r="C62" s="62" t="s">
        <v>8</v>
      </c>
      <c r="D62" s="63"/>
      <c r="E62" s="63"/>
      <c r="F62" s="63"/>
      <c r="G62" s="63"/>
      <c r="H62" s="63"/>
      <c r="I62" s="63"/>
      <c r="J62" s="63"/>
    </row>
    <row r="63" spans="1:26" ht="18" customHeight="1" x14ac:dyDescent="0.2">
      <c r="A63" s="63" t="s">
        <v>9</v>
      </c>
      <c r="B63" s="63"/>
      <c r="C63" s="63" t="s">
        <v>12</v>
      </c>
      <c r="D63" s="63"/>
      <c r="E63" s="63"/>
      <c r="F63" s="63"/>
      <c r="G63" s="63"/>
      <c r="H63" s="63"/>
      <c r="I63" s="63"/>
      <c r="J63" s="63"/>
    </row>
    <row r="64" spans="1:26" x14ac:dyDescent="0.2">
      <c r="A64" s="63" t="s">
        <v>10</v>
      </c>
      <c r="B64" s="63"/>
      <c r="C64" s="63" t="s">
        <v>26</v>
      </c>
      <c r="D64" s="63"/>
      <c r="E64" s="63"/>
      <c r="F64" s="63"/>
      <c r="G64" s="63"/>
      <c r="H64" s="63"/>
      <c r="I64" s="63"/>
      <c r="J64" s="63"/>
    </row>
    <row r="65" spans="1:16" x14ac:dyDescent="0.2">
      <c r="A65" s="63"/>
      <c r="B65" s="63"/>
      <c r="C65" s="64" t="s">
        <v>19</v>
      </c>
      <c r="D65" s="63"/>
      <c r="E65" s="63"/>
      <c r="F65" s="63"/>
      <c r="G65" s="63"/>
      <c r="H65" s="63"/>
      <c r="I65" s="63"/>
      <c r="J65" s="63"/>
    </row>
    <row r="66" spans="1:16" x14ac:dyDescent="0.2">
      <c r="A66" s="64"/>
      <c r="B66" s="64"/>
      <c r="C66" s="76" t="s">
        <v>27</v>
      </c>
      <c r="D66" s="76"/>
      <c r="E66" s="76"/>
      <c r="F66" s="76"/>
      <c r="G66" s="76"/>
      <c r="H66" s="76"/>
      <c r="I66" s="76"/>
      <c r="J66" s="76"/>
    </row>
    <row r="67" spans="1:16" x14ac:dyDescent="0.2">
      <c r="A67" s="64"/>
      <c r="B67" s="64"/>
      <c r="C67" s="76"/>
      <c r="D67" s="76"/>
      <c r="E67" s="76"/>
      <c r="F67" s="76"/>
      <c r="G67" s="76"/>
      <c r="H67" s="76"/>
      <c r="I67" s="76"/>
      <c r="J67" s="76"/>
    </row>
    <row r="68" spans="1:16" ht="22.5" customHeight="1" x14ac:dyDescent="0.2">
      <c r="A68" s="64"/>
      <c r="B68" s="64"/>
      <c r="C68" s="76"/>
      <c r="D68" s="76"/>
      <c r="E68" s="76"/>
      <c r="F68" s="76"/>
      <c r="G68" s="76"/>
      <c r="H68" s="76"/>
      <c r="I68" s="76"/>
      <c r="J68" s="76"/>
    </row>
    <row r="69" spans="1:16" x14ac:dyDescent="0.2">
      <c r="A69" s="63"/>
      <c r="B69" s="63"/>
      <c r="C69" s="63" t="s">
        <v>24</v>
      </c>
      <c r="D69" s="63"/>
      <c r="E69" s="63"/>
      <c r="F69" s="63"/>
      <c r="G69" s="63"/>
      <c r="H69" s="63"/>
      <c r="I69" s="63"/>
      <c r="J69" s="63"/>
    </row>
    <row r="70" spans="1:16" x14ac:dyDescent="0.2">
      <c r="A70" s="63"/>
      <c r="B70" s="63"/>
      <c r="C70" s="63" t="s">
        <v>25</v>
      </c>
      <c r="D70" s="65"/>
      <c r="E70" s="65"/>
      <c r="F70" s="63"/>
      <c r="G70" s="63"/>
      <c r="H70" s="63"/>
      <c r="I70" s="63"/>
      <c r="J70" s="63"/>
      <c r="O70" s="63"/>
    </row>
    <row r="71" spans="1:16" x14ac:dyDescent="0.2">
      <c r="A71" s="18"/>
      <c r="B71" s="18"/>
      <c r="C71" s="18"/>
      <c r="D71" s="6"/>
      <c r="E71" s="6"/>
      <c r="F71" s="14"/>
      <c r="G71" s="14"/>
      <c r="H71" s="14"/>
      <c r="I71" s="14"/>
      <c r="J71" s="14"/>
      <c r="K71" s="14"/>
      <c r="N71" s="14"/>
      <c r="O71" s="14" t="s">
        <v>18</v>
      </c>
    </row>
    <row r="72" spans="1:16" ht="15.75" x14ac:dyDescent="0.2">
      <c r="A72" s="39"/>
      <c r="B72" s="39"/>
      <c r="C72" s="39"/>
      <c r="D72" s="61"/>
      <c r="E72" s="42"/>
      <c r="F72" s="39"/>
      <c r="G72" s="42"/>
      <c r="H72" s="42"/>
      <c r="I72" s="39"/>
      <c r="J72" s="39"/>
      <c r="K72" s="39"/>
      <c r="L72" s="41"/>
      <c r="M72" s="60"/>
      <c r="N72" s="42"/>
      <c r="O72" s="42"/>
      <c r="P72" s="39"/>
    </row>
    <row r="73" spans="1:16" x14ac:dyDescent="0.2">
      <c r="A73" s="39"/>
      <c r="B73" s="39"/>
      <c r="C73" s="39"/>
      <c r="D73" s="42"/>
      <c r="E73" s="42"/>
      <c r="F73" s="39"/>
      <c r="G73" s="42"/>
      <c r="H73" s="42"/>
      <c r="I73" s="39"/>
      <c r="J73" s="39"/>
      <c r="K73" s="39"/>
      <c r="L73" s="39"/>
      <c r="M73" s="39"/>
      <c r="N73" s="39"/>
      <c r="O73" s="42"/>
      <c r="P73" s="39"/>
    </row>
    <row r="74" spans="1:16" ht="15.75" x14ac:dyDescent="0.25">
      <c r="A74" s="43"/>
      <c r="B74" s="39"/>
      <c r="C74" s="43"/>
      <c r="D74" s="39"/>
      <c r="E74" s="39"/>
      <c r="F74" s="39"/>
      <c r="G74" s="39"/>
      <c r="H74" s="44"/>
      <c r="I74" s="44"/>
      <c r="J74" s="44"/>
      <c r="K74" s="44"/>
      <c r="L74" s="44"/>
      <c r="M74" s="44"/>
      <c r="N74" s="44"/>
      <c r="O74" s="44"/>
      <c r="P74" s="39"/>
    </row>
    <row r="75" spans="1:16" ht="15.75" x14ac:dyDescent="0.25">
      <c r="A75" s="43"/>
      <c r="B75" s="39"/>
      <c r="C75" s="43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16" x14ac:dyDescent="0.2">
      <c r="A76" s="45"/>
      <c r="B76" s="39"/>
      <c r="C76" s="45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16" x14ac:dyDescent="0.2">
      <c r="A77" s="45"/>
      <c r="B77" s="39"/>
      <c r="C77" s="45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83" spans="4:6" x14ac:dyDescent="0.2">
      <c r="E83" s="16"/>
      <c r="F83" s="16"/>
    </row>
    <row r="84" spans="4:6" x14ac:dyDescent="0.2">
      <c r="D84" s="15"/>
      <c r="E84" s="16"/>
      <c r="F84" s="16"/>
    </row>
    <row r="85" spans="4:6" x14ac:dyDescent="0.2">
      <c r="D85" s="15"/>
      <c r="E85" s="16"/>
      <c r="F85" s="16"/>
    </row>
    <row r="86" spans="4:6" x14ac:dyDescent="0.2">
      <c r="D86" s="15"/>
      <c r="E86" s="16"/>
      <c r="F86" s="16"/>
    </row>
    <row r="87" spans="4:6" x14ac:dyDescent="0.2">
      <c r="D87" s="15"/>
      <c r="E87" s="16"/>
      <c r="F87" s="16"/>
    </row>
    <row r="88" spans="4:6" x14ac:dyDescent="0.2">
      <c r="D88" s="15"/>
      <c r="E88" s="16"/>
      <c r="F88" s="16"/>
    </row>
    <row r="89" spans="4:6" x14ac:dyDescent="0.2">
      <c r="D89" s="15"/>
      <c r="E89" s="16"/>
      <c r="F89" s="16"/>
    </row>
    <row r="90" spans="4:6" x14ac:dyDescent="0.2">
      <c r="D90" s="15"/>
      <c r="E90" s="16"/>
      <c r="F90" s="16"/>
    </row>
    <row r="91" spans="4:6" x14ac:dyDescent="0.2">
      <c r="D91" s="15"/>
      <c r="E91" s="16"/>
      <c r="F91" s="16"/>
    </row>
    <row r="92" spans="4:6" x14ac:dyDescent="0.2">
      <c r="D92" s="15"/>
      <c r="E92" s="16"/>
      <c r="F92" s="16"/>
    </row>
    <row r="93" spans="4:6" x14ac:dyDescent="0.2">
      <c r="D93" s="15"/>
      <c r="E93" s="16"/>
      <c r="F93" s="16"/>
    </row>
    <row r="94" spans="4:6" x14ac:dyDescent="0.2">
      <c r="D94" s="15"/>
      <c r="E94" s="16"/>
      <c r="F94" s="16"/>
    </row>
    <row r="95" spans="4:6" x14ac:dyDescent="0.2">
      <c r="D95" s="15"/>
      <c r="E95" s="16"/>
      <c r="F95" s="16"/>
    </row>
    <row r="96" spans="4:6" x14ac:dyDescent="0.2">
      <c r="D96" s="15"/>
      <c r="E96" s="16"/>
      <c r="F96" s="16"/>
    </row>
  </sheetData>
  <mergeCells count="14">
    <mergeCell ref="C66:J68"/>
    <mergeCell ref="A35:C35"/>
    <mergeCell ref="A8:C8"/>
    <mergeCell ref="A3:J3"/>
    <mergeCell ref="A6:C6"/>
    <mergeCell ref="D6:F6"/>
    <mergeCell ref="G6:I6"/>
    <mergeCell ref="H5:J5"/>
    <mergeCell ref="J6:J7"/>
    <mergeCell ref="L3:R3"/>
    <mergeCell ref="P5:R5"/>
    <mergeCell ref="L6:N6"/>
    <mergeCell ref="O6:Q6"/>
    <mergeCell ref="R6:R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37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Hoja1!A_impresión_IM</vt:lpstr>
      <vt:lpstr>Hoja1!Área_de_impresión</vt:lpstr>
      <vt:lpstr>Hoja1!Títulos_a_imprimir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Cuaquira Renan</cp:lastModifiedBy>
  <cp:lastPrinted>2025-10-20T14:13:21Z</cp:lastPrinted>
  <dcterms:created xsi:type="dcterms:W3CDTF">1998-09-16T19:55:55Z</dcterms:created>
  <dcterms:modified xsi:type="dcterms:W3CDTF">2026-01-29T13:14:37Z</dcterms:modified>
</cp:coreProperties>
</file>