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7140" yWindow="432" windowWidth="13488" windowHeight="11688" tabRatio="237"/>
  </bookViews>
  <sheets>
    <sheet name="22" sheetId="4" r:id="rId1"/>
  </sheets>
  <definedNames>
    <definedName name="_Regression_Int" localSheetId="0" hidden="1">1</definedName>
    <definedName name="A_impresión_IM" localSheetId="0">'22'!$A$1:$K$5</definedName>
    <definedName name="_xlnm.Print_Area" localSheetId="0">'22'!$A$1:$J$44</definedName>
    <definedName name="_xlnm.Print_Titles" localSheetId="0">'22'!$1:$7</definedName>
  </definedNames>
  <calcPr calcId="162913"/>
</workbook>
</file>

<file path=xl/calcChain.xml><?xml version="1.0" encoding="utf-8"?>
<calcChain xmlns="http://schemas.openxmlformats.org/spreadsheetml/2006/main">
  <c r="I37" i="4" l="1"/>
  <c r="F37" i="4"/>
  <c r="I36" i="4"/>
  <c r="F36" i="4"/>
  <c r="I35" i="4"/>
  <c r="F35" i="4"/>
  <c r="J35" i="4" l="1"/>
  <c r="J37" i="4"/>
  <c r="J36" i="4"/>
  <c r="I34" i="4"/>
  <c r="F34" i="4"/>
  <c r="I33" i="4"/>
  <c r="F33" i="4"/>
  <c r="J34" i="4" l="1"/>
  <c r="J33" i="4"/>
  <c r="I32" i="4" l="1"/>
  <c r="F32" i="4"/>
  <c r="I31" i="4"/>
  <c r="F31" i="4"/>
  <c r="I30" i="4"/>
  <c r="F30" i="4"/>
  <c r="J30" i="4" l="1"/>
  <c r="J32" i="4"/>
  <c r="J31" i="4"/>
  <c r="I29" i="4" l="1"/>
  <c r="F29" i="4"/>
  <c r="I28" i="4"/>
  <c r="F28" i="4"/>
  <c r="J29" i="4" l="1"/>
  <c r="J28" i="4"/>
  <c r="I27" i="4" l="1"/>
  <c r="F27" i="4"/>
  <c r="I26" i="4"/>
  <c r="F26" i="4"/>
  <c r="J27" i="4" l="1"/>
  <c r="J26" i="4"/>
  <c r="I25" i="4"/>
  <c r="F25" i="4"/>
  <c r="I24" i="4"/>
  <c r="F24" i="4"/>
  <c r="J25" i="4" l="1"/>
  <c r="J24" i="4"/>
  <c r="I23" i="4"/>
  <c r="I22" i="4"/>
  <c r="I21" i="4"/>
  <c r="F23" i="4"/>
  <c r="F22" i="4"/>
  <c r="F21" i="4"/>
  <c r="J22" i="4" l="1"/>
  <c r="J23" i="4"/>
  <c r="J21" i="4"/>
  <c r="I20" i="4"/>
  <c r="F20" i="4"/>
  <c r="I19" i="4"/>
  <c r="F19" i="4"/>
  <c r="J19" i="4" l="1"/>
  <c r="J20" i="4"/>
  <c r="I18" i="4"/>
  <c r="F18" i="4"/>
  <c r="I17" i="4"/>
  <c r="F17" i="4"/>
  <c r="J18" i="4" l="1"/>
  <c r="J17" i="4"/>
  <c r="I16" i="4" l="1"/>
  <c r="F16" i="4"/>
  <c r="I15" i="4"/>
  <c r="F15" i="4"/>
  <c r="J15" i="4" l="1"/>
  <c r="J16" i="4"/>
  <c r="I10" i="4"/>
  <c r="I14" i="4" l="1"/>
  <c r="F14" i="4"/>
  <c r="J14" i="4" s="1"/>
  <c r="I13" i="4"/>
  <c r="F13" i="4"/>
  <c r="J13" i="4" l="1"/>
  <c r="I12" i="4"/>
  <c r="F12" i="4"/>
  <c r="I11" i="4"/>
  <c r="F11" i="4"/>
  <c r="J11" i="4" l="1"/>
  <c r="J12" i="4"/>
  <c r="F10" i="4"/>
  <c r="I9" i="4"/>
  <c r="F9" i="4"/>
  <c r="J10" i="4" l="1"/>
  <c r="J9" i="4"/>
  <c r="A19" i="4" l="1"/>
  <c r="C19" i="4"/>
  <c r="C20" i="4" l="1"/>
  <c r="A20" i="4"/>
  <c r="A21" i="4" l="1"/>
  <c r="C21" i="4"/>
  <c r="A22" i="4" l="1"/>
  <c r="C22" i="4"/>
  <c r="A23" i="4" l="1"/>
  <c r="C23" i="4"/>
  <c r="A24" i="4" l="1"/>
  <c r="C24" i="4"/>
  <c r="A25" i="4" l="1"/>
  <c r="C25" i="4"/>
  <c r="C26" i="4" l="1"/>
  <c r="A26" i="4"/>
  <c r="A27" i="4" l="1"/>
  <c r="C27" i="4"/>
  <c r="C28" i="4" l="1"/>
  <c r="A28" i="4"/>
  <c r="C29" i="4" l="1"/>
  <c r="A29" i="4"/>
  <c r="C30" i="4" l="1"/>
  <c r="A30" i="4"/>
  <c r="A31" i="4" l="1"/>
  <c r="C31" i="4"/>
  <c r="C32" i="4" l="1"/>
  <c r="A32" i="4"/>
  <c r="C33" i="4" l="1"/>
  <c r="A33" i="4"/>
  <c r="C34" i="4" l="1"/>
  <c r="A34" i="4"/>
  <c r="C36" i="4" l="1"/>
  <c r="A36" i="4"/>
  <c r="A37" i="4" l="1"/>
  <c r="C37" i="4"/>
</calcChain>
</file>

<file path=xl/sharedStrings.xml><?xml version="1.0" encoding="utf-8"?>
<sst xmlns="http://schemas.openxmlformats.org/spreadsheetml/2006/main" count="27" uniqueCount="26">
  <si>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</si>
  <si>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</si>
  <si>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</si>
  <si>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</si>
  <si>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</si>
  <si>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</si>
  <si>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</si>
  <si>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</si>
  <si>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</si>
  <si>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</si>
  <si>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</si>
  <si>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</si>
  <si>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</si>
  <si>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</si>
  <si>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</si>
  <si>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</si>
  <si>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</si>
  <si>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En Moneda Nacional con mantenimiento de valor UFV</t>
  </si>
  <si>
    <t>ENCAJE LEGAL DEL SISTEMA BANCARIO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</si>
  <si>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</si>
  <si>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</si>
  <si>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</si>
  <si>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</si>
  <si>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</si>
  <si>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22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</si>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</sst>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21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19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8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3">
    <xf numFmtId="37" fontId="0" fillId="0" borderId="0" xfId="0"/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5" fontId="5" fillId="0" borderId="5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9" xfId="8" applyNumberFormat="1" applyFont="1" applyBorder="1" applyAlignment="1">
      <alignment horizontal="center" vertical="center"/>
    </xf>
    <xf numFmtId="37" fontId="5" fillId="0" borderId="4" xfId="0" applyFont="1" applyBorder="1" applyAlignment="1">
      <alignment horizontal="center" vertical="center" wrapText="1"/>
    </xf>
    <xf numFmtId="167" fontId="5" fillId="0" borderId="9" xfId="8" applyNumberFormat="1" applyFont="1" applyBorder="1" applyAlignment="1">
      <alignment horizontal="center" vertical="center" wrapText="1"/>
    </xf>
    <xf numFmtId="168" fontId="6" fillId="0" borderId="0" xfId="8" applyNumberFormat="1" applyFont="1" applyFill="1" applyBorder="1" applyAlignment="1">
      <alignment horizontal="left" vertical="center"/>
    </xf>
    <xf numFmtId="168" fontId="3" fillId="0" borderId="0" xfId="8" applyNumberFormat="1" applyFont="1" applyBorder="1" applyAlignment="1">
      <alignment horizontal="center" vertical="center"/>
    </xf>
    <xf numFmtId="164" fontId="4" fillId="0" borderId="15" xfId="8" applyNumberFormat="1" applyFont="1" applyBorder="1" applyAlignment="1">
      <alignment horizontal="center" vertical="center"/>
    </xf>
    <xf numFmtId="16" fontId="8" fillId="0" borderId="0" xfId="0" applyNumberFormat="1" applyFont="1" applyAlignment="1">
      <alignment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 applyProtection="1">
      <alignment vertical="center"/>
    </xf>
    <xf numFmtId="37" fontId="14" fillId="0" borderId="0" xfId="0" applyFont="1" applyFill="1" applyAlignment="1">
      <alignment vertical="center"/>
    </xf>
    <xf numFmtId="37" fontId="15" fillId="0" borderId="0" xfId="0" applyFont="1" applyAlignment="1">
      <alignment vertical="center"/>
    </xf>
    <xf numFmtId="37" fontId="16" fillId="0" borderId="0" xfId="0" applyFont="1" applyFill="1" applyAlignment="1">
      <alignment horizontal="centerContinuous" vertical="center"/>
    </xf>
    <xf numFmtId="37" fontId="17" fillId="0" borderId="0" xfId="0" applyFont="1" applyAlignment="1">
      <alignment vertical="center"/>
    </xf>
    <xf numFmtId="37" fontId="9" fillId="0" borderId="0" xfId="0" applyFont="1" applyFill="1" applyAlignment="1">
      <alignment vertical="center"/>
    </xf>
    <xf numFmtId="37" fontId="18" fillId="0" borderId="0" xfId="0" applyFont="1" applyFill="1" applyAlignment="1">
      <alignment vertical="center"/>
    </xf>
    <xf numFmtId="37" fontId="19" fillId="0" borderId="0" xfId="0" applyFont="1" applyAlignment="1">
      <alignment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15" fontId="5" fillId="0" borderId="6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Border="1"/>
    <xf numFmtId="37" fontId="1" fillId="0" borderId="0" xfId="0" applyFont="1"/>
    <xf numFmtId="37" fontId="1" fillId="0" borderId="0" xfId="0" applyFont="1" applyAlignment="1">
      <alignment vertical="center"/>
    </xf>
    <xf numFmtId="164" fontId="20" fillId="0" borderId="0" xfId="8" applyNumberFormat="1" applyFont="1" applyBorder="1" applyAlignment="1">
      <alignment horizontal="center" vertical="center"/>
    </xf>
    <xf numFmtId="168" fontId="3" fillId="0" borderId="2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164" fontId="3" fillId="0" borderId="2" xfId="8" applyNumberFormat="1" applyFont="1" applyBorder="1" applyAlignment="1">
      <alignment horizontal="left" vertical="center"/>
    </xf>
    <xf numFmtId="37" fontId="4" fillId="0" borderId="1" xfId="0" applyFont="1" applyBorder="1" applyAlignment="1">
      <alignment vertical="center"/>
    </xf>
    <xf numFmtId="16" fontId="3" fillId="0" borderId="5" xfId="0" applyNumberFormat="1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horizontal="left" vertical="center"/>
    </xf>
    <xf numFmtId="164" fontId="3" fillId="0" borderId="6" xfId="8" applyNumberFormat="1" applyFont="1" applyBorder="1" applyAlignment="1">
      <alignment horizontal="center" vertical="center"/>
    </xf>
    <xf numFmtId="164" fontId="3" fillId="0" borderId="16" xfId="8" applyNumberFormat="1" applyFont="1" applyBorder="1" applyAlignment="1">
      <alignment horizontal="center" vertical="center"/>
    </xf>
    <xf numFmtId="37" fontId="4" fillId="0" borderId="7" xfId="0" applyFont="1" applyBorder="1" applyAlignment="1">
      <alignment vertical="center"/>
    </xf>
    <xf numFmtId="164" fontId="4" fillId="0" borderId="16" xfId="8" applyNumberFormat="1" applyFont="1" applyBorder="1" applyAlignment="1">
      <alignment horizontal="center" vertical="center"/>
    </xf>
    <xf numFmtId="164" fontId="4" fillId="0" borderId="17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7" fontId="10" fillId="0" borderId="0" xfId="0" applyFont="1" applyFill="1" applyAlignment="1" applyProtection="1">
      <alignment horizontal="center" vertical="center"/>
    </xf>
    <xf numFmtId="15" fontId="5" fillId="0" borderId="10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167" fontId="5" fillId="0" borderId="10" xfId="8" applyNumberFormat="1" applyFont="1" applyBorder="1" applyAlignment="1">
      <alignment horizontal="center" vertical="center"/>
    </xf>
    <xf numFmtId="167" fontId="5" fillId="0" borderId="12" xfId="8" applyNumberFormat="1" applyFont="1" applyBorder="1" applyAlignment="1">
      <alignment horizontal="center" vertical="center"/>
    </xf>
    <xf numFmtId="167" fontId="5" fillId="0" borderId="11" xfId="8" applyNumberFormat="1" applyFont="1" applyBorder="1" applyAlignment="1">
      <alignment horizontal="center" vertical="center"/>
    </xf>
    <xf numFmtId="167" fontId="5" fillId="0" borderId="13" xfId="8" applyNumberFormat="1" applyFont="1" applyBorder="1" applyAlignment="1">
      <alignment horizontal="center" vertical="center" wrapText="1"/>
    </xf>
    <xf numFmtId="37" fontId="0" fillId="0" borderId="14" xfId="0" applyBorder="1" applyAlignment="1">
      <alignment horizontal="center" vertical="center" wrapText="1"/>
    </xf>
    <xf numFmtId="37" fontId="9" fillId="0" borderId="6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>
    <pageSetUpPr fitToPage="1"/>
  </sheetPr>
  <dimension ref="A1:K45"/>
  <sheetViews>
    <sheetView showGridLines="0" showZeros="0" tabSelected="1" view="pageBreakPreview" zoomScale="90" zoomScaleNormal="75" zoomScaleSheetLayoutView="90" workbookViewId="0">
      <selection activeCell="F50" sqref="F50"/>
    </sheetView>
  </sheetViews>
  <sheetFormatPr baseColWidth="10" defaultColWidth="9.75" defaultRowHeight="20.100000000000001" customHeight="1" x14ac:dyDescent="0.25"/>
  <cols>
    <col min="1" max="1" width="11.25" style="1" customWidth="1"/>
    <col min="2" max="2" width="3.58203125" style="1" customWidth="1"/>
    <col min="3" max="3" width="10.9140625" style="1" customWidth="1"/>
    <col min="4" max="5" width="12.75" style="1" customWidth="1"/>
    <col min="6" max="6" width="16.08203125" style="1" customWidth="1"/>
    <col min="7" max="7" width="12.75" style="1" customWidth="1"/>
    <col min="8" max="8" width="15.9140625" style="1" customWidth="1"/>
    <col min="9" max="9" width="16" style="1" customWidth="1"/>
    <col min="10" max="10" width="11.9140625" style="1" customWidth="1"/>
    <col min="11" max="11" width="3.9140625" style="1" customWidth="1"/>
    <col min="12" max="16384" width="9.75" style="1"/>
  </cols>
  <sheetData>
    <row r="1" spans="1:11" s="21" customFormat="1" ht="20.100000000000001" customHeight="1" x14ac:dyDescent="0.25">
      <c r="A1" s="19" t="s">
        <v>24</v>
      </c>
      <c r="B1" s="19"/>
      <c r="C1" s="20"/>
      <c r="D1" s="20"/>
      <c r="E1" s="20"/>
      <c r="F1" s="20"/>
      <c r="G1" s="20"/>
      <c r="H1" s="20"/>
      <c r="I1" s="20"/>
      <c r="J1" s="20"/>
      <c r="K1" s="20"/>
    </row>
    <row r="2" spans="1:11" s="24" customFormat="1" ht="17.25" customHeight="1" x14ac:dyDescent="0.25">
      <c r="A2" s="22"/>
      <c r="B2" s="22"/>
      <c r="C2" s="23"/>
      <c r="D2" s="23"/>
      <c r="E2" s="23"/>
      <c r="F2" s="23"/>
      <c r="G2" s="23"/>
      <c r="H2" s="23"/>
      <c r="I2" s="23"/>
      <c r="J2" s="23"/>
      <c r="K2" s="23"/>
    </row>
    <row r="3" spans="1:11" s="26" customFormat="1" ht="27" customHeight="1" x14ac:dyDescent="0.25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  <c r="K3" s="25"/>
    </row>
    <row r="4" spans="1:11" s="24" customFormat="1" ht="13.5" customHeight="1" x14ac:dyDescent="0.25">
      <c r="A4" s="23"/>
      <c r="B4" s="23"/>
      <c r="C4" s="23"/>
      <c r="D4" s="23"/>
      <c r="E4" s="23"/>
      <c r="F4" s="23"/>
      <c r="H4" s="23"/>
      <c r="I4" s="23"/>
      <c r="J4" s="23"/>
      <c r="K4" s="23"/>
    </row>
    <row r="5" spans="1:11" s="24" customFormat="1" ht="21" customHeight="1" x14ac:dyDescent="0.25">
      <c r="A5" s="19" t="s">
        <v>17</v>
      </c>
      <c r="B5" s="19"/>
      <c r="C5" s="27"/>
      <c r="D5" s="27"/>
      <c r="E5" s="28"/>
      <c r="F5" s="28"/>
      <c r="G5" s="29"/>
      <c r="H5" s="29"/>
      <c r="I5" s="69" t="s">
        <v>10</v>
      </c>
      <c r="J5" s="69"/>
      <c r="K5" s="23"/>
    </row>
    <row r="6" spans="1:11" ht="27" customHeight="1" x14ac:dyDescent="0.3">
      <c r="A6" s="61" t="s">
        <v>3</v>
      </c>
      <c r="B6" s="62"/>
      <c r="C6" s="63"/>
      <c r="D6" s="64" t="s">
        <v>0</v>
      </c>
      <c r="E6" s="65"/>
      <c r="F6" s="65"/>
      <c r="G6" s="64" t="s">
        <v>1</v>
      </c>
      <c r="H6" s="65"/>
      <c r="I6" s="66"/>
      <c r="J6" s="67" t="s">
        <v>16</v>
      </c>
    </row>
    <row r="7" spans="1:11" ht="43.5" customHeight="1" x14ac:dyDescent="0.25">
      <c r="A7" s="9" t="s">
        <v>13</v>
      </c>
      <c r="B7" s="34"/>
      <c r="C7" s="10" t="s">
        <v>14</v>
      </c>
      <c r="D7" s="11" t="s">
        <v>2</v>
      </c>
      <c r="E7" s="12" t="s">
        <v>8</v>
      </c>
      <c r="F7" s="13" t="s">
        <v>11</v>
      </c>
      <c r="G7" s="11" t="s">
        <v>2</v>
      </c>
      <c r="H7" s="14" t="s">
        <v>15</v>
      </c>
      <c r="I7" s="13" t="s">
        <v>12</v>
      </c>
      <c r="J7" s="68"/>
    </row>
    <row r="8" spans="1:11" ht="18" customHeight="1" x14ac:dyDescent="0.25">
      <c r="A8" s="57" t="s">
        <v>19</v>
      </c>
      <c r="B8" s="58"/>
      <c r="C8" s="59"/>
      <c r="D8" s="16"/>
      <c r="E8" s="16"/>
      <c r="F8" s="7"/>
      <c r="G8" s="6"/>
      <c r="H8" s="6"/>
      <c r="I8" s="3"/>
      <c r="J8" s="17"/>
      <c r="K8" s="2"/>
    </row>
    <row r="9" spans="1:11" ht="18" customHeight="1" x14ac:dyDescent="0.25">
      <c r="A9" s="5">
        <v>45657</v>
      </c>
      <c r="B9" s="35"/>
      <c r="C9" s="8">
        <v>45670</v>
      </c>
      <c r="D9" s="16">
        <v>1862.3176938360646</v>
      </c>
      <c r="E9" s="16">
        <v>707.89741428571426</v>
      </c>
      <c r="F9" s="7">
        <f t="shared" ref="F9:F10" si="0">+E9-D9</f>
        <v>-1154.4202795503502</v>
      </c>
      <c r="G9" s="6">
        <v>107145.11335778367</v>
      </c>
      <c r="H9" s="6">
        <v>270789.55673975806</v>
      </c>
      <c r="I9" s="3">
        <f t="shared" ref="I9" si="1">+H9-G9</f>
        <v>163644.44338197439</v>
      </c>
      <c r="J9" s="17">
        <f t="shared" ref="J9:J14" si="2">+I9+F9</f>
        <v>162490.02310242405</v>
      </c>
      <c r="K9" s="2"/>
    </row>
    <row r="10" spans="1:11" ht="18" customHeight="1" x14ac:dyDescent="0.25">
      <c r="A10" s="5">
        <v>45671</v>
      </c>
      <c r="B10" s="35"/>
      <c r="C10" s="8">
        <v>45684</v>
      </c>
      <c r="D10" s="16">
        <v>3885.6681905318292</v>
      </c>
      <c r="E10" s="16">
        <v>1436.9575842857143</v>
      </c>
      <c r="F10" s="7">
        <f t="shared" si="0"/>
        <v>-2448.7106062461148</v>
      </c>
      <c r="G10" s="6">
        <v>130728.03413872705</v>
      </c>
      <c r="H10" s="6">
        <v>242444.48775594166</v>
      </c>
      <c r="I10" s="3">
        <f>+H10-G10</f>
        <v>111716.45361721462</v>
      </c>
      <c r="J10" s="17">
        <f t="shared" si="2"/>
        <v>109267.74301096851</v>
      </c>
      <c r="K10" s="2"/>
    </row>
    <row r="11" spans="1:11" ht="18" customHeight="1" x14ac:dyDescent="0.25">
      <c r="A11" s="5">
        <v>45685</v>
      </c>
      <c r="B11" s="35"/>
      <c r="C11" s="8">
        <v>45698</v>
      </c>
      <c r="D11" s="16">
        <v>4134.6654199575787</v>
      </c>
      <c r="E11" s="16">
        <v>1684.6355199999998</v>
      </c>
      <c r="F11" s="7">
        <f t="shared" ref="F11:F12" si="3">+E11-D11</f>
        <v>-2450.0298999575789</v>
      </c>
      <c r="G11" s="6">
        <v>131286.23999170752</v>
      </c>
      <c r="H11" s="6">
        <v>271653.75249124045</v>
      </c>
      <c r="I11" s="3">
        <f t="shared" ref="I11:I12" si="4">+H11-G11</f>
        <v>140367.51249953292</v>
      </c>
      <c r="J11" s="17">
        <f t="shared" si="2"/>
        <v>137917.48259957533</v>
      </c>
      <c r="K11" s="2"/>
    </row>
    <row r="12" spans="1:11" ht="18" customHeight="1" x14ac:dyDescent="0.25">
      <c r="A12" s="5">
        <v>45699</v>
      </c>
      <c r="B12" s="35"/>
      <c r="C12" s="8">
        <v>45712</v>
      </c>
      <c r="D12" s="16">
        <v>4649.5918126601146</v>
      </c>
      <c r="E12" s="16">
        <v>1784.4929300000001</v>
      </c>
      <c r="F12" s="7">
        <f t="shared" si="3"/>
        <v>-2865.0988826601142</v>
      </c>
      <c r="G12" s="6">
        <v>137390.62051475985</v>
      </c>
      <c r="H12" s="6">
        <v>277140.74091267172</v>
      </c>
      <c r="I12" s="3">
        <f t="shared" si="4"/>
        <v>139750.12039791187</v>
      </c>
      <c r="J12" s="17">
        <f t="shared" si="2"/>
        <v>136885.02151525175</v>
      </c>
      <c r="K12" s="2"/>
    </row>
    <row r="13" spans="1:11" ht="18" customHeight="1" x14ac:dyDescent="0.25">
      <c r="A13" s="5">
        <v>45713</v>
      </c>
      <c r="B13" s="35"/>
      <c r="C13" s="8">
        <v>45726</v>
      </c>
      <c r="D13" s="16">
        <v>5018.6446200627352</v>
      </c>
      <c r="E13" s="16">
        <v>1900.9469999999994</v>
      </c>
      <c r="F13" s="7">
        <f t="shared" ref="F13:F14" si="5">+E13-D13</f>
        <v>-3117.697620062736</v>
      </c>
      <c r="G13" s="6">
        <v>140345.45973039421</v>
      </c>
      <c r="H13" s="6">
        <v>250469.34679464839</v>
      </c>
      <c r="I13" s="3">
        <f t="shared" ref="I13:I14" si="6">+H13-G13</f>
        <v>110123.88706425417</v>
      </c>
      <c r="J13" s="17">
        <f t="shared" si="2"/>
        <v>107006.18944419143</v>
      </c>
      <c r="K13" s="2"/>
    </row>
    <row r="14" spans="1:11" ht="18" customHeight="1" x14ac:dyDescent="0.25">
      <c r="A14" s="5">
        <v>45727</v>
      </c>
      <c r="B14" s="35"/>
      <c r="C14" s="8">
        <v>45740</v>
      </c>
      <c r="D14" s="16">
        <v>5332.78602486</v>
      </c>
      <c r="E14" s="16">
        <v>2028.22866</v>
      </c>
      <c r="F14" s="7">
        <f t="shared" si="5"/>
        <v>-3304.5573648600002</v>
      </c>
      <c r="G14" s="6">
        <v>142822.29903003862</v>
      </c>
      <c r="H14" s="6">
        <v>142221.58720933291</v>
      </c>
      <c r="I14" s="3">
        <f t="shared" si="6"/>
        <v>-600.71182070570649</v>
      </c>
      <c r="J14" s="17">
        <f t="shared" si="2"/>
        <v>-3905.2691855657067</v>
      </c>
      <c r="K14" s="2"/>
    </row>
    <row r="15" spans="1:11" ht="18" customHeight="1" x14ac:dyDescent="0.25">
      <c r="A15" s="5">
        <v>45741</v>
      </c>
      <c r="B15" s="35"/>
      <c r="C15" s="8">
        <v>45754</v>
      </c>
      <c r="D15" s="16">
        <v>5222.3862327275992</v>
      </c>
      <c r="E15" s="16">
        <v>1977.2234000000005</v>
      </c>
      <c r="F15" s="7">
        <f t="shared" ref="F15:F16" si="7">+E15-D15</f>
        <v>-3245.1628327275985</v>
      </c>
      <c r="G15" s="6">
        <v>145664.64715164097</v>
      </c>
      <c r="H15" s="6">
        <v>133954.08606616277</v>
      </c>
      <c r="I15" s="3">
        <f t="shared" ref="I15:I16" si="8">+H15-G15</f>
        <v>-11710.561085478199</v>
      </c>
      <c r="J15" s="17">
        <f t="shared" ref="J15:J16" si="9">+I15+F15</f>
        <v>-14955.723918205797</v>
      </c>
      <c r="K15" s="2"/>
    </row>
    <row r="16" spans="1:11" ht="18" customHeight="1" x14ac:dyDescent="0.25">
      <c r="A16" s="5">
        <v>45755</v>
      </c>
      <c r="B16" s="16"/>
      <c r="C16" s="8">
        <v>45768</v>
      </c>
      <c r="D16" s="16">
        <v>5249.1241994649436</v>
      </c>
      <c r="E16" s="16">
        <v>1977.9123300000003</v>
      </c>
      <c r="F16" s="7">
        <f t="shared" si="7"/>
        <v>-3271.2118694649434</v>
      </c>
      <c r="G16" s="6">
        <v>147657.93603514537</v>
      </c>
      <c r="H16" s="6">
        <v>106026.54767731931</v>
      </c>
      <c r="I16" s="3">
        <f t="shared" si="8"/>
        <v>-41631.388357826057</v>
      </c>
      <c r="J16" s="17">
        <f t="shared" si="9"/>
        <v>-44902.600227290997</v>
      </c>
      <c r="K16" s="2"/>
    </row>
    <row r="17" spans="1:11" ht="18" customHeight="1" x14ac:dyDescent="0.25">
      <c r="A17" s="5">
        <v>45769</v>
      </c>
      <c r="B17" s="16"/>
      <c r="C17" s="8">
        <v>45782</v>
      </c>
      <c r="D17" s="16">
        <v>7017.0774189735703</v>
      </c>
      <c r="E17" s="16">
        <v>2629.6919828571436</v>
      </c>
      <c r="F17" s="7">
        <f t="shared" ref="F17:F18" si="10">+E17-D17</f>
        <v>-4387.3854361164267</v>
      </c>
      <c r="G17" s="6">
        <v>155127.4563457914</v>
      </c>
      <c r="H17" s="6">
        <v>118257.65675268947</v>
      </c>
      <c r="I17" s="3">
        <f t="shared" ref="I17:I18" si="11">+H17-G17</f>
        <v>-36869.79959310194</v>
      </c>
      <c r="J17" s="17">
        <f t="shared" ref="J17:J18" si="12">+I17+F17</f>
        <v>-41257.185029218366</v>
      </c>
      <c r="K17" s="2"/>
    </row>
    <row r="18" spans="1:11" ht="18" customHeight="1" x14ac:dyDescent="0.25">
      <c r="A18" s="5">
        <v>45783</v>
      </c>
      <c r="B18" s="16"/>
      <c r="C18" s="8">
        <v>45796</v>
      </c>
      <c r="D18" s="16">
        <v>9579.3903551147214</v>
      </c>
      <c r="E18" s="16">
        <v>3571.7700200000004</v>
      </c>
      <c r="F18" s="7">
        <f t="shared" si="10"/>
        <v>-6007.6203351147215</v>
      </c>
      <c r="G18" s="6">
        <v>158575.39878375884</v>
      </c>
      <c r="H18" s="6">
        <v>130828.75925822223</v>
      </c>
      <c r="I18" s="3">
        <f t="shared" si="11"/>
        <v>-27746.639525536608</v>
      </c>
      <c r="J18" s="17">
        <f t="shared" si="12"/>
        <v>-33754.259860651327</v>
      </c>
      <c r="K18" s="2"/>
    </row>
    <row r="19" spans="1:11" ht="18" customHeight="1" x14ac:dyDescent="0.25">
      <c r="A19" s="5">
        <f t="shared" ref="A19:A20" si="13">+C18+1</f>
        <v>45797</v>
      </c>
      <c r="B19" s="16"/>
      <c r="C19" s="8">
        <f t="shared" ref="C19:C34" si="14">+C18+14</f>
        <v>45810</v>
      </c>
      <c r="D19" s="16">
        <v>12732.797482258806</v>
      </c>
      <c r="E19" s="16">
        <v>4723.1294771428584</v>
      </c>
      <c r="F19" s="7">
        <f t="shared" ref="F19:F23" si="15">+E19-D19</f>
        <v>-8009.6680051159474</v>
      </c>
      <c r="G19" s="6">
        <v>172991.82283518952</v>
      </c>
      <c r="H19" s="6">
        <v>171934.26877929791</v>
      </c>
      <c r="I19" s="3">
        <f t="shared" ref="I19:I20" si="16">+H19-G19</f>
        <v>-1057.5540558916109</v>
      </c>
      <c r="J19" s="17">
        <f t="shared" ref="J19:J20" si="17">+I19+F19</f>
        <v>-9067.2220610075583</v>
      </c>
      <c r="K19" s="2"/>
    </row>
    <row r="20" spans="1:11" ht="18" customHeight="1" x14ac:dyDescent="0.25">
      <c r="A20" s="5">
        <f t="shared" si="13"/>
        <v>45811</v>
      </c>
      <c r="B20" s="16"/>
      <c r="C20" s="8">
        <f t="shared" si="14"/>
        <v>45824</v>
      </c>
      <c r="D20" s="16">
        <v>15832.963645716687</v>
      </c>
      <c r="E20" s="16">
        <v>5841.9858699999977</v>
      </c>
      <c r="F20" s="7">
        <f t="shared" si="15"/>
        <v>-9990.9777757166885</v>
      </c>
      <c r="G20" s="6">
        <v>188589.23858353705</v>
      </c>
      <c r="H20" s="6">
        <v>256151.12081643334</v>
      </c>
      <c r="I20" s="3">
        <f t="shared" si="16"/>
        <v>67561.882232896285</v>
      </c>
      <c r="J20" s="17">
        <f t="shared" si="17"/>
        <v>57570.904457179597</v>
      </c>
      <c r="K20" s="2"/>
    </row>
    <row r="21" spans="1:11" ht="18" customHeight="1" x14ac:dyDescent="0.25">
      <c r="A21" s="5">
        <f t="shared" ref="A21:A23" si="18">+C20+1</f>
        <v>45825</v>
      </c>
      <c r="B21" s="16">
        <v>-1</v>
      </c>
      <c r="C21" s="8">
        <f t="shared" si="14"/>
        <v>45838</v>
      </c>
      <c r="D21" s="41">
        <v>20407.89705459863</v>
      </c>
      <c r="E21" s="16">
        <v>7486.4828864285728</v>
      </c>
      <c r="F21" s="7">
        <f t="shared" si="15"/>
        <v>-12921.414168170057</v>
      </c>
      <c r="G21" s="6">
        <v>210711.87332791518</v>
      </c>
      <c r="H21" s="42">
        <v>287568.62809488334</v>
      </c>
      <c r="I21" s="3">
        <f t="shared" ref="I21:I23" si="19">+H21-G21</f>
        <v>76856.754766968166</v>
      </c>
      <c r="J21" s="17">
        <f t="shared" ref="J21:J23" si="20">+I21+F21</f>
        <v>63935.34059879811</v>
      </c>
      <c r="K21" s="2"/>
    </row>
    <row r="22" spans="1:11" ht="18" customHeight="1" x14ac:dyDescent="0.25">
      <c r="A22" s="5">
        <f t="shared" si="18"/>
        <v>45839</v>
      </c>
      <c r="B22" s="16"/>
      <c r="C22" s="8">
        <f t="shared" si="14"/>
        <v>45852</v>
      </c>
      <c r="D22" s="16">
        <v>25568.143524842228</v>
      </c>
      <c r="E22" s="16">
        <v>9316.7431000000015</v>
      </c>
      <c r="F22" s="7">
        <f t="shared" si="15"/>
        <v>-16251.400424842226</v>
      </c>
      <c r="G22" s="6">
        <v>235911.50716086259</v>
      </c>
      <c r="H22" s="6">
        <v>351527.35316579463</v>
      </c>
      <c r="I22" s="3">
        <f t="shared" si="19"/>
        <v>115615.84600493204</v>
      </c>
      <c r="J22" s="17">
        <f t="shared" si="20"/>
        <v>99364.445580089814</v>
      </c>
      <c r="K22" s="2"/>
    </row>
    <row r="23" spans="1:11" ht="18" customHeight="1" x14ac:dyDescent="0.25">
      <c r="A23" s="5">
        <f t="shared" si="18"/>
        <v>45853</v>
      </c>
      <c r="B23" s="16"/>
      <c r="C23" s="8">
        <f t="shared" si="14"/>
        <v>45866</v>
      </c>
      <c r="D23" s="41">
        <v>32234.431840199155</v>
      </c>
      <c r="E23" s="16">
        <v>11667.699600000004</v>
      </c>
      <c r="F23" s="7">
        <f t="shared" si="15"/>
        <v>-20566.732240199151</v>
      </c>
      <c r="G23" s="6">
        <v>270665.37613029766</v>
      </c>
      <c r="H23" s="42">
        <v>389999.42150564201</v>
      </c>
      <c r="I23" s="3">
        <f t="shared" si="19"/>
        <v>119334.04537534434</v>
      </c>
      <c r="J23" s="17">
        <f t="shared" si="20"/>
        <v>98767.313135145188</v>
      </c>
      <c r="K23" s="2"/>
    </row>
    <row r="24" spans="1:11" ht="18" customHeight="1" x14ac:dyDescent="0.25">
      <c r="A24" s="5">
        <f t="shared" ref="A24:A25" si="21">+C23+1</f>
        <v>45867</v>
      </c>
      <c r="B24" s="16"/>
      <c r="C24" s="8">
        <f t="shared" si="14"/>
        <v>45880</v>
      </c>
      <c r="D24" s="16">
        <v>36638.622171257703</v>
      </c>
      <c r="E24" s="16">
        <v>13154.06879714286</v>
      </c>
      <c r="F24" s="7">
        <f t="shared" ref="F24:F25" si="22">+E24-D24</f>
        <v>-23484.553374114843</v>
      </c>
      <c r="G24" s="6">
        <v>297140.22880381544</v>
      </c>
      <c r="H24" s="6">
        <v>520529.91073255549</v>
      </c>
      <c r="I24" s="3">
        <f t="shared" ref="I24:I25" si="23">+H24-G24</f>
        <v>223389.68192874006</v>
      </c>
      <c r="J24" s="17">
        <f t="shared" ref="J24:J25" si="24">+I24+F24</f>
        <v>199905.1285546252</v>
      </c>
      <c r="K24" s="2"/>
    </row>
    <row r="25" spans="1:11" ht="18" customHeight="1" x14ac:dyDescent="0.25">
      <c r="A25" s="5">
        <f t="shared" si="21"/>
        <v>45881</v>
      </c>
      <c r="B25" s="16"/>
      <c r="C25" s="8">
        <f t="shared" si="14"/>
        <v>45894</v>
      </c>
      <c r="D25" s="41">
        <v>38987.733570847027</v>
      </c>
      <c r="E25" s="16">
        <v>13882.510830000001</v>
      </c>
      <c r="F25" s="7">
        <f t="shared" si="22"/>
        <v>-25105.222740847028</v>
      </c>
      <c r="G25" s="6">
        <v>312995.44937739702</v>
      </c>
      <c r="H25" s="42">
        <v>502379.61744139204</v>
      </c>
      <c r="I25" s="3">
        <f t="shared" si="23"/>
        <v>189384.16806399502</v>
      </c>
      <c r="J25" s="17">
        <f t="shared" si="24"/>
        <v>164278.94532314799</v>
      </c>
      <c r="K25" s="2"/>
    </row>
    <row r="26" spans="1:11" ht="18" customHeight="1" x14ac:dyDescent="0.25">
      <c r="A26" s="5">
        <f t="shared" ref="A26:A27" si="25">+C25+1</f>
        <v>45895</v>
      </c>
      <c r="B26" s="16"/>
      <c r="C26" s="8">
        <f t="shared" si="14"/>
        <v>45908</v>
      </c>
      <c r="D26" s="16">
        <v>43365.99766880901</v>
      </c>
      <c r="E26" s="16">
        <v>15313.012067857144</v>
      </c>
      <c r="F26" s="7">
        <f t="shared" ref="F26:F27" si="26">+E26-D26</f>
        <v>-28052.985600951866</v>
      </c>
      <c r="G26" s="6">
        <v>342596.17041385558</v>
      </c>
      <c r="H26" s="42">
        <v>457615.81081205292</v>
      </c>
      <c r="I26" s="3">
        <f t="shared" ref="I26:I27" si="27">+H26-G26</f>
        <v>115019.64039819734</v>
      </c>
      <c r="J26" s="17">
        <f t="shared" ref="J26:J27" si="28">+I26+F26</f>
        <v>86966.654797245472</v>
      </c>
      <c r="K26" s="2"/>
    </row>
    <row r="27" spans="1:11" ht="18" customHeight="1" x14ac:dyDescent="0.25">
      <c r="A27" s="5">
        <f t="shared" si="25"/>
        <v>45909</v>
      </c>
      <c r="B27" s="16"/>
      <c r="C27" s="8">
        <f t="shared" si="14"/>
        <v>45922</v>
      </c>
      <c r="D27" s="41">
        <v>47330.123351247734</v>
      </c>
      <c r="E27" s="16">
        <v>16572.129360000003</v>
      </c>
      <c r="F27" s="7">
        <f t="shared" si="26"/>
        <v>-30757.993991247731</v>
      </c>
      <c r="G27" s="6">
        <v>365483.69461192639</v>
      </c>
      <c r="H27" s="42">
        <v>378955.10518830188</v>
      </c>
      <c r="I27" s="3">
        <f t="shared" si="27"/>
        <v>13471.410576375492</v>
      </c>
      <c r="J27" s="17">
        <f t="shared" si="28"/>
        <v>-17286.583414872239</v>
      </c>
      <c r="K27" s="2"/>
    </row>
    <row r="28" spans="1:11" ht="18" customHeight="1" x14ac:dyDescent="0.25">
      <c r="A28" s="5">
        <f t="shared" ref="A28:A29" si="29">+C27+1</f>
        <v>45923</v>
      </c>
      <c r="B28" s="16"/>
      <c r="C28" s="8">
        <f t="shared" si="14"/>
        <v>45936</v>
      </c>
      <c r="D28" s="16">
        <v>50694.98964973761</v>
      </c>
      <c r="E28" s="16">
        <v>17600.750880000003</v>
      </c>
      <c r="F28" s="7">
        <f t="shared" ref="F28:F29" si="30">+E28-D28</f>
        <v>-33094.238769737611</v>
      </c>
      <c r="G28" s="6">
        <v>387324.17194492236</v>
      </c>
      <c r="H28" s="42">
        <v>392715.3006548633</v>
      </c>
      <c r="I28" s="3">
        <f t="shared" ref="I28:I29" si="31">+H28-G28</f>
        <v>5391.1287099409383</v>
      </c>
      <c r="J28" s="17">
        <f t="shared" ref="J28:J29" si="32">+I28+F28</f>
        <v>-27703.110059796672</v>
      </c>
      <c r="K28" s="2"/>
    </row>
    <row r="29" spans="1:11" ht="18" customHeight="1" x14ac:dyDescent="0.25">
      <c r="A29" s="5">
        <f t="shared" si="29"/>
        <v>45937</v>
      </c>
      <c r="B29" s="16"/>
      <c r="C29" s="8">
        <f t="shared" si="14"/>
        <v>45950</v>
      </c>
      <c r="D29" s="41">
        <v>53195.357308879684</v>
      </c>
      <c r="E29" s="16">
        <v>18316.533899999995</v>
      </c>
      <c r="F29" s="7">
        <f t="shared" si="30"/>
        <v>-34878.823408879689</v>
      </c>
      <c r="G29" s="6">
        <v>408629.76744349254</v>
      </c>
      <c r="H29" s="42">
        <v>421201.43411974452</v>
      </c>
      <c r="I29" s="3">
        <f t="shared" si="31"/>
        <v>12571.666676251974</v>
      </c>
      <c r="J29" s="17">
        <f t="shared" si="32"/>
        <v>-22307.156732627715</v>
      </c>
      <c r="K29" s="2"/>
    </row>
    <row r="30" spans="1:11" ht="18" customHeight="1" x14ac:dyDescent="0.25">
      <c r="A30" s="5">
        <f t="shared" ref="A30:A32" si="33">+C29+1</f>
        <v>45951</v>
      </c>
      <c r="B30" s="16"/>
      <c r="C30" s="8">
        <f t="shared" si="14"/>
        <v>45964</v>
      </c>
      <c r="D30" s="41">
        <v>54388.366476012212</v>
      </c>
      <c r="E30" s="16">
        <v>18578.509394285717</v>
      </c>
      <c r="F30" s="7">
        <f t="shared" ref="F30:F32" si="34">+E30-D30</f>
        <v>-35809.857081726499</v>
      </c>
      <c r="G30" s="6">
        <v>419098.43062494381</v>
      </c>
      <c r="H30" s="42">
        <v>473388.1493011851</v>
      </c>
      <c r="I30" s="3">
        <f t="shared" ref="I30:I32" si="35">+H30-G30</f>
        <v>54289.718676241289</v>
      </c>
      <c r="J30" s="17">
        <f t="shared" ref="J30:J32" si="36">+I30+F30</f>
        <v>18479.86159451479</v>
      </c>
      <c r="K30" s="2"/>
    </row>
    <row r="31" spans="1:11" ht="18" customHeight="1" x14ac:dyDescent="0.25">
      <c r="A31" s="5">
        <f t="shared" si="33"/>
        <v>45965</v>
      </c>
      <c r="B31" s="16"/>
      <c r="C31" s="8">
        <f t="shared" si="14"/>
        <v>45978</v>
      </c>
      <c r="D31" s="41">
        <v>53952.792030089491</v>
      </c>
      <c r="E31" s="16">
        <v>18311.918022857139</v>
      </c>
      <c r="F31" s="7">
        <f t="shared" si="34"/>
        <v>-35640.874007232356</v>
      </c>
      <c r="G31" s="6">
        <v>420984.89368934551</v>
      </c>
      <c r="H31" s="42">
        <v>493819.16671265342</v>
      </c>
      <c r="I31" s="3">
        <f t="shared" si="35"/>
        <v>72834.273023307906</v>
      </c>
      <c r="J31" s="17">
        <f t="shared" si="36"/>
        <v>37193.399016075549</v>
      </c>
      <c r="K31" s="2"/>
    </row>
    <row r="32" spans="1:11" ht="18" customHeight="1" x14ac:dyDescent="0.25">
      <c r="A32" s="5">
        <f t="shared" si="33"/>
        <v>45979</v>
      </c>
      <c r="B32" s="16"/>
      <c r="C32" s="8">
        <f t="shared" si="14"/>
        <v>45992</v>
      </c>
      <c r="D32" s="41">
        <v>55164.233842003254</v>
      </c>
      <c r="E32" s="16">
        <v>18546.082677142858</v>
      </c>
      <c r="F32" s="7">
        <f t="shared" si="34"/>
        <v>-36618.151164860392</v>
      </c>
      <c r="G32" s="6">
        <v>435821.47489674389</v>
      </c>
      <c r="H32" s="42">
        <v>591422.64312794968</v>
      </c>
      <c r="I32" s="3">
        <f t="shared" si="35"/>
        <v>155601.16823120578</v>
      </c>
      <c r="J32" s="17">
        <f t="shared" si="36"/>
        <v>118983.01706634539</v>
      </c>
      <c r="K32" s="2"/>
    </row>
    <row r="33" spans="1:11" ht="18" customHeight="1" x14ac:dyDescent="0.25">
      <c r="A33" s="5">
        <f t="shared" ref="A33:A34" si="37">+C32+1</f>
        <v>45993</v>
      </c>
      <c r="B33" s="16"/>
      <c r="C33" s="8">
        <f t="shared" si="14"/>
        <v>46006</v>
      </c>
      <c r="D33" s="41">
        <v>56500.583646630512</v>
      </c>
      <c r="E33" s="16">
        <v>18848.73142</v>
      </c>
      <c r="F33" s="7">
        <f t="shared" ref="F33:F37" si="38">+E33-D33</f>
        <v>-37651.852226630508</v>
      </c>
      <c r="G33" s="6">
        <v>439376.22843359224</v>
      </c>
      <c r="H33" s="42">
        <v>633081.48433879286</v>
      </c>
      <c r="I33" s="3">
        <f t="shared" ref="I33:I37" si="39">+H33-G33</f>
        <v>193705.25590520061</v>
      </c>
      <c r="J33" s="17">
        <f t="shared" ref="J33:J37" si="40">+I33+F33</f>
        <v>156053.40367857012</v>
      </c>
      <c r="K33" s="2"/>
    </row>
    <row r="34" spans="1:11" ht="18" customHeight="1" x14ac:dyDescent="0.25">
      <c r="A34" s="5">
        <f t="shared" si="37"/>
        <v>46007</v>
      </c>
      <c r="B34" s="16"/>
      <c r="C34" s="8">
        <f t="shared" si="14"/>
        <v>46020</v>
      </c>
      <c r="D34" s="41">
        <v>56875.494979598094</v>
      </c>
      <c r="E34" s="16">
        <v>18833.068419999996</v>
      </c>
      <c r="F34" s="7">
        <f t="shared" si="38"/>
        <v>-38042.426559598098</v>
      </c>
      <c r="G34" s="6">
        <v>443422.21278533351</v>
      </c>
      <c r="H34" s="42">
        <v>654164.85735712643</v>
      </c>
      <c r="I34" s="3">
        <f t="shared" si="39"/>
        <v>210742.64457179292</v>
      </c>
      <c r="J34" s="17">
        <f t="shared" si="40"/>
        <v>172700.21801219482</v>
      </c>
      <c r="K34" s="2"/>
    </row>
    <row r="35" spans="1:11" ht="18" customHeight="1" x14ac:dyDescent="0.3">
      <c r="A35" s="70" t="s">
        <v>25</v>
      </c>
      <c r="B35" s="71"/>
      <c r="C35" s="72"/>
      <c r="D35" s="44"/>
      <c r="E35" s="6"/>
      <c r="F35" s="7">
        <f t="shared" si="38"/>
        <v>0</v>
      </c>
      <c r="G35" s="6"/>
      <c r="H35" s="45"/>
      <c r="I35" s="3">
        <f t="shared" si="39"/>
        <v>0</v>
      </c>
      <c r="J35" s="17">
        <f t="shared" si="40"/>
        <v>0</v>
      </c>
      <c r="K35" s="2"/>
    </row>
    <row r="36" spans="1:11" ht="18" customHeight="1" x14ac:dyDescent="0.25">
      <c r="A36" s="5">
        <f>+C34+1</f>
        <v>46021</v>
      </c>
      <c r="B36" s="16"/>
      <c r="C36" s="8">
        <f>+C34+14</f>
        <v>46034</v>
      </c>
      <c r="D36" s="44">
        <v>52512.10571048253</v>
      </c>
      <c r="E36" s="6">
        <v>17141.30629</v>
      </c>
      <c r="F36" s="7">
        <f t="shared" si="38"/>
        <v>-35370.79942048253</v>
      </c>
      <c r="G36" s="6">
        <v>442504.2500143153</v>
      </c>
      <c r="H36" s="45">
        <v>576951.24132133112</v>
      </c>
      <c r="I36" s="3">
        <f t="shared" si="39"/>
        <v>134446.99130701582</v>
      </c>
      <c r="J36" s="17">
        <f t="shared" si="40"/>
        <v>99076.191886533285</v>
      </c>
      <c r="K36" s="2"/>
    </row>
    <row r="37" spans="1:11" ht="18" customHeight="1" x14ac:dyDescent="0.25">
      <c r="A37" s="46">
        <f>+C36+1</f>
        <v>46035</v>
      </c>
      <c r="B37" s="47"/>
      <c r="C37" s="48">
        <f t="shared" ref="C37" si="41">+C36+14</f>
        <v>46048</v>
      </c>
      <c r="D37" s="49">
        <v>53358.287906205493</v>
      </c>
      <c r="E37" s="50">
        <v>17296.081432857147</v>
      </c>
      <c r="F37" s="51">
        <f t="shared" si="38"/>
        <v>-36062.206473348342</v>
      </c>
      <c r="G37" s="50">
        <v>447401.59676318715</v>
      </c>
      <c r="H37" s="52">
        <v>565035.39070676209</v>
      </c>
      <c r="I37" s="53">
        <f t="shared" si="39"/>
        <v>117633.79394357494</v>
      </c>
      <c r="J37" s="54">
        <f t="shared" si="40"/>
        <v>81571.587470226601</v>
      </c>
      <c r="K37" s="2"/>
    </row>
    <row r="38" spans="1:11" ht="21" customHeight="1" x14ac:dyDescent="0.25">
      <c r="A38" s="36" t="s">
        <v>4</v>
      </c>
      <c r="B38" s="36"/>
      <c r="C38" s="36" t="s">
        <v>5</v>
      </c>
      <c r="D38" s="30"/>
      <c r="E38" s="30"/>
      <c r="F38" s="30"/>
      <c r="G38" s="31"/>
      <c r="H38" s="32"/>
      <c r="I38" s="32"/>
      <c r="J38" s="33"/>
    </row>
    <row r="39" spans="1:11" ht="15" customHeight="1" x14ac:dyDescent="0.25">
      <c r="A39" s="30" t="s">
        <v>6</v>
      </c>
      <c r="B39" s="30"/>
      <c r="C39" s="36" t="s">
        <v>9</v>
      </c>
      <c r="D39" s="30"/>
      <c r="E39" s="30"/>
      <c r="F39" s="30"/>
      <c r="G39" s="31"/>
      <c r="H39" s="32"/>
      <c r="I39" s="32"/>
      <c r="J39" s="33"/>
    </row>
    <row r="40" spans="1:11" ht="15" customHeight="1" x14ac:dyDescent="0.25">
      <c r="A40" s="36" t="s">
        <v>7</v>
      </c>
      <c r="B40" s="36"/>
      <c r="C40" s="36" t="s">
        <v>22</v>
      </c>
      <c r="D40" s="30"/>
      <c r="E40" s="30"/>
      <c r="F40" s="30"/>
      <c r="G40" s="31"/>
      <c r="H40" s="32"/>
      <c r="I40" s="32"/>
      <c r="J40" s="33"/>
    </row>
    <row r="41" spans="1:11" ht="15" customHeight="1" x14ac:dyDescent="0.25">
      <c r="A41" s="36"/>
      <c r="B41" s="36"/>
      <c r="C41" s="55" t="s">
        <v>23</v>
      </c>
      <c r="D41" s="56"/>
      <c r="E41" s="56"/>
      <c r="F41" s="56"/>
      <c r="G41" s="56"/>
      <c r="H41" s="56"/>
      <c r="I41" s="56"/>
      <c r="J41" s="56"/>
    </row>
    <row r="42" spans="1:11" ht="36" customHeight="1" x14ac:dyDescent="0.25">
      <c r="A42" s="36"/>
      <c r="B42" s="36"/>
      <c r="C42" s="56"/>
      <c r="D42" s="56"/>
      <c r="E42" s="56"/>
      <c r="F42" s="56"/>
      <c r="G42" s="56"/>
      <c r="H42" s="56"/>
      <c r="I42" s="56"/>
      <c r="J42" s="56"/>
    </row>
    <row r="43" spans="1:11" ht="14.25" customHeight="1" x14ac:dyDescent="0.25">
      <c r="A43" s="37"/>
      <c r="B43" s="37"/>
      <c r="C43" s="30" t="s">
        <v>20</v>
      </c>
      <c r="D43" s="43"/>
      <c r="E43" s="43"/>
      <c r="F43" s="43"/>
      <c r="G43" s="43"/>
      <c r="H43" s="43"/>
      <c r="I43" s="43"/>
      <c r="J43" s="43"/>
    </row>
    <row r="44" spans="1:11" ht="14.25" customHeight="1" x14ac:dyDescent="0.25">
      <c r="A44" s="39"/>
      <c r="B44" s="39"/>
      <c r="C44" s="38" t="s">
        <v>21</v>
      </c>
      <c r="D44" s="40"/>
      <c r="E44" s="40"/>
      <c r="F44" s="39"/>
      <c r="G44" s="40"/>
      <c r="H44" s="40"/>
      <c r="I44" s="39"/>
      <c r="J44" s="39"/>
    </row>
    <row r="45" spans="1:11" ht="20.100000000000001" customHeight="1" x14ac:dyDescent="0.25">
      <c r="A45" s="18"/>
      <c r="B45" s="18"/>
      <c r="C45" s="18"/>
      <c r="D45" s="15"/>
      <c r="E45" s="16"/>
      <c r="G45" s="6"/>
      <c r="H45" s="6"/>
      <c r="I45" s="4"/>
    </row>
  </sheetData>
  <mergeCells count="9">
    <mergeCell ref="C41:J42"/>
    <mergeCell ref="A8:C8"/>
    <mergeCell ref="A3:J3"/>
    <mergeCell ref="A6:C6"/>
    <mergeCell ref="D6:F6"/>
    <mergeCell ref="G6:I6"/>
    <mergeCell ref="J6:J7"/>
    <mergeCell ref="I5:J5"/>
    <mergeCell ref="A35:C35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22</vt:lpstr>
      <vt:lpstr>'22'!A_impresión_IM</vt:lpstr>
      <vt:lpstr>'22'!Área_de_impresión</vt:lpstr>
      <vt:lpstr>'22'!Títulos_a_imprimir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2026-02-26T16:29:10Z</cp:lastPrinted>
  <dcterms:created xsi:type="dcterms:W3CDTF">1998-09-16T19:55:55Z</dcterms:created>
  <dcterms:modified xsi:type="dcterms:W3CDTF">2026-02-26T19:18:01Z</dcterms:modified>
</cp:coreProperties>
</file>