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0" yWindow="0" windowWidth="28800" windowHeight="12132" tabRatio="162"/>
  </bookViews>
  <sheets>
    <sheet name="20" sheetId="2" r:id="rId1"/>
  </sheets>
  <definedNames>
    <definedName name="_Regression_Int" localSheetId="0" hidden="1">1</definedName>
    <definedName name="A_impresión_IM" localSheetId="0">'20'!$A$1:$J$5</definedName>
    <definedName name="_xlnm.Print_Area" localSheetId="0">'20'!$A$1:$R$45</definedName>
    <definedName name="_xlnm.Print_Titles" localSheetId="0">'20'!$1:$7</definedName>
  </definedNames>
  <calcPr calcId="162913"/>
</workbook>
</file>

<file path=xl/calcChain.xml><?xml version="1.0" encoding="utf-8"?>
<calcChain xmlns="http://schemas.openxmlformats.org/spreadsheetml/2006/main">
  <c r="Q37" i="2" l="1"/>
  <c r="N37" i="2"/>
  <c r="I37" i="2"/>
  <c r="F37" i="2"/>
  <c r="Q36" i="2"/>
  <c r="N36" i="2"/>
  <c r="I36" i="2"/>
  <c r="F36" i="2"/>
  <c r="R37" i="2" l="1"/>
  <c r="R36" i="2"/>
  <c r="J36" i="2"/>
  <c r="J37" i="2"/>
  <c r="Q34" i="2" l="1"/>
  <c r="N34" i="2"/>
  <c r="I34" i="2"/>
  <c r="F34" i="2"/>
  <c r="Q33" i="2"/>
  <c r="N33" i="2"/>
  <c r="I33" i="2"/>
  <c r="F33" i="2"/>
  <c r="R34" i="2" l="1"/>
  <c r="R33" i="2"/>
  <c r="J33" i="2"/>
  <c r="J34" i="2"/>
  <c r="I32" i="2" l="1"/>
  <c r="I31" i="2"/>
  <c r="I30" i="2"/>
  <c r="Q32" i="2"/>
  <c r="N32" i="2"/>
  <c r="F32" i="2"/>
  <c r="Q31" i="2"/>
  <c r="N31" i="2"/>
  <c r="R31" i="2" s="1"/>
  <c r="F31" i="2"/>
  <c r="Q30" i="2"/>
  <c r="N30" i="2"/>
  <c r="R30" i="2" s="1"/>
  <c r="F30" i="2"/>
  <c r="J31" i="2" l="1"/>
  <c r="J32" i="2"/>
  <c r="R32" i="2"/>
  <c r="J30" i="2"/>
  <c r="Q29" i="2" l="1"/>
  <c r="N29" i="2"/>
  <c r="I29" i="2"/>
  <c r="F29" i="2"/>
  <c r="Q28" i="2"/>
  <c r="N28" i="2"/>
  <c r="I28" i="2"/>
  <c r="F28" i="2"/>
  <c r="R29" i="2" l="1"/>
  <c r="R28" i="2"/>
  <c r="J28" i="2"/>
  <c r="J29" i="2"/>
  <c r="Q27" i="2" l="1"/>
  <c r="N27" i="2"/>
  <c r="I27" i="2"/>
  <c r="F27" i="2"/>
  <c r="Q26" i="2"/>
  <c r="N26" i="2"/>
  <c r="I26" i="2"/>
  <c r="F26" i="2"/>
  <c r="R27" i="2" l="1"/>
  <c r="R26" i="2"/>
  <c r="J26" i="2"/>
  <c r="J27" i="2"/>
  <c r="Q25" i="2" l="1"/>
  <c r="N25" i="2"/>
  <c r="I25" i="2"/>
  <c r="F25" i="2"/>
  <c r="Q24" i="2"/>
  <c r="N24" i="2"/>
  <c r="I24" i="2"/>
  <c r="F24" i="2"/>
  <c r="R25" i="2" l="1"/>
  <c r="R24" i="2"/>
  <c r="J24" i="2"/>
  <c r="J25" i="2"/>
  <c r="Q22" i="2" l="1"/>
  <c r="I23" i="2"/>
  <c r="I22" i="2"/>
  <c r="F22" i="2"/>
  <c r="N22" i="2"/>
  <c r="R22" i="2" s="1"/>
  <c r="J22" i="2" l="1"/>
  <c r="Q21" i="2" l="1"/>
  <c r="N21" i="2"/>
  <c r="I21" i="2"/>
  <c r="F21" i="2"/>
  <c r="R21" i="2" l="1"/>
  <c r="J21" i="2"/>
  <c r="Q23" i="2" l="1"/>
  <c r="N23" i="2"/>
  <c r="F23" i="2"/>
  <c r="J23" i="2" s="1"/>
  <c r="Q20" i="2"/>
  <c r="N20" i="2"/>
  <c r="I20" i="2"/>
  <c r="F20" i="2"/>
  <c r="Q19" i="2"/>
  <c r="N19" i="2"/>
  <c r="I19" i="2"/>
  <c r="F19" i="2"/>
  <c r="R19" i="2" l="1"/>
  <c r="R23" i="2"/>
  <c r="R20" i="2"/>
  <c r="J19" i="2"/>
  <c r="J20" i="2"/>
  <c r="Q18" i="2"/>
  <c r="N18" i="2"/>
  <c r="I18" i="2"/>
  <c r="F18" i="2"/>
  <c r="Q17" i="2"/>
  <c r="N17" i="2"/>
  <c r="I17" i="2"/>
  <c r="F17" i="2"/>
  <c r="J17" i="2" l="1"/>
  <c r="R18" i="2"/>
  <c r="J18" i="2"/>
  <c r="R17" i="2"/>
  <c r="F16" i="2" l="1"/>
  <c r="Q16" i="2"/>
  <c r="N16" i="2"/>
  <c r="I16" i="2"/>
  <c r="Q15" i="2"/>
  <c r="N15" i="2"/>
  <c r="I15" i="2"/>
  <c r="F15" i="2"/>
  <c r="J16" i="2" l="1"/>
  <c r="J15" i="2"/>
  <c r="R16" i="2"/>
  <c r="R15" i="2"/>
  <c r="Q14" i="2" l="1"/>
  <c r="N14" i="2"/>
  <c r="I14" i="2"/>
  <c r="F14" i="2"/>
  <c r="Q13" i="2"/>
  <c r="N13" i="2"/>
  <c r="I13" i="2"/>
  <c r="F13" i="2"/>
  <c r="J13" i="2" l="1"/>
  <c r="R13" i="2"/>
  <c r="R14" i="2"/>
  <c r="J14" i="2"/>
  <c r="Q12" i="2" l="1"/>
  <c r="N12" i="2"/>
  <c r="I12" i="2"/>
  <c r="F12" i="2"/>
  <c r="Q11" i="2"/>
  <c r="N11" i="2"/>
  <c r="I11" i="2"/>
  <c r="F11" i="2"/>
  <c r="R11" i="2" l="1"/>
  <c r="R12" i="2"/>
  <c r="J11" i="2"/>
  <c r="J12" i="2"/>
  <c r="Q10" i="2"/>
  <c r="N10" i="2"/>
  <c r="I10" i="2"/>
  <c r="F10" i="2"/>
  <c r="Q9" i="2"/>
  <c r="N9" i="2"/>
  <c r="I9" i="2"/>
  <c r="F9" i="2"/>
  <c r="R10" i="2" l="1"/>
  <c r="R9" i="2"/>
  <c r="J9" i="2"/>
  <c r="J10" i="2"/>
  <c r="A17" i="2" l="1"/>
  <c r="C17" i="2"/>
  <c r="C18" i="2" l="1"/>
  <c r="A18" i="2"/>
  <c r="A19" i="2" l="1"/>
  <c r="C19" i="2"/>
  <c r="C20" i="2" l="1"/>
  <c r="A20" i="2"/>
  <c r="A21" i="2" l="1"/>
  <c r="C21" i="2"/>
  <c r="C22" i="2" l="1"/>
  <c r="A22" i="2"/>
  <c r="C23" i="2" l="1"/>
  <c r="A23" i="2"/>
  <c r="A24" i="2" l="1"/>
  <c r="C24" i="2"/>
  <c r="C25" i="2" l="1"/>
  <c r="A25" i="2"/>
  <c r="C26" i="2" l="1"/>
  <c r="A26" i="2"/>
  <c r="C27" i="2" l="1"/>
  <c r="A27" i="2"/>
  <c r="C28" i="2" l="1"/>
  <c r="A28" i="2"/>
  <c r="C29" i="2" l="1"/>
  <c r="A29" i="2"/>
  <c r="C30" i="2" l="1"/>
  <c r="A30" i="2"/>
  <c r="C31" i="2" l="1"/>
  <c r="A31" i="2"/>
  <c r="A32" i="2" l="1"/>
  <c r="C32" i="2"/>
  <c r="C33" i="2" l="1"/>
  <c r="A33" i="2"/>
  <c r="C34" i="2" l="1"/>
  <c r="A34" i="2"/>
  <c r="C36" i="2" l="1"/>
  <c r="A36" i="2"/>
  <c r="C37" i="2" l="1"/>
  <c r="A37" i="2"/>
</calcChain>
</file>

<file path=xl/sharedStrings.xml><?xml version="1.0" encoding="utf-8"?>
<sst xmlns="http://schemas.openxmlformats.org/spreadsheetml/2006/main" count="40" uniqueCount="28">
  <si>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</si>
  <si>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</si>
  <si>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</si>
  <si>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</si>
  <si>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</si>
  <si>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</si>
  <si>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</si>
  <si>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</si>
  <si>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</si>
  <si>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En Moneda Extranjera</t>
  </si>
  <si>
    <t xml:space="preserve">                          (En miles de $us)</t>
  </si>
  <si>
    <t xml:space="preserve">         Del</t>
  </si>
  <si>
    <t xml:space="preserve">         Al</t>
  </si>
  <si>
    <t>: BANCO CENTRAL DE BOLIVIA - GERENCIA DE ENTIDADES FINANCIERAS - DEPARTAMENTO  DE INFORMACIÓN FINANCIERA</t>
  </si>
  <si>
    <t>Excedente (deficiencia) (A)</t>
  </si>
  <si>
    <t>Excedente (deficiencia) (B)</t>
  </si>
  <si>
    <t>Diferencia Neta A y B</t>
  </si>
  <si>
    <t>ENCAJE LEGAL DEL SISTEMA BANCARIO (1)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</si>
  <si>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</si>
  <si>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</si>
  <si>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</si>
  <si>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2025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</si>
  <si>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</si>
  <si>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</si>
  <si>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</si>
  <si>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Positivo       = Excedente</t>
  </si>
  <si>
    <t>CUADRO N° 20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</si>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</sst>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5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4">
    <xf numFmtId="37" fontId="0" fillId="0" borderId="0" xfId="0"/>
    <xf numFmtId="37" fontId="4" fillId="0" borderId="0" xfId="0" applyFont="1" applyAlignment="1">
      <alignment vertical="center"/>
    </xf>
    <xf numFmtId="37" fontId="6" fillId="0" borderId="0" xfId="0" applyFont="1" applyFill="1" applyAlignment="1" applyProtection="1">
      <alignment vertical="center"/>
    </xf>
    <xf numFmtId="15" fontId="0" fillId="0" borderId="0" xfId="0" applyNumberFormat="1"/>
    <xf numFmtId="37" fontId="5" fillId="0" borderId="8" xfId="0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5" xfId="8" applyNumberFormat="1" applyFont="1" applyBorder="1" applyAlignment="1">
      <alignment horizontal="right" vertical="center"/>
    </xf>
    <xf numFmtId="3" fontId="3" fillId="0" borderId="13" xfId="8" applyNumberFormat="1" applyFont="1" applyBorder="1" applyAlignment="1">
      <alignment horizontal="right" vertical="center"/>
    </xf>
    <xf numFmtId="167" fontId="8" fillId="0" borderId="4" xfId="8" applyNumberFormat="1" applyFont="1" applyBorder="1" applyAlignment="1">
      <alignment horizontal="center" vertical="center" wrapText="1"/>
    </xf>
    <xf numFmtId="15" fontId="5" fillId="0" borderId="6" xfId="0" applyNumberFormat="1" applyFont="1" applyBorder="1" applyAlignment="1">
      <alignment vertical="center"/>
    </xf>
    <xf numFmtId="15" fontId="5" fillId="0" borderId="7" xfId="0" applyNumberFormat="1" applyFont="1" applyBorder="1" applyAlignment="1">
      <alignment vertical="center"/>
    </xf>
    <xf numFmtId="167" fontId="5" fillId="0" borderId="3" xfId="8" applyNumberFormat="1" applyFont="1" applyBorder="1" applyAlignment="1">
      <alignment horizontal="center" vertical="center"/>
    </xf>
    <xf numFmtId="167" fontId="5" fillId="0" borderId="4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" fontId="0" fillId="0" borderId="0" xfId="0" applyNumberFormat="1" applyFill="1"/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>
      <alignment vertical="center"/>
    </xf>
    <xf numFmtId="37" fontId="14" fillId="0" borderId="0" xfId="0" applyFont="1" applyAlignment="1">
      <alignment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20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37" fontId="5" fillId="0" borderId="8" xfId="0" applyFont="1" applyBorder="1" applyAlignment="1">
      <alignment horizontal="center" vertical="center" wrapText="1"/>
    </xf>
    <xf numFmtId="37" fontId="4" fillId="0" borderId="0" xfId="0" applyFont="1" applyFill="1" applyAlignment="1">
      <alignment vertical="center"/>
    </xf>
    <xf numFmtId="37" fontId="4" fillId="0" borderId="0" xfId="0" applyFont="1" applyBorder="1" applyAlignment="1">
      <alignment vertical="center"/>
    </xf>
    <xf numFmtId="15" fontId="5" fillId="0" borderId="18" xfId="0" applyNumberFormat="1" applyFont="1" applyBorder="1" applyAlignment="1">
      <alignment vertical="center"/>
    </xf>
    <xf numFmtId="16" fontId="3" fillId="0" borderId="0" xfId="0" applyNumberFormat="1" applyFont="1" applyBorder="1" applyAlignment="1">
      <alignment horizontal="center" vertical="center"/>
    </xf>
    <xf numFmtId="16" fontId="3" fillId="0" borderId="9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164" fontId="3" fillId="0" borderId="0" xfId="8" applyNumberFormat="1" applyFont="1" applyFill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/>
    <xf numFmtId="1" fontId="1" fillId="0" borderId="0" xfId="0" applyNumberFormat="1" applyFont="1"/>
    <xf numFmtId="167" fontId="1" fillId="0" borderId="0" xfId="8" applyNumberFormat="1" applyFont="1"/>
    <xf numFmtId="37" fontId="1" fillId="0" borderId="0" xfId="8" applyNumberFormat="1" applyFont="1"/>
    <xf numFmtId="168" fontId="1" fillId="0" borderId="0" xfId="8" applyNumberFormat="1" applyFont="1"/>
    <xf numFmtId="37" fontId="1" fillId="0" borderId="0" xfId="0" applyFont="1"/>
    <xf numFmtId="167" fontId="1" fillId="0" borderId="0" xfId="8" applyNumberFormat="1" applyFont="1" applyAlignment="1">
      <alignment horizontal="right"/>
    </xf>
    <xf numFmtId="37" fontId="4" fillId="0" borderId="0" xfId="0" applyFont="1"/>
    <xf numFmtId="168" fontId="3" fillId="0" borderId="1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164" fontId="3" fillId="0" borderId="0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2" xfId="8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vertical="center" wrapText="1"/>
    </xf>
    <xf numFmtId="164" fontId="4" fillId="0" borderId="5" xfId="8" applyNumberFormat="1" applyFont="1" applyBorder="1" applyAlignment="1">
      <alignment horizontal="center" vertical="center"/>
    </xf>
    <xf numFmtId="164" fontId="4" fillId="0" borderId="13" xfId="8" applyNumberFormat="1" applyFont="1" applyBorder="1" applyAlignment="1">
      <alignment horizontal="center" vertical="center"/>
    </xf>
    <xf numFmtId="37" fontId="4" fillId="0" borderId="0" xfId="0" applyFont="1" applyBorder="1"/>
    <xf numFmtId="164" fontId="4" fillId="0" borderId="21" xfId="8" applyNumberFormat="1" applyFont="1" applyBorder="1" applyAlignment="1">
      <alignment horizontal="center" vertical="center"/>
    </xf>
    <xf numFmtId="164" fontId="3" fillId="0" borderId="11" xfId="8" applyNumberFormat="1" applyFont="1" applyBorder="1" applyAlignment="1">
      <alignment horizontal="center" vertical="center"/>
    </xf>
    <xf numFmtId="164" fontId="3" fillId="0" borderId="14" xfId="8" applyNumberFormat="1" applyFont="1" applyBorder="1" applyAlignment="1">
      <alignment vertical="center" wrapText="1"/>
    </xf>
    <xf numFmtId="164" fontId="4" fillId="0" borderId="14" xfId="8" applyNumberFormat="1" applyFont="1" applyBorder="1" applyAlignment="1">
      <alignment horizontal="center" vertical="center"/>
    </xf>
    <xf numFmtId="164" fontId="4" fillId="0" borderId="22" xfId="8" applyNumberFormat="1" applyFont="1" applyBorder="1" applyAlignment="1">
      <alignment horizontal="center" vertical="center"/>
    </xf>
    <xf numFmtId="164" fontId="3" fillId="0" borderId="9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37" fontId="9" fillId="0" borderId="0" xfId="0" applyFont="1" applyFill="1" applyBorder="1" applyAlignment="1" applyProtection="1">
      <alignment horizontal="right"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15" xfId="8" applyNumberFormat="1" applyFont="1" applyBorder="1" applyAlignment="1">
      <alignment horizontal="center"/>
    </xf>
    <xf numFmtId="167" fontId="5" fillId="0" borderId="17" xfId="8" applyNumberFormat="1" applyFont="1" applyBorder="1" applyAlignment="1">
      <alignment horizontal="center"/>
    </xf>
    <xf numFmtId="167" fontId="5" fillId="0" borderId="16" xfId="8" applyNumberFormat="1" applyFont="1" applyBorder="1" applyAlignment="1">
      <alignment horizontal="center"/>
    </xf>
    <xf numFmtId="167" fontId="5" fillId="0" borderId="19" xfId="8" applyNumberFormat="1" applyFont="1" applyBorder="1" applyAlignment="1">
      <alignment horizontal="center" vertical="center" wrapText="1"/>
    </xf>
    <xf numFmtId="37" fontId="0" fillId="0" borderId="12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5" fillId="0" borderId="15" xfId="0" applyNumberFormat="1" applyFont="1" applyBorder="1" applyAlignment="1">
      <alignment horizontal="center"/>
    </xf>
    <xf numFmtId="15" fontId="5" fillId="0" borderId="17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37" fontId="9" fillId="0" borderId="18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T46"/>
  <sheetViews>
    <sheetView showGridLines="0" showZeros="0" tabSelected="1" zoomScale="80" zoomScaleNormal="80" workbookViewId="0"/>
  </sheetViews>
  <sheetFormatPr baseColWidth="10" defaultColWidth="9.75" defaultRowHeight="20.100000000000001" customHeight="1" x14ac:dyDescent="0.25"/>
  <cols>
    <col min="1" max="1" width="9.75" style="1" customWidth="1"/>
    <col min="2" max="2" width="4.33203125" style="1" customWidth="1"/>
    <col min="3" max="3" width="9.75" style="1" customWidth="1"/>
    <col min="4" max="5" width="11.75" style="1" customWidth="1"/>
    <col min="6" max="6" width="15.25" style="1" customWidth="1"/>
    <col min="7" max="7" width="11" style="1" bestFit="1" customWidth="1"/>
    <col min="8" max="8" width="16" style="1" customWidth="1"/>
    <col min="9" max="9" width="15.33203125" style="1" customWidth="1"/>
    <col min="10" max="10" width="12.6640625" style="1" customWidth="1"/>
    <col min="11" max="11" width="3.58203125" style="1" customWidth="1"/>
    <col min="12" max="13" width="11.75" style="1" customWidth="1"/>
    <col min="14" max="14" width="15.25" style="1" customWidth="1"/>
    <col min="15" max="15" width="10.9140625" style="1" customWidth="1"/>
    <col min="16" max="16" width="16" style="1" customWidth="1"/>
    <col min="17" max="17" width="15.4140625" style="1" customWidth="1"/>
    <col min="18" max="18" width="12.75" style="1" customWidth="1"/>
    <col min="19" max="16384" width="9.75" style="1"/>
  </cols>
  <sheetData>
    <row r="1" spans="1:20" s="20" customFormat="1" ht="20.100000000000001" customHeight="1" x14ac:dyDescent="0.25">
      <c r="A1" s="18" t="s">
        <v>26</v>
      </c>
      <c r="B1" s="18"/>
      <c r="C1" s="19"/>
      <c r="D1" s="19"/>
      <c r="E1" s="19"/>
      <c r="F1" s="19"/>
      <c r="G1" s="19"/>
      <c r="H1" s="19"/>
      <c r="I1" s="19"/>
      <c r="J1" s="19"/>
    </row>
    <row r="2" spans="1:20" s="20" customFormat="1" ht="20.100000000000001" customHeight="1" x14ac:dyDescent="0.25">
      <c r="A2" s="2"/>
      <c r="B2" s="2"/>
      <c r="C2" s="19"/>
      <c r="D2" s="19"/>
      <c r="E2" s="19"/>
      <c r="F2" s="19"/>
      <c r="G2" s="19"/>
      <c r="H2" s="19"/>
      <c r="I2" s="19"/>
      <c r="J2" s="19"/>
    </row>
    <row r="3" spans="1:20" s="20" customFormat="1" ht="27" customHeight="1" x14ac:dyDescent="0.2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L3" s="61" t="s">
        <v>17</v>
      </c>
      <c r="M3" s="61"/>
      <c r="N3" s="61"/>
      <c r="O3" s="61"/>
      <c r="P3" s="61"/>
      <c r="Q3" s="61"/>
      <c r="R3" s="61"/>
      <c r="S3" s="23"/>
      <c r="T3" s="23"/>
    </row>
    <row r="4" spans="1:20" s="20" customFormat="1" ht="13.5" customHeight="1" x14ac:dyDescent="0.25">
      <c r="A4" s="19"/>
      <c r="B4" s="19"/>
      <c r="C4" s="19"/>
      <c r="D4" s="19"/>
      <c r="E4" s="19"/>
      <c r="F4" s="19"/>
      <c r="H4" s="19"/>
      <c r="I4" s="19"/>
      <c r="J4" s="19"/>
      <c r="L4" s="19"/>
      <c r="M4" s="19"/>
      <c r="N4" s="19"/>
      <c r="O4" s="19"/>
      <c r="P4" s="19"/>
      <c r="R4" s="19"/>
      <c r="S4" s="19"/>
      <c r="T4" s="19"/>
    </row>
    <row r="5" spans="1:20" s="20" customFormat="1" ht="20.100000000000001" customHeight="1" x14ac:dyDescent="0.25">
      <c r="A5" s="18" t="s">
        <v>9</v>
      </c>
      <c r="B5" s="18"/>
      <c r="C5" s="21"/>
      <c r="D5" s="21"/>
      <c r="E5" s="21"/>
      <c r="F5" s="21"/>
      <c r="G5" s="22"/>
      <c r="H5" s="22"/>
      <c r="I5" s="73" t="s">
        <v>10</v>
      </c>
      <c r="J5" s="73"/>
      <c r="L5" s="18" t="s">
        <v>9</v>
      </c>
      <c r="M5" s="21"/>
      <c r="N5" s="21"/>
      <c r="O5" s="21"/>
      <c r="P5" s="21"/>
      <c r="Q5" s="60" t="s">
        <v>10</v>
      </c>
      <c r="R5" s="60"/>
      <c r="S5" s="60"/>
      <c r="T5" s="60"/>
    </row>
    <row r="6" spans="1:20" ht="18.75" customHeight="1" x14ac:dyDescent="0.3">
      <c r="A6" s="70" t="s">
        <v>3</v>
      </c>
      <c r="B6" s="71"/>
      <c r="C6" s="72"/>
      <c r="D6" s="62" t="s">
        <v>0</v>
      </c>
      <c r="E6" s="63"/>
      <c r="F6" s="63"/>
      <c r="G6" s="62" t="s">
        <v>1</v>
      </c>
      <c r="H6" s="63"/>
      <c r="I6" s="64"/>
      <c r="J6" s="65" t="s">
        <v>16</v>
      </c>
      <c r="L6" s="62" t="s">
        <v>0</v>
      </c>
      <c r="M6" s="63"/>
      <c r="N6" s="63"/>
      <c r="O6" s="62" t="s">
        <v>1</v>
      </c>
      <c r="P6" s="63"/>
      <c r="Q6" s="64"/>
      <c r="R6" s="65" t="s">
        <v>16</v>
      </c>
    </row>
    <row r="7" spans="1:20" ht="58.5" customHeight="1" x14ac:dyDescent="0.3">
      <c r="A7" s="12" t="s">
        <v>11</v>
      </c>
      <c r="B7" s="29"/>
      <c r="C7" s="13" t="s">
        <v>12</v>
      </c>
      <c r="D7" s="14" t="s">
        <v>2</v>
      </c>
      <c r="E7" s="15" t="s">
        <v>8</v>
      </c>
      <c r="F7" s="4" t="s">
        <v>14</v>
      </c>
      <c r="G7" s="14" t="s">
        <v>2</v>
      </c>
      <c r="H7" s="11" t="s">
        <v>19</v>
      </c>
      <c r="I7" s="26" t="s">
        <v>15</v>
      </c>
      <c r="J7" s="66"/>
      <c r="L7" s="14" t="s">
        <v>2</v>
      </c>
      <c r="M7" s="24" t="s">
        <v>8</v>
      </c>
      <c r="N7" s="26" t="s">
        <v>14</v>
      </c>
      <c r="O7" s="14" t="s">
        <v>2</v>
      </c>
      <c r="P7" s="11" t="s">
        <v>19</v>
      </c>
      <c r="Q7" s="26" t="s">
        <v>15</v>
      </c>
      <c r="R7" s="66"/>
    </row>
    <row r="8" spans="1:20" ht="18.75" customHeight="1" x14ac:dyDescent="0.3">
      <c r="A8" s="67" t="s">
        <v>21</v>
      </c>
      <c r="B8" s="68"/>
      <c r="C8" s="69"/>
      <c r="D8" s="28"/>
      <c r="E8" s="28"/>
      <c r="F8" s="6"/>
      <c r="G8" s="28"/>
      <c r="H8" s="28"/>
      <c r="I8" s="9"/>
      <c r="J8" s="10"/>
      <c r="K8" s="28"/>
      <c r="L8" s="25"/>
      <c r="M8" s="28"/>
      <c r="N8" s="6"/>
      <c r="O8" s="28"/>
      <c r="P8" s="28"/>
      <c r="Q8" s="9"/>
      <c r="R8" s="10"/>
    </row>
    <row r="9" spans="1:20" ht="18.75" customHeight="1" x14ac:dyDescent="0.25">
      <c r="A9" s="5">
        <v>45657</v>
      </c>
      <c r="B9" s="30"/>
      <c r="C9" s="7">
        <v>45670</v>
      </c>
      <c r="D9" s="28">
        <v>121738.93962928573</v>
      </c>
      <c r="E9" s="28">
        <v>121200.466955</v>
      </c>
      <c r="F9" s="6">
        <f t="shared" ref="F9:F10" si="0">+E9-D9</f>
        <v>-538.47267428573105</v>
      </c>
      <c r="G9" s="28">
        <v>227938.97349571431</v>
      </c>
      <c r="H9" s="28">
        <v>546547.0947002226</v>
      </c>
      <c r="I9" s="9">
        <f t="shared" ref="I9:I10" si="1">+H9-G9</f>
        <v>318608.12120450829</v>
      </c>
      <c r="J9" s="10">
        <f t="shared" ref="J9:J10" si="2">+I9+F9</f>
        <v>318069.64853022259</v>
      </c>
      <c r="K9" s="28"/>
      <c r="L9" s="25">
        <v>121146.95929142859</v>
      </c>
      <c r="M9" s="28">
        <v>121200.466955</v>
      </c>
      <c r="N9" s="6">
        <f t="shared" ref="N9:N10" si="3">+M9-L9</f>
        <v>53.507663571406738</v>
      </c>
      <c r="O9" s="28">
        <v>226492.40605499997</v>
      </c>
      <c r="P9" s="28">
        <v>546402.33781165129</v>
      </c>
      <c r="Q9" s="9">
        <f t="shared" ref="Q9:Q10" si="4">+P9-O9</f>
        <v>319909.93175665132</v>
      </c>
      <c r="R9" s="10">
        <f t="shared" ref="R9:R10" si="5">+Q9+N9</f>
        <v>319963.43942022271</v>
      </c>
    </row>
    <row r="10" spans="1:20" ht="18.75" customHeight="1" x14ac:dyDescent="0.25">
      <c r="A10" s="5">
        <v>45671</v>
      </c>
      <c r="B10" s="30"/>
      <c r="C10" s="7">
        <v>45684</v>
      </c>
      <c r="D10" s="28">
        <v>121240.29277357145</v>
      </c>
      <c r="E10" s="28">
        <v>120709.62582357145</v>
      </c>
      <c r="F10" s="6">
        <f t="shared" si="0"/>
        <v>-530.66694999999891</v>
      </c>
      <c r="G10" s="28">
        <v>226734.76783499998</v>
      </c>
      <c r="H10" s="28">
        <v>547031.71926915622</v>
      </c>
      <c r="I10" s="9">
        <f t="shared" si="1"/>
        <v>320296.95143415628</v>
      </c>
      <c r="J10" s="10">
        <f t="shared" si="2"/>
        <v>319766.28448415629</v>
      </c>
      <c r="K10" s="28"/>
      <c r="L10" s="25">
        <v>120648.21370785715</v>
      </c>
      <c r="M10" s="28">
        <v>120709.62582357145</v>
      </c>
      <c r="N10" s="6">
        <f t="shared" si="3"/>
        <v>61.412115714294487</v>
      </c>
      <c r="O10" s="28">
        <v>225288.17009857143</v>
      </c>
      <c r="P10" s="28">
        <v>546887.04698358488</v>
      </c>
      <c r="Q10" s="9">
        <f t="shared" si="4"/>
        <v>321598.87688501342</v>
      </c>
      <c r="R10" s="10">
        <f t="shared" si="5"/>
        <v>321660.2890007277</v>
      </c>
    </row>
    <row r="11" spans="1:20" ht="18.75" customHeight="1" x14ac:dyDescent="0.25">
      <c r="A11" s="5">
        <v>45685</v>
      </c>
      <c r="B11" s="30"/>
      <c r="C11" s="7">
        <v>45698</v>
      </c>
      <c r="D11" s="28">
        <v>120947.60415071431</v>
      </c>
      <c r="E11" s="28">
        <v>120422.06319928569</v>
      </c>
      <c r="F11" s="6">
        <f t="shared" ref="F11:F12" si="6">+E11-D11</f>
        <v>-525.54095142861479</v>
      </c>
      <c r="G11" s="28">
        <v>226461.09106571431</v>
      </c>
      <c r="H11" s="28">
        <v>549691.61205739935</v>
      </c>
      <c r="I11" s="9">
        <f t="shared" ref="I11:I12" si="7">+H11-G11</f>
        <v>323230.52099168504</v>
      </c>
      <c r="J11" s="10">
        <f t="shared" ref="J11:J12" si="8">+I11+F11</f>
        <v>322704.9800402564</v>
      </c>
      <c r="K11" s="28"/>
      <c r="L11" s="25">
        <v>120359.39330142856</v>
      </c>
      <c r="M11" s="28">
        <v>120422.06319928569</v>
      </c>
      <c r="N11" s="6">
        <f t="shared" ref="N11:N12" si="9">+M11-L11</f>
        <v>62.669897857136675</v>
      </c>
      <c r="O11" s="28">
        <v>225015.98709714282</v>
      </c>
      <c r="P11" s="28">
        <v>549547.06074611377</v>
      </c>
      <c r="Q11" s="9">
        <f t="shared" ref="Q11:Q12" si="10">+P11-O11</f>
        <v>324531.07364897092</v>
      </c>
      <c r="R11" s="10">
        <f t="shared" ref="R11:R12" si="11">+Q11+N11</f>
        <v>324593.74354682805</v>
      </c>
    </row>
    <row r="12" spans="1:20" ht="18.75" customHeight="1" x14ac:dyDescent="0.25">
      <c r="A12" s="5">
        <v>45699</v>
      </c>
      <c r="B12" s="30"/>
      <c r="C12" s="7">
        <v>45712</v>
      </c>
      <c r="D12" s="28">
        <v>120601.44527071426</v>
      </c>
      <c r="E12" s="28">
        <v>120076.18603142854</v>
      </c>
      <c r="F12" s="6">
        <f t="shared" si="6"/>
        <v>-525.25923928571865</v>
      </c>
      <c r="G12" s="28">
        <v>226026.13003142853</v>
      </c>
      <c r="H12" s="28">
        <v>547235.59622399078</v>
      </c>
      <c r="I12" s="9">
        <f t="shared" si="7"/>
        <v>321209.46619256225</v>
      </c>
      <c r="J12" s="10">
        <f t="shared" si="8"/>
        <v>320684.20695327653</v>
      </c>
      <c r="K12" s="28"/>
      <c r="L12" s="25">
        <v>120014.01629285714</v>
      </c>
      <c r="M12" s="28">
        <v>120076.18603142854</v>
      </c>
      <c r="N12" s="6">
        <f t="shared" si="9"/>
        <v>62.169738571406924</v>
      </c>
      <c r="O12" s="28">
        <v>224576.95883785715</v>
      </c>
      <c r="P12" s="28">
        <v>547090.54050034797</v>
      </c>
      <c r="Q12" s="9">
        <f t="shared" si="10"/>
        <v>322513.58166249085</v>
      </c>
      <c r="R12" s="10">
        <f t="shared" si="11"/>
        <v>322575.75140106224</v>
      </c>
    </row>
    <row r="13" spans="1:20" ht="18.75" customHeight="1" x14ac:dyDescent="0.25">
      <c r="A13" s="5">
        <v>45713</v>
      </c>
      <c r="B13" s="30"/>
      <c r="C13" s="7">
        <v>45726</v>
      </c>
      <c r="D13" s="28">
        <v>120253.60351142856</v>
      </c>
      <c r="E13" s="28">
        <v>119762.97303785717</v>
      </c>
      <c r="F13" s="6">
        <f t="shared" ref="F13:F14" si="12">+E13-D13</f>
        <v>-490.63047357139294</v>
      </c>
      <c r="G13" s="28">
        <v>225345.83394499999</v>
      </c>
      <c r="H13" s="28">
        <v>543009.82837611123</v>
      </c>
      <c r="I13" s="9">
        <f t="shared" ref="I13:I14" si="13">+H13-G13</f>
        <v>317663.99443111126</v>
      </c>
      <c r="J13" s="10">
        <f t="shared" ref="J13:J14" si="14">+I13+F13</f>
        <v>317173.3639575399</v>
      </c>
      <c r="K13" s="28"/>
      <c r="L13" s="25">
        <v>119666.80560571431</v>
      </c>
      <c r="M13" s="28">
        <v>119762.97303785717</v>
      </c>
      <c r="N13" s="6">
        <f t="shared" ref="N13:N14" si="15">+M13-L13</f>
        <v>96.167432142858161</v>
      </c>
      <c r="O13" s="28">
        <v>223895.35434357144</v>
      </c>
      <c r="P13" s="28">
        <v>542864.11179118266</v>
      </c>
      <c r="Q13" s="9">
        <f t="shared" ref="Q13:Q14" si="16">+P13-O13</f>
        <v>318968.75744761119</v>
      </c>
      <c r="R13" s="10">
        <f t="shared" ref="R13:R14" si="17">+Q13+N13</f>
        <v>319064.92487975408</v>
      </c>
    </row>
    <row r="14" spans="1:20" ht="18.75" customHeight="1" x14ac:dyDescent="0.25">
      <c r="A14" s="5">
        <v>45727</v>
      </c>
      <c r="B14" s="30"/>
      <c r="C14" s="7">
        <v>45740</v>
      </c>
      <c r="D14" s="28">
        <v>119900.02678785716</v>
      </c>
      <c r="E14" s="28">
        <v>119380.79340999997</v>
      </c>
      <c r="F14" s="6">
        <f t="shared" si="12"/>
        <v>-519.23337785719195</v>
      </c>
      <c r="G14" s="28">
        <v>224498.18831499998</v>
      </c>
      <c r="H14" s="28">
        <v>546598.21207597735</v>
      </c>
      <c r="I14" s="9">
        <f t="shared" si="13"/>
        <v>322100.02376097738</v>
      </c>
      <c r="J14" s="10">
        <f t="shared" si="14"/>
        <v>321580.79038312018</v>
      </c>
      <c r="K14" s="28"/>
      <c r="L14" s="25">
        <v>119313.40316</v>
      </c>
      <c r="M14" s="28">
        <v>119380.79340999997</v>
      </c>
      <c r="N14" s="6">
        <f t="shared" si="15"/>
        <v>67.390249999967637</v>
      </c>
      <c r="O14" s="28">
        <v>223036.85090285717</v>
      </c>
      <c r="P14" s="28">
        <v>546451.97845269169</v>
      </c>
      <c r="Q14" s="9">
        <f t="shared" si="16"/>
        <v>323415.12754983455</v>
      </c>
      <c r="R14" s="10">
        <f t="shared" si="17"/>
        <v>323482.51779983449</v>
      </c>
    </row>
    <row r="15" spans="1:20" ht="18.75" customHeight="1" x14ac:dyDescent="0.25">
      <c r="A15" s="5">
        <v>45741</v>
      </c>
      <c r="B15" s="30"/>
      <c r="C15" s="7">
        <v>45754</v>
      </c>
      <c r="D15" s="28">
        <v>119247.78604214288</v>
      </c>
      <c r="E15" s="28">
        <v>118682.7154792857</v>
      </c>
      <c r="F15" s="6">
        <f t="shared" ref="F15:F16" si="18">+E15-D15</f>
        <v>-565.07056285717408</v>
      </c>
      <c r="G15" s="28">
        <v>223728.07316071427</v>
      </c>
      <c r="H15" s="28">
        <v>557641.72286150907</v>
      </c>
      <c r="I15" s="9">
        <f t="shared" ref="I15:I16" si="19">+H15-G15</f>
        <v>333913.64970079483</v>
      </c>
      <c r="J15" s="10">
        <f t="shared" ref="J15:J16" si="20">+I15+F15</f>
        <v>333348.57913793763</v>
      </c>
      <c r="K15" s="28"/>
      <c r="L15" s="25">
        <v>118662.60293642858</v>
      </c>
      <c r="M15" s="28">
        <v>118682.7154792857</v>
      </c>
      <c r="N15" s="6">
        <f t="shared" ref="N15:N16" si="21">+M15-L15</f>
        <v>20.112542857124936</v>
      </c>
      <c r="O15" s="28">
        <v>222264.93287428576</v>
      </c>
      <c r="P15" s="28">
        <v>557495.12130150897</v>
      </c>
      <c r="Q15" s="9">
        <f t="shared" ref="Q15:Q16" si="22">+P15-O15</f>
        <v>335230.18842722324</v>
      </c>
      <c r="R15" s="10">
        <f t="shared" ref="R15:R16" si="23">+Q15+N15</f>
        <v>335250.30097008037</v>
      </c>
    </row>
    <row r="16" spans="1:20" ht="18.75" customHeight="1" x14ac:dyDescent="0.25">
      <c r="A16" s="5">
        <v>45755</v>
      </c>
      <c r="B16" s="34"/>
      <c r="C16" s="7">
        <v>45768</v>
      </c>
      <c r="D16" s="28">
        <v>118611.31218000001</v>
      </c>
      <c r="E16" s="28">
        <v>118075.38140357147</v>
      </c>
      <c r="F16" s="6">
        <f t="shared" si="18"/>
        <v>-535.93077642853314</v>
      </c>
      <c r="G16" s="28">
        <v>222284.19263285716</v>
      </c>
      <c r="H16" s="28">
        <v>551200.15033204877</v>
      </c>
      <c r="I16" s="9">
        <f t="shared" si="19"/>
        <v>328915.95769919164</v>
      </c>
      <c r="J16" s="10">
        <f t="shared" si="20"/>
        <v>328380.02692276309</v>
      </c>
      <c r="K16" s="28"/>
      <c r="L16" s="25">
        <v>118026.10212214282</v>
      </c>
      <c r="M16" s="28">
        <v>118075.38140357147</v>
      </c>
      <c r="N16" s="6">
        <f t="shared" si="21"/>
        <v>49.279281428651302</v>
      </c>
      <c r="O16" s="28">
        <v>220816.48696642861</v>
      </c>
      <c r="P16" s="28">
        <v>551053.40858162008</v>
      </c>
      <c r="Q16" s="9">
        <f t="shared" si="22"/>
        <v>330236.9216151915</v>
      </c>
      <c r="R16" s="10">
        <f t="shared" si="23"/>
        <v>330286.20089662017</v>
      </c>
    </row>
    <row r="17" spans="1:18" ht="18.75" customHeight="1" x14ac:dyDescent="0.25">
      <c r="A17" s="5">
        <f t="shared" ref="A17:A18" si="24">+C16+1</f>
        <v>45769</v>
      </c>
      <c r="B17" s="34"/>
      <c r="C17" s="7">
        <f t="shared" ref="C17:C34" si="25">+C16+14</f>
        <v>45782</v>
      </c>
      <c r="D17" s="28">
        <v>118161.84345142859</v>
      </c>
      <c r="E17" s="28">
        <v>117634.054495</v>
      </c>
      <c r="F17" s="6">
        <f t="shared" ref="F17:F18" si="26">+E17-D17</f>
        <v>-527.78895642858697</v>
      </c>
      <c r="G17" s="28">
        <v>220170.87626571427</v>
      </c>
      <c r="H17" s="28">
        <v>543523.17400935956</v>
      </c>
      <c r="I17" s="9">
        <f t="shared" ref="I17:I18" si="27">+H17-G17</f>
        <v>323352.29774364526</v>
      </c>
      <c r="J17" s="10">
        <f t="shared" ref="J17:J18" si="28">+I17+F17</f>
        <v>322824.50878721668</v>
      </c>
      <c r="K17" s="28"/>
      <c r="L17" s="25">
        <v>117578.51028499998</v>
      </c>
      <c r="M17" s="28">
        <v>117634.054495</v>
      </c>
      <c r="N17" s="6">
        <f t="shared" ref="N17:N18" si="29">+M17-L17</f>
        <v>55.544210000021849</v>
      </c>
      <c r="O17" s="28">
        <v>218702.23165357142</v>
      </c>
      <c r="P17" s="28">
        <v>543376.23717343109</v>
      </c>
      <c r="Q17" s="9">
        <f t="shared" ref="Q17:Q18" si="30">+P17-O17</f>
        <v>324674.00551985967</v>
      </c>
      <c r="R17" s="10">
        <f t="shared" ref="R17:R18" si="31">+Q17+N17</f>
        <v>324729.54972985969</v>
      </c>
    </row>
    <row r="18" spans="1:18" ht="18.75" customHeight="1" x14ac:dyDescent="0.25">
      <c r="A18" s="5">
        <f t="shared" si="24"/>
        <v>45783</v>
      </c>
      <c r="B18" s="34"/>
      <c r="C18" s="7">
        <f t="shared" si="25"/>
        <v>45796</v>
      </c>
      <c r="D18" s="28">
        <v>117696.34323928572</v>
      </c>
      <c r="E18" s="28">
        <v>117163.51347928574</v>
      </c>
      <c r="F18" s="6">
        <f t="shared" si="26"/>
        <v>-532.82975999997871</v>
      </c>
      <c r="G18" s="28">
        <v>218250.48238357148</v>
      </c>
      <c r="H18" s="28">
        <v>546181.55735670519</v>
      </c>
      <c r="I18" s="9">
        <f t="shared" si="27"/>
        <v>327931.07497313374</v>
      </c>
      <c r="J18" s="10">
        <f t="shared" si="28"/>
        <v>327398.24521313375</v>
      </c>
      <c r="K18" s="28"/>
      <c r="L18" s="25">
        <v>117113.6370257143</v>
      </c>
      <c r="M18" s="28">
        <v>117163.51347928574</v>
      </c>
      <c r="N18" s="6">
        <f t="shared" si="29"/>
        <v>49.876453571443562</v>
      </c>
      <c r="O18" s="28">
        <v>216778.32880785718</v>
      </c>
      <c r="P18" s="28">
        <v>546033.2183672766</v>
      </c>
      <c r="Q18" s="9">
        <f t="shared" si="30"/>
        <v>329254.88955941942</v>
      </c>
      <c r="R18" s="10">
        <f t="shared" si="31"/>
        <v>329304.76601299085</v>
      </c>
    </row>
    <row r="19" spans="1:18" ht="18.75" customHeight="1" x14ac:dyDescent="0.25">
      <c r="A19" s="5">
        <f t="shared" ref="A19:A20" si="32">+C18+1</f>
        <v>45797</v>
      </c>
      <c r="B19" s="34"/>
      <c r="C19" s="7">
        <f t="shared" si="25"/>
        <v>45810</v>
      </c>
      <c r="D19" s="28">
        <v>117429.30334785716</v>
      </c>
      <c r="E19" s="28">
        <v>116887.09002214289</v>
      </c>
      <c r="F19" s="6">
        <f t="shared" ref="F19:F24" si="33">+E19-D19</f>
        <v>-542.21332571427047</v>
      </c>
      <c r="G19" s="28">
        <v>216584.35293714286</v>
      </c>
      <c r="H19" s="28">
        <v>549303.98025763105</v>
      </c>
      <c r="I19" s="9">
        <f t="shared" ref="I19:I20" si="34">+H19-G19</f>
        <v>332719.62732048822</v>
      </c>
      <c r="J19" s="10">
        <f t="shared" ref="J19:J20" si="35">+I19+F19</f>
        <v>332177.41399477393</v>
      </c>
      <c r="K19" s="28"/>
      <c r="L19" s="25">
        <v>116835.64985499998</v>
      </c>
      <c r="M19" s="28">
        <v>116887.09002214289</v>
      </c>
      <c r="N19" s="6">
        <f t="shared" ref="N19:N24" si="36">+M19-L19</f>
        <v>51.44016714290774</v>
      </c>
      <c r="O19" s="28">
        <v>215089.38229571425</v>
      </c>
      <c r="P19" s="28">
        <v>549153.55619741674</v>
      </c>
      <c r="Q19" s="9">
        <f t="shared" ref="Q19:Q24" si="37">+P19-O19</f>
        <v>334064.17390170251</v>
      </c>
      <c r="R19" s="10">
        <f t="shared" ref="R19:R24" si="38">+Q19+N19</f>
        <v>334115.6140688454</v>
      </c>
    </row>
    <row r="20" spans="1:18" ht="18.75" customHeight="1" x14ac:dyDescent="0.25">
      <c r="A20" s="5">
        <f t="shared" si="32"/>
        <v>45811</v>
      </c>
      <c r="B20" s="34"/>
      <c r="C20" s="7">
        <f t="shared" si="25"/>
        <v>45824</v>
      </c>
      <c r="D20" s="28">
        <v>117470.28152857146</v>
      </c>
      <c r="E20" s="28">
        <v>116926.18144142858</v>
      </c>
      <c r="F20" s="6">
        <f t="shared" si="33"/>
        <v>-544.10008714288415</v>
      </c>
      <c r="G20" s="28">
        <v>216289.21398285712</v>
      </c>
      <c r="H20" s="28">
        <v>542624.1499647391</v>
      </c>
      <c r="I20" s="9">
        <f t="shared" si="34"/>
        <v>326334.93598188198</v>
      </c>
      <c r="J20" s="10">
        <f t="shared" si="35"/>
        <v>325790.83589473908</v>
      </c>
      <c r="K20" s="28"/>
      <c r="L20" s="25">
        <v>116871.81902999998</v>
      </c>
      <c r="M20" s="28">
        <v>116926.18144142858</v>
      </c>
      <c r="N20" s="6">
        <f t="shared" si="36"/>
        <v>54.362411428592168</v>
      </c>
      <c r="O20" s="28">
        <v>214781.72353714285</v>
      </c>
      <c r="P20" s="28">
        <v>542472.99421016767</v>
      </c>
      <c r="Q20" s="9">
        <f t="shared" si="37"/>
        <v>327691.27067302482</v>
      </c>
      <c r="R20" s="10">
        <f t="shared" si="38"/>
        <v>327745.63308445341</v>
      </c>
    </row>
    <row r="21" spans="1:18" ht="18.75" customHeight="1" x14ac:dyDescent="0.25">
      <c r="A21" s="5">
        <f t="shared" ref="A21" si="39">+C20+1</f>
        <v>45825</v>
      </c>
      <c r="B21" s="34">
        <v>-2</v>
      </c>
      <c r="C21" s="7">
        <f t="shared" si="25"/>
        <v>45838</v>
      </c>
      <c r="D21" s="25">
        <v>116392.17960857099</v>
      </c>
      <c r="E21" s="28">
        <v>115849.02677</v>
      </c>
      <c r="F21" s="6">
        <f t="shared" ref="F21:F22" si="40">+E21-D21</f>
        <v>-543.15283857099712</v>
      </c>
      <c r="G21" s="28">
        <v>214083.155926429</v>
      </c>
      <c r="H21" s="28">
        <v>550963.04031866405</v>
      </c>
      <c r="I21" s="9">
        <f t="shared" ref="I21" si="41">+H21-G21</f>
        <v>336879.88439223508</v>
      </c>
      <c r="J21" s="10">
        <f t="shared" ref="J21" si="42">+I21+F21</f>
        <v>336336.73155366408</v>
      </c>
      <c r="K21" s="28"/>
      <c r="L21" s="25">
        <v>115792.70506571428</v>
      </c>
      <c r="M21" s="28">
        <v>115849.02676999998</v>
      </c>
      <c r="N21" s="6">
        <f t="shared" ref="N21:N22" si="43">+M21-L21</f>
        <v>56.321704285699525</v>
      </c>
      <c r="O21" s="28">
        <v>212571.25364214284</v>
      </c>
      <c r="P21" s="28">
        <v>550811.90787180676</v>
      </c>
      <c r="Q21" s="9">
        <f t="shared" ref="Q21:Q22" si="44">+P21-O21</f>
        <v>338240.65422966389</v>
      </c>
      <c r="R21" s="10">
        <f t="shared" ref="R21:R22" si="45">+Q21+N21</f>
        <v>338296.97593394958</v>
      </c>
    </row>
    <row r="22" spans="1:18" ht="18.75" customHeight="1" x14ac:dyDescent="0.25">
      <c r="A22" s="5">
        <f t="shared" ref="A22:A23" si="46">+C21+1</f>
        <v>45839</v>
      </c>
      <c r="B22" s="34"/>
      <c r="C22" s="7">
        <f t="shared" si="25"/>
        <v>45852</v>
      </c>
      <c r="D22" s="28">
        <v>115557.59789285714</v>
      </c>
      <c r="E22" s="28">
        <v>115018.55502714284</v>
      </c>
      <c r="F22" s="6">
        <f t="shared" si="40"/>
        <v>-539.04286571430566</v>
      </c>
      <c r="G22" s="28">
        <v>212959.79701428572</v>
      </c>
      <c r="H22" s="28">
        <v>555721.94126548257</v>
      </c>
      <c r="I22" s="9">
        <f t="shared" ref="I22:I23" si="47">+H22-G22</f>
        <v>342762.14425119688</v>
      </c>
      <c r="J22" s="10">
        <f t="shared" ref="J22:J23" si="48">+I22+F22</f>
        <v>342223.10138548259</v>
      </c>
      <c r="K22" s="28"/>
      <c r="L22" s="25">
        <v>114958.88368499999</v>
      </c>
      <c r="M22" s="28">
        <v>115018.55502714284</v>
      </c>
      <c r="N22" s="6">
        <f t="shared" si="43"/>
        <v>59.671342142843059</v>
      </c>
      <c r="O22" s="28">
        <v>211448.76056714286</v>
      </c>
      <c r="P22" s="28">
        <v>555570.72856391105</v>
      </c>
      <c r="Q22" s="9">
        <f t="shared" si="44"/>
        <v>344121.96799676819</v>
      </c>
      <c r="R22" s="10">
        <f t="shared" si="45"/>
        <v>344181.63933891105</v>
      </c>
    </row>
    <row r="23" spans="1:18" ht="18.75" customHeight="1" x14ac:dyDescent="0.25">
      <c r="A23" s="5">
        <f t="shared" si="46"/>
        <v>45853</v>
      </c>
      <c r="B23" s="34"/>
      <c r="C23" s="7">
        <f t="shared" si="25"/>
        <v>45866</v>
      </c>
      <c r="D23" s="28">
        <v>116333.78636357143</v>
      </c>
      <c r="E23" s="28">
        <v>115842.51649285713</v>
      </c>
      <c r="F23" s="6">
        <f t="shared" si="33"/>
        <v>-491.26987071429903</v>
      </c>
      <c r="G23" s="28">
        <v>214439.10110785713</v>
      </c>
      <c r="H23" s="28">
        <v>542660.26768100436</v>
      </c>
      <c r="I23" s="9">
        <f t="shared" si="47"/>
        <v>328221.16657314723</v>
      </c>
      <c r="J23" s="10">
        <f t="shared" si="48"/>
        <v>327729.89670243295</v>
      </c>
      <c r="K23" s="28"/>
      <c r="L23" s="25">
        <v>115733.83801285714</v>
      </c>
      <c r="M23" s="28">
        <v>115842.51649285713</v>
      </c>
      <c r="N23" s="6">
        <f t="shared" si="36"/>
        <v>108.67847999998776</v>
      </c>
      <c r="O23" s="28">
        <v>212926.46194714285</v>
      </c>
      <c r="P23" s="28">
        <v>542508.91525343282</v>
      </c>
      <c r="Q23" s="9">
        <f t="shared" si="37"/>
        <v>329582.45330628997</v>
      </c>
      <c r="R23" s="10">
        <f t="shared" si="38"/>
        <v>329691.13178628997</v>
      </c>
    </row>
    <row r="24" spans="1:18" ht="18.75" customHeight="1" x14ac:dyDescent="0.25">
      <c r="A24" s="5">
        <f t="shared" ref="A24:A25" si="49">+C23+1</f>
        <v>45867</v>
      </c>
      <c r="B24" s="34"/>
      <c r="C24" s="7">
        <f t="shared" si="25"/>
        <v>45880</v>
      </c>
      <c r="D24" s="28">
        <v>115514.15839142857</v>
      </c>
      <c r="E24" s="28">
        <v>114968.19009714284</v>
      </c>
      <c r="F24" s="6">
        <f t="shared" si="33"/>
        <v>-545.96829428573255</v>
      </c>
      <c r="G24" s="28">
        <v>212971.89398428571</v>
      </c>
      <c r="H24" s="28">
        <v>527639.37446232303</v>
      </c>
      <c r="I24" s="9">
        <f t="shared" ref="I24:I25" si="50">+H24-G24</f>
        <v>314667.48047803732</v>
      </c>
      <c r="J24" s="10">
        <f t="shared" ref="J24:J25" si="51">+I24+F24</f>
        <v>314121.51218375156</v>
      </c>
      <c r="K24" s="28"/>
      <c r="L24" s="25">
        <v>114915.45548785715</v>
      </c>
      <c r="M24" s="28">
        <v>114968.19009714284</v>
      </c>
      <c r="N24" s="6">
        <f t="shared" si="36"/>
        <v>52.734609285689658</v>
      </c>
      <c r="O24" s="28">
        <v>211457.31164500004</v>
      </c>
      <c r="P24" s="28">
        <v>527487.46066196577</v>
      </c>
      <c r="Q24" s="9">
        <f t="shared" si="37"/>
        <v>316030.14901696576</v>
      </c>
      <c r="R24" s="10">
        <f t="shared" si="38"/>
        <v>316082.88362625148</v>
      </c>
    </row>
    <row r="25" spans="1:18" ht="18.75" customHeight="1" x14ac:dyDescent="0.25">
      <c r="A25" s="5">
        <f t="shared" si="49"/>
        <v>45881</v>
      </c>
      <c r="B25" s="34"/>
      <c r="C25" s="7">
        <f t="shared" si="25"/>
        <v>45894</v>
      </c>
      <c r="D25" s="28">
        <v>114960.75900071429</v>
      </c>
      <c r="E25" s="28">
        <v>114403.86368285715</v>
      </c>
      <c r="F25" s="6">
        <f t="shared" ref="F25:F26" si="52">+E25-D25</f>
        <v>-556.89531785713916</v>
      </c>
      <c r="G25" s="28">
        <v>210085.74612714286</v>
      </c>
      <c r="H25" s="28">
        <v>526159.86474214168</v>
      </c>
      <c r="I25" s="9">
        <f t="shared" si="50"/>
        <v>316074.11861499882</v>
      </c>
      <c r="J25" s="10">
        <f t="shared" si="51"/>
        <v>315517.22329714167</v>
      </c>
      <c r="K25" s="28"/>
      <c r="L25" s="25">
        <v>114363.13743642854</v>
      </c>
      <c r="M25" s="28">
        <v>114403.86368285715</v>
      </c>
      <c r="N25" s="6">
        <f t="shared" ref="N25:N26" si="53">+M25-L25</f>
        <v>40.72624642860319</v>
      </c>
      <c r="O25" s="28">
        <v>208563.24063928571</v>
      </c>
      <c r="P25" s="28">
        <v>526007.57603449863</v>
      </c>
      <c r="Q25" s="9">
        <f t="shared" ref="Q25:Q26" si="54">+P25-O25</f>
        <v>317444.33539521293</v>
      </c>
      <c r="R25" s="10">
        <f t="shared" ref="R25:R26" si="55">+Q25+N25</f>
        <v>317485.06164164154</v>
      </c>
    </row>
    <row r="26" spans="1:18" ht="18.75" customHeight="1" x14ac:dyDescent="0.25">
      <c r="A26" s="5">
        <f t="shared" ref="A26:A27" si="56">+C25+1</f>
        <v>45895</v>
      </c>
      <c r="B26" s="34"/>
      <c r="C26" s="7">
        <f t="shared" si="25"/>
        <v>45908</v>
      </c>
      <c r="D26" s="28">
        <v>114358.90233714285</v>
      </c>
      <c r="E26" s="28">
        <v>113806.20607857146</v>
      </c>
      <c r="F26" s="6">
        <f t="shared" si="52"/>
        <v>-552.69625857139181</v>
      </c>
      <c r="G26" s="28">
        <v>208266.57527571428</v>
      </c>
      <c r="H26" s="28">
        <v>518317.79800679127</v>
      </c>
      <c r="I26" s="9">
        <f t="shared" ref="I26:I27" si="57">+H26-G26</f>
        <v>310051.222731077</v>
      </c>
      <c r="J26" s="10">
        <f t="shared" ref="J26:J27" si="58">+I26+F26</f>
        <v>309498.52647250559</v>
      </c>
      <c r="K26" s="28"/>
      <c r="L26" s="25">
        <v>113762.96663214287</v>
      </c>
      <c r="M26" s="28">
        <v>113806.20607857146</v>
      </c>
      <c r="N26" s="6">
        <f t="shared" si="53"/>
        <v>43.239446428589872</v>
      </c>
      <c r="O26" s="28">
        <v>206744.1278907143</v>
      </c>
      <c r="P26" s="28">
        <v>518165.66665207699</v>
      </c>
      <c r="Q26" s="9">
        <f t="shared" si="54"/>
        <v>311421.53876136267</v>
      </c>
      <c r="R26" s="10">
        <f t="shared" si="55"/>
        <v>311464.77820779127</v>
      </c>
    </row>
    <row r="27" spans="1:18" ht="18.75" customHeight="1" x14ac:dyDescent="0.25">
      <c r="A27" s="5">
        <f t="shared" si="56"/>
        <v>45909</v>
      </c>
      <c r="B27" s="34"/>
      <c r="C27" s="7">
        <f t="shared" si="25"/>
        <v>45922</v>
      </c>
      <c r="D27" s="28">
        <v>113708.41075857144</v>
      </c>
      <c r="E27" s="28">
        <v>113165.71123857144</v>
      </c>
      <c r="F27" s="6">
        <f t="shared" ref="F27" si="59">+E27-D27</f>
        <v>-542.69951999999466</v>
      </c>
      <c r="G27" s="28">
        <v>206578.73040142856</v>
      </c>
      <c r="H27" s="28">
        <v>525838.31159786135</v>
      </c>
      <c r="I27" s="9">
        <f t="shared" si="57"/>
        <v>319259.58119643282</v>
      </c>
      <c r="J27" s="10">
        <f t="shared" si="58"/>
        <v>318716.88167643279</v>
      </c>
      <c r="K27" s="28"/>
      <c r="L27" s="25">
        <v>113110.64453214289</v>
      </c>
      <c r="M27" s="28">
        <v>113165.71123857144</v>
      </c>
      <c r="N27" s="6">
        <f t="shared" ref="N27" si="60">+M27-L27</f>
        <v>55.066706428551697</v>
      </c>
      <c r="O27" s="28">
        <v>205058.76507571427</v>
      </c>
      <c r="P27" s="28">
        <v>525686.36111600429</v>
      </c>
      <c r="Q27" s="9">
        <f t="shared" ref="Q27" si="61">+P27-O27</f>
        <v>320627.59604029002</v>
      </c>
      <c r="R27" s="10">
        <f t="shared" ref="R27" si="62">+Q27+N27</f>
        <v>320682.66274671856</v>
      </c>
    </row>
    <row r="28" spans="1:18" ht="18.75" customHeight="1" x14ac:dyDescent="0.25">
      <c r="A28" s="5">
        <f t="shared" ref="A28:A29" si="63">+C27+1</f>
        <v>45923</v>
      </c>
      <c r="B28" s="34"/>
      <c r="C28" s="7">
        <f t="shared" si="25"/>
        <v>45936</v>
      </c>
      <c r="D28" s="28">
        <v>113460.77062357143</v>
      </c>
      <c r="E28" s="28">
        <v>112911.0263692857</v>
      </c>
      <c r="F28" s="6">
        <f t="shared" ref="F28:F29" si="64">+E28-D28</f>
        <v>-549.74425428573159</v>
      </c>
      <c r="G28" s="28">
        <v>205431.56697928574</v>
      </c>
      <c r="H28" s="28">
        <v>519292.24760259356</v>
      </c>
      <c r="I28" s="9">
        <f t="shared" ref="I28:I29" si="65">+H28-G28</f>
        <v>313860.68062330782</v>
      </c>
      <c r="J28" s="10">
        <f t="shared" ref="J28:J29" si="66">+I28+F28</f>
        <v>313310.93636902212</v>
      </c>
      <c r="K28" s="28"/>
      <c r="L28" s="25">
        <v>112863.55957214285</v>
      </c>
      <c r="M28" s="28">
        <v>112911.0263692857</v>
      </c>
      <c r="N28" s="6">
        <f t="shared" ref="N28:N29" si="67">+M28-L28</f>
        <v>47.466797142842552</v>
      </c>
      <c r="O28" s="28">
        <v>203908.28509285714</v>
      </c>
      <c r="P28" s="28">
        <v>519139.33522745071</v>
      </c>
      <c r="Q28" s="9">
        <f t="shared" ref="Q28:Q29" si="68">+P28-O28</f>
        <v>315231.05013459356</v>
      </c>
      <c r="R28" s="10">
        <f t="shared" ref="R28:R29" si="69">+Q28+N28</f>
        <v>315278.51693173638</v>
      </c>
    </row>
    <row r="29" spans="1:18" ht="18.75" customHeight="1" x14ac:dyDescent="0.25">
      <c r="A29" s="5">
        <f t="shared" si="63"/>
        <v>45937</v>
      </c>
      <c r="B29" s="34"/>
      <c r="C29" s="7">
        <f t="shared" si="25"/>
        <v>45950</v>
      </c>
      <c r="D29" s="28">
        <v>112798.76996785714</v>
      </c>
      <c r="E29" s="28">
        <v>112240.95206486674</v>
      </c>
      <c r="F29" s="6">
        <f t="shared" si="64"/>
        <v>-557.81790299039858</v>
      </c>
      <c r="G29" s="28">
        <v>202856.68163642855</v>
      </c>
      <c r="H29" s="28">
        <v>507738.5551326233</v>
      </c>
      <c r="I29" s="9">
        <f t="shared" si="65"/>
        <v>304881.87349619472</v>
      </c>
      <c r="J29" s="10">
        <f t="shared" si="66"/>
        <v>304324.05559320434</v>
      </c>
      <c r="K29" s="28"/>
      <c r="L29" s="25">
        <v>112201.70000642857</v>
      </c>
      <c r="M29" s="28">
        <v>112240.95206486674</v>
      </c>
      <c r="N29" s="6">
        <f t="shared" si="67"/>
        <v>39.252058438170934</v>
      </c>
      <c r="O29" s="28">
        <v>201321.1928485714</v>
      </c>
      <c r="P29" s="28">
        <v>507585.35748612328</v>
      </c>
      <c r="Q29" s="9">
        <f t="shared" si="68"/>
        <v>306264.16463755188</v>
      </c>
      <c r="R29" s="10">
        <f t="shared" si="69"/>
        <v>306303.41669599002</v>
      </c>
    </row>
    <row r="30" spans="1:18" ht="18.75" customHeight="1" x14ac:dyDescent="0.25">
      <c r="A30" s="5">
        <f t="shared" ref="A30:A32" si="70">+C29+1</f>
        <v>45951</v>
      </c>
      <c r="B30" s="34"/>
      <c r="C30" s="7">
        <f t="shared" si="25"/>
        <v>45964</v>
      </c>
      <c r="D30" s="28">
        <v>112897.23951928572</v>
      </c>
      <c r="E30" s="28">
        <v>112340.17105642856</v>
      </c>
      <c r="F30" s="6">
        <f t="shared" ref="F30:F32" si="71">+E30-D30</f>
        <v>-557.06846285716165</v>
      </c>
      <c r="G30" s="28">
        <v>203942.30012142862</v>
      </c>
      <c r="H30" s="28">
        <v>529318.14348539291</v>
      </c>
      <c r="I30" s="9">
        <f t="shared" ref="I30:I32" si="72">+H30-G30</f>
        <v>325375.84336396429</v>
      </c>
      <c r="J30" s="10">
        <f t="shared" ref="J30:J32" si="73">+I30+F30</f>
        <v>324818.77490110713</v>
      </c>
      <c r="K30" s="28"/>
      <c r="L30" s="25">
        <v>112315.81632</v>
      </c>
      <c r="M30" s="28">
        <v>112340.17105642856</v>
      </c>
      <c r="N30" s="6">
        <f t="shared" ref="N30:N32" si="74">+M30-L30</f>
        <v>24.354736428562319</v>
      </c>
      <c r="O30" s="28">
        <v>202422.51482642855</v>
      </c>
      <c r="P30" s="28">
        <v>529166.75179260713</v>
      </c>
      <c r="Q30" s="9">
        <f t="shared" ref="Q30:Q32" si="75">+P30-O30</f>
        <v>326744.23696617858</v>
      </c>
      <c r="R30" s="10">
        <f t="shared" ref="R30:R32" si="76">+Q30+N30</f>
        <v>326768.59170260711</v>
      </c>
    </row>
    <row r="31" spans="1:18" ht="18.75" customHeight="1" x14ac:dyDescent="0.25">
      <c r="A31" s="5">
        <f t="shared" si="70"/>
        <v>45965</v>
      </c>
      <c r="B31" s="34"/>
      <c r="C31" s="7">
        <f t="shared" si="25"/>
        <v>45978</v>
      </c>
      <c r="D31" s="28">
        <v>112860.32174928572</v>
      </c>
      <c r="E31" s="28">
        <v>112345.24459499998</v>
      </c>
      <c r="F31" s="6">
        <f t="shared" si="71"/>
        <v>-515.07715428574011</v>
      </c>
      <c r="G31" s="28">
        <v>204068.01822642851</v>
      </c>
      <c r="H31" s="28">
        <v>518237.33389031468</v>
      </c>
      <c r="I31" s="9">
        <f t="shared" si="72"/>
        <v>314169.31566388614</v>
      </c>
      <c r="J31" s="10">
        <f t="shared" si="73"/>
        <v>313654.2385096004</v>
      </c>
      <c r="K31" s="28"/>
      <c r="L31" s="25">
        <v>112280.72545214288</v>
      </c>
      <c r="M31" s="28">
        <v>112345.24459499998</v>
      </c>
      <c r="N31" s="6">
        <f t="shared" si="74"/>
        <v>64.519142857097904</v>
      </c>
      <c r="O31" s="28">
        <v>202552.42703928571</v>
      </c>
      <c r="P31" s="28">
        <v>518085.26773681463</v>
      </c>
      <c r="Q31" s="9">
        <f t="shared" si="75"/>
        <v>315532.84069752891</v>
      </c>
      <c r="R31" s="10">
        <f t="shared" si="76"/>
        <v>315597.35984038602</v>
      </c>
    </row>
    <row r="32" spans="1:18" ht="18.75" customHeight="1" x14ac:dyDescent="0.25">
      <c r="A32" s="5">
        <f t="shared" si="70"/>
        <v>45979</v>
      </c>
      <c r="B32" s="34"/>
      <c r="C32" s="7">
        <f t="shared" si="25"/>
        <v>45992</v>
      </c>
      <c r="D32" s="28">
        <v>112834.549369286</v>
      </c>
      <c r="E32" s="28">
        <v>112300.90868785699</v>
      </c>
      <c r="F32" s="6">
        <f t="shared" si="71"/>
        <v>-533.64068142900942</v>
      </c>
      <c r="G32" s="28">
        <v>204647.78622571399</v>
      </c>
      <c r="H32" s="28">
        <v>516222.37253965402</v>
      </c>
      <c r="I32" s="9">
        <f t="shared" si="72"/>
        <v>311574.58631394</v>
      </c>
      <c r="J32" s="10">
        <f t="shared" si="73"/>
        <v>311040.94563251099</v>
      </c>
      <c r="K32" s="28"/>
      <c r="L32" s="25">
        <v>112253.74330071401</v>
      </c>
      <c r="M32" s="28">
        <v>112300.90868785699</v>
      </c>
      <c r="N32" s="6">
        <f t="shared" si="74"/>
        <v>47.165387142988038</v>
      </c>
      <c r="O32" s="28">
        <v>203125.04915571399</v>
      </c>
      <c r="P32" s="28">
        <v>516070.004412012</v>
      </c>
      <c r="Q32" s="9">
        <f t="shared" si="75"/>
        <v>312944.95525629801</v>
      </c>
      <c r="R32" s="10">
        <f t="shared" si="76"/>
        <v>312992.12064344098</v>
      </c>
    </row>
    <row r="33" spans="1:18" ht="18.75" customHeight="1" x14ac:dyDescent="0.25">
      <c r="A33" s="5">
        <f t="shared" ref="A33:A34" si="77">+C32+1</f>
        <v>45993</v>
      </c>
      <c r="B33" s="34"/>
      <c r="C33" s="7">
        <f t="shared" si="25"/>
        <v>46006</v>
      </c>
      <c r="D33" s="28">
        <v>112031.1327364286</v>
      </c>
      <c r="E33" s="28">
        <v>111506.83147357141</v>
      </c>
      <c r="F33" s="6">
        <f t="shared" ref="F33:F34" si="78">+E33-D33</f>
        <v>-524.3012628571887</v>
      </c>
      <c r="G33" s="28">
        <v>208012.92612000002</v>
      </c>
      <c r="H33" s="28">
        <v>514739.09113119857</v>
      </c>
      <c r="I33" s="9">
        <f t="shared" ref="I33:I34" si="79">+H33-G33</f>
        <v>306726.16501119855</v>
      </c>
      <c r="J33" s="10">
        <f t="shared" ref="J33:J34" si="80">+I33+F33</f>
        <v>306201.86374834133</v>
      </c>
      <c r="K33" s="28"/>
      <c r="L33" s="25">
        <v>111451.3482842857</v>
      </c>
      <c r="M33" s="28">
        <v>111506.83147357141</v>
      </c>
      <c r="N33" s="6">
        <f t="shared" ref="N33:N34" si="81">+M33-L33</f>
        <v>55.483189285703702</v>
      </c>
      <c r="O33" s="28">
        <v>206486.55648285718</v>
      </c>
      <c r="P33" s="28">
        <v>514586.00539441302</v>
      </c>
      <c r="Q33" s="9">
        <f t="shared" ref="Q33:Q34" si="82">+P33-O33</f>
        <v>308099.44891155581</v>
      </c>
      <c r="R33" s="10">
        <f t="shared" ref="R33:R34" si="83">+Q33+N33</f>
        <v>308154.93210084154</v>
      </c>
    </row>
    <row r="34" spans="1:18" ht="18.75" customHeight="1" x14ac:dyDescent="0.25">
      <c r="A34" s="5">
        <f t="shared" si="77"/>
        <v>46007</v>
      </c>
      <c r="B34" s="34"/>
      <c r="C34" s="7">
        <f t="shared" si="25"/>
        <v>46020</v>
      </c>
      <c r="D34" s="28">
        <v>111833.29884071428</v>
      </c>
      <c r="E34" s="28">
        <v>111293.34865571429</v>
      </c>
      <c r="F34" s="6">
        <f t="shared" si="78"/>
        <v>-539.95018499999424</v>
      </c>
      <c r="G34" s="28">
        <v>207819.56600071429</v>
      </c>
      <c r="H34" s="28">
        <v>518823.59850155603</v>
      </c>
      <c r="I34" s="9">
        <f t="shared" si="79"/>
        <v>311004.03250084177</v>
      </c>
      <c r="J34" s="10">
        <f t="shared" si="80"/>
        <v>310464.08231584181</v>
      </c>
      <c r="K34" s="28"/>
      <c r="L34" s="25">
        <v>111253.47536214288</v>
      </c>
      <c r="M34" s="28">
        <v>111293.34865571429</v>
      </c>
      <c r="N34" s="6">
        <f t="shared" si="81"/>
        <v>39.873293571406975</v>
      </c>
      <c r="O34" s="28">
        <v>206284.3635364286</v>
      </c>
      <c r="P34" s="28">
        <v>518669.27258084167</v>
      </c>
      <c r="Q34" s="9">
        <f t="shared" si="82"/>
        <v>312384.90904441307</v>
      </c>
      <c r="R34" s="10">
        <f t="shared" si="83"/>
        <v>312424.78233798448</v>
      </c>
    </row>
    <row r="35" spans="1:18" ht="18.75" customHeight="1" x14ac:dyDescent="0.3">
      <c r="A35" s="67" t="s">
        <v>27</v>
      </c>
      <c r="B35" s="68"/>
      <c r="C35" s="69"/>
      <c r="D35" s="46"/>
      <c r="E35" s="47"/>
      <c r="F35" s="48"/>
      <c r="G35" s="46"/>
      <c r="H35" s="47"/>
      <c r="I35" s="49"/>
      <c r="J35" s="50"/>
      <c r="K35" s="51"/>
      <c r="L35" s="46"/>
      <c r="M35" s="47"/>
      <c r="N35" s="48"/>
      <c r="O35" s="46"/>
      <c r="P35" s="47"/>
      <c r="Q35" s="49"/>
      <c r="R35" s="50"/>
    </row>
    <row r="36" spans="1:18" ht="18.75" customHeight="1" x14ac:dyDescent="0.25">
      <c r="A36" s="5">
        <f>+C34+1</f>
        <v>46021</v>
      </c>
      <c r="B36" s="34"/>
      <c r="C36" s="7">
        <f>+C34+14</f>
        <v>46034</v>
      </c>
      <c r="D36" s="45">
        <v>111842.48156928571</v>
      </c>
      <c r="E36" s="45">
        <v>111298.56744571429</v>
      </c>
      <c r="F36" s="48">
        <f t="shared" ref="F36:F37" si="84">+E36-D36</f>
        <v>-543.91412357141962</v>
      </c>
      <c r="G36" s="45">
        <v>203497.16067499999</v>
      </c>
      <c r="H36" s="45">
        <v>514377.31597112457</v>
      </c>
      <c r="I36" s="49">
        <f t="shared" ref="I36:I37" si="85">+H36-G36</f>
        <v>310880.15529612458</v>
      </c>
      <c r="J36" s="52">
        <f t="shared" ref="J36:J37" si="86">+I36+F36</f>
        <v>310336.24117255316</v>
      </c>
      <c r="K36" s="51"/>
      <c r="L36" s="46">
        <v>111265.20951571429</v>
      </c>
      <c r="M36" s="45">
        <v>111298.56744571429</v>
      </c>
      <c r="N36" s="48">
        <f t="shared" ref="N36:N37" si="87">+M36-L36</f>
        <v>33.357929999998305</v>
      </c>
      <c r="O36" s="45">
        <v>201925.10719499999</v>
      </c>
      <c r="P36" s="45">
        <v>514220.08304876729</v>
      </c>
      <c r="Q36" s="49">
        <f t="shared" ref="Q36:Q37" si="88">+P36-O36</f>
        <v>312294.9758537673</v>
      </c>
      <c r="R36" s="52">
        <f t="shared" ref="R36:R37" si="89">+Q36+N36</f>
        <v>312328.3337837673</v>
      </c>
    </row>
    <row r="37" spans="1:18" ht="18.75" customHeight="1" thickBot="1" x14ac:dyDescent="0.3">
      <c r="A37" s="31">
        <f t="shared" ref="A37" si="90">+C36+1</f>
        <v>46035</v>
      </c>
      <c r="B37" s="43"/>
      <c r="C37" s="32">
        <f t="shared" ref="C37" si="91">+C36+14</f>
        <v>46048</v>
      </c>
      <c r="D37" s="53">
        <v>76905.106752142863</v>
      </c>
      <c r="E37" s="53">
        <v>76538.42666357143</v>
      </c>
      <c r="F37" s="54">
        <f t="shared" si="84"/>
        <v>-366.68008857143286</v>
      </c>
      <c r="G37" s="53">
        <v>201991.03617428575</v>
      </c>
      <c r="H37" s="53">
        <v>511470.76010391896</v>
      </c>
      <c r="I37" s="55">
        <f t="shared" si="85"/>
        <v>309479.72392963321</v>
      </c>
      <c r="J37" s="56">
        <f t="shared" si="86"/>
        <v>309113.04384106176</v>
      </c>
      <c r="K37" s="51"/>
      <c r="L37" s="57">
        <v>76503.703329285723</v>
      </c>
      <c r="M37" s="53">
        <v>76538.42666357143</v>
      </c>
      <c r="N37" s="54">
        <f t="shared" si="87"/>
        <v>34.723334285707097</v>
      </c>
      <c r="O37" s="53">
        <v>200419.61959214282</v>
      </c>
      <c r="P37" s="53">
        <v>511313.5312489905</v>
      </c>
      <c r="Q37" s="55">
        <f t="shared" si="88"/>
        <v>310893.91165684769</v>
      </c>
      <c r="R37" s="56">
        <f t="shared" si="89"/>
        <v>310928.63499113341</v>
      </c>
    </row>
    <row r="38" spans="1:18" ht="18.75" customHeight="1" x14ac:dyDescent="0.25">
      <c r="A38" s="16" t="s">
        <v>4</v>
      </c>
      <c r="B38" s="16"/>
      <c r="C38" s="16" t="s">
        <v>5</v>
      </c>
      <c r="D38" s="35"/>
      <c r="E38" s="35"/>
      <c r="F38" s="36"/>
      <c r="G38" s="37"/>
      <c r="H38" s="37"/>
      <c r="I38" s="37"/>
      <c r="J38" s="38"/>
    </row>
    <row r="39" spans="1:18" ht="15.9" customHeight="1" x14ac:dyDescent="0.25">
      <c r="A39" s="35" t="s">
        <v>6</v>
      </c>
      <c r="B39" s="35"/>
      <c r="C39" s="16" t="s">
        <v>13</v>
      </c>
      <c r="D39" s="35"/>
      <c r="E39" s="35"/>
      <c r="F39" s="35"/>
      <c r="G39" s="37"/>
      <c r="H39" s="37"/>
      <c r="I39" s="39"/>
      <c r="J39" s="39"/>
    </row>
    <row r="40" spans="1:18" ht="15.9" customHeight="1" x14ac:dyDescent="0.25">
      <c r="A40" s="16" t="s">
        <v>7</v>
      </c>
      <c r="B40" s="16"/>
      <c r="C40" s="16" t="s">
        <v>23</v>
      </c>
      <c r="D40" s="35"/>
      <c r="E40" s="35"/>
      <c r="F40" s="35"/>
      <c r="G40" s="37"/>
      <c r="H40" s="37"/>
      <c r="I40" s="37"/>
      <c r="J40" s="38"/>
      <c r="L40" s="27"/>
      <c r="M40" s="27"/>
      <c r="N40" s="27"/>
      <c r="O40" s="27"/>
      <c r="P40" s="27"/>
      <c r="Q40" s="27"/>
    </row>
    <row r="41" spans="1:18" ht="15.9" customHeight="1" x14ac:dyDescent="0.25">
      <c r="A41" s="16"/>
      <c r="B41" s="16"/>
      <c r="C41" s="16" t="s">
        <v>18</v>
      </c>
      <c r="D41" s="35"/>
      <c r="E41" s="37"/>
      <c r="F41" s="38"/>
      <c r="G41" s="37"/>
      <c r="H41" s="37"/>
      <c r="I41" s="37"/>
      <c r="J41" s="38"/>
    </row>
    <row r="42" spans="1:18" ht="15.9" customHeight="1" x14ac:dyDescent="0.25">
      <c r="A42" s="16"/>
      <c r="B42" s="16"/>
      <c r="C42" s="58" t="s">
        <v>24</v>
      </c>
      <c r="D42" s="59"/>
      <c r="E42" s="59"/>
      <c r="F42" s="59"/>
      <c r="G42" s="59"/>
      <c r="H42" s="59"/>
      <c r="I42" s="59"/>
      <c r="J42" s="59"/>
    </row>
    <row r="43" spans="1:18" ht="37.5" customHeight="1" x14ac:dyDescent="0.25">
      <c r="A43" s="16"/>
      <c r="B43" s="16"/>
      <c r="C43" s="59"/>
      <c r="D43" s="59"/>
      <c r="E43" s="59"/>
      <c r="F43" s="59"/>
      <c r="G43" s="59"/>
      <c r="H43" s="59"/>
      <c r="I43" s="59"/>
      <c r="J43" s="59"/>
    </row>
    <row r="44" spans="1:18" ht="15.9" customHeight="1" x14ac:dyDescent="0.25">
      <c r="A44" s="35"/>
      <c r="B44" s="35"/>
      <c r="C44" s="40" t="s">
        <v>25</v>
      </c>
      <c r="D44" s="44"/>
      <c r="E44" s="44"/>
      <c r="F44" s="44"/>
      <c r="G44" s="44"/>
      <c r="H44" s="44"/>
      <c r="I44" s="44"/>
      <c r="J44" s="44"/>
    </row>
    <row r="45" spans="1:18" ht="15.9" customHeight="1" x14ac:dyDescent="0.25">
      <c r="A45" s="40"/>
      <c r="B45" s="40"/>
      <c r="C45" s="40" t="s">
        <v>22</v>
      </c>
      <c r="D45" s="40"/>
      <c r="E45" s="37"/>
      <c r="F45" s="38"/>
      <c r="G45" s="41"/>
      <c r="H45" s="41"/>
      <c r="I45" s="41"/>
      <c r="J45" s="38"/>
    </row>
    <row r="46" spans="1:18" ht="19.5" customHeight="1" x14ac:dyDescent="0.25">
      <c r="A46" s="3"/>
      <c r="B46" s="3"/>
      <c r="C46" s="16"/>
      <c r="D46" s="17"/>
      <c r="E46" s="8"/>
      <c r="F46" s="33"/>
      <c r="G46" s="33"/>
      <c r="H46" s="40"/>
      <c r="I46" s="40"/>
      <c r="J46" s="40"/>
      <c r="K46" s="42"/>
      <c r="L46" s="42"/>
      <c r="M46" s="42"/>
      <c r="N46" s="42"/>
      <c r="O46" s="40"/>
    </row>
  </sheetData>
  <mergeCells count="15">
    <mergeCell ref="C42:J43"/>
    <mergeCell ref="S5:T5"/>
    <mergeCell ref="Q5:R5"/>
    <mergeCell ref="L3:R3"/>
    <mergeCell ref="L6:N6"/>
    <mergeCell ref="O6:Q6"/>
    <mergeCell ref="R6:R7"/>
    <mergeCell ref="A8:C8"/>
    <mergeCell ref="A3:J3"/>
    <mergeCell ref="A6:C6"/>
    <mergeCell ref="D6:F6"/>
    <mergeCell ref="G6:I6"/>
    <mergeCell ref="I5:J5"/>
    <mergeCell ref="J6:J7"/>
    <mergeCell ref="A35:C35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</vt:lpstr>
      <vt:lpstr>'20'!A_impresión_IM</vt:lpstr>
      <vt:lpstr>'20'!Área_de_impresión</vt:lpstr>
      <vt:lpstr>'20'!Títulos_a_imprimir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2026-02-26T16:30:15Z</cp:lastPrinted>
  <dcterms:created xsi:type="dcterms:W3CDTF">1998-09-16T19:55:55Z</dcterms:created>
  <dcterms:modified xsi:type="dcterms:W3CDTF">2026-02-26T19:17:32Z</dcterms:modified>
</cp:coreProperties>
</file>