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12240" yWindow="288" windowWidth="16536" windowHeight="12240" tabRatio="211"/>
  </bookViews>
  <sheets>
    <sheet name="19" sheetId="1" r:id="rId1"/>
  </sheets>
  <definedNames>
    <definedName name="_Regression_Int" localSheetId="0" hidden="1">1</definedName>
    <definedName name="A_impresión_IM" localSheetId="0">'19'!$A$1:$K$5</definedName>
    <definedName name="_xlnm.Print_Area" localSheetId="0">'19'!$A$1:$R$46</definedName>
    <definedName name="_xlnm.Print_Titles" localSheetId="0">'19'!$1:$7</definedName>
  </definedNames>
  <calcPr calcId="162913"/>
</workbook>
</file>

<file path=xl/calcChain.xml><?xml version="1.0" encoding="utf-8"?>
<calcChain xmlns="http://schemas.openxmlformats.org/spreadsheetml/2006/main">
  <c r="Q37" i="1" l="1"/>
  <c r="N37" i="1"/>
  <c r="Q36" i="1"/>
  <c r="N36" i="1"/>
  <c r="I37" i="1"/>
  <c r="F37" i="1"/>
  <c r="I36" i="1"/>
  <c r="F36" i="1"/>
  <c r="R37" i="1" l="1"/>
  <c r="R36" i="1"/>
  <c r="J36" i="1"/>
  <c r="J37" i="1"/>
  <c r="Q34" i="1" l="1"/>
  <c r="N34" i="1"/>
  <c r="I34" i="1"/>
  <c r="F34" i="1"/>
  <c r="Q33" i="1"/>
  <c r="N33" i="1"/>
  <c r="I33" i="1"/>
  <c r="F33" i="1"/>
  <c r="R33" i="1" l="1"/>
  <c r="R34" i="1"/>
  <c r="J33" i="1"/>
  <c r="J34" i="1"/>
  <c r="Q32" i="1" l="1"/>
  <c r="N32" i="1"/>
  <c r="Q31" i="1"/>
  <c r="N31" i="1"/>
  <c r="Q30" i="1"/>
  <c r="N30" i="1"/>
  <c r="I32" i="1"/>
  <c r="I31" i="1"/>
  <c r="I30" i="1"/>
  <c r="F32" i="1"/>
  <c r="F31" i="1"/>
  <c r="F30" i="1"/>
  <c r="F29" i="1"/>
  <c r="J32" i="1" l="1"/>
  <c r="J30" i="1"/>
  <c r="J31" i="1"/>
  <c r="R30" i="1"/>
  <c r="R31" i="1"/>
  <c r="R32" i="1"/>
  <c r="Q29" i="1" l="1"/>
  <c r="N29" i="1"/>
  <c r="I29" i="1"/>
  <c r="Q28" i="1"/>
  <c r="N28" i="1"/>
  <c r="I28" i="1"/>
  <c r="F28" i="1"/>
  <c r="R29" i="1" l="1"/>
  <c r="R28" i="1"/>
  <c r="J28" i="1"/>
  <c r="J29" i="1"/>
  <c r="Q27" i="1" l="1"/>
  <c r="N27" i="1"/>
  <c r="I27" i="1"/>
  <c r="F27" i="1"/>
  <c r="Q26" i="1"/>
  <c r="N26" i="1"/>
  <c r="I26" i="1"/>
  <c r="F26" i="1"/>
  <c r="R27" i="1" l="1"/>
  <c r="R26" i="1"/>
  <c r="J27" i="1"/>
  <c r="J26" i="1"/>
  <c r="Q25" i="1" l="1"/>
  <c r="N25" i="1"/>
  <c r="I25" i="1"/>
  <c r="F25" i="1"/>
  <c r="Q24" i="1"/>
  <c r="N24" i="1"/>
  <c r="I24" i="1"/>
  <c r="F24" i="1"/>
  <c r="R25" i="1" l="1"/>
  <c r="R24" i="1"/>
  <c r="J24" i="1"/>
  <c r="J25" i="1"/>
  <c r="Q23" i="1" l="1"/>
  <c r="N23" i="1"/>
  <c r="I23" i="1"/>
  <c r="F23" i="1"/>
  <c r="Q22" i="1"/>
  <c r="Q21" i="1"/>
  <c r="N22" i="1"/>
  <c r="N21" i="1"/>
  <c r="I22" i="1"/>
  <c r="I21" i="1"/>
  <c r="F22" i="1"/>
  <c r="F21" i="1"/>
  <c r="J21" i="1" l="1"/>
  <c r="J23" i="1"/>
  <c r="R23" i="1"/>
  <c r="R22" i="1"/>
  <c r="J22" i="1"/>
  <c r="R21" i="1"/>
  <c r="Q20" i="1" l="1"/>
  <c r="N20" i="1"/>
  <c r="I20" i="1"/>
  <c r="F20" i="1"/>
  <c r="Q19" i="1"/>
  <c r="N19" i="1"/>
  <c r="I19" i="1"/>
  <c r="F19" i="1"/>
  <c r="J20" i="1" l="1"/>
  <c r="R20" i="1"/>
  <c r="R19" i="1"/>
  <c r="J19" i="1"/>
  <c r="Q18" i="1"/>
  <c r="N18" i="1"/>
  <c r="I18" i="1"/>
  <c r="F18" i="1"/>
  <c r="Q17" i="1"/>
  <c r="N17" i="1"/>
  <c r="I17" i="1"/>
  <c r="F17" i="1"/>
  <c r="R18" i="1" l="1"/>
  <c r="R17" i="1"/>
  <c r="J17" i="1"/>
  <c r="J18" i="1"/>
  <c r="Q15" i="1" l="1"/>
  <c r="N15" i="1"/>
  <c r="I15" i="1"/>
  <c r="F15" i="1"/>
  <c r="Q14" i="1"/>
  <c r="N14" i="1"/>
  <c r="I14" i="1"/>
  <c r="F14" i="1"/>
  <c r="R14" i="1" l="1"/>
  <c r="J14" i="1"/>
  <c r="R15" i="1"/>
  <c r="J15" i="1"/>
  <c r="Q16" i="1" l="1"/>
  <c r="N16" i="1"/>
  <c r="I16" i="1"/>
  <c r="F16" i="1"/>
  <c r="Q13" i="1"/>
  <c r="N13" i="1"/>
  <c r="I13" i="1"/>
  <c r="F13" i="1"/>
  <c r="R13" i="1" l="1"/>
  <c r="R16" i="1"/>
  <c r="J13" i="1"/>
  <c r="J16" i="1"/>
  <c r="Q12" i="1" l="1"/>
  <c r="N12" i="1"/>
  <c r="I12" i="1"/>
  <c r="F12" i="1"/>
  <c r="Q11" i="1"/>
  <c r="N11" i="1"/>
  <c r="I11" i="1"/>
  <c r="F11" i="1"/>
  <c r="R12" i="1" l="1"/>
  <c r="J12" i="1"/>
  <c r="R11" i="1"/>
  <c r="J11" i="1"/>
  <c r="Q10" i="1"/>
  <c r="N10" i="1"/>
  <c r="I10" i="1"/>
  <c r="F10" i="1"/>
  <c r="Q9" i="1"/>
  <c r="N9" i="1"/>
  <c r="I9" i="1"/>
  <c r="F9" i="1"/>
  <c r="R10" i="1" l="1"/>
  <c r="R9" i="1"/>
  <c r="J9" i="1"/>
  <c r="J10" i="1"/>
  <c r="C29" i="1" l="1"/>
  <c r="A29" i="1"/>
  <c r="A30" i="1" l="1"/>
  <c r="C30" i="1"/>
  <c r="C31" i="1" l="1"/>
  <c r="A31" i="1"/>
  <c r="C32" i="1" l="1"/>
  <c r="A32" i="1"/>
  <c r="C33" i="1" l="1"/>
  <c r="A33" i="1"/>
  <c r="C34" i="1" l="1"/>
  <c r="A34" i="1"/>
  <c r="C36" i="1" l="1"/>
  <c r="A36" i="1"/>
  <c r="C37" i="1" l="1"/>
  <c r="A37" i="1"/>
</calcChain>
</file>

<file path=xl/sharedStrings.xml><?xml version="1.0" encoding="utf-8"?>
<sst xmlns="http://schemas.openxmlformats.org/spreadsheetml/2006/main" count="41" uniqueCount="29">
  <si>
    <t>TÍTULOS</t>
  </si>
  <si>
    <t>EFECTIVO</t>
  </si>
  <si>
    <t>Requerido</t>
  </si>
  <si>
    <t>Período de Constitución</t>
  </si>
  <si>
    <t>Al</t>
  </si>
  <si>
    <t>Del</t>
  </si>
  <si>
    <t>En Moneda Nacional</t>
  </si>
  <si>
    <t>FUENTE</t>
  </si>
  <si>
    <t>: ENTIDADES DEL SISTEMA BANCARIO</t>
  </si>
  <si>
    <t>ELABORACIÓN</t>
  </si>
  <si>
    <t>NOTAS</t>
  </si>
  <si>
    <t>Constituido</t>
  </si>
  <si>
    <t xml:space="preserve">: BANCO CENTRAL DE BOLIVIA - GERENCIA DE ENTIDADES FINANCIERAS - DEPARTAMENTO  DE INFORMACIÓN FINANCIERA                          </t>
  </si>
  <si>
    <t>Excedente (deficiencia) (A)</t>
  </si>
  <si>
    <t>Excedente (deficiencia) (B)</t>
  </si>
  <si>
    <t>Diferencia Neta A y B</t>
  </si>
  <si>
    <t xml:space="preserve">           (En miles de Bolivianos)</t>
  </si>
  <si>
    <t>ENCAJE LEGAL DEL SISTEMA BANCARIO (1)</t>
  </si>
  <si>
    <t>SIN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</si>
  <si>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</si>
  <si>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</si>
  <si>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</si>
  <si>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</si>
  <si>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</si>
  <si>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</si>
  <si>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</si>
  <si>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</si>
  <si>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19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</si>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</sst>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d\-m"/>
    <numFmt numFmtId="169" formatCode="dd/mm/yyyy;@"/>
    <numFmt numFmtId="170" formatCode="_(* #,##0_);_(* \(#,##0\);_(* &quot;-&quot;??_);_(@_)"/>
  </numFmts>
  <fonts count="2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sz val="12"/>
      <color theme="0"/>
      <name val="Arial"/>
      <family val="2"/>
    </font>
    <font>
      <sz val="12"/>
      <color theme="6" tint="0.39997558519241921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81">
    <xf numFmtId="37" fontId="0" fillId="0" borderId="0" xfId="0"/>
    <xf numFmtId="37" fontId="4" fillId="0" borderId="0" xfId="0" applyFont="1"/>
    <xf numFmtId="37" fontId="5" fillId="0" borderId="0" xfId="0" applyFont="1"/>
    <xf numFmtId="164" fontId="4" fillId="0" borderId="7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5" fontId="5" fillId="0" borderId="2" xfId="0" applyNumberFormat="1" applyFont="1" applyBorder="1" applyAlignment="1">
      <alignment horizontal="center" vertical="center"/>
    </xf>
    <xf numFmtId="15" fontId="5" fillId="0" borderId="4" xfId="0" applyNumberFormat="1" applyFont="1" applyBorder="1" applyAlignment="1">
      <alignment horizontal="center" vertical="center"/>
    </xf>
    <xf numFmtId="37" fontId="5" fillId="0" borderId="8" xfId="0" applyFont="1" applyBorder="1" applyAlignment="1">
      <alignment horizontal="center" vertical="center" wrapText="1"/>
    </xf>
    <xf numFmtId="167" fontId="5" fillId="0" borderId="6" xfId="8" applyNumberFormat="1" applyFont="1" applyBorder="1" applyAlignment="1">
      <alignment horizontal="center" vertical="center" wrapText="1"/>
    </xf>
    <xf numFmtId="37" fontId="8" fillId="0" borderId="0" xfId="0" applyFont="1"/>
    <xf numFmtId="0" fontId="9" fillId="0" borderId="0" xfId="0" applyNumberFormat="1" applyFont="1"/>
    <xf numFmtId="37" fontId="4" fillId="2" borderId="0" xfId="0" applyFont="1" applyFill="1"/>
    <xf numFmtId="37" fontId="4" fillId="0" borderId="0" xfId="0" applyFont="1" applyFill="1"/>
    <xf numFmtId="37" fontId="10" fillId="0" borderId="0" xfId="0" applyFont="1"/>
    <xf numFmtId="37" fontId="11" fillId="0" borderId="0" xfId="0" applyFont="1" applyFill="1" applyAlignment="1" applyProtection="1"/>
    <xf numFmtId="37" fontId="11" fillId="0" borderId="0" xfId="0" applyFont="1" applyFill="1" applyBorder="1" applyAlignment="1" applyProtection="1">
      <alignment vertical="center"/>
    </xf>
    <xf numFmtId="37" fontId="12" fillId="0" borderId="0" xfId="0" applyFont="1" applyFill="1" applyAlignment="1" applyProtection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37" fontId="13" fillId="0" borderId="0" xfId="0" applyFont="1" applyFill="1"/>
    <xf numFmtId="37" fontId="14" fillId="0" borderId="0" xfId="0" applyFont="1"/>
    <xf numFmtId="37" fontId="6" fillId="0" borderId="0" xfId="0" applyFont="1" applyFill="1" applyAlignment="1" applyProtection="1"/>
    <xf numFmtId="37" fontId="16" fillId="0" borderId="0" xfId="0" applyFont="1"/>
    <xf numFmtId="37" fontId="15" fillId="0" borderId="0" xfId="0" applyFont="1" applyFill="1" applyBorder="1"/>
    <xf numFmtId="37" fontId="12" fillId="0" borderId="0" xfId="0" applyFont="1" applyFill="1" applyBorder="1" applyAlignment="1" applyProtection="1"/>
    <xf numFmtId="37" fontId="17" fillId="0" borderId="0" xfId="0" applyFont="1" applyFill="1" applyBorder="1" applyAlignment="1">
      <alignment vertical="center"/>
    </xf>
    <xf numFmtId="37" fontId="18" fillId="0" borderId="0" xfId="0" applyFont="1" applyAlignment="1">
      <alignment vertical="center"/>
    </xf>
    <xf numFmtId="37" fontId="12" fillId="0" borderId="0" xfId="0" applyFont="1" applyFill="1" applyAlignment="1" applyProtection="1">
      <alignment horizont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37" fontId="4" fillId="0" borderId="0" xfId="0" applyFont="1" applyFill="1" applyBorder="1"/>
    <xf numFmtId="37" fontId="4" fillId="0" borderId="0" xfId="0" applyFont="1" applyBorder="1"/>
    <xf numFmtId="164" fontId="19" fillId="0" borderId="0" xfId="8" applyNumberFormat="1" applyFont="1" applyFill="1" applyBorder="1" applyAlignment="1">
      <alignment horizontal="center" vertical="center"/>
    </xf>
    <xf numFmtId="164" fontId="3" fillId="0" borderId="0" xfId="8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/>
    <xf numFmtId="37" fontId="4" fillId="0" borderId="0" xfId="0" applyFont="1" applyFill="1" applyBorder="1" applyAlignment="1">
      <alignment vertical="center"/>
    </xf>
    <xf numFmtId="169" fontId="21" fillId="0" borderId="0" xfId="8" applyNumberFormat="1" applyFont="1" applyFill="1" applyBorder="1" applyAlignment="1">
      <alignment horizontal="right"/>
    </xf>
    <xf numFmtId="164" fontId="3" fillId="0" borderId="7" xfId="8" applyNumberFormat="1" applyFont="1" applyBorder="1" applyAlignment="1">
      <alignment vertical="center" wrapText="1"/>
    </xf>
    <xf numFmtId="16" fontId="3" fillId="0" borderId="17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64" fontId="3" fillId="0" borderId="20" xfId="8" applyNumberFormat="1" applyFont="1" applyBorder="1" applyAlignment="1">
      <alignment vertical="center" wrapText="1"/>
    </xf>
    <xf numFmtId="164" fontId="4" fillId="0" borderId="20" xfId="8" applyNumberFormat="1" applyFont="1" applyBorder="1" applyAlignment="1">
      <alignment horizontal="center" vertical="center"/>
    </xf>
    <xf numFmtId="164" fontId="4" fillId="0" borderId="21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70" fontId="3" fillId="0" borderId="0" xfId="8" applyNumberFormat="1" applyFont="1" applyBorder="1" applyAlignment="1">
      <alignment horizontal="center" vertical="center"/>
    </xf>
    <xf numFmtId="170" fontId="3" fillId="0" borderId="18" xfId="8" applyNumberFormat="1" applyFont="1" applyBorder="1" applyAlignment="1">
      <alignment horizontal="center" vertical="center"/>
    </xf>
    <xf numFmtId="37" fontId="4" fillId="0" borderId="22" xfId="0" applyFont="1" applyBorder="1"/>
    <xf numFmtId="164" fontId="5" fillId="0" borderId="0" xfId="8" applyNumberFormat="1" applyFont="1" applyFill="1" applyBorder="1" applyAlignment="1">
      <alignment horizontal="center" vertical="center"/>
    </xf>
    <xf numFmtId="164" fontId="5" fillId="0" borderId="0" xfId="8" applyNumberFormat="1" applyFont="1" applyFill="1" applyBorder="1" applyAlignment="1">
      <alignment horizontal="left" vertical="center"/>
    </xf>
    <xf numFmtId="168" fontId="1" fillId="0" borderId="0" xfId="0" applyNumberFormat="1" applyFont="1"/>
    <xf numFmtId="37" fontId="1" fillId="0" borderId="0" xfId="0" applyFont="1"/>
    <xf numFmtId="15" fontId="1" fillId="0" borderId="0" xfId="0" applyNumberFormat="1" applyFont="1" applyAlignment="1">
      <alignment horizontal="left"/>
    </xf>
    <xf numFmtId="164" fontId="22" fillId="0" borderId="0" xfId="8" applyNumberFormat="1" applyFont="1" applyBorder="1" applyAlignment="1">
      <alignment horizontal="center" vertical="center"/>
    </xf>
    <xf numFmtId="37" fontId="4" fillId="0" borderId="3" xfId="0" applyFont="1" applyFill="1" applyBorder="1"/>
    <xf numFmtId="37" fontId="4" fillId="0" borderId="1" xfId="0" applyFont="1" applyBorder="1"/>
    <xf numFmtId="37" fontId="4" fillId="0" borderId="3" xfId="0" applyFont="1" applyBorder="1"/>
    <xf numFmtId="164" fontId="4" fillId="0" borderId="23" xfId="8" applyNumberFormat="1" applyFont="1" applyBorder="1" applyAlignment="1">
      <alignment horizontal="center" vertical="center"/>
    </xf>
    <xf numFmtId="37" fontId="12" fillId="0" borderId="0" xfId="0" applyFont="1" applyFill="1" applyAlignment="1" applyProtection="1">
      <alignment horizontal="center"/>
    </xf>
    <xf numFmtId="37" fontId="11" fillId="0" borderId="15" xfId="0" applyFont="1" applyFill="1" applyBorder="1" applyAlignment="1" applyProtection="1">
      <alignment horizontal="right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1" fillId="0" borderId="0" xfId="0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15" fontId="5" fillId="0" borderId="13" xfId="0" applyNumberFormat="1" applyFont="1" applyBorder="1" applyAlignment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167" fontId="5" fillId="0" borderId="14" xfId="8" applyNumberFormat="1" applyFont="1" applyBorder="1" applyAlignment="1">
      <alignment horizontal="center" vertical="center"/>
    </xf>
    <xf numFmtId="167" fontId="5" fillId="0" borderId="10" xfId="8" applyNumberFormat="1" applyFont="1" applyBorder="1" applyAlignment="1">
      <alignment horizontal="center" vertical="center" wrapText="1"/>
    </xf>
    <xf numFmtId="37" fontId="0" fillId="0" borderId="11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Z72"/>
  <sheetViews>
    <sheetView showGridLines="0" showZeros="0" tabSelected="1" zoomScale="90" zoomScaleNormal="90" workbookViewId="0"/>
  </sheetViews>
  <sheetFormatPr baseColWidth="10" defaultColWidth="9.75" defaultRowHeight="15" x14ac:dyDescent="0.25"/>
  <cols>
    <col min="1" max="1" width="8.4140625" style="1" customWidth="1"/>
    <col min="2" max="2" width="3.6640625" style="1" bestFit="1" customWidth="1"/>
    <col min="3" max="3" width="9.9140625" style="1" customWidth="1"/>
    <col min="4" max="4" width="10.33203125" style="1" customWidth="1"/>
    <col min="5" max="5" width="10.6640625" style="1" customWidth="1"/>
    <col min="6" max="6" width="12.25" style="1" customWidth="1"/>
    <col min="7" max="7" width="11.25" style="1" bestFit="1" customWidth="1"/>
    <col min="8" max="8" width="15.58203125" style="1" customWidth="1"/>
    <col min="9" max="9" width="14.33203125" style="1" customWidth="1"/>
    <col min="10" max="10" width="12.9140625" style="1" customWidth="1"/>
    <col min="11" max="11" width="3.33203125" style="1" customWidth="1"/>
    <col min="12" max="13" width="10.75" style="1" customWidth="1"/>
    <col min="14" max="14" width="12.25" style="1" customWidth="1"/>
    <col min="15" max="15" width="11.33203125" style="1" customWidth="1"/>
    <col min="16" max="16" width="15.75" style="1" customWidth="1"/>
    <col min="17" max="18" width="12.75" style="1" customWidth="1"/>
    <col min="19" max="16384" width="9.75" style="1"/>
  </cols>
  <sheetData>
    <row r="1" spans="1:26" s="23" customFormat="1" ht="27.75" customHeight="1" x14ac:dyDescent="0.35">
      <c r="A1" s="17" t="s">
        <v>27</v>
      </c>
      <c r="B1" s="17"/>
      <c r="C1" s="22"/>
      <c r="D1" s="22"/>
      <c r="E1" s="22"/>
      <c r="F1" s="22"/>
      <c r="G1" s="22"/>
      <c r="H1" s="22"/>
      <c r="I1" s="22"/>
      <c r="J1" s="22"/>
      <c r="K1" s="22"/>
      <c r="L1" s="17"/>
      <c r="M1" s="22"/>
      <c r="N1" s="22"/>
      <c r="O1" s="22"/>
      <c r="P1" s="22"/>
      <c r="Q1" s="22"/>
      <c r="R1" s="22"/>
      <c r="S1" s="22"/>
      <c r="T1" s="22"/>
    </row>
    <row r="2" spans="1:26" s="23" customFormat="1" ht="16.5" customHeight="1" x14ac:dyDescent="0.35">
      <c r="A2" s="24"/>
      <c r="B2" s="24"/>
      <c r="C2" s="22"/>
      <c r="D2" s="22"/>
      <c r="E2" s="22"/>
      <c r="F2" s="22"/>
      <c r="G2" s="22"/>
      <c r="H2" s="22"/>
      <c r="I2" s="22"/>
      <c r="J2" s="22"/>
      <c r="K2" s="22"/>
      <c r="L2" s="24"/>
      <c r="M2" s="22"/>
      <c r="N2" s="22"/>
      <c r="O2" s="22"/>
      <c r="P2" s="22"/>
      <c r="Q2" s="22"/>
      <c r="R2" s="22"/>
      <c r="S2" s="22"/>
      <c r="T2" s="22"/>
    </row>
    <row r="3" spans="1:26" s="25" customFormat="1" ht="27" customHeight="1" x14ac:dyDescent="0.45">
      <c r="A3" s="64" t="s">
        <v>21</v>
      </c>
      <c r="B3" s="64"/>
      <c r="C3" s="64"/>
      <c r="D3" s="64"/>
      <c r="E3" s="64"/>
      <c r="F3" s="64"/>
      <c r="G3" s="64"/>
      <c r="H3" s="64"/>
      <c r="I3" s="64"/>
      <c r="J3" s="64"/>
      <c r="K3" s="19"/>
      <c r="L3" s="64" t="s">
        <v>17</v>
      </c>
      <c r="M3" s="64"/>
      <c r="N3" s="64"/>
      <c r="O3" s="64"/>
      <c r="P3" s="64"/>
      <c r="Q3" s="64"/>
      <c r="R3" s="64"/>
      <c r="S3" s="30"/>
      <c r="T3" s="30"/>
    </row>
    <row r="4" spans="1:26" s="25" customFormat="1" ht="13.5" customHeight="1" x14ac:dyDescent="0.45">
      <c r="A4" s="26"/>
      <c r="B4" s="26"/>
      <c r="C4" s="26"/>
      <c r="D4" s="26"/>
      <c r="E4" s="27"/>
      <c r="F4" s="26"/>
      <c r="G4" s="26"/>
      <c r="H4" s="26"/>
      <c r="I4" s="26"/>
      <c r="J4" s="26"/>
      <c r="K4" s="26"/>
      <c r="L4" s="26"/>
      <c r="M4" s="26"/>
      <c r="N4" s="26"/>
      <c r="O4" s="27"/>
      <c r="P4" s="26"/>
      <c r="Q4" s="26"/>
      <c r="R4" s="26"/>
      <c r="S4" s="26"/>
      <c r="T4" s="26"/>
    </row>
    <row r="5" spans="1:26" s="29" customFormat="1" ht="22.5" customHeight="1" x14ac:dyDescent="0.25">
      <c r="A5" s="18" t="s">
        <v>6</v>
      </c>
      <c r="B5" s="18"/>
      <c r="C5" s="28"/>
      <c r="D5" s="28"/>
      <c r="E5" s="28"/>
      <c r="F5" s="28"/>
      <c r="G5" s="28"/>
      <c r="H5" s="65" t="s">
        <v>16</v>
      </c>
      <c r="I5" s="65"/>
      <c r="J5" s="65"/>
      <c r="L5" s="18" t="s">
        <v>6</v>
      </c>
      <c r="M5" s="28"/>
      <c r="N5" s="28"/>
      <c r="O5" s="28"/>
      <c r="P5" s="65" t="s">
        <v>16</v>
      </c>
      <c r="Q5" s="65"/>
      <c r="R5" s="65"/>
    </row>
    <row r="6" spans="1:26" ht="26.25" customHeight="1" x14ac:dyDescent="0.3">
      <c r="A6" s="73" t="s">
        <v>3</v>
      </c>
      <c r="B6" s="74"/>
      <c r="C6" s="75"/>
      <c r="D6" s="76" t="s">
        <v>0</v>
      </c>
      <c r="E6" s="77"/>
      <c r="F6" s="78"/>
      <c r="G6" s="76" t="s">
        <v>1</v>
      </c>
      <c r="H6" s="77"/>
      <c r="I6" s="78"/>
      <c r="J6" s="79" t="s">
        <v>15</v>
      </c>
      <c r="K6" s="2"/>
      <c r="L6" s="66" t="s">
        <v>0</v>
      </c>
      <c r="M6" s="66"/>
      <c r="N6" s="66"/>
      <c r="O6" s="66" t="s">
        <v>1</v>
      </c>
      <c r="P6" s="66"/>
      <c r="Q6" s="66"/>
      <c r="R6" s="67" t="s">
        <v>15</v>
      </c>
    </row>
    <row r="7" spans="1:26" ht="69" customHeight="1" x14ac:dyDescent="0.3">
      <c r="A7" s="8" t="s">
        <v>5</v>
      </c>
      <c r="B7" s="33"/>
      <c r="C7" s="9" t="s">
        <v>4</v>
      </c>
      <c r="D7" s="20" t="s">
        <v>2</v>
      </c>
      <c r="E7" s="21" t="s">
        <v>11</v>
      </c>
      <c r="F7" s="10" t="s">
        <v>13</v>
      </c>
      <c r="G7" s="20" t="s">
        <v>2</v>
      </c>
      <c r="H7" s="11" t="s">
        <v>20</v>
      </c>
      <c r="I7" s="10" t="s">
        <v>14</v>
      </c>
      <c r="J7" s="80"/>
      <c r="K7" s="2"/>
      <c r="L7" s="31" t="s">
        <v>2</v>
      </c>
      <c r="M7" s="31" t="s">
        <v>11</v>
      </c>
      <c r="N7" s="10" t="s">
        <v>13</v>
      </c>
      <c r="O7" s="31" t="s">
        <v>2</v>
      </c>
      <c r="P7" s="32" t="s">
        <v>20</v>
      </c>
      <c r="Q7" s="10" t="s">
        <v>14</v>
      </c>
      <c r="R7" s="68"/>
    </row>
    <row r="8" spans="1:26" ht="19.5" customHeight="1" x14ac:dyDescent="0.3">
      <c r="A8" s="70" t="s">
        <v>22</v>
      </c>
      <c r="B8" s="71"/>
      <c r="C8" s="72"/>
      <c r="D8" s="5"/>
      <c r="E8" s="5"/>
      <c r="F8" s="43"/>
      <c r="G8" s="5"/>
      <c r="H8" s="5"/>
      <c r="I8" s="3"/>
      <c r="J8" s="7"/>
      <c r="K8" s="37"/>
      <c r="L8" s="34"/>
      <c r="M8" s="35"/>
      <c r="N8" s="43"/>
      <c r="O8" s="36"/>
      <c r="P8" s="36"/>
      <c r="Q8" s="3"/>
      <c r="R8" s="7"/>
      <c r="S8" s="15"/>
      <c r="T8" s="15"/>
      <c r="U8" s="15"/>
      <c r="V8" s="15"/>
      <c r="W8" s="15"/>
      <c r="X8" s="15"/>
      <c r="Y8" s="15"/>
      <c r="Z8" s="15"/>
    </row>
    <row r="9" spans="1:26" ht="19.5" customHeight="1" x14ac:dyDescent="0.25">
      <c r="A9" s="4">
        <v>45657</v>
      </c>
      <c r="B9" s="51"/>
      <c r="C9" s="6">
        <v>45670</v>
      </c>
      <c r="D9" s="5">
        <v>3177959.0423442856</v>
      </c>
      <c r="E9" s="5">
        <v>3082987.6695178575</v>
      </c>
      <c r="F9" s="43">
        <f t="shared" ref="F9:F10" si="0">+E9-D9</f>
        <v>-94971.372826428153</v>
      </c>
      <c r="G9" s="5">
        <v>8450659.3016742859</v>
      </c>
      <c r="H9" s="5">
        <v>22104529.539097138</v>
      </c>
      <c r="I9" s="3">
        <f t="shared" ref="I9:I10" si="1">+H9-G9</f>
        <v>13653870.237422852</v>
      </c>
      <c r="J9" s="7">
        <f t="shared" ref="J9:J10" si="2">+I9+F9</f>
        <v>13558898.864596423</v>
      </c>
      <c r="K9" s="37"/>
      <c r="L9" s="34">
        <v>3083013.1398128574</v>
      </c>
      <c r="M9" s="5">
        <v>3082987.6695178575</v>
      </c>
      <c r="N9" s="43">
        <f t="shared" ref="N9:N10" si="3">+M9-L9</f>
        <v>-25.470294999890029</v>
      </c>
      <c r="O9" s="36">
        <v>8242068.1662671436</v>
      </c>
      <c r="P9" s="36">
        <v>22020891.67776886</v>
      </c>
      <c r="Q9" s="3">
        <f t="shared" ref="Q9:Q10" si="4">+P9-O9</f>
        <v>13778823.511501716</v>
      </c>
      <c r="R9" s="7">
        <f t="shared" ref="R9:R10" si="5">+Q9+N9</f>
        <v>13778798.041206717</v>
      </c>
      <c r="S9" s="15"/>
      <c r="T9" s="15"/>
      <c r="U9" s="15"/>
      <c r="V9" s="15"/>
      <c r="W9" s="15"/>
      <c r="X9" s="15"/>
      <c r="Y9" s="15"/>
      <c r="Z9" s="15"/>
    </row>
    <row r="10" spans="1:26" ht="19.5" customHeight="1" x14ac:dyDescent="0.25">
      <c r="A10" s="4">
        <v>45671</v>
      </c>
      <c r="B10" s="51"/>
      <c r="C10" s="6">
        <v>45684</v>
      </c>
      <c r="D10" s="5">
        <v>3202789.1352007142</v>
      </c>
      <c r="E10" s="5">
        <v>3107814.4740928574</v>
      </c>
      <c r="F10" s="43">
        <f t="shared" si="0"/>
        <v>-94974.66110785678</v>
      </c>
      <c r="G10" s="5">
        <v>8448850.904316429</v>
      </c>
      <c r="H10" s="5">
        <v>20534911.769687433</v>
      </c>
      <c r="I10" s="3">
        <f t="shared" si="1"/>
        <v>12086060.865371004</v>
      </c>
      <c r="J10" s="7">
        <f t="shared" si="2"/>
        <v>11991086.204263147</v>
      </c>
      <c r="K10" s="53"/>
      <c r="L10" s="34">
        <v>3107740.7417578571</v>
      </c>
      <c r="M10" s="35">
        <v>3107814.4740928574</v>
      </c>
      <c r="N10" s="43">
        <f t="shared" si="3"/>
        <v>73.732335000298917</v>
      </c>
      <c r="O10" s="36">
        <v>8239992.6338935699</v>
      </c>
      <c r="P10" s="36">
        <v>20451011.205070287</v>
      </c>
      <c r="Q10" s="3">
        <f t="shared" si="4"/>
        <v>12211018.571176717</v>
      </c>
      <c r="R10" s="7">
        <f t="shared" si="5"/>
        <v>12211092.303511716</v>
      </c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5">
      <c r="A11" s="4">
        <v>45685</v>
      </c>
      <c r="B11" s="51"/>
      <c r="C11" s="6">
        <v>45698</v>
      </c>
      <c r="D11" s="5">
        <v>3186437.4929550006</v>
      </c>
      <c r="E11" s="5">
        <v>3090113.7735692854</v>
      </c>
      <c r="F11" s="43">
        <f t="shared" ref="F11" si="6">+E11-D11</f>
        <v>-96323.719385715201</v>
      </c>
      <c r="G11" s="5">
        <v>8448136.2122671418</v>
      </c>
      <c r="H11" s="5">
        <v>19541527.2764</v>
      </c>
      <c r="I11" s="3">
        <f t="shared" ref="I11" si="7">+H11-G11</f>
        <v>11093391.064132858</v>
      </c>
      <c r="J11" s="7">
        <f t="shared" ref="J11" si="8">+I11+F11</f>
        <v>10997067.344747143</v>
      </c>
      <c r="K11" s="53"/>
      <c r="L11" s="34">
        <v>3090094.6816064282</v>
      </c>
      <c r="M11" s="35">
        <v>3090113.7735692854</v>
      </c>
      <c r="N11" s="43">
        <f t="shared" ref="N11" si="9">+M11-L11</f>
        <v>19.091962857171893</v>
      </c>
      <c r="O11" s="36">
        <v>8236839.8723971443</v>
      </c>
      <c r="P11" s="36">
        <v>19456394.664556287</v>
      </c>
      <c r="Q11" s="3">
        <f t="shared" ref="Q11" si="10">+P11-O11</f>
        <v>11219554.792159144</v>
      </c>
      <c r="R11" s="7">
        <f t="shared" ref="R11" si="11">+Q11+N11</f>
        <v>11219573.884122001</v>
      </c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5">
      <c r="A12" s="4">
        <v>45699</v>
      </c>
      <c r="B12" s="51"/>
      <c r="C12" s="6">
        <v>45712</v>
      </c>
      <c r="D12" s="5">
        <v>3224759.6141607137</v>
      </c>
      <c r="E12" s="5">
        <v>3128057.8823042861</v>
      </c>
      <c r="F12" s="43">
        <f t="shared" ref="F12" si="12">+E12-D12</f>
        <v>-96701.731856427621</v>
      </c>
      <c r="G12" s="5">
        <v>8556863.6564228553</v>
      </c>
      <c r="H12" s="5">
        <v>19272159.225376427</v>
      </c>
      <c r="I12" s="3">
        <f t="shared" ref="I12" si="13">+H12-G12</f>
        <v>10715295.568953572</v>
      </c>
      <c r="J12" s="7">
        <f t="shared" ref="J12" si="14">+I12+F12</f>
        <v>10618593.837097144</v>
      </c>
      <c r="K12" s="53"/>
      <c r="L12" s="34">
        <v>3127982.2025114289</v>
      </c>
      <c r="M12" s="35">
        <v>3128057.8823042861</v>
      </c>
      <c r="N12" s="43">
        <f t="shared" ref="N12" si="15">+M12-L12</f>
        <v>75.679792857263237</v>
      </c>
      <c r="O12" s="36">
        <v>8344140.5805650009</v>
      </c>
      <c r="P12" s="36">
        <v>19186962.535280429</v>
      </c>
      <c r="Q12" s="3">
        <f t="shared" ref="Q12" si="16">+P12-O12</f>
        <v>10842821.954715427</v>
      </c>
      <c r="R12" s="7">
        <f t="shared" ref="R12" si="17">+Q12+N12</f>
        <v>10842897.634508284</v>
      </c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5">
      <c r="A13" s="4">
        <v>45713</v>
      </c>
      <c r="B13" s="51"/>
      <c r="C13" s="6">
        <v>45726</v>
      </c>
      <c r="D13" s="5">
        <v>3211584.2434842857</v>
      </c>
      <c r="E13" s="5">
        <v>3108103.2093064287</v>
      </c>
      <c r="F13" s="43">
        <f t="shared" ref="F13:F17" si="18">+E13-D13</f>
        <v>-103481.03417785699</v>
      </c>
      <c r="G13" s="5">
        <v>8578597.2453885712</v>
      </c>
      <c r="H13" s="5">
        <v>20484250.178631</v>
      </c>
      <c r="I13" s="3">
        <f t="shared" ref="I13:I17" si="19">+H13-G13</f>
        <v>11905652.933242429</v>
      </c>
      <c r="J13" s="7">
        <f t="shared" ref="J13:J17" si="20">+I13+F13</f>
        <v>11802171.899064573</v>
      </c>
      <c r="K13" s="53"/>
      <c r="L13" s="34">
        <v>3113675.441854286</v>
      </c>
      <c r="M13" s="35">
        <v>3108103.2093064287</v>
      </c>
      <c r="N13" s="43">
        <f t="shared" ref="N13:N17" si="21">+M13-L13</f>
        <v>-5572.232547857333</v>
      </c>
      <c r="O13" s="36">
        <v>8363634.1779678566</v>
      </c>
      <c r="P13" s="36">
        <v>20397605.479212999</v>
      </c>
      <c r="Q13" s="3">
        <f t="shared" ref="Q13:Q17" si="22">+P13-O13</f>
        <v>12033971.301245142</v>
      </c>
      <c r="R13" s="7">
        <f t="shared" ref="R13:R17" si="23">+Q13+N13</f>
        <v>12028399.068697285</v>
      </c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5">
      <c r="A14" s="4">
        <v>45727</v>
      </c>
      <c r="B14" s="51"/>
      <c r="C14" s="6">
        <v>45740</v>
      </c>
      <c r="D14" s="5">
        <v>3273497.8992542857</v>
      </c>
      <c r="E14" s="5">
        <v>3175386.3555614282</v>
      </c>
      <c r="F14" s="43">
        <f t="shared" ref="F14:F15" si="24">+E14-D14</f>
        <v>-98111.543692857493</v>
      </c>
      <c r="G14" s="5">
        <v>8746186.990970714</v>
      </c>
      <c r="H14" s="5">
        <v>19428717.829307999</v>
      </c>
      <c r="I14" s="3">
        <f t="shared" ref="I14" si="25">+H14-G14</f>
        <v>10682530.838337285</v>
      </c>
      <c r="J14" s="7">
        <f t="shared" ref="J14" si="26">+I14+F14</f>
        <v>10584419.294644428</v>
      </c>
      <c r="K14" s="53"/>
      <c r="L14" s="34">
        <v>3175313.2634250005</v>
      </c>
      <c r="M14" s="35">
        <v>3175386.3555614282</v>
      </c>
      <c r="N14" s="43">
        <f t="shared" ref="N14:N15" si="27">+M14-L14</f>
        <v>73.092136427760124</v>
      </c>
      <c r="O14" s="36">
        <v>8530709.8016892858</v>
      </c>
      <c r="P14" s="36">
        <v>19343210.678209428</v>
      </c>
      <c r="Q14" s="3">
        <f t="shared" ref="Q14" si="28">+P14-O14</f>
        <v>10812500.876520142</v>
      </c>
      <c r="R14" s="7">
        <f t="shared" ref="R14" si="29">+Q14+N14</f>
        <v>10812573.96865657</v>
      </c>
      <c r="S14" s="15"/>
      <c r="T14" s="15"/>
      <c r="U14" s="15"/>
      <c r="V14" s="15"/>
      <c r="W14" s="15"/>
      <c r="X14" s="15"/>
      <c r="Y14" s="15"/>
      <c r="Z14" s="15"/>
    </row>
    <row r="15" spans="1:26" ht="19.5" customHeight="1" x14ac:dyDescent="0.25">
      <c r="A15" s="4">
        <v>45741</v>
      </c>
      <c r="B15" s="51"/>
      <c r="C15" s="6">
        <v>45754</v>
      </c>
      <c r="D15" s="5">
        <v>3234173.2076685713</v>
      </c>
      <c r="E15" s="5">
        <v>3136870.745095714</v>
      </c>
      <c r="F15" s="43">
        <f t="shared" si="24"/>
        <v>-97302.462572857272</v>
      </c>
      <c r="G15" s="5">
        <v>8580459.3089407142</v>
      </c>
      <c r="H15" s="5">
        <v>19065162.311056428</v>
      </c>
      <c r="I15" s="3">
        <f t="shared" ref="I15" si="30">+H15-G15</f>
        <v>10484703.002115713</v>
      </c>
      <c r="J15" s="7">
        <f t="shared" ref="J15" si="31">+I15+F15</f>
        <v>10387400.539542856</v>
      </c>
      <c r="K15" s="53"/>
      <c r="L15" s="34">
        <v>3136809.8307785718</v>
      </c>
      <c r="M15" s="35">
        <v>3136870.745095714</v>
      </c>
      <c r="N15" s="43">
        <f t="shared" si="27"/>
        <v>60.914317142218351</v>
      </c>
      <c r="O15" s="36">
        <v>8366384.6549564293</v>
      </c>
      <c r="P15" s="36">
        <v>18978155.065527856</v>
      </c>
      <c r="Q15" s="3">
        <f t="shared" ref="Q15" si="32">+P15-O15</f>
        <v>10611770.410571426</v>
      </c>
      <c r="R15" s="7">
        <f t="shared" ref="R15" si="33">+Q15+N15</f>
        <v>10611831.324888568</v>
      </c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5">
      <c r="A16" s="4">
        <v>45755</v>
      </c>
      <c r="B16" s="51"/>
      <c r="C16" s="6">
        <v>45768</v>
      </c>
      <c r="D16" s="5">
        <v>3281462.425164286</v>
      </c>
      <c r="E16" s="5">
        <v>3183348.6262628576</v>
      </c>
      <c r="F16" s="43">
        <f t="shared" si="18"/>
        <v>-98113.798901428469</v>
      </c>
      <c r="G16" s="34">
        <v>8643832.3284871448</v>
      </c>
      <c r="H16" s="35">
        <v>19240949.181874145</v>
      </c>
      <c r="I16" s="3">
        <f t="shared" si="19"/>
        <v>10597116.853387</v>
      </c>
      <c r="J16" s="7">
        <f t="shared" si="20"/>
        <v>10499003.054485571</v>
      </c>
      <c r="K16" s="53"/>
      <c r="L16" s="34">
        <v>3183279.2743085721</v>
      </c>
      <c r="M16" s="35">
        <v>3183348.6262628576</v>
      </c>
      <c r="N16" s="43">
        <f t="shared" si="21"/>
        <v>69.35195428552106</v>
      </c>
      <c r="O16" s="36">
        <v>8426524.3668585718</v>
      </c>
      <c r="P16" s="36">
        <v>19319189.889914427</v>
      </c>
      <c r="Q16" s="3">
        <f t="shared" si="22"/>
        <v>10892665.523055855</v>
      </c>
      <c r="R16" s="7">
        <f t="shared" si="23"/>
        <v>10892734.87501014</v>
      </c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5">
      <c r="A17" s="4">
        <v>45769</v>
      </c>
      <c r="B17" s="51"/>
      <c r="C17" s="6">
        <v>45782</v>
      </c>
      <c r="D17" s="5">
        <v>3219314.4084400004</v>
      </c>
      <c r="E17" s="5">
        <v>3121995.8706864277</v>
      </c>
      <c r="F17" s="43">
        <f t="shared" si="18"/>
        <v>-97318.537753572688</v>
      </c>
      <c r="G17" s="5">
        <v>8611096.5970707145</v>
      </c>
      <c r="H17" s="5">
        <v>15877808.157264858</v>
      </c>
      <c r="I17" s="3">
        <f t="shared" si="19"/>
        <v>7266711.560194144</v>
      </c>
      <c r="J17" s="7">
        <f t="shared" si="20"/>
        <v>7169393.0224405713</v>
      </c>
      <c r="K17" s="53"/>
      <c r="L17" s="34">
        <v>3122000.8930550003</v>
      </c>
      <c r="M17" s="35">
        <v>3121995.8706864277</v>
      </c>
      <c r="N17" s="43">
        <f t="shared" si="21"/>
        <v>-5.0223685726523399</v>
      </c>
      <c r="O17" s="36">
        <v>8395642.3899757136</v>
      </c>
      <c r="P17" s="36">
        <v>15834343.786352426</v>
      </c>
      <c r="Q17" s="3">
        <f t="shared" si="22"/>
        <v>7438701.3963767122</v>
      </c>
      <c r="R17" s="7">
        <f t="shared" si="23"/>
        <v>7438696.3740081396</v>
      </c>
      <c r="S17" s="15"/>
      <c r="T17" s="15"/>
      <c r="U17" s="15"/>
      <c r="V17" s="15"/>
      <c r="W17" s="15"/>
      <c r="X17" s="15"/>
      <c r="Y17" s="15"/>
      <c r="Z17" s="15"/>
    </row>
    <row r="18" spans="1:26" ht="19.5" customHeight="1" x14ac:dyDescent="0.25">
      <c r="A18" s="4">
        <v>45783</v>
      </c>
      <c r="B18" s="51"/>
      <c r="C18" s="6">
        <v>45796</v>
      </c>
      <c r="D18" s="5">
        <v>3137720.5603635712</v>
      </c>
      <c r="E18" s="5">
        <v>3039110.7660864289</v>
      </c>
      <c r="F18" s="43">
        <f t="shared" ref="F18" si="34">+E18-D18</f>
        <v>-98609.794277142268</v>
      </c>
      <c r="G18" s="34">
        <v>8522287.848584285</v>
      </c>
      <c r="H18" s="35">
        <v>14033201.553983429</v>
      </c>
      <c r="I18" s="3">
        <f t="shared" ref="I18" si="35">+H18-G18</f>
        <v>5510913.7053991444</v>
      </c>
      <c r="J18" s="7">
        <f t="shared" ref="J18" si="36">+I18+F18</f>
        <v>5412303.9111220017</v>
      </c>
      <c r="K18" s="53"/>
      <c r="L18" s="34">
        <v>3039044.8052535714</v>
      </c>
      <c r="M18" s="35">
        <v>3039110.7660864289</v>
      </c>
      <c r="N18" s="43">
        <f t="shared" ref="N18" si="37">+M18-L18</f>
        <v>65.960832857526839</v>
      </c>
      <c r="O18" s="36">
        <v>8304261.8301664283</v>
      </c>
      <c r="P18" s="36">
        <v>13989651.395464716</v>
      </c>
      <c r="Q18" s="3">
        <f t="shared" ref="Q18" si="38">+P18-O18</f>
        <v>5685389.5652982881</v>
      </c>
      <c r="R18" s="7">
        <f t="shared" ref="R18" si="39">+Q18+N18</f>
        <v>5685455.5261311457</v>
      </c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5">
      <c r="A19" s="4">
        <v>45797</v>
      </c>
      <c r="B19" s="51"/>
      <c r="C19" s="6">
        <v>45810</v>
      </c>
      <c r="D19" s="5">
        <v>3072426.6978242854</v>
      </c>
      <c r="E19" s="5">
        <v>2973641.6463735723</v>
      </c>
      <c r="F19" s="43">
        <f t="shared" ref="F19" si="40">+E19-D19</f>
        <v>-98785.051450713072</v>
      </c>
      <c r="G19" s="34">
        <v>8349926.8087221403</v>
      </c>
      <c r="H19" s="35">
        <v>13135732.625030426</v>
      </c>
      <c r="I19" s="3">
        <f t="shared" ref="I19" si="41">+H19-G19</f>
        <v>4785805.816308286</v>
      </c>
      <c r="J19" s="7">
        <f t="shared" ref="J19" si="42">+I19+F19</f>
        <v>4687020.7648575734</v>
      </c>
      <c r="K19" s="53"/>
      <c r="L19" s="34">
        <v>2973633.184797857</v>
      </c>
      <c r="M19" s="35">
        <v>2973641.6463735723</v>
      </c>
      <c r="N19" s="43">
        <f t="shared" ref="N19" si="43">+M19-L19</f>
        <v>8.4615757153369486</v>
      </c>
      <c r="O19" s="36">
        <v>8132257.7046671426</v>
      </c>
      <c r="P19" s="36">
        <v>13091883.824065143</v>
      </c>
      <c r="Q19" s="3">
        <f t="shared" ref="Q19" si="44">+P19-O19</f>
        <v>4959626.1193980007</v>
      </c>
      <c r="R19" s="7">
        <f t="shared" ref="R19" si="45">+Q19+N19</f>
        <v>4959634.5809737165</v>
      </c>
      <c r="S19" s="15"/>
      <c r="T19" s="15"/>
      <c r="U19" s="15"/>
      <c r="V19" s="15"/>
      <c r="W19" s="15"/>
      <c r="X19" s="15"/>
      <c r="Y19" s="15"/>
      <c r="Z19" s="15"/>
    </row>
    <row r="20" spans="1:26" ht="19.5" customHeight="1" x14ac:dyDescent="0.25">
      <c r="A20" s="4">
        <v>45811</v>
      </c>
      <c r="B20" s="51"/>
      <c r="C20" s="6">
        <v>45824</v>
      </c>
      <c r="D20" s="5">
        <v>3092429.4511242853</v>
      </c>
      <c r="E20" s="5">
        <v>2992301.7560421424</v>
      </c>
      <c r="F20" s="43">
        <f t="shared" ref="F20:F23" si="46">+E20-D20</f>
        <v>-100127.69508214295</v>
      </c>
      <c r="G20" s="34">
        <v>8410661.2665142845</v>
      </c>
      <c r="H20" s="35">
        <v>13512908.117816571</v>
      </c>
      <c r="I20" s="3">
        <f t="shared" ref="I20" si="47">+H20-G20</f>
        <v>5102246.8513022866</v>
      </c>
      <c r="J20" s="7">
        <f t="shared" ref="J20" si="48">+I20+F20</f>
        <v>5002119.1562201437</v>
      </c>
      <c r="K20" s="53"/>
      <c r="L20" s="34">
        <v>2992229.4124271427</v>
      </c>
      <c r="M20" s="35">
        <v>2992301.7560421424</v>
      </c>
      <c r="N20" s="43">
        <f t="shared" ref="N20:N22" si="49">+M20-L20</f>
        <v>72.343614999670535</v>
      </c>
      <c r="O20" s="36">
        <v>8190281.6416721428</v>
      </c>
      <c r="P20" s="36">
        <v>13468836.40742057</v>
      </c>
      <c r="Q20" s="3">
        <f t="shared" ref="Q20" si="50">+P20-O20</f>
        <v>5278554.7657484272</v>
      </c>
      <c r="R20" s="7">
        <f t="shared" ref="R20" si="51">+Q20+N20</f>
        <v>5278627.1093634274</v>
      </c>
      <c r="S20" s="15"/>
      <c r="T20" s="15"/>
      <c r="U20" s="15"/>
      <c r="V20" s="15"/>
      <c r="W20" s="15"/>
      <c r="X20" s="15"/>
      <c r="Y20" s="15"/>
      <c r="Z20" s="15"/>
    </row>
    <row r="21" spans="1:26" ht="19.5" customHeight="1" x14ac:dyDescent="0.25">
      <c r="A21" s="4">
        <v>45825</v>
      </c>
      <c r="B21" s="51">
        <v>-2</v>
      </c>
      <c r="C21" s="6">
        <v>45838</v>
      </c>
      <c r="D21" s="34">
        <v>3075390.6100807153</v>
      </c>
      <c r="E21" s="5">
        <v>2975187.8461514292</v>
      </c>
      <c r="F21" s="43">
        <f t="shared" si="46"/>
        <v>-100202.76392928604</v>
      </c>
      <c r="G21" s="34">
        <v>8404873.3810507134</v>
      </c>
      <c r="H21" s="35">
        <v>11176949.499598429</v>
      </c>
      <c r="I21" s="3">
        <f t="shared" ref="I21:I22" si="52">+H21-G21</f>
        <v>2772076.1185477152</v>
      </c>
      <c r="J21" s="7">
        <f t="shared" ref="J21:J22" si="53">+I21+F21</f>
        <v>2671873.3546184292</v>
      </c>
      <c r="K21" s="53"/>
      <c r="L21" s="34">
        <v>2975135.8403142863</v>
      </c>
      <c r="M21" s="35">
        <v>2975187.8461514292</v>
      </c>
      <c r="N21" s="43">
        <f t="shared" si="49"/>
        <v>52.00583714293316</v>
      </c>
      <c r="O21" s="36">
        <v>8184221.9270114284</v>
      </c>
      <c r="P21" s="60">
        <v>11132443.499819143</v>
      </c>
      <c r="Q21" s="3">
        <f t="shared" ref="Q21:Q22" si="54">+P21-O21</f>
        <v>2948221.5728077143</v>
      </c>
      <c r="R21" s="7">
        <f t="shared" ref="R21:R22" si="55">+Q21+N21</f>
        <v>2948273.5786448573</v>
      </c>
      <c r="S21" s="15"/>
      <c r="T21" s="15"/>
      <c r="U21" s="15"/>
      <c r="V21" s="15"/>
      <c r="W21" s="15"/>
      <c r="X21" s="15"/>
      <c r="Y21" s="15"/>
      <c r="Z21" s="15"/>
    </row>
    <row r="22" spans="1:26" ht="19.5" customHeight="1" x14ac:dyDescent="0.25">
      <c r="A22" s="4">
        <v>45839</v>
      </c>
      <c r="B22" s="51"/>
      <c r="C22" s="6">
        <v>45852</v>
      </c>
      <c r="D22" s="34">
        <v>3057481.5339557142</v>
      </c>
      <c r="E22" s="5">
        <v>2955715.7049271432</v>
      </c>
      <c r="F22" s="43">
        <f t="shared" si="46"/>
        <v>-101765.82902857102</v>
      </c>
      <c r="G22" s="34">
        <v>8394895.2530085724</v>
      </c>
      <c r="H22" s="35">
        <v>13033531.156281715</v>
      </c>
      <c r="I22" s="3">
        <f t="shared" si="52"/>
        <v>4638635.9032731429</v>
      </c>
      <c r="J22" s="7">
        <f t="shared" si="53"/>
        <v>4536870.0742445718</v>
      </c>
      <c r="K22" s="53"/>
      <c r="L22" s="34">
        <v>2955644.6786378571</v>
      </c>
      <c r="M22" s="35">
        <v>2955715.7049271432</v>
      </c>
      <c r="N22" s="43">
        <f t="shared" si="49"/>
        <v>71.026289286091924</v>
      </c>
      <c r="O22" s="36">
        <v>8171517.0108007137</v>
      </c>
      <c r="P22" s="60">
        <v>12989036.185149286</v>
      </c>
      <c r="Q22" s="3">
        <f t="shared" si="54"/>
        <v>4817519.1743485723</v>
      </c>
      <c r="R22" s="7">
        <f t="shared" si="55"/>
        <v>4817590.2006378584</v>
      </c>
      <c r="S22" s="15"/>
      <c r="T22" s="15"/>
      <c r="U22" s="15"/>
      <c r="V22" s="15"/>
      <c r="W22" s="15"/>
      <c r="X22" s="15"/>
      <c r="Y22" s="15"/>
      <c r="Z22" s="15"/>
    </row>
    <row r="23" spans="1:26" ht="19.5" customHeight="1" x14ac:dyDescent="0.25">
      <c r="A23" s="4">
        <v>45853</v>
      </c>
      <c r="B23" s="51"/>
      <c r="C23" s="6">
        <v>45866</v>
      </c>
      <c r="D23" s="5">
        <v>3051790.4915657141</v>
      </c>
      <c r="E23" s="5">
        <v>2950939.4341092855</v>
      </c>
      <c r="F23" s="43">
        <f t="shared" si="46"/>
        <v>-100851.05745642865</v>
      </c>
      <c r="G23" s="34">
        <v>8449869.9436857142</v>
      </c>
      <c r="H23" s="35">
        <v>12148907.064126143</v>
      </c>
      <c r="I23" s="3">
        <f t="shared" ref="I23:I24" si="56">+H23-G23</f>
        <v>3699037.1204404291</v>
      </c>
      <c r="J23" s="7">
        <f t="shared" ref="J23:J24" si="57">+I23+F23</f>
        <v>3598186.0629840004</v>
      </c>
      <c r="K23" s="53"/>
      <c r="L23" s="34">
        <v>2950873.1596521433</v>
      </c>
      <c r="M23" s="35">
        <v>2950939.4341092855</v>
      </c>
      <c r="N23" s="43">
        <f t="shared" ref="N23:N24" si="58">+M23-L23</f>
        <v>66.274457142222673</v>
      </c>
      <c r="O23" s="36">
        <v>8228045.0515921423</v>
      </c>
      <c r="P23" s="60">
        <v>12104403.087484285</v>
      </c>
      <c r="Q23" s="3">
        <f t="shared" ref="Q23:Q24" si="59">+P23-O23</f>
        <v>3876358.0358921429</v>
      </c>
      <c r="R23" s="7">
        <f t="shared" ref="R23:R24" si="60">+Q23+N23</f>
        <v>3876424.3103492851</v>
      </c>
      <c r="S23" s="15"/>
      <c r="T23" s="15"/>
      <c r="U23" s="15"/>
      <c r="V23" s="15"/>
      <c r="W23" s="15"/>
      <c r="X23" s="15"/>
      <c r="Y23" s="15"/>
      <c r="Z23" s="15"/>
    </row>
    <row r="24" spans="1:26" ht="19.5" customHeight="1" x14ac:dyDescent="0.25">
      <c r="A24" s="4">
        <v>45867</v>
      </c>
      <c r="B24" s="51"/>
      <c r="C24" s="6">
        <v>45880</v>
      </c>
      <c r="D24" s="34">
        <v>3021585.5128800003</v>
      </c>
      <c r="E24" s="5">
        <v>2919568.6612278582</v>
      </c>
      <c r="F24" s="43">
        <f t="shared" ref="F24:F25" si="61">+E24-D24</f>
        <v>-102016.85165214213</v>
      </c>
      <c r="G24" s="34">
        <v>8430202.9692657143</v>
      </c>
      <c r="H24" s="35">
        <v>14825598.669960143</v>
      </c>
      <c r="I24" s="3">
        <f t="shared" si="56"/>
        <v>6395395.7006944288</v>
      </c>
      <c r="J24" s="7">
        <f t="shared" si="57"/>
        <v>6293378.8490422871</v>
      </c>
      <c r="K24" s="53"/>
      <c r="L24" s="34">
        <v>2919571.8649850003</v>
      </c>
      <c r="M24" s="35">
        <v>2919568.6612278582</v>
      </c>
      <c r="N24" s="43">
        <f t="shared" si="58"/>
        <v>-3.2037571421824396</v>
      </c>
      <c r="O24" s="36">
        <v>8206118.6514864294</v>
      </c>
      <c r="P24" s="60">
        <v>13081199.170074428</v>
      </c>
      <c r="Q24" s="3">
        <f t="shared" si="59"/>
        <v>4875080.5185879981</v>
      </c>
      <c r="R24" s="7">
        <f t="shared" si="60"/>
        <v>4875077.3148308564</v>
      </c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5">
      <c r="A25" s="4">
        <v>45881</v>
      </c>
      <c r="B25" s="51"/>
      <c r="C25" s="6">
        <v>45894</v>
      </c>
      <c r="D25" s="5">
        <v>3046885.9162192857</v>
      </c>
      <c r="E25" s="5">
        <v>2945543.0519735715</v>
      </c>
      <c r="F25" s="43">
        <f t="shared" si="61"/>
        <v>-101342.86424571415</v>
      </c>
      <c r="G25" s="34">
        <v>8545319.7347071432</v>
      </c>
      <c r="H25" s="35">
        <v>15766864.838228425</v>
      </c>
      <c r="I25" s="3">
        <f t="shared" ref="I25:I26" si="62">+H25-G25</f>
        <v>7221545.1035212819</v>
      </c>
      <c r="J25" s="7">
        <f t="shared" ref="J25:J26" si="63">+I25+F25</f>
        <v>7120202.2392755672</v>
      </c>
      <c r="K25" s="53"/>
      <c r="L25" s="34">
        <v>2945472.6388249998</v>
      </c>
      <c r="M25" s="35">
        <v>2945543.0519735715</v>
      </c>
      <c r="N25" s="43">
        <f t="shared" ref="N25:N26" si="64">+M25-L25</f>
        <v>70.413148571737111</v>
      </c>
      <c r="O25" s="36">
        <v>8322365.1452028584</v>
      </c>
      <c r="P25" s="60">
        <v>14007592.630468288</v>
      </c>
      <c r="Q25" s="3">
        <f t="shared" ref="Q25:Q26" si="65">+P25-O25</f>
        <v>5685227.4852654301</v>
      </c>
      <c r="R25" s="7">
        <f t="shared" ref="R25:R26" si="66">+Q25+N25</f>
        <v>5685297.8984140018</v>
      </c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5">
      <c r="A26" s="4">
        <v>45895</v>
      </c>
      <c r="B26" s="51"/>
      <c r="C26" s="6">
        <v>45908</v>
      </c>
      <c r="D26" s="34">
        <v>3054296.7638114286</v>
      </c>
      <c r="E26" s="5">
        <v>2951733.641129286</v>
      </c>
      <c r="F26" s="43">
        <f t="shared" ref="F26:F27" si="67">+E26-D26</f>
        <v>-102563.12268214254</v>
      </c>
      <c r="G26" s="34">
        <v>8647429.7132942863</v>
      </c>
      <c r="H26" s="35">
        <v>17336474.817132719</v>
      </c>
      <c r="I26" s="3">
        <f t="shared" si="62"/>
        <v>8689045.1038384326</v>
      </c>
      <c r="J26" s="7">
        <f t="shared" si="63"/>
        <v>8586481.9811562896</v>
      </c>
      <c r="K26" s="53"/>
      <c r="L26" s="34">
        <v>2951713.2430935712</v>
      </c>
      <c r="M26" s="35">
        <v>2951733.641129286</v>
      </c>
      <c r="N26" s="43">
        <f t="shared" si="64"/>
        <v>20.398035714868456</v>
      </c>
      <c r="O26" s="36">
        <v>8422082.2675271444</v>
      </c>
      <c r="P26" s="60">
        <v>15535161.16680414</v>
      </c>
      <c r="Q26" s="3">
        <f t="shared" si="65"/>
        <v>7113078.899276996</v>
      </c>
      <c r="R26" s="7">
        <f t="shared" si="66"/>
        <v>7113099.2973127104</v>
      </c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5">
      <c r="A27" s="4">
        <v>45909</v>
      </c>
      <c r="B27" s="51"/>
      <c r="C27" s="6">
        <v>45922</v>
      </c>
      <c r="D27" s="5">
        <v>3114837.099467143</v>
      </c>
      <c r="E27" s="5">
        <v>3011945.1318964288</v>
      </c>
      <c r="F27" s="43">
        <f t="shared" si="67"/>
        <v>-102891.96757071419</v>
      </c>
      <c r="G27" s="34">
        <v>8840615.4417599998</v>
      </c>
      <c r="H27" s="35">
        <v>18427460.996786714</v>
      </c>
      <c r="I27" s="3">
        <f t="shared" ref="I27" si="68">+H27-G27</f>
        <v>9586845.5550267138</v>
      </c>
      <c r="J27" s="7">
        <f t="shared" ref="J27" si="69">+I27+F27</f>
        <v>9483953.5874559991</v>
      </c>
      <c r="K27" s="53"/>
      <c r="L27" s="34">
        <v>3011872.2845142861</v>
      </c>
      <c r="M27" s="35">
        <v>3011945.1318964288</v>
      </c>
      <c r="N27" s="43">
        <f t="shared" ref="N27" si="70">+M27-L27</f>
        <v>72.847382142674178</v>
      </c>
      <c r="O27" s="36">
        <v>8614586.5982985701</v>
      </c>
      <c r="P27" s="60">
        <v>16615461.916961998</v>
      </c>
      <c r="Q27" s="3">
        <f t="shared" ref="Q27" si="71">+P27-O27</f>
        <v>8000875.3186634276</v>
      </c>
      <c r="R27" s="7">
        <f t="shared" ref="R27" si="72">+Q27+N27</f>
        <v>8000948.1660455707</v>
      </c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5">
      <c r="A28" s="4">
        <v>45923</v>
      </c>
      <c r="B28" s="51"/>
      <c r="C28" s="6">
        <v>45936</v>
      </c>
      <c r="D28" s="5">
        <v>3117614.1255178568</v>
      </c>
      <c r="E28" s="5">
        <v>3013735.561414286</v>
      </c>
      <c r="F28" s="43">
        <f t="shared" ref="F28:F32" si="73">+E28-D28</f>
        <v>-103878.56410357077</v>
      </c>
      <c r="G28" s="34">
        <v>8800834.224317858</v>
      </c>
      <c r="H28" s="35">
        <v>18742576.21760086</v>
      </c>
      <c r="I28" s="3">
        <f t="shared" ref="I28:I29" si="74">+H28-G28</f>
        <v>9941741.9932830017</v>
      </c>
      <c r="J28" s="7">
        <f t="shared" ref="J28:J29" si="75">+I28+F28</f>
        <v>9837863.42917943</v>
      </c>
      <c r="K28" s="53"/>
      <c r="L28" s="34">
        <v>3013759.9504821426</v>
      </c>
      <c r="M28" s="35">
        <v>3013735.561414286</v>
      </c>
      <c r="N28" s="43">
        <f t="shared" ref="N28:N29" si="76">+M28-L28</f>
        <v>-24.38906785659492</v>
      </c>
      <c r="O28" s="36">
        <v>8573229.6554657146</v>
      </c>
      <c r="P28" s="60">
        <v>18651170.369575713</v>
      </c>
      <c r="Q28" s="3">
        <f t="shared" ref="Q28:Q29" si="77">+P28-O28</f>
        <v>10077940.714109998</v>
      </c>
      <c r="R28" s="7">
        <f t="shared" ref="R28:R29" si="78">+Q28+N28</f>
        <v>10077916.325042142</v>
      </c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5">
      <c r="A29" s="4">
        <f t="shared" ref="A29:A30" si="79">+C28+1</f>
        <v>45937</v>
      </c>
      <c r="B29" s="51"/>
      <c r="C29" s="6">
        <f t="shared" ref="C29:C37" si="80">+C28+14</f>
        <v>45950</v>
      </c>
      <c r="D29" s="5">
        <v>3207939.5614557145</v>
      </c>
      <c r="E29" s="5">
        <v>3100066.4941985714</v>
      </c>
      <c r="F29" s="43">
        <f t="shared" si="73"/>
        <v>-107873.06725714309</v>
      </c>
      <c r="G29" s="34">
        <v>8893724.5542671438</v>
      </c>
      <c r="H29" s="35">
        <v>20426939.626624856</v>
      </c>
      <c r="I29" s="3">
        <f t="shared" si="74"/>
        <v>11533215.072357712</v>
      </c>
      <c r="J29" s="7">
        <f t="shared" si="75"/>
        <v>11425342.005100569</v>
      </c>
      <c r="K29" s="53"/>
      <c r="L29" s="34">
        <v>3099991.5707378574</v>
      </c>
      <c r="M29" s="35">
        <v>3100066.4941985714</v>
      </c>
      <c r="N29" s="43">
        <f t="shared" si="76"/>
        <v>74.923460714053363</v>
      </c>
      <c r="O29" s="36">
        <v>8657928.8452799991</v>
      </c>
      <c r="P29" s="60">
        <v>20325249.34807143</v>
      </c>
      <c r="Q29" s="3">
        <f t="shared" si="77"/>
        <v>11667320.502791431</v>
      </c>
      <c r="R29" s="7">
        <f t="shared" si="78"/>
        <v>11667395.426252145</v>
      </c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5">
      <c r="A30" s="4">
        <f t="shared" si="79"/>
        <v>45951</v>
      </c>
      <c r="B30" s="51"/>
      <c r="C30" s="6">
        <f t="shared" si="80"/>
        <v>45964</v>
      </c>
      <c r="D30" s="5">
        <v>3210657.8348907144</v>
      </c>
      <c r="E30" s="5">
        <v>3088944.0479464293</v>
      </c>
      <c r="F30" s="43">
        <f t="shared" si="73"/>
        <v>-121713.78694428504</v>
      </c>
      <c r="G30" s="5">
        <v>8900793.5198064279</v>
      </c>
      <c r="H30" s="5">
        <v>19342562.147396147</v>
      </c>
      <c r="I30" s="3">
        <f t="shared" ref="I30:I32" si="81">+H30-G30</f>
        <v>10441768.627589719</v>
      </c>
      <c r="J30" s="7">
        <f t="shared" ref="J30:J32" si="82">+I30+F30</f>
        <v>10320054.840645434</v>
      </c>
      <c r="K30" s="37"/>
      <c r="L30" s="34">
        <v>3088929.259277143</v>
      </c>
      <c r="M30" s="35">
        <v>3088944.0479464293</v>
      </c>
      <c r="N30" s="43">
        <f t="shared" ref="N30:N32" si="83">+M30-L30</f>
        <v>14.788669286295772</v>
      </c>
      <c r="O30" s="36">
        <v>8639880.2576800007</v>
      </c>
      <c r="P30" s="60">
        <v>19239660.604685001</v>
      </c>
      <c r="Q30" s="3">
        <f t="shared" ref="Q30:Q32" si="84">+P30-O30</f>
        <v>10599780.347005</v>
      </c>
      <c r="R30" s="7">
        <f t="shared" ref="R30:R32" si="85">+Q30+N30</f>
        <v>10599795.135674287</v>
      </c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5">
      <c r="A31" s="4">
        <f t="shared" ref="A31:A32" si="86">+C30+1</f>
        <v>45965</v>
      </c>
      <c r="B31" s="51"/>
      <c r="C31" s="6">
        <f t="shared" si="80"/>
        <v>45978</v>
      </c>
      <c r="D31" s="5">
        <v>3261674.1819042857</v>
      </c>
      <c r="E31" s="5">
        <v>3141691.9550142856</v>
      </c>
      <c r="F31" s="43">
        <f t="shared" si="73"/>
        <v>-119982.22689000005</v>
      </c>
      <c r="G31" s="5">
        <v>8991898.3211900014</v>
      </c>
      <c r="H31" s="5">
        <v>20909006.739346426</v>
      </c>
      <c r="I31" s="3">
        <f t="shared" si="81"/>
        <v>11917108.418156425</v>
      </c>
      <c r="J31" s="7">
        <f t="shared" si="82"/>
        <v>11797126.191266425</v>
      </c>
      <c r="K31" s="37"/>
      <c r="L31" s="34">
        <v>3143529.788333572</v>
      </c>
      <c r="M31" s="35">
        <v>3141691.9550142856</v>
      </c>
      <c r="N31" s="43">
        <f t="shared" si="83"/>
        <v>-1837.8333192863502</v>
      </c>
      <c r="O31" s="36">
        <v>8738144.8672721423</v>
      </c>
      <c r="P31" s="60">
        <v>20807974.010612715</v>
      </c>
      <c r="Q31" s="3">
        <f t="shared" si="84"/>
        <v>12069829.143340573</v>
      </c>
      <c r="R31" s="7">
        <f t="shared" si="85"/>
        <v>12067991.310021287</v>
      </c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5">
      <c r="A32" s="4">
        <f t="shared" si="86"/>
        <v>45979</v>
      </c>
      <c r="B32" s="51"/>
      <c r="C32" s="6">
        <f t="shared" si="80"/>
        <v>45992</v>
      </c>
      <c r="D32" s="5">
        <v>3249715.2315099998</v>
      </c>
      <c r="E32" s="5">
        <v>3132029.7282428602</v>
      </c>
      <c r="F32" s="43">
        <f t="shared" si="73"/>
        <v>-117685.50326713966</v>
      </c>
      <c r="G32" s="5">
        <v>8963447.4974378608</v>
      </c>
      <c r="H32" s="5">
        <v>19139052.360704899</v>
      </c>
      <c r="I32" s="3">
        <f t="shared" si="81"/>
        <v>10175604.863267038</v>
      </c>
      <c r="J32" s="7">
        <f t="shared" si="82"/>
        <v>10057919.359999899</v>
      </c>
      <c r="K32" s="37"/>
      <c r="L32" s="34">
        <v>3132006.1575200004</v>
      </c>
      <c r="M32" s="35">
        <v>3132029.7282428569</v>
      </c>
      <c r="N32" s="43">
        <f t="shared" si="83"/>
        <v>23.570722856558859</v>
      </c>
      <c r="O32" s="61">
        <v>8710675.4620528575</v>
      </c>
      <c r="P32" s="62">
        <v>19037639.923916288</v>
      </c>
      <c r="Q32" s="3">
        <f t="shared" si="84"/>
        <v>10326964.46186343</v>
      </c>
      <c r="R32" s="7">
        <f t="shared" si="85"/>
        <v>10326988.032586288</v>
      </c>
      <c r="S32" s="15"/>
      <c r="T32" s="15"/>
      <c r="U32" s="15"/>
      <c r="V32" s="15"/>
      <c r="W32" s="15"/>
      <c r="X32" s="15"/>
      <c r="Y32" s="15"/>
      <c r="Z32" s="15"/>
    </row>
    <row r="33" spans="1:26" ht="19.5" customHeight="1" x14ac:dyDescent="0.25">
      <c r="A33" s="4">
        <f t="shared" ref="A33:A34" si="87">+C32+1</f>
        <v>45993</v>
      </c>
      <c r="B33" s="51"/>
      <c r="C33" s="6">
        <f t="shared" si="80"/>
        <v>46006</v>
      </c>
      <c r="D33" s="5">
        <v>3306782.5431121425</v>
      </c>
      <c r="E33" s="5">
        <v>3188159.3307464286</v>
      </c>
      <c r="F33" s="43">
        <f t="shared" ref="F33:F34" si="88">+E33-D33</f>
        <v>-118623.2123657139</v>
      </c>
      <c r="G33" s="5">
        <v>9101606.1248392854</v>
      </c>
      <c r="H33" s="5">
        <v>20974473.753214572</v>
      </c>
      <c r="I33" s="3">
        <f t="shared" ref="I33:I34" si="89">+H33-G33</f>
        <v>11872867.628375286</v>
      </c>
      <c r="J33" s="7">
        <f t="shared" ref="J33:J34" si="90">+I33+F33</f>
        <v>11754244.416009571</v>
      </c>
      <c r="K33" s="37"/>
      <c r="L33" s="34">
        <v>3188047.4293478574</v>
      </c>
      <c r="M33" s="35">
        <v>3188159.3307464286</v>
      </c>
      <c r="N33" s="43">
        <f t="shared" ref="N33:N34" si="91">+M33-L33</f>
        <v>111.90139857120812</v>
      </c>
      <c r="O33" s="36">
        <v>8846849.4275414292</v>
      </c>
      <c r="P33" s="60">
        <v>20870997.215119429</v>
      </c>
      <c r="Q33" s="3">
        <f t="shared" ref="Q33:Q34" si="92">+P33-O33</f>
        <v>12024147.787578</v>
      </c>
      <c r="R33" s="7">
        <f t="shared" ref="R33:R34" si="93">+Q33+N33</f>
        <v>12024259.688976571</v>
      </c>
      <c r="S33" s="15"/>
      <c r="T33" s="15"/>
      <c r="U33" s="15"/>
      <c r="V33" s="15"/>
      <c r="W33" s="15"/>
      <c r="X33" s="15"/>
      <c r="Y33" s="15"/>
      <c r="Z33" s="15"/>
    </row>
    <row r="34" spans="1:26" ht="19.5" customHeight="1" x14ac:dyDescent="0.25">
      <c r="A34" s="4">
        <f t="shared" si="87"/>
        <v>46007</v>
      </c>
      <c r="B34" s="51"/>
      <c r="C34" s="6">
        <f t="shared" si="80"/>
        <v>46020</v>
      </c>
      <c r="D34" s="5">
        <v>3352501.0892428569</v>
      </c>
      <c r="E34" s="5">
        <v>3232672.6665021419</v>
      </c>
      <c r="F34" s="43">
        <f t="shared" si="88"/>
        <v>-119828.42274071509</v>
      </c>
      <c r="G34" s="5">
        <v>9295463.7069499977</v>
      </c>
      <c r="H34" s="5">
        <v>21128944.754815429</v>
      </c>
      <c r="I34" s="3">
        <f t="shared" si="89"/>
        <v>11833481.047865432</v>
      </c>
      <c r="J34" s="7">
        <f t="shared" si="90"/>
        <v>11713652.625124717</v>
      </c>
      <c r="K34" s="37"/>
      <c r="L34" s="34">
        <v>3232282.0839807144</v>
      </c>
      <c r="M34" s="35">
        <v>3232672.6665021419</v>
      </c>
      <c r="N34" s="43">
        <f t="shared" si="91"/>
        <v>390.58252142742276</v>
      </c>
      <c r="O34" s="61">
        <v>9034674.1815692857</v>
      </c>
      <c r="P34" s="62">
        <v>21025085.452944003</v>
      </c>
      <c r="Q34" s="3">
        <f t="shared" si="92"/>
        <v>11990411.271374717</v>
      </c>
      <c r="R34" s="7">
        <f t="shared" si="93"/>
        <v>11990801.853896145</v>
      </c>
      <c r="S34" s="15"/>
      <c r="T34" s="15"/>
      <c r="U34" s="15"/>
      <c r="V34" s="15"/>
      <c r="W34" s="15"/>
      <c r="X34" s="15"/>
      <c r="Y34" s="15"/>
      <c r="Z34" s="15"/>
    </row>
    <row r="35" spans="1:26" ht="19.5" customHeight="1" x14ac:dyDescent="0.3">
      <c r="A35" s="70" t="s">
        <v>28</v>
      </c>
      <c r="B35" s="71"/>
      <c r="C35" s="72"/>
      <c r="D35" s="34"/>
      <c r="E35" s="35"/>
      <c r="F35" s="43"/>
      <c r="G35" s="34"/>
      <c r="H35" s="35"/>
      <c r="I35" s="3"/>
      <c r="J35" s="63"/>
      <c r="K35" s="37"/>
      <c r="L35" s="34"/>
      <c r="M35" s="35"/>
      <c r="N35" s="43"/>
      <c r="O35" s="34"/>
      <c r="P35" s="35"/>
      <c r="Q35" s="3"/>
      <c r="R35" s="63"/>
      <c r="S35" s="15"/>
      <c r="T35" s="15"/>
      <c r="U35" s="15"/>
      <c r="V35" s="15"/>
      <c r="W35" s="15"/>
      <c r="X35" s="15"/>
      <c r="Y35" s="15"/>
      <c r="Z35" s="15"/>
    </row>
    <row r="36" spans="1:26" ht="19.5" customHeight="1" x14ac:dyDescent="0.25">
      <c r="A36" s="4">
        <f>+C34+1</f>
        <v>46021</v>
      </c>
      <c r="B36" s="51"/>
      <c r="C36" s="6">
        <f>+C34+14</f>
        <v>46034</v>
      </c>
      <c r="D36" s="5">
        <v>3504544.2721207147</v>
      </c>
      <c r="E36" s="5">
        <v>3386422.2304828567</v>
      </c>
      <c r="F36" s="43">
        <f t="shared" ref="F36:F37" si="94">+E36-D36</f>
        <v>-118122.04163785791</v>
      </c>
      <c r="G36" s="5">
        <v>9574270.8849542867</v>
      </c>
      <c r="H36" s="5">
        <v>24097685.383198861</v>
      </c>
      <c r="I36" s="3">
        <f t="shared" ref="I36:I37" si="95">+H36-G36</f>
        <v>14523414.498244574</v>
      </c>
      <c r="J36" s="7">
        <f t="shared" ref="J36:J37" si="96">+I36+F36</f>
        <v>14405292.456606716</v>
      </c>
      <c r="K36" s="37"/>
      <c r="L36" s="34">
        <v>3385991.4537478569</v>
      </c>
      <c r="M36" s="5">
        <v>3386422.2304828567</v>
      </c>
      <c r="N36" s="43">
        <f t="shared" ref="N36:N37" si="97">+M36-L36</f>
        <v>430.77673499984667</v>
      </c>
      <c r="O36" s="5">
        <v>9319711.4134300016</v>
      </c>
      <c r="P36" s="5">
        <v>23996298.207239714</v>
      </c>
      <c r="Q36" s="3">
        <f t="shared" ref="Q36:Q37" si="98">+P36-O36</f>
        <v>14676586.793809712</v>
      </c>
      <c r="R36" s="7">
        <f t="shared" ref="R36:R37" si="99">+Q36+N36</f>
        <v>14677017.570544712</v>
      </c>
      <c r="S36" s="15"/>
      <c r="T36" s="15"/>
      <c r="U36" s="15"/>
      <c r="V36" s="15"/>
      <c r="W36" s="15"/>
      <c r="X36" s="15"/>
      <c r="Y36" s="15"/>
      <c r="Z36" s="15"/>
    </row>
    <row r="37" spans="1:26" ht="19.5" customHeight="1" thickBot="1" x14ac:dyDescent="0.3">
      <c r="A37" s="44">
        <f t="shared" ref="A37" si="100">+C36+1</f>
        <v>46035</v>
      </c>
      <c r="B37" s="52"/>
      <c r="C37" s="45">
        <f t="shared" si="80"/>
        <v>46048</v>
      </c>
      <c r="D37" s="46">
        <v>3434427.7669721427</v>
      </c>
      <c r="E37" s="46">
        <v>3316541.055999286</v>
      </c>
      <c r="F37" s="47">
        <f t="shared" si="94"/>
        <v>-117886.71097285673</v>
      </c>
      <c r="G37" s="46">
        <v>9422763.8911921438</v>
      </c>
      <c r="H37" s="46">
        <v>22158904.399174862</v>
      </c>
      <c r="I37" s="48">
        <f t="shared" si="95"/>
        <v>12736140.507982718</v>
      </c>
      <c r="J37" s="49">
        <f t="shared" si="96"/>
        <v>12618253.797009861</v>
      </c>
      <c r="K37" s="37"/>
      <c r="L37" s="50">
        <v>3316412.850019285</v>
      </c>
      <c r="M37" s="46">
        <v>3316541.055999286</v>
      </c>
      <c r="N37" s="47">
        <f t="shared" si="97"/>
        <v>128.20598000101745</v>
      </c>
      <c r="O37" s="46">
        <v>9169239.5269714296</v>
      </c>
      <c r="P37" s="46">
        <v>22057243.088374</v>
      </c>
      <c r="Q37" s="48">
        <f t="shared" si="98"/>
        <v>12888003.56140257</v>
      </c>
      <c r="R37" s="49">
        <f t="shared" si="99"/>
        <v>12888131.767382571</v>
      </c>
      <c r="S37" s="15"/>
      <c r="T37" s="15"/>
      <c r="U37" s="15"/>
      <c r="V37" s="15"/>
      <c r="W37" s="15"/>
      <c r="X37" s="15"/>
      <c r="Y37" s="15"/>
      <c r="Z37" s="15"/>
    </row>
    <row r="38" spans="1:26" ht="19.5" customHeight="1" x14ac:dyDescent="0.25">
      <c r="A38" s="56" t="s">
        <v>7</v>
      </c>
      <c r="B38" s="56"/>
      <c r="C38" s="56" t="s">
        <v>8</v>
      </c>
      <c r="D38" s="57"/>
      <c r="E38" s="57"/>
      <c r="F38" s="57"/>
      <c r="G38" s="57"/>
      <c r="H38" s="57"/>
      <c r="I38" s="57"/>
      <c r="J38" s="57"/>
    </row>
    <row r="39" spans="1:26" ht="18" customHeight="1" x14ac:dyDescent="0.25">
      <c r="A39" s="57" t="s">
        <v>9</v>
      </c>
      <c r="B39" s="57"/>
      <c r="C39" s="57" t="s">
        <v>12</v>
      </c>
      <c r="D39" s="57"/>
      <c r="E39" s="57"/>
      <c r="F39" s="57"/>
      <c r="G39" s="57"/>
      <c r="H39" s="57"/>
      <c r="I39" s="57"/>
      <c r="J39" s="57"/>
    </row>
    <row r="40" spans="1:26" x14ac:dyDescent="0.25">
      <c r="A40" s="57" t="s">
        <v>10</v>
      </c>
      <c r="B40" s="57"/>
      <c r="C40" s="57" t="s">
        <v>25</v>
      </c>
      <c r="D40" s="57"/>
      <c r="E40" s="57"/>
      <c r="F40" s="57"/>
      <c r="G40" s="57"/>
      <c r="H40" s="57"/>
      <c r="I40" s="57"/>
      <c r="J40" s="57"/>
    </row>
    <row r="41" spans="1:26" x14ac:dyDescent="0.25">
      <c r="A41" s="57"/>
      <c r="B41" s="57"/>
      <c r="C41" s="58" t="s">
        <v>19</v>
      </c>
      <c r="D41" s="57"/>
      <c r="E41" s="57"/>
      <c r="F41" s="57"/>
      <c r="G41" s="57"/>
      <c r="H41" s="57"/>
      <c r="I41" s="57"/>
      <c r="J41" s="57"/>
    </row>
    <row r="42" spans="1:26" x14ac:dyDescent="0.25">
      <c r="A42" s="58"/>
      <c r="B42" s="58"/>
      <c r="C42" s="69" t="s">
        <v>26</v>
      </c>
      <c r="D42" s="69"/>
      <c r="E42" s="69"/>
      <c r="F42" s="69"/>
      <c r="G42" s="69"/>
      <c r="H42" s="69"/>
      <c r="I42" s="69"/>
      <c r="J42" s="69"/>
    </row>
    <row r="43" spans="1:26" x14ac:dyDescent="0.25">
      <c r="A43" s="58"/>
      <c r="B43" s="58"/>
      <c r="C43" s="69"/>
      <c r="D43" s="69"/>
      <c r="E43" s="69"/>
      <c r="F43" s="69"/>
      <c r="G43" s="69"/>
      <c r="H43" s="69"/>
      <c r="I43" s="69"/>
      <c r="J43" s="69"/>
    </row>
    <row r="44" spans="1:26" ht="22.5" customHeight="1" x14ac:dyDescent="0.25">
      <c r="A44" s="58"/>
      <c r="B44" s="58"/>
      <c r="C44" s="69"/>
      <c r="D44" s="69"/>
      <c r="E44" s="69"/>
      <c r="F44" s="69"/>
      <c r="G44" s="69"/>
      <c r="H44" s="69"/>
      <c r="I44" s="69"/>
      <c r="J44" s="69"/>
    </row>
    <row r="45" spans="1:26" x14ac:dyDescent="0.25">
      <c r="A45" s="57"/>
      <c r="B45" s="57"/>
      <c r="C45" s="57" t="s">
        <v>23</v>
      </c>
      <c r="D45" s="57"/>
      <c r="E45" s="57"/>
      <c r="F45" s="57"/>
      <c r="G45" s="57"/>
      <c r="H45" s="57"/>
      <c r="I45" s="57"/>
      <c r="J45" s="57"/>
    </row>
    <row r="46" spans="1:26" x14ac:dyDescent="0.25">
      <c r="A46" s="57"/>
      <c r="B46" s="57"/>
      <c r="C46" s="57" t="s">
        <v>24</v>
      </c>
      <c r="D46" s="59"/>
      <c r="E46" s="59"/>
      <c r="F46" s="57"/>
      <c r="G46" s="57"/>
      <c r="H46" s="57"/>
      <c r="I46" s="57"/>
      <c r="J46" s="57"/>
      <c r="O46" s="57"/>
    </row>
    <row r="47" spans="1:26" x14ac:dyDescent="0.25">
      <c r="A47" s="16"/>
      <c r="B47" s="16"/>
      <c r="C47" s="16"/>
      <c r="D47" s="5"/>
      <c r="E47" s="5"/>
      <c r="F47" s="12"/>
      <c r="G47" s="12"/>
      <c r="H47" s="12"/>
      <c r="I47" s="12"/>
      <c r="J47" s="12"/>
      <c r="K47" s="12"/>
      <c r="N47" s="12"/>
      <c r="O47" s="12" t="s">
        <v>18</v>
      </c>
    </row>
    <row r="48" spans="1:26" ht="15.6" x14ac:dyDescent="0.25">
      <c r="A48" s="36"/>
      <c r="B48" s="36"/>
      <c r="C48" s="36"/>
      <c r="D48" s="55"/>
      <c r="E48" s="39"/>
      <c r="F48" s="36"/>
      <c r="G48" s="39"/>
      <c r="H48" s="39"/>
      <c r="I48" s="36"/>
      <c r="J48" s="36"/>
      <c r="K48" s="36"/>
      <c r="L48" s="38"/>
      <c r="M48" s="54"/>
      <c r="N48" s="39"/>
      <c r="O48" s="39"/>
      <c r="P48" s="36"/>
    </row>
    <row r="49" spans="1:16" x14ac:dyDescent="0.25">
      <c r="A49" s="36"/>
      <c r="B49" s="36"/>
      <c r="C49" s="36"/>
      <c r="D49" s="39"/>
      <c r="E49" s="39"/>
      <c r="F49" s="36"/>
      <c r="G49" s="39"/>
      <c r="H49" s="39"/>
      <c r="I49" s="36"/>
      <c r="J49" s="36"/>
      <c r="K49" s="36"/>
      <c r="L49" s="36"/>
      <c r="M49" s="36"/>
      <c r="N49" s="36"/>
      <c r="O49" s="36"/>
      <c r="P49" s="36"/>
    </row>
    <row r="50" spans="1:16" ht="15.6" x14ac:dyDescent="0.3">
      <c r="A50" s="40"/>
      <c r="B50" s="36"/>
      <c r="C50" s="40"/>
      <c r="D50" s="36"/>
      <c r="E50" s="36"/>
      <c r="F50" s="36"/>
      <c r="G50" s="36"/>
      <c r="H50" s="41"/>
      <c r="I50" s="41"/>
      <c r="J50" s="41"/>
      <c r="K50" s="41"/>
      <c r="L50" s="41"/>
      <c r="M50" s="41"/>
      <c r="N50" s="41"/>
      <c r="O50" s="41"/>
      <c r="P50" s="36"/>
    </row>
    <row r="51" spans="1:16" ht="15.6" x14ac:dyDescent="0.3">
      <c r="A51" s="40"/>
      <c r="B51" s="36"/>
      <c r="C51" s="40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x14ac:dyDescent="0.25">
      <c r="A52" s="42"/>
      <c r="B52" s="36"/>
      <c r="C52" s="42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16" x14ac:dyDescent="0.25">
      <c r="A53" s="42"/>
      <c r="B53" s="36"/>
      <c r="C53" s="42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9" spans="1:16" x14ac:dyDescent="0.25">
      <c r="E59" s="14"/>
      <c r="F59" s="14"/>
    </row>
    <row r="60" spans="1:16" x14ac:dyDescent="0.25">
      <c r="D60" s="13"/>
      <c r="E60" s="14"/>
      <c r="F60" s="14"/>
    </row>
    <row r="61" spans="1:16" x14ac:dyDescent="0.25">
      <c r="D61" s="13"/>
      <c r="E61" s="14"/>
      <c r="F61" s="14"/>
    </row>
    <row r="62" spans="1:16" x14ac:dyDescent="0.25">
      <c r="D62" s="13"/>
      <c r="E62" s="14"/>
      <c r="F62" s="14"/>
    </row>
    <row r="63" spans="1:16" x14ac:dyDescent="0.25">
      <c r="D63" s="13"/>
      <c r="E63" s="14"/>
      <c r="F63" s="14"/>
    </row>
    <row r="64" spans="1:16" x14ac:dyDescent="0.25">
      <c r="D64" s="13"/>
      <c r="E64" s="14"/>
      <c r="F64" s="14"/>
    </row>
    <row r="65" spans="4:6" x14ac:dyDescent="0.25">
      <c r="D65" s="13"/>
      <c r="E65" s="14"/>
      <c r="F65" s="14"/>
    </row>
    <row r="66" spans="4:6" x14ac:dyDescent="0.25">
      <c r="D66" s="13"/>
      <c r="E66" s="14"/>
      <c r="F66" s="14"/>
    </row>
    <row r="67" spans="4:6" x14ac:dyDescent="0.25">
      <c r="D67" s="13"/>
      <c r="E67" s="14"/>
      <c r="F67" s="14"/>
    </row>
    <row r="68" spans="4:6" x14ac:dyDescent="0.25">
      <c r="D68" s="13"/>
      <c r="E68" s="14"/>
      <c r="F68" s="14"/>
    </row>
    <row r="69" spans="4:6" x14ac:dyDescent="0.25">
      <c r="D69" s="13"/>
      <c r="E69" s="14"/>
      <c r="F69" s="14"/>
    </row>
    <row r="70" spans="4:6" x14ac:dyDescent="0.25">
      <c r="D70" s="13"/>
      <c r="E70" s="14"/>
      <c r="F70" s="14"/>
    </row>
    <row r="71" spans="4:6" x14ac:dyDescent="0.25">
      <c r="D71" s="13"/>
      <c r="E71" s="14"/>
      <c r="F71" s="14"/>
    </row>
    <row r="72" spans="4:6" x14ac:dyDescent="0.25">
      <c r="D72" s="13"/>
      <c r="E72" s="14"/>
      <c r="F72" s="14"/>
    </row>
  </sheetData>
  <mergeCells count="14">
    <mergeCell ref="C42:J44"/>
    <mergeCell ref="A8:C8"/>
    <mergeCell ref="A3:J3"/>
    <mergeCell ref="A6:C6"/>
    <mergeCell ref="D6:F6"/>
    <mergeCell ref="G6:I6"/>
    <mergeCell ref="H5:J5"/>
    <mergeCell ref="J6:J7"/>
    <mergeCell ref="A35:C35"/>
    <mergeCell ref="L3:R3"/>
    <mergeCell ref="P5:R5"/>
    <mergeCell ref="L6:N6"/>
    <mergeCell ref="O6:Q6"/>
    <mergeCell ref="R6:R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19</vt:lpstr>
      <vt:lpstr>'19'!A_impresión_IM</vt:lpstr>
      <vt:lpstr>'19'!Área_de_impresión</vt:lpstr>
      <vt:lpstr>'19'!Títulos_a_imprimir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2025-10-20T14:13:21Z</cp:lastPrinted>
  <dcterms:created xsi:type="dcterms:W3CDTF">1998-09-16T19:55:55Z</dcterms:created>
  <dcterms:modified xsi:type="dcterms:W3CDTF">2026-02-26T19:17:07Z</dcterms:modified>
</cp:coreProperties>
</file>