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8800" windowHeight="12132" tabRatio="162"/>
  </bookViews>
  <sheets>
    <sheet name="20" sheetId="2" r:id="rId1"/>
  </sheets>
  <definedNames>
    <definedName name="_Regression_Int" localSheetId="0" hidden="1">1</definedName>
    <definedName name="A_impresión_IM" localSheetId="0">'20'!$A$1:$J$5</definedName>
    <definedName name="_xlnm.Print_Area" localSheetId="0">'20'!$A$1:$R$67</definedName>
    <definedName name="_xlnm.Print_Titles" localSheetId="0">'20'!$1:$7</definedName>
  </definedNames>
  <calcPr calcId="162913"/>
</workbook>
</file>

<file path=xl/calcChain.xml><?xml version="1.0" encoding="utf-8"?>
<calcChain xmlns="http://schemas.openxmlformats.org/spreadsheetml/2006/main">
  <c r="I59" i="2" l="1"/>
  <c r="I58" i="2"/>
  <c r="J58" i="2" s="1"/>
  <c r="I57" i="2"/>
  <c r="Q59" i="2"/>
  <c r="N59" i="2"/>
  <c r="F59" i="2"/>
  <c r="Q58" i="2"/>
  <c r="N58" i="2"/>
  <c r="R58" i="2" s="1"/>
  <c r="F58" i="2"/>
  <c r="Q57" i="2"/>
  <c r="N57" i="2"/>
  <c r="R57" i="2" s="1"/>
  <c r="F57" i="2"/>
  <c r="J59" i="2" l="1"/>
  <c r="R59" i="2"/>
  <c r="J57" i="2"/>
  <c r="Q56" i="2" l="1"/>
  <c r="R56" i="2" s="1"/>
  <c r="N56" i="2"/>
  <c r="I56" i="2"/>
  <c r="F56" i="2"/>
  <c r="Q55" i="2"/>
  <c r="N55" i="2"/>
  <c r="I55" i="2"/>
  <c r="F55" i="2"/>
  <c r="R55" i="2" l="1"/>
  <c r="J55" i="2"/>
  <c r="J56" i="2"/>
  <c r="Q54" i="2" l="1"/>
  <c r="R54" i="2" s="1"/>
  <c r="N54" i="2"/>
  <c r="I54" i="2"/>
  <c r="F54" i="2"/>
  <c r="Q53" i="2"/>
  <c r="N53" i="2"/>
  <c r="I53" i="2"/>
  <c r="F53" i="2"/>
  <c r="R53" i="2" l="1"/>
  <c r="J53" i="2"/>
  <c r="J54" i="2"/>
  <c r="Q52" i="2" l="1"/>
  <c r="N52" i="2"/>
  <c r="I52" i="2"/>
  <c r="F52" i="2"/>
  <c r="Q51" i="2"/>
  <c r="N51" i="2"/>
  <c r="I51" i="2"/>
  <c r="F51" i="2"/>
  <c r="R52" i="2" l="1"/>
  <c r="R51" i="2"/>
  <c r="J51" i="2"/>
  <c r="J52" i="2"/>
  <c r="Q49" i="2" l="1"/>
  <c r="R49" i="2" s="1"/>
  <c r="I50" i="2"/>
  <c r="I49" i="2"/>
  <c r="F49" i="2"/>
  <c r="N49" i="2"/>
  <c r="J49" i="2" l="1"/>
  <c r="Q48" i="2" l="1"/>
  <c r="N48" i="2"/>
  <c r="I48" i="2"/>
  <c r="F48" i="2"/>
  <c r="J48" i="2" l="1"/>
  <c r="R48" i="2"/>
  <c r="Q50" i="2" l="1"/>
  <c r="N50" i="2"/>
  <c r="F50" i="2"/>
  <c r="J50" i="2" s="1"/>
  <c r="Q47" i="2"/>
  <c r="N47" i="2"/>
  <c r="I47" i="2"/>
  <c r="F47" i="2"/>
  <c r="Q46" i="2"/>
  <c r="N46" i="2"/>
  <c r="I46" i="2"/>
  <c r="F46" i="2"/>
  <c r="R46" i="2" l="1"/>
  <c r="R50" i="2"/>
  <c r="R47" i="2"/>
  <c r="J46" i="2"/>
  <c r="J47" i="2"/>
  <c r="Q45" i="2"/>
  <c r="N45" i="2"/>
  <c r="I45" i="2"/>
  <c r="F45" i="2"/>
  <c r="Q44" i="2"/>
  <c r="N44" i="2"/>
  <c r="I44" i="2"/>
  <c r="F44" i="2"/>
  <c r="J44" i="2" l="1"/>
  <c r="R45" i="2"/>
  <c r="J45" i="2"/>
  <c r="R44" i="2"/>
  <c r="F43" i="2" l="1"/>
  <c r="Q43" i="2"/>
  <c r="N43" i="2"/>
  <c r="I43" i="2"/>
  <c r="Q42" i="2"/>
  <c r="N42" i="2"/>
  <c r="I42" i="2"/>
  <c r="F42" i="2"/>
  <c r="J43" i="2" l="1"/>
  <c r="J42" i="2"/>
  <c r="R43" i="2"/>
  <c r="R42" i="2"/>
  <c r="Q41" i="2" l="1"/>
  <c r="N41" i="2"/>
  <c r="I41" i="2"/>
  <c r="F41" i="2"/>
  <c r="Q40" i="2"/>
  <c r="N40" i="2"/>
  <c r="I40" i="2"/>
  <c r="F40" i="2"/>
  <c r="J40" i="2" l="1"/>
  <c r="R40" i="2"/>
  <c r="R41" i="2"/>
  <c r="J41" i="2"/>
  <c r="Q39" i="2" l="1"/>
  <c r="N39" i="2"/>
  <c r="I39" i="2"/>
  <c r="F39" i="2"/>
  <c r="Q38" i="2"/>
  <c r="N38" i="2"/>
  <c r="I38" i="2"/>
  <c r="F38" i="2"/>
  <c r="R38" i="2" l="1"/>
  <c r="R39" i="2"/>
  <c r="J38" i="2"/>
  <c r="J39" i="2"/>
  <c r="Q37" i="2"/>
  <c r="N37" i="2"/>
  <c r="I37" i="2"/>
  <c r="F37" i="2"/>
  <c r="Q36" i="2"/>
  <c r="N36" i="2"/>
  <c r="I36" i="2"/>
  <c r="F36" i="2"/>
  <c r="R37" i="2" l="1"/>
  <c r="R36" i="2"/>
  <c r="J36" i="2"/>
  <c r="J37" i="2"/>
  <c r="Q34" i="2" l="1"/>
  <c r="N34" i="2"/>
  <c r="I34" i="2"/>
  <c r="F34" i="2"/>
  <c r="Q33" i="2"/>
  <c r="N33" i="2"/>
  <c r="I33" i="2"/>
  <c r="F33" i="2"/>
  <c r="J33" i="2" l="1"/>
  <c r="R33" i="2"/>
  <c r="R34" i="2"/>
  <c r="J34" i="2"/>
  <c r="Q32" i="2" l="1"/>
  <c r="N32" i="2"/>
  <c r="I32" i="2"/>
  <c r="F32" i="2"/>
  <c r="Q31" i="2"/>
  <c r="N31" i="2"/>
  <c r="I31" i="2"/>
  <c r="F31" i="2"/>
  <c r="Q30" i="2"/>
  <c r="N30" i="2"/>
  <c r="I30" i="2"/>
  <c r="F30" i="2"/>
  <c r="R31" i="2" l="1"/>
  <c r="J31" i="2"/>
  <c r="R30" i="2"/>
  <c r="R32" i="2"/>
  <c r="J32" i="2"/>
  <c r="J30" i="2"/>
  <c r="Q29" i="2"/>
  <c r="N29" i="2"/>
  <c r="I29" i="2"/>
  <c r="F29" i="2"/>
  <c r="Q28" i="2"/>
  <c r="N28" i="2"/>
  <c r="I28" i="2"/>
  <c r="F28" i="2"/>
  <c r="R29" i="2" l="1"/>
  <c r="R28" i="2"/>
  <c r="J29" i="2"/>
  <c r="J28" i="2"/>
  <c r="Q27" i="2" l="1"/>
  <c r="N27" i="2"/>
  <c r="I27" i="2"/>
  <c r="F27" i="2"/>
  <c r="Q26" i="2"/>
  <c r="N26" i="2"/>
  <c r="I26" i="2"/>
  <c r="F26" i="2"/>
  <c r="Q25" i="2"/>
  <c r="N25" i="2"/>
  <c r="I25" i="2"/>
  <c r="F25" i="2"/>
  <c r="J25" i="2" l="1"/>
  <c r="R25" i="2"/>
  <c r="J26" i="2"/>
  <c r="R27" i="2"/>
  <c r="R26" i="2"/>
  <c r="J27" i="2"/>
  <c r="C24" i="2" l="1"/>
  <c r="A24" i="2"/>
  <c r="C25" i="2" l="1"/>
  <c r="A25" i="2"/>
  <c r="Q24" i="2"/>
  <c r="N24" i="2"/>
  <c r="I24" i="2"/>
  <c r="F24" i="2"/>
  <c r="C26" i="2" l="1"/>
  <c r="A26" i="2"/>
  <c r="R24" i="2"/>
  <c r="J24" i="2"/>
  <c r="C27" i="2" l="1"/>
  <c r="A27" i="2"/>
  <c r="Q23" i="2"/>
  <c r="N23" i="2"/>
  <c r="I23" i="2"/>
  <c r="F23" i="2"/>
  <c r="Q22" i="2"/>
  <c r="N22" i="2"/>
  <c r="I22" i="2"/>
  <c r="F22" i="2"/>
  <c r="Q21" i="2"/>
  <c r="N21" i="2"/>
  <c r="I21" i="2"/>
  <c r="F21" i="2"/>
  <c r="C28" i="2" l="1"/>
  <c r="A28" i="2"/>
  <c r="R23" i="2"/>
  <c r="R21" i="2"/>
  <c r="R22" i="2"/>
  <c r="J23" i="2"/>
  <c r="J22" i="2"/>
  <c r="J21" i="2"/>
  <c r="C29" i="2" l="1"/>
  <c r="A29" i="2"/>
  <c r="Q20" i="2"/>
  <c r="N20" i="2"/>
  <c r="I20" i="2"/>
  <c r="F20" i="2"/>
  <c r="Q19" i="2"/>
  <c r="N19" i="2"/>
  <c r="I19" i="2"/>
  <c r="F19" i="2"/>
  <c r="C30" i="2" l="1"/>
  <c r="A30" i="2"/>
  <c r="R20" i="2"/>
  <c r="R19" i="2"/>
  <c r="J19" i="2"/>
  <c r="J20" i="2"/>
  <c r="Q18" i="2"/>
  <c r="Q17" i="2"/>
  <c r="N18" i="2"/>
  <c r="N17" i="2"/>
  <c r="I18" i="2"/>
  <c r="I17" i="2"/>
  <c r="F18" i="2"/>
  <c r="F17" i="2"/>
  <c r="C31" i="2" l="1"/>
  <c r="A31" i="2"/>
  <c r="R18" i="2"/>
  <c r="R17" i="2"/>
  <c r="J17" i="2"/>
  <c r="J18" i="2"/>
  <c r="A32" i="2" l="1"/>
  <c r="C32" i="2"/>
  <c r="Q16" i="2"/>
  <c r="N16" i="2"/>
  <c r="I16" i="2"/>
  <c r="F16" i="2"/>
  <c r="Q15" i="2"/>
  <c r="N15" i="2"/>
  <c r="I15" i="2"/>
  <c r="F15" i="2"/>
  <c r="A33" i="2" l="1"/>
  <c r="C33" i="2"/>
  <c r="R15" i="2"/>
  <c r="R16" i="2"/>
  <c r="J15" i="2"/>
  <c r="J16" i="2"/>
  <c r="C34" i="2" l="1"/>
  <c r="A34" i="2"/>
  <c r="Q14" i="2"/>
  <c r="N14" i="2"/>
  <c r="I14" i="2"/>
  <c r="F14" i="2"/>
  <c r="Q13" i="2"/>
  <c r="N13" i="2"/>
  <c r="I13" i="2"/>
  <c r="F13" i="2"/>
  <c r="A36" i="2" l="1"/>
  <c r="C36" i="2"/>
  <c r="R14" i="2"/>
  <c r="J13" i="2"/>
  <c r="R13" i="2"/>
  <c r="J14" i="2"/>
  <c r="A37" i="2" l="1"/>
  <c r="C37" i="2"/>
  <c r="Q12" i="2"/>
  <c r="N12" i="2"/>
  <c r="I12" i="2"/>
  <c r="F12" i="2"/>
  <c r="Q11" i="2"/>
  <c r="N11" i="2"/>
  <c r="I11" i="2"/>
  <c r="F11" i="2"/>
  <c r="C38" i="2" l="1"/>
  <c r="A38" i="2"/>
  <c r="R11" i="2"/>
  <c r="J11" i="2"/>
  <c r="R12" i="2"/>
  <c r="J12" i="2"/>
  <c r="C39" i="2" l="1"/>
  <c r="A39" i="2"/>
  <c r="Q10" i="2"/>
  <c r="Q9" i="2"/>
  <c r="N10" i="2"/>
  <c r="N9" i="2"/>
  <c r="I10" i="2"/>
  <c r="I9" i="2"/>
  <c r="F10" i="2"/>
  <c r="F9" i="2"/>
  <c r="C40" i="2" l="1"/>
  <c r="A40" i="2"/>
  <c r="R10" i="2"/>
  <c r="J10" i="2"/>
  <c r="J9" i="2"/>
  <c r="R9" i="2"/>
  <c r="C41" i="2" l="1"/>
  <c r="A41" i="2"/>
  <c r="A42" i="2" l="1"/>
  <c r="C42" i="2"/>
  <c r="C43" i="2" l="1"/>
  <c r="A43" i="2"/>
  <c r="A44" i="2" l="1"/>
  <c r="C44" i="2"/>
  <c r="C45" i="2" l="1"/>
  <c r="A45" i="2"/>
  <c r="A46" i="2" l="1"/>
  <c r="C46" i="2"/>
  <c r="C47" i="2" l="1"/>
  <c r="A47" i="2"/>
  <c r="C48" i="2" l="1"/>
  <c r="A48" i="2"/>
  <c r="C49" i="2" l="1"/>
  <c r="A49" i="2"/>
  <c r="C50" i="2" l="1"/>
  <c r="A50" i="2"/>
  <c r="C51" i="2" l="1"/>
  <c r="A51" i="2"/>
  <c r="C52" i="2" l="1"/>
  <c r="A52" i="2"/>
  <c r="C53" i="2" l="1"/>
  <c r="A53" i="2"/>
  <c r="C54" i="2" l="1"/>
  <c r="A54" i="2"/>
  <c r="C55" i="2" l="1"/>
  <c r="A55" i="2"/>
  <c r="C56" i="2" l="1"/>
  <c r="A56" i="2"/>
  <c r="C57" i="2" l="1"/>
  <c r="A57" i="2"/>
  <c r="C58" i="2" l="1"/>
  <c r="A58" i="2"/>
  <c r="A59" i="2" l="1"/>
  <c r="C59" i="2"/>
</calcChain>
</file>

<file path=xl/sharedStrings.xml><?xml version="1.0" encoding="utf-8"?>
<sst xmlns="http://schemas.openxmlformats.org/spreadsheetml/2006/main" count="40" uniqueCount="28">
  <si>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</si>
  <si>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</si>
  <si>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</si>
  <si>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</si>
  <si>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</si>
  <si>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</si>
  <si>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</si>
  <si>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</si>
  <si>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</si>
  <si>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En Moneda Extranjera</t>
  </si>
  <si>
    <t xml:space="preserve">                          (En miles de $us)</t>
  </si>
  <si>
    <t xml:space="preserve">         Del</t>
  </si>
  <si>
    <t xml:space="preserve">         Al</t>
  </si>
  <si>
    <t>: BANCO CENTRAL DE BOLIVIA - GERENCIA DE ENTIDADES FINANCIERAS - DEPARTAMENTO  DE INFORMACIÓN FINANCIERA</t>
  </si>
  <si>
    <t>Excedente (deficiencia) (A)</t>
  </si>
  <si>
    <t>Excedente (deficiencia) (B)</t>
  </si>
  <si>
    <t>Diferencia Neta A y B</t>
  </si>
  <si>
    <t>ENCAJE LEGAL DEL SISTEMA BANCARIO (1)</t>
  </si>
  <si>
    <t>(1) :  No se incluye a una entidad bancaria que mantiene su encaje constituido en Disponibilidades.</t>
  </si>
  <si>
    <t>Constituido BCB mas Fondos en Custodia</t>
  </si>
  <si>
    <t>ENCAJE LEGAL DEL SISTEMA BANCARIO</t>
  </si>
  <si>
    <t>2024</t>
  </si>
  <si>
    <t>2025</t>
  </si>
  <si>
    <t>Negativo ( ) = Deficiencia</t>
  </si>
  <si>
    <t xml:space="preserve"> La información se la reporta diariamente y la presentación estadística es un promedio bisemanal.</t>
  </si>
  <si>
    <t>(2)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</si>
  <si>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Positivo       = Excedente</t>
  </si>
  <si>
    <t>CUADRO N° 6.02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</si>
</sst>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15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69">
    <xf numFmtId="37" fontId="0" fillId="0" borderId="0" xfId="0"/>
    <xf numFmtId="37" fontId="4" fillId="0" borderId="0" xfId="0" applyFont="1" applyAlignment="1">
      <alignment vertical="center"/>
    </xf>
    <xf numFmtId="37" fontId="6" fillId="0" borderId="0" xfId="0" applyFont="1" applyFill="1" applyAlignment="1" applyProtection="1">
      <alignment vertical="center"/>
    </xf>
    <xf numFmtId="15" fontId="0" fillId="0" borderId="0" xfId="0" applyNumberFormat="1"/>
    <xf numFmtId="37" fontId="5" fillId="0" borderId="8" xfId="0" applyFont="1" applyBorder="1" applyAlignment="1">
      <alignment horizontal="center" wrapText="1"/>
    </xf>
    <xf numFmtId="16" fontId="3" fillId="0" borderId="1" xfId="0" applyNumberFormat="1" applyFont="1" applyBorder="1" applyAlignment="1">
      <alignment horizontal="center" vertical="center"/>
    </xf>
    <xf numFmtId="164" fontId="3" fillId="0" borderId="5" xfId="8" applyNumberFormat="1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5" xfId="8" applyNumberFormat="1" applyFont="1" applyBorder="1" applyAlignment="1">
      <alignment horizontal="right" vertical="center"/>
    </xf>
    <xf numFmtId="3" fontId="3" fillId="0" borderId="13" xfId="8" applyNumberFormat="1" applyFont="1" applyBorder="1" applyAlignment="1">
      <alignment horizontal="right" vertical="center"/>
    </xf>
    <xf numFmtId="167" fontId="8" fillId="0" borderId="4" xfId="8" applyNumberFormat="1" applyFont="1" applyBorder="1" applyAlignment="1">
      <alignment horizontal="center" vertical="center" wrapText="1"/>
    </xf>
    <xf numFmtId="15" fontId="5" fillId="0" borderId="6" xfId="0" applyNumberFormat="1" applyFont="1" applyBorder="1" applyAlignment="1">
      <alignment vertical="center"/>
    </xf>
    <xf numFmtId="15" fontId="5" fillId="0" borderId="7" xfId="0" applyNumberFormat="1" applyFont="1" applyBorder="1" applyAlignment="1">
      <alignment vertical="center"/>
    </xf>
    <xf numFmtId="167" fontId="5" fillId="0" borderId="3" xfId="8" applyNumberFormat="1" applyFont="1" applyBorder="1" applyAlignment="1">
      <alignment horizontal="center" vertical="center"/>
    </xf>
    <xf numFmtId="167" fontId="5" fillId="0" borderId="4" xfId="8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3" fontId="0" fillId="0" borderId="0" xfId="0" applyNumberFormat="1" applyFill="1"/>
    <xf numFmtId="3" fontId="3" fillId="0" borderId="20" xfId="8" applyNumberFormat="1" applyFont="1" applyBorder="1" applyAlignment="1">
      <alignment horizontal="right" vertical="center"/>
    </xf>
    <xf numFmtId="164" fontId="3" fillId="0" borderId="14" xfId="8" applyNumberFormat="1" applyFont="1" applyBorder="1" applyAlignment="1">
      <alignment horizontal="center" vertical="center"/>
    </xf>
    <xf numFmtId="37" fontId="9" fillId="0" borderId="0" xfId="0" applyFont="1" applyFill="1" applyAlignment="1" applyProtection="1">
      <alignment vertical="center"/>
    </xf>
    <xf numFmtId="37" fontId="11" fillId="0" borderId="0" xfId="0" applyFont="1" applyFill="1" applyAlignment="1">
      <alignment vertical="center"/>
    </xf>
    <xf numFmtId="37" fontId="12" fillId="0" borderId="0" xfId="0" applyFont="1" applyAlignment="1">
      <alignment vertical="center"/>
    </xf>
    <xf numFmtId="37" fontId="13" fillId="0" borderId="0" xfId="0" applyFont="1" applyFill="1" applyAlignment="1">
      <alignment vertical="center"/>
    </xf>
    <xf numFmtId="37" fontId="14" fillId="0" borderId="0" xfId="0" applyFont="1" applyAlignment="1">
      <alignment vertical="center"/>
    </xf>
    <xf numFmtId="37" fontId="10" fillId="0" borderId="0" xfId="0" applyFont="1" applyFill="1" applyAlignment="1" applyProtection="1">
      <alignment horizontal="center" vertical="center"/>
    </xf>
    <xf numFmtId="167" fontId="5" fillId="0" borderId="21" xfId="8" applyNumberFormat="1" applyFont="1" applyBorder="1" applyAlignment="1">
      <alignment horizontal="center" vertical="center"/>
    </xf>
    <xf numFmtId="37" fontId="4" fillId="0" borderId="1" xfId="0" applyFont="1" applyBorder="1" applyAlignment="1">
      <alignment vertical="center"/>
    </xf>
    <xf numFmtId="37" fontId="5" fillId="0" borderId="8" xfId="0" applyFont="1" applyBorder="1" applyAlignment="1">
      <alignment horizontal="center" vertical="center" wrapText="1"/>
    </xf>
    <xf numFmtId="37" fontId="4" fillId="0" borderId="0" xfId="0" applyFont="1" applyFill="1" applyAlignment="1">
      <alignment vertical="center"/>
    </xf>
    <xf numFmtId="37" fontId="4" fillId="0" borderId="0" xfId="0" applyFont="1" applyBorder="1" applyAlignment="1">
      <alignment vertical="center"/>
    </xf>
    <xf numFmtId="15" fontId="5" fillId="0" borderId="18" xfId="0" applyNumberFormat="1" applyFont="1" applyBorder="1" applyAlignment="1">
      <alignment vertical="center"/>
    </xf>
    <xf numFmtId="16" fontId="3" fillId="0" borderId="0" xfId="0" applyNumberFormat="1" applyFont="1" applyBorder="1" applyAlignment="1">
      <alignment horizontal="center" vertical="center"/>
    </xf>
    <xf numFmtId="37" fontId="4" fillId="0" borderId="1" xfId="0" applyFont="1" applyFill="1" applyBorder="1" applyAlignment="1">
      <alignment vertical="center"/>
    </xf>
    <xf numFmtId="37" fontId="4" fillId="0" borderId="2" xfId="0" applyFont="1" applyFill="1" applyBorder="1" applyAlignment="1">
      <alignment vertical="center"/>
    </xf>
    <xf numFmtId="16" fontId="3" fillId="0" borderId="9" xfId="0" applyNumberFormat="1" applyFont="1" applyBorder="1" applyAlignment="1">
      <alignment horizontal="center" vertical="center"/>
    </xf>
    <xf numFmtId="16" fontId="3" fillId="0" borderId="10" xfId="0" applyNumberFormat="1" applyFont="1" applyBorder="1" applyAlignment="1">
      <alignment horizontal="center" vertical="center"/>
    </xf>
    <xf numFmtId="37" fontId="4" fillId="0" borderId="11" xfId="0" applyFont="1" applyBorder="1" applyAlignment="1">
      <alignment vertical="center"/>
    </xf>
    <xf numFmtId="3" fontId="3" fillId="0" borderId="14" xfId="8" applyNumberFormat="1" applyFont="1" applyBorder="1" applyAlignment="1">
      <alignment horizontal="right" vertical="center"/>
    </xf>
    <xf numFmtId="37" fontId="4" fillId="0" borderId="0" xfId="0" applyFont="1" applyFill="1" applyBorder="1" applyAlignment="1">
      <alignment vertical="center"/>
    </xf>
    <xf numFmtId="37" fontId="4" fillId="0" borderId="9" xfId="0" applyFont="1" applyBorder="1" applyAlignment="1">
      <alignment vertical="center"/>
    </xf>
    <xf numFmtId="164" fontId="3" fillId="0" borderId="0" xfId="8" applyNumberFormat="1" applyFont="1" applyFill="1" applyBorder="1" applyAlignment="1">
      <alignment horizontal="center" vertical="center"/>
    </xf>
    <xf numFmtId="168" fontId="3" fillId="0" borderId="0" xfId="8" applyNumberFormat="1" applyFont="1" applyBorder="1" applyAlignment="1">
      <alignment horizontal="center" vertical="center"/>
    </xf>
    <xf numFmtId="15" fontId="1" fillId="0" borderId="0" xfId="0" applyNumberFormat="1" applyFont="1"/>
    <xf numFmtId="1" fontId="1" fillId="0" borderId="0" xfId="0" applyNumberFormat="1" applyFont="1"/>
    <xf numFmtId="167" fontId="1" fillId="0" borderId="0" xfId="8" applyNumberFormat="1" applyFont="1"/>
    <xf numFmtId="37" fontId="1" fillId="0" borderId="0" xfId="8" applyNumberFormat="1" applyFont="1"/>
    <xf numFmtId="168" fontId="1" fillId="0" borderId="0" xfId="8" applyNumberFormat="1" applyFont="1"/>
    <xf numFmtId="37" fontId="1" fillId="0" borderId="0" xfId="0" applyFont="1"/>
    <xf numFmtId="167" fontId="1" fillId="0" borderId="0" xfId="8" applyNumberFormat="1" applyFont="1" applyAlignment="1">
      <alignment horizontal="right"/>
    </xf>
    <xf numFmtId="37" fontId="4" fillId="0" borderId="0" xfId="0" applyFont="1"/>
    <xf numFmtId="168" fontId="3" fillId="0" borderId="11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37" fontId="9" fillId="0" borderId="0" xfId="0" applyFont="1" applyFill="1" applyBorder="1" applyAlignment="1" applyProtection="1">
      <alignment horizontal="right" vertical="center"/>
    </xf>
    <xf numFmtId="37" fontId="10" fillId="0" borderId="0" xfId="0" applyFont="1" applyFill="1" applyAlignment="1" applyProtection="1">
      <alignment horizontal="center" vertical="center"/>
    </xf>
    <xf numFmtId="167" fontId="5" fillId="0" borderId="15" xfId="8" applyNumberFormat="1" applyFont="1" applyBorder="1" applyAlignment="1">
      <alignment horizontal="center"/>
    </xf>
    <xf numFmtId="167" fontId="5" fillId="0" borderId="17" xfId="8" applyNumberFormat="1" applyFont="1" applyBorder="1" applyAlignment="1">
      <alignment horizontal="center"/>
    </xf>
    <xf numFmtId="167" fontId="5" fillId="0" borderId="16" xfId="8" applyNumberFormat="1" applyFont="1" applyBorder="1" applyAlignment="1">
      <alignment horizontal="center"/>
    </xf>
    <xf numFmtId="167" fontId="5" fillId="0" borderId="19" xfId="8" applyNumberFormat="1" applyFont="1" applyBorder="1" applyAlignment="1">
      <alignment horizontal="center" vertical="center" wrapText="1"/>
    </xf>
    <xf numFmtId="37" fontId="0" fillId="0" borderId="12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5" fontId="5" fillId="0" borderId="15" xfId="0" applyNumberFormat="1" applyFont="1" applyBorder="1" applyAlignment="1">
      <alignment horizontal="center"/>
    </xf>
    <xf numFmtId="15" fontId="5" fillId="0" borderId="17" xfId="0" applyNumberFormat="1" applyFont="1" applyBorder="1" applyAlignment="1">
      <alignment horizontal="center"/>
    </xf>
    <xf numFmtId="15" fontId="5" fillId="0" borderId="16" xfId="0" applyNumberFormat="1" applyFont="1" applyBorder="1" applyAlignment="1">
      <alignment horizontal="center"/>
    </xf>
    <xf numFmtId="37" fontId="9" fillId="0" borderId="18" xfId="0" applyFont="1" applyFill="1" applyBorder="1" applyAlignment="1" applyProtection="1">
      <alignment horizontal="right" vertic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2">
    <pageSetUpPr fitToPage="1"/>
  </sheetPr>
  <dimension ref="A1:T68"/>
  <sheetViews>
    <sheetView showGridLines="0" showZeros="0" tabSelected="1" zoomScale="80" zoomScaleNormal="80" workbookViewId="0">
      <selection activeCell="A2" sqref="A2"/>
    </sheetView>
  </sheetViews>
  <sheetFormatPr baseColWidth="10" defaultColWidth="9.75" defaultRowHeight="20.100000000000001" customHeight="1" x14ac:dyDescent="0.25"/>
  <cols>
    <col min="1" max="1" width="9.75" style="1" customWidth="1"/>
    <col min="2" max="2" width="4.33203125" style="1" customWidth="1"/>
    <col min="3" max="3" width="9.75" style="1" customWidth="1"/>
    <col min="4" max="5" width="11.75" style="1" customWidth="1"/>
    <col min="6" max="6" width="15.25" style="1" customWidth="1"/>
    <col min="7" max="7" width="11" style="1" bestFit="1" customWidth="1"/>
    <col min="8" max="8" width="16" style="1" customWidth="1"/>
    <col min="9" max="9" width="15.33203125" style="1" customWidth="1"/>
    <col min="10" max="10" width="12.6640625" style="1" customWidth="1"/>
    <col min="11" max="11" width="3.58203125" style="1" customWidth="1"/>
    <col min="12" max="13" width="11.75" style="1" customWidth="1"/>
    <col min="14" max="14" width="15.25" style="1" customWidth="1"/>
    <col min="15" max="15" width="10.9140625" style="1" customWidth="1"/>
    <col min="16" max="16" width="16" style="1" customWidth="1"/>
    <col min="17" max="17" width="15.4140625" style="1" customWidth="1"/>
    <col min="18" max="18" width="12.75" style="1" customWidth="1"/>
    <col min="19" max="16384" width="9.75" style="1"/>
  </cols>
  <sheetData>
    <row r="1" spans="1:20" s="22" customFormat="1" ht="20.100000000000001" customHeight="1" x14ac:dyDescent="0.25">
      <c r="A1" s="20" t="s">
        <v>27</v>
      </c>
      <c r="B1" s="20"/>
      <c r="C1" s="21"/>
      <c r="D1" s="21"/>
      <c r="E1" s="21"/>
      <c r="F1" s="21"/>
      <c r="G1" s="21"/>
      <c r="H1" s="21"/>
      <c r="I1" s="21"/>
      <c r="J1" s="21"/>
    </row>
    <row r="2" spans="1:20" s="22" customFormat="1" ht="20.100000000000001" customHeight="1" x14ac:dyDescent="0.25">
      <c r="A2" s="2"/>
      <c r="B2" s="2"/>
      <c r="C2" s="21"/>
      <c r="D2" s="21"/>
      <c r="E2" s="21"/>
      <c r="F2" s="21"/>
      <c r="G2" s="21"/>
      <c r="H2" s="21"/>
      <c r="I2" s="21"/>
      <c r="J2" s="21"/>
    </row>
    <row r="3" spans="1:20" s="22" customFormat="1" ht="27" customHeight="1" x14ac:dyDescent="0.25">
      <c r="A3" s="56" t="s">
        <v>20</v>
      </c>
      <c r="B3" s="56"/>
      <c r="C3" s="56"/>
      <c r="D3" s="56"/>
      <c r="E3" s="56"/>
      <c r="F3" s="56"/>
      <c r="G3" s="56"/>
      <c r="H3" s="56"/>
      <c r="I3" s="56"/>
      <c r="J3" s="56"/>
      <c r="L3" s="56" t="s">
        <v>17</v>
      </c>
      <c r="M3" s="56"/>
      <c r="N3" s="56"/>
      <c r="O3" s="56"/>
      <c r="P3" s="56"/>
      <c r="Q3" s="56"/>
      <c r="R3" s="56"/>
      <c r="S3" s="25"/>
      <c r="T3" s="25"/>
    </row>
    <row r="4" spans="1:20" s="22" customFormat="1" ht="13.5" customHeight="1" x14ac:dyDescent="0.25">
      <c r="A4" s="21"/>
      <c r="B4" s="21"/>
      <c r="C4" s="21"/>
      <c r="D4" s="21"/>
      <c r="E4" s="21"/>
      <c r="F4" s="21"/>
      <c r="H4" s="21"/>
      <c r="I4" s="21"/>
      <c r="J4" s="21"/>
      <c r="L4" s="21"/>
      <c r="M4" s="21"/>
      <c r="N4" s="21"/>
      <c r="O4" s="21"/>
      <c r="P4" s="21"/>
      <c r="R4" s="21"/>
      <c r="S4" s="21"/>
      <c r="T4" s="21"/>
    </row>
    <row r="5" spans="1:20" s="22" customFormat="1" ht="20.100000000000001" customHeight="1" x14ac:dyDescent="0.25">
      <c r="A5" s="20" t="s">
        <v>9</v>
      </c>
      <c r="B5" s="20"/>
      <c r="C5" s="23"/>
      <c r="D5" s="23"/>
      <c r="E5" s="23"/>
      <c r="F5" s="23"/>
      <c r="G5" s="24"/>
      <c r="H5" s="24"/>
      <c r="I5" s="68" t="s">
        <v>10</v>
      </c>
      <c r="J5" s="68"/>
      <c r="L5" s="20" t="s">
        <v>9</v>
      </c>
      <c r="M5" s="23"/>
      <c r="N5" s="23"/>
      <c r="O5" s="23"/>
      <c r="P5" s="23"/>
      <c r="Q5" s="55" t="s">
        <v>10</v>
      </c>
      <c r="R5" s="55"/>
      <c r="S5" s="55"/>
      <c r="T5" s="55"/>
    </row>
    <row r="6" spans="1:20" ht="18.75" customHeight="1" x14ac:dyDescent="0.3">
      <c r="A6" s="65" t="s">
        <v>3</v>
      </c>
      <c r="B6" s="66"/>
      <c r="C6" s="67"/>
      <c r="D6" s="57" t="s">
        <v>0</v>
      </c>
      <c r="E6" s="58"/>
      <c r="F6" s="58"/>
      <c r="G6" s="57" t="s">
        <v>1</v>
      </c>
      <c r="H6" s="58"/>
      <c r="I6" s="59"/>
      <c r="J6" s="60" t="s">
        <v>16</v>
      </c>
      <c r="L6" s="57" t="s">
        <v>0</v>
      </c>
      <c r="M6" s="58"/>
      <c r="N6" s="58"/>
      <c r="O6" s="57" t="s">
        <v>1</v>
      </c>
      <c r="P6" s="58"/>
      <c r="Q6" s="59"/>
      <c r="R6" s="60" t="s">
        <v>16</v>
      </c>
    </row>
    <row r="7" spans="1:20" ht="58.5" customHeight="1" x14ac:dyDescent="0.3">
      <c r="A7" s="12" t="s">
        <v>11</v>
      </c>
      <c r="B7" s="31"/>
      <c r="C7" s="13" t="s">
        <v>12</v>
      </c>
      <c r="D7" s="14" t="s">
        <v>2</v>
      </c>
      <c r="E7" s="15" t="s">
        <v>8</v>
      </c>
      <c r="F7" s="4" t="s">
        <v>14</v>
      </c>
      <c r="G7" s="14" t="s">
        <v>2</v>
      </c>
      <c r="H7" s="11" t="s">
        <v>19</v>
      </c>
      <c r="I7" s="28" t="s">
        <v>15</v>
      </c>
      <c r="J7" s="61"/>
      <c r="L7" s="14" t="s">
        <v>2</v>
      </c>
      <c r="M7" s="26" t="s">
        <v>8</v>
      </c>
      <c r="N7" s="28" t="s">
        <v>14</v>
      </c>
      <c r="O7" s="14" t="s">
        <v>2</v>
      </c>
      <c r="P7" s="11" t="s">
        <v>19</v>
      </c>
      <c r="Q7" s="28" t="s">
        <v>15</v>
      </c>
      <c r="R7" s="61"/>
    </row>
    <row r="8" spans="1:20" ht="18.75" customHeight="1" x14ac:dyDescent="0.3">
      <c r="A8" s="62" t="s">
        <v>21</v>
      </c>
      <c r="B8" s="63"/>
      <c r="C8" s="64"/>
      <c r="F8" s="6"/>
      <c r="I8" s="9"/>
      <c r="J8" s="10"/>
      <c r="L8" s="33"/>
      <c r="M8" s="34"/>
      <c r="N8" s="6"/>
      <c r="O8" s="29"/>
      <c r="P8" s="29"/>
      <c r="Q8" s="9"/>
      <c r="R8" s="10"/>
    </row>
    <row r="9" spans="1:20" ht="18.75" customHeight="1" x14ac:dyDescent="0.25">
      <c r="A9" s="5">
        <v>45293</v>
      </c>
      <c r="B9" s="32"/>
      <c r="C9" s="7">
        <v>45306</v>
      </c>
      <c r="D9" s="1">
        <v>141104.87372357142</v>
      </c>
      <c r="E9" s="1">
        <v>141444.87590571429</v>
      </c>
      <c r="F9" s="6">
        <f t="shared" ref="F9:F10" si="0">+E9-D9</f>
        <v>340.00218214286724</v>
      </c>
      <c r="G9" s="1">
        <v>272012.95122928574</v>
      </c>
      <c r="H9" s="1">
        <v>426812.35445499857</v>
      </c>
      <c r="I9" s="9">
        <f t="shared" ref="I9:I10" si="1">+H9-G9</f>
        <v>154799.40322571283</v>
      </c>
      <c r="J9" s="10">
        <f t="shared" ref="J9:J10" si="2">+I9+F9</f>
        <v>155139.40540785569</v>
      </c>
      <c r="L9" s="33">
        <v>140389.99658000001</v>
      </c>
      <c r="M9" s="34">
        <v>141444.87590571429</v>
      </c>
      <c r="N9" s="6">
        <f t="shared" ref="N9:N10" si="3">+M9-L9</f>
        <v>1054.8793257142825</v>
      </c>
      <c r="O9" s="29">
        <v>270515.50849214284</v>
      </c>
      <c r="P9" s="29">
        <v>426662.49586549861</v>
      </c>
      <c r="Q9" s="9">
        <f t="shared" ref="Q9:Q10" si="4">+P9-O9</f>
        <v>156146.98737335578</v>
      </c>
      <c r="R9" s="10">
        <f t="shared" ref="R9:R10" si="5">+Q9+N9</f>
        <v>157201.86669907006</v>
      </c>
    </row>
    <row r="10" spans="1:20" ht="18.75" customHeight="1" x14ac:dyDescent="0.25">
      <c r="A10" s="5">
        <v>45307</v>
      </c>
      <c r="B10" s="32"/>
      <c r="C10" s="7">
        <v>45320</v>
      </c>
      <c r="D10" s="1">
        <v>141056.050655</v>
      </c>
      <c r="E10" s="1">
        <v>141352.70994928572</v>
      </c>
      <c r="F10" s="6">
        <f t="shared" si="0"/>
        <v>296.65929428572417</v>
      </c>
      <c r="G10" s="1">
        <v>270867.65750785713</v>
      </c>
      <c r="H10" s="1">
        <v>441653.3569721182</v>
      </c>
      <c r="I10" s="9">
        <f t="shared" si="1"/>
        <v>170785.69946426107</v>
      </c>
      <c r="J10" s="10">
        <f t="shared" si="2"/>
        <v>171082.35875854679</v>
      </c>
      <c r="L10" s="33">
        <v>140345.42260285714</v>
      </c>
      <c r="M10" s="34">
        <v>141352.70994928572</v>
      </c>
      <c r="N10" s="6">
        <f t="shared" si="3"/>
        <v>1007.2873464285803</v>
      </c>
      <c r="O10" s="29">
        <v>269366.34998285712</v>
      </c>
      <c r="P10" s="29">
        <v>441502.93102147523</v>
      </c>
      <c r="Q10" s="9">
        <f t="shared" si="4"/>
        <v>172136.58103861811</v>
      </c>
      <c r="R10" s="10">
        <f t="shared" si="5"/>
        <v>173143.86838504669</v>
      </c>
    </row>
    <row r="11" spans="1:20" ht="18.75" customHeight="1" x14ac:dyDescent="0.25">
      <c r="A11" s="5">
        <v>45321</v>
      </c>
      <c r="B11" s="32"/>
      <c r="C11" s="7">
        <v>45334</v>
      </c>
      <c r="D11" s="1">
        <v>140935.36593857143</v>
      </c>
      <c r="E11" s="1">
        <v>141231.42485142857</v>
      </c>
      <c r="F11" s="6">
        <f t="shared" ref="F11:F12" si="6">+E11-D11</f>
        <v>296.05891285714461</v>
      </c>
      <c r="G11" s="1">
        <v>271722.71221285715</v>
      </c>
      <c r="H11" s="1">
        <v>422819.1929449336</v>
      </c>
      <c r="I11" s="9">
        <f t="shared" ref="I11:I12" si="7">+H11-G11</f>
        <v>151096.48073207645</v>
      </c>
      <c r="J11" s="10">
        <f t="shared" ref="J11:J12" si="8">+I11+F11</f>
        <v>151392.5396449336</v>
      </c>
      <c r="L11" s="33">
        <v>140228.51336285713</v>
      </c>
      <c r="M11" s="34">
        <v>141231.42485142857</v>
      </c>
      <c r="N11" s="6">
        <f t="shared" ref="N11:N12" si="9">+M11-L11</f>
        <v>1002.9114885714371</v>
      </c>
      <c r="O11" s="29">
        <v>270216.76944785716</v>
      </c>
      <c r="P11" s="29">
        <v>422668.11443571927</v>
      </c>
      <c r="Q11" s="9">
        <f t="shared" ref="Q11:Q12" si="10">+P11-O11</f>
        <v>152451.3449878621</v>
      </c>
      <c r="R11" s="10">
        <f t="shared" ref="R11:R12" si="11">+Q11+N11</f>
        <v>153454.25647643354</v>
      </c>
    </row>
    <row r="12" spans="1:20" ht="18.75" customHeight="1" x14ac:dyDescent="0.25">
      <c r="A12" s="5">
        <v>45335</v>
      </c>
      <c r="B12" s="32"/>
      <c r="C12" s="7">
        <v>45348</v>
      </c>
      <c r="D12" s="1">
        <v>140637.80262214286</v>
      </c>
      <c r="E12" s="1">
        <v>140973.38815714288</v>
      </c>
      <c r="F12" s="6">
        <f t="shared" si="6"/>
        <v>335.58553500002017</v>
      </c>
      <c r="G12" s="1">
        <v>270763.05246785714</v>
      </c>
      <c r="H12" s="1">
        <v>436669.92005638796</v>
      </c>
      <c r="I12" s="9">
        <f t="shared" si="7"/>
        <v>165906.86758853082</v>
      </c>
      <c r="J12" s="10">
        <f t="shared" si="8"/>
        <v>166242.45312353084</v>
      </c>
      <c r="L12" s="33">
        <v>139931.74055714288</v>
      </c>
      <c r="M12" s="34">
        <v>140973.38815714288</v>
      </c>
      <c r="N12" s="6">
        <f t="shared" si="9"/>
        <v>1041.6475999999966</v>
      </c>
      <c r="O12" s="29">
        <v>269246.52361214283</v>
      </c>
      <c r="P12" s="29">
        <v>436519.04521331657</v>
      </c>
      <c r="Q12" s="9">
        <f t="shared" si="10"/>
        <v>167272.52160117374</v>
      </c>
      <c r="R12" s="10">
        <f t="shared" si="11"/>
        <v>168314.16920117373</v>
      </c>
    </row>
    <row r="13" spans="1:20" ht="18.75" customHeight="1" x14ac:dyDescent="0.25">
      <c r="A13" s="5">
        <v>45349</v>
      </c>
      <c r="B13" s="32"/>
      <c r="C13" s="7">
        <v>45362</v>
      </c>
      <c r="D13" s="1">
        <v>140576.99830785714</v>
      </c>
      <c r="E13" s="1">
        <v>140888.55488785714</v>
      </c>
      <c r="F13" s="6">
        <f t="shared" ref="F13:F14" si="12">+E13-D13</f>
        <v>311.55658000000403</v>
      </c>
      <c r="G13" s="1">
        <v>269990.89243071427</v>
      </c>
      <c r="H13" s="1">
        <v>489065.40176264243</v>
      </c>
      <c r="I13" s="9">
        <f t="shared" ref="I13:I14" si="13">+H13-G13</f>
        <v>219074.50933192816</v>
      </c>
      <c r="J13" s="10">
        <f t="shared" ref="J13:J14" si="14">+I13+F13</f>
        <v>219386.06591192816</v>
      </c>
      <c r="L13" s="33">
        <v>139877.12950285713</v>
      </c>
      <c r="M13" s="34">
        <v>140888.55488785714</v>
      </c>
      <c r="N13" s="6">
        <f t="shared" ref="N13:N14" si="15">+M13-L13</f>
        <v>1011.4253850000096</v>
      </c>
      <c r="O13" s="29">
        <v>268492.6321114286</v>
      </c>
      <c r="P13" s="29">
        <v>488916.15027614252</v>
      </c>
      <c r="Q13" s="9">
        <f t="shared" ref="Q13:Q14" si="16">+P13-O13</f>
        <v>220423.51816471393</v>
      </c>
      <c r="R13" s="10">
        <f t="shared" ref="R13:R14" si="17">+Q13+N13</f>
        <v>221434.94354971393</v>
      </c>
    </row>
    <row r="14" spans="1:20" ht="18.75" customHeight="1" x14ac:dyDescent="0.25">
      <c r="A14" s="5">
        <v>45363</v>
      </c>
      <c r="B14" s="32"/>
      <c r="C14" s="7">
        <v>45376</v>
      </c>
      <c r="D14" s="1">
        <v>141525.42842571429</v>
      </c>
      <c r="E14" s="1">
        <v>141391.25436142855</v>
      </c>
      <c r="F14" s="6">
        <f t="shared" si="12"/>
        <v>-134.17406428573304</v>
      </c>
      <c r="G14" s="1">
        <v>268363.68828642857</v>
      </c>
      <c r="H14" s="1">
        <v>507142.19715623156</v>
      </c>
      <c r="I14" s="9">
        <f t="shared" si="13"/>
        <v>238778.50886980299</v>
      </c>
      <c r="J14" s="10">
        <f t="shared" si="14"/>
        <v>238644.33480551725</v>
      </c>
      <c r="L14" s="33">
        <v>140835.96727928572</v>
      </c>
      <c r="M14" s="34">
        <v>141391.25436142855</v>
      </c>
      <c r="N14" s="6">
        <f t="shared" si="15"/>
        <v>555.28708214283688</v>
      </c>
      <c r="O14" s="29">
        <v>266870.61800928571</v>
      </c>
      <c r="P14" s="29">
        <v>506992.43613623158</v>
      </c>
      <c r="Q14" s="9">
        <f t="shared" si="16"/>
        <v>240121.81812694587</v>
      </c>
      <c r="R14" s="10">
        <f t="shared" si="17"/>
        <v>240677.10520908871</v>
      </c>
    </row>
    <row r="15" spans="1:20" ht="18.75" customHeight="1" x14ac:dyDescent="0.25">
      <c r="A15" s="5">
        <v>45377</v>
      </c>
      <c r="B15" s="32"/>
      <c r="C15" s="7">
        <v>45390</v>
      </c>
      <c r="D15" s="1">
        <v>141016.4354485714</v>
      </c>
      <c r="E15" s="1">
        <v>140431.2485635714</v>
      </c>
      <c r="F15" s="6">
        <f t="shared" ref="F15:F18" si="18">+E15-D15</f>
        <v>-585.1868850000028</v>
      </c>
      <c r="G15" s="1">
        <v>266697.2375678572</v>
      </c>
      <c r="H15" s="1">
        <v>517286.39532587799</v>
      </c>
      <c r="I15" s="9">
        <f t="shared" ref="I15:I16" si="19">+H15-G15</f>
        <v>250589.1577580208</v>
      </c>
      <c r="J15" s="10">
        <f t="shared" ref="J15:J16" si="20">+I15+F15</f>
        <v>250003.97087302079</v>
      </c>
      <c r="L15" s="33">
        <v>140338.64091928574</v>
      </c>
      <c r="M15" s="34">
        <v>140431.2485635714</v>
      </c>
      <c r="N15" s="6">
        <f t="shared" ref="N15:N18" si="21">+M15-L15</f>
        <v>92.607644285657443</v>
      </c>
      <c r="O15" s="29">
        <v>265197.56077857141</v>
      </c>
      <c r="P15" s="29">
        <v>517135.71683744941</v>
      </c>
      <c r="Q15" s="9">
        <f t="shared" ref="Q15:Q16" si="22">+P15-O15</f>
        <v>251938.156058878</v>
      </c>
      <c r="R15" s="10">
        <f t="shared" ref="R15:R16" si="23">+Q15+N15</f>
        <v>252030.76370316366</v>
      </c>
    </row>
    <row r="16" spans="1:20" ht="18.75" customHeight="1" x14ac:dyDescent="0.25">
      <c r="A16" s="5">
        <v>45391</v>
      </c>
      <c r="B16" s="32"/>
      <c r="C16" s="7">
        <v>45404</v>
      </c>
      <c r="D16" s="1">
        <v>139886.68172285715</v>
      </c>
      <c r="E16" s="1">
        <v>139295.45404785714</v>
      </c>
      <c r="F16" s="6">
        <f t="shared" si="18"/>
        <v>-591.22767500000191</v>
      </c>
      <c r="G16" s="1">
        <v>264427.2305014286</v>
      </c>
      <c r="H16" s="1">
        <v>495193.01207591878</v>
      </c>
      <c r="I16" s="9">
        <f t="shared" si="19"/>
        <v>230765.78157449019</v>
      </c>
      <c r="J16" s="10">
        <f t="shared" si="20"/>
        <v>230174.55389949019</v>
      </c>
      <c r="L16" s="33">
        <v>139214.58529714282</v>
      </c>
      <c r="M16" s="34">
        <v>139295.45404785714</v>
      </c>
      <c r="N16" s="6">
        <f t="shared" si="21"/>
        <v>80.868750714318594</v>
      </c>
      <c r="O16" s="29">
        <v>262917.11403428571</v>
      </c>
      <c r="P16" s="29">
        <v>495042.1584082045</v>
      </c>
      <c r="Q16" s="9">
        <f t="shared" si="22"/>
        <v>232125.04437391879</v>
      </c>
      <c r="R16" s="10">
        <f t="shared" si="23"/>
        <v>232205.91312463311</v>
      </c>
    </row>
    <row r="17" spans="1:18" ht="18.75" customHeight="1" x14ac:dyDescent="0.25">
      <c r="A17" s="5">
        <v>45405</v>
      </c>
      <c r="B17" s="32"/>
      <c r="C17" s="7">
        <v>45418</v>
      </c>
      <c r="D17" s="1">
        <v>137307.90949999998</v>
      </c>
      <c r="E17" s="1">
        <v>136753.15495357141</v>
      </c>
      <c r="F17" s="6">
        <f t="shared" si="18"/>
        <v>-554.75454642856494</v>
      </c>
      <c r="G17" s="1">
        <v>259393.65646642857</v>
      </c>
      <c r="H17" s="1">
        <v>497730.28267726034</v>
      </c>
      <c r="I17" s="9">
        <f t="shared" ref="I17:I18" si="24">+H17-G17</f>
        <v>238336.62621083178</v>
      </c>
      <c r="J17" s="10">
        <f t="shared" ref="J17:J18" si="25">+I17+F17</f>
        <v>237781.87166440321</v>
      </c>
      <c r="L17" s="33">
        <v>136656.88030357144</v>
      </c>
      <c r="M17" s="34">
        <v>136753.15495357141</v>
      </c>
      <c r="N17" s="6">
        <f t="shared" si="21"/>
        <v>96.274649999977555</v>
      </c>
      <c r="O17" s="29">
        <v>257890.87579571427</v>
      </c>
      <c r="P17" s="29">
        <v>497580.80701654608</v>
      </c>
      <c r="Q17" s="9">
        <f t="shared" ref="Q17:Q18" si="26">+P17-O17</f>
        <v>239689.93122083182</v>
      </c>
      <c r="R17" s="10">
        <f t="shared" ref="R17:R18" si="27">+Q17+N17</f>
        <v>239786.20587083179</v>
      </c>
    </row>
    <row r="18" spans="1:18" ht="18.75" customHeight="1" x14ac:dyDescent="0.25">
      <c r="A18" s="5">
        <v>45419</v>
      </c>
      <c r="B18" s="32"/>
      <c r="C18" s="7">
        <v>45432</v>
      </c>
      <c r="D18" s="1">
        <v>136107.79171642856</v>
      </c>
      <c r="E18" s="1">
        <v>135563.74514999997</v>
      </c>
      <c r="F18" s="6">
        <f t="shared" si="18"/>
        <v>-544.04656642858754</v>
      </c>
      <c r="G18" s="1">
        <v>257887.4983821428</v>
      </c>
      <c r="H18" s="1">
        <v>499258.56049403019</v>
      </c>
      <c r="I18" s="9">
        <f t="shared" si="24"/>
        <v>241371.06211188738</v>
      </c>
      <c r="J18" s="10">
        <f t="shared" si="25"/>
        <v>240827.01554545879</v>
      </c>
      <c r="L18" s="33">
        <v>135470.97366071428</v>
      </c>
      <c r="M18" s="34">
        <v>135563.74514999997</v>
      </c>
      <c r="N18" s="6">
        <f t="shared" si="21"/>
        <v>92.771489285689313</v>
      </c>
      <c r="O18" s="29">
        <v>256393.21763928569</v>
      </c>
      <c r="P18" s="29">
        <v>499109.48687967315</v>
      </c>
      <c r="Q18" s="9">
        <f t="shared" si="26"/>
        <v>242716.26924038745</v>
      </c>
      <c r="R18" s="10">
        <f t="shared" si="27"/>
        <v>242809.04072967314</v>
      </c>
    </row>
    <row r="19" spans="1:18" ht="18.75" customHeight="1" x14ac:dyDescent="0.25">
      <c r="A19" s="5">
        <v>45433</v>
      </c>
      <c r="B19" s="32"/>
      <c r="C19" s="7">
        <v>45446</v>
      </c>
      <c r="D19" s="1">
        <v>135179.95489428571</v>
      </c>
      <c r="E19" s="1">
        <v>134643.06841571428</v>
      </c>
      <c r="F19" s="6">
        <f t="shared" ref="F19:F21" si="28">+E19-D19</f>
        <v>-536.88647857142496</v>
      </c>
      <c r="G19" s="1">
        <v>254508.23829071427</v>
      </c>
      <c r="H19" s="1">
        <v>504354.59745505685</v>
      </c>
      <c r="I19" s="9">
        <f t="shared" ref="I19:I21" si="29">+H19-G19</f>
        <v>249846.35916434258</v>
      </c>
      <c r="J19" s="10">
        <f t="shared" ref="J19:J21" si="30">+I19+F19</f>
        <v>249309.47268577115</v>
      </c>
      <c r="L19" s="33">
        <v>134554.1430692857</v>
      </c>
      <c r="M19" s="34">
        <v>134643.06841571428</v>
      </c>
      <c r="N19" s="6">
        <f t="shared" ref="N19:N21" si="31">+M19-L19</f>
        <v>88.925346428586636</v>
      </c>
      <c r="O19" s="29">
        <v>253018.73699714284</v>
      </c>
      <c r="P19" s="29">
        <v>504205.62746084254</v>
      </c>
      <c r="Q19" s="9">
        <f t="shared" ref="Q19:Q21" si="32">+P19-O19</f>
        <v>251186.8904636997</v>
      </c>
      <c r="R19" s="10">
        <f t="shared" ref="R19:R21" si="33">+Q19+N19</f>
        <v>251275.81581012829</v>
      </c>
    </row>
    <row r="20" spans="1:18" ht="18.75" customHeight="1" x14ac:dyDescent="0.25">
      <c r="A20" s="5">
        <v>45447</v>
      </c>
      <c r="B20" s="32"/>
      <c r="C20" s="7">
        <v>45460</v>
      </c>
      <c r="D20" s="1">
        <v>134669.508695</v>
      </c>
      <c r="E20" s="1">
        <v>134146.36538714287</v>
      </c>
      <c r="F20" s="6">
        <f t="shared" si="28"/>
        <v>-523.14330785712809</v>
      </c>
      <c r="G20" s="1">
        <v>252117.3875892857</v>
      </c>
      <c r="H20" s="1">
        <v>504724.30110400962</v>
      </c>
      <c r="I20" s="9">
        <f t="shared" si="29"/>
        <v>252606.91351472391</v>
      </c>
      <c r="J20" s="10">
        <f t="shared" si="30"/>
        <v>252083.77020686679</v>
      </c>
      <c r="L20" s="33">
        <v>134051.22320214284</v>
      </c>
      <c r="M20" s="34">
        <v>134146.36538714287</v>
      </c>
      <c r="N20" s="6">
        <f t="shared" si="31"/>
        <v>95.142185000033351</v>
      </c>
      <c r="O20" s="29">
        <v>250628.72937071434</v>
      </c>
      <c r="P20" s="29">
        <v>504575.50919829536</v>
      </c>
      <c r="Q20" s="9">
        <f t="shared" si="32"/>
        <v>253946.77982758102</v>
      </c>
      <c r="R20" s="10">
        <f t="shared" si="33"/>
        <v>254041.92201258105</v>
      </c>
    </row>
    <row r="21" spans="1:18" ht="18.75" customHeight="1" x14ac:dyDescent="0.25">
      <c r="A21" s="5">
        <v>45461</v>
      </c>
      <c r="B21" s="32"/>
      <c r="C21" s="7">
        <v>45474</v>
      </c>
      <c r="D21" s="1">
        <v>133507.81201428571</v>
      </c>
      <c r="E21" s="1">
        <v>132978.86437857142</v>
      </c>
      <c r="F21" s="6">
        <f t="shared" si="28"/>
        <v>-528.94763571428484</v>
      </c>
      <c r="G21" s="1">
        <v>248665.57405428574</v>
      </c>
      <c r="H21" s="1">
        <v>512705.667333405</v>
      </c>
      <c r="I21" s="9">
        <f t="shared" si="29"/>
        <v>264040.09327911923</v>
      </c>
      <c r="J21" s="10">
        <f t="shared" si="30"/>
        <v>263511.14564340492</v>
      </c>
      <c r="L21" s="33">
        <v>132897.10625071431</v>
      </c>
      <c r="M21" s="34">
        <v>132978.86437857142</v>
      </c>
      <c r="N21" s="6">
        <f t="shared" si="31"/>
        <v>81.758127857116051</v>
      </c>
      <c r="O21" s="29">
        <v>247183.99242857145</v>
      </c>
      <c r="P21" s="29">
        <v>512556.82352283364</v>
      </c>
      <c r="Q21" s="9">
        <f t="shared" si="32"/>
        <v>265372.83109426219</v>
      </c>
      <c r="R21" s="10">
        <f t="shared" si="33"/>
        <v>265454.58922211931</v>
      </c>
    </row>
    <row r="22" spans="1:18" ht="18.75" customHeight="1" x14ac:dyDescent="0.25">
      <c r="A22" s="5">
        <v>45475</v>
      </c>
      <c r="B22" s="32"/>
      <c r="C22" s="7">
        <v>45488</v>
      </c>
      <c r="D22" s="1">
        <v>131546.50903285717</v>
      </c>
      <c r="E22" s="1">
        <v>131020.76349214285</v>
      </c>
      <c r="F22" s="6">
        <f t="shared" ref="F22:F23" si="34">+E22-D22</f>
        <v>-525.74554071431339</v>
      </c>
      <c r="G22" s="1">
        <v>244650.05685857145</v>
      </c>
      <c r="H22" s="1">
        <v>517598.54571045755</v>
      </c>
      <c r="I22" s="9">
        <f t="shared" ref="I22:I23" si="35">+H22-G22</f>
        <v>272948.48885188613</v>
      </c>
      <c r="J22" s="10">
        <f t="shared" ref="J22:J23" si="36">+I22+F22</f>
        <v>272422.74331117183</v>
      </c>
      <c r="L22" s="33">
        <v>130926.62209285714</v>
      </c>
      <c r="M22" s="34">
        <v>131020.76349214285</v>
      </c>
      <c r="N22" s="6">
        <f t="shared" ref="N22:N23" si="37">+M22-L22</f>
        <v>94.141399285712396</v>
      </c>
      <c r="O22" s="29">
        <v>243143.98896142855</v>
      </c>
      <c r="P22" s="29">
        <v>517447.01926888613</v>
      </c>
      <c r="Q22" s="9">
        <f t="shared" ref="Q22:Q23" si="38">+P22-O22</f>
        <v>274303.03030745755</v>
      </c>
      <c r="R22" s="10">
        <f t="shared" ref="R22:R23" si="39">+Q22+N22</f>
        <v>274397.17170674325</v>
      </c>
    </row>
    <row r="23" spans="1:18" ht="18.75" customHeight="1" x14ac:dyDescent="0.25">
      <c r="A23" s="5">
        <v>45489</v>
      </c>
      <c r="B23" s="32"/>
      <c r="C23" s="7">
        <v>45502</v>
      </c>
      <c r="D23" s="30">
        <v>130245.30573428571</v>
      </c>
      <c r="E23" s="30">
        <v>129758.6391692857</v>
      </c>
      <c r="F23" s="6">
        <f t="shared" si="34"/>
        <v>-486.66656500000681</v>
      </c>
      <c r="G23" s="30">
        <v>242870.5535242857</v>
      </c>
      <c r="H23" s="30">
        <v>532810.20741775155</v>
      </c>
      <c r="I23" s="9">
        <f t="shared" si="35"/>
        <v>289939.65389346587</v>
      </c>
      <c r="J23" s="10">
        <f t="shared" si="36"/>
        <v>289452.98732846585</v>
      </c>
      <c r="K23" s="30"/>
      <c r="L23" s="33">
        <v>129627.03955642857</v>
      </c>
      <c r="M23" s="39">
        <v>129758.6391692857</v>
      </c>
      <c r="N23" s="6">
        <f t="shared" si="37"/>
        <v>131.59961285712779</v>
      </c>
      <c r="O23" s="39">
        <v>241357.62983142858</v>
      </c>
      <c r="P23" s="39">
        <v>532659.72076625156</v>
      </c>
      <c r="Q23" s="9">
        <f t="shared" si="38"/>
        <v>291302.09093482298</v>
      </c>
      <c r="R23" s="10">
        <f t="shared" si="39"/>
        <v>291433.69054768013</v>
      </c>
    </row>
    <row r="24" spans="1:18" ht="18.75" customHeight="1" x14ac:dyDescent="0.25">
      <c r="A24" s="5">
        <f t="shared" ref="A24" si="40">+C23+1</f>
        <v>45503</v>
      </c>
      <c r="B24" s="32"/>
      <c r="C24" s="7">
        <f t="shared" ref="C24" si="41">+C23+14</f>
        <v>45516</v>
      </c>
      <c r="D24" s="1">
        <v>129321.34973928568</v>
      </c>
      <c r="E24" s="1">
        <v>128858.68841142856</v>
      </c>
      <c r="F24" s="6">
        <f t="shared" ref="F24" si="42">+E24-D24</f>
        <v>-462.6613278571167</v>
      </c>
      <c r="G24" s="1">
        <v>240919.06132000001</v>
      </c>
      <c r="H24" s="1">
        <v>540859.29411490331</v>
      </c>
      <c r="I24" s="9">
        <f t="shared" ref="I24" si="43">+H24-G24</f>
        <v>299940.23279490334</v>
      </c>
      <c r="J24" s="10">
        <f t="shared" ref="J24" si="44">+I24+F24</f>
        <v>299477.57146704622</v>
      </c>
      <c r="L24" s="33">
        <v>128709.82834785714</v>
      </c>
      <c r="M24" s="34">
        <v>128858.68841142856</v>
      </c>
      <c r="N24" s="6">
        <f t="shared" ref="N24" si="45">+M24-L24</f>
        <v>148.86006357142469</v>
      </c>
      <c r="O24" s="29">
        <v>239418.61882214286</v>
      </c>
      <c r="P24" s="29">
        <v>540708.01960983197</v>
      </c>
      <c r="Q24" s="9">
        <f t="shared" ref="Q24" si="46">+P24-O24</f>
        <v>301289.40078768914</v>
      </c>
      <c r="R24" s="10">
        <f t="shared" ref="R24" si="47">+Q24+N24</f>
        <v>301438.26085126057</v>
      </c>
    </row>
    <row r="25" spans="1:18" ht="18.75" customHeight="1" x14ac:dyDescent="0.25">
      <c r="A25" s="5">
        <f>+C24+1</f>
        <v>45517</v>
      </c>
      <c r="B25" s="32"/>
      <c r="C25" s="7">
        <f>+C24+14</f>
        <v>45530</v>
      </c>
      <c r="D25" s="30">
        <v>128955.25828857145</v>
      </c>
      <c r="E25" s="30">
        <v>128425.94057571425</v>
      </c>
      <c r="F25" s="6">
        <f t="shared" ref="F25" si="48">+E25-D25</f>
        <v>-529.31771285719879</v>
      </c>
      <c r="G25" s="30">
        <v>239923.30671500004</v>
      </c>
      <c r="H25" s="30">
        <v>547160.30657253868</v>
      </c>
      <c r="I25" s="9">
        <f t="shared" ref="I25" si="49">+H25-G25</f>
        <v>307236.99985753861</v>
      </c>
      <c r="J25" s="10">
        <f t="shared" ref="J25" si="50">+I25+F25</f>
        <v>306707.6821446814</v>
      </c>
      <c r="K25" s="30"/>
      <c r="L25" s="33">
        <v>128338.23650285715</v>
      </c>
      <c r="M25" s="39">
        <v>128425.94057571425</v>
      </c>
      <c r="N25" s="6">
        <f t="shared" ref="N25" si="51">+M25-L25</f>
        <v>87.704072857100982</v>
      </c>
      <c r="O25" s="39">
        <v>238395.63645499994</v>
      </c>
      <c r="P25" s="39">
        <v>547008.40925846726</v>
      </c>
      <c r="Q25" s="9">
        <f t="shared" ref="Q25" si="52">+P25-O25</f>
        <v>308612.77280346735</v>
      </c>
      <c r="R25" s="10">
        <f t="shared" ref="R25" si="53">+Q25+N25</f>
        <v>308700.47687632445</v>
      </c>
    </row>
    <row r="26" spans="1:18" ht="18.75" customHeight="1" x14ac:dyDescent="0.25">
      <c r="A26" s="5">
        <f t="shared" ref="A26:A27" si="54">+C25+1</f>
        <v>45531</v>
      </c>
      <c r="B26" s="32"/>
      <c r="C26" s="7">
        <f t="shared" ref="C26:C59" si="55">+C25+14</f>
        <v>45544</v>
      </c>
      <c r="D26" s="30">
        <v>128083.48627285716</v>
      </c>
      <c r="E26" s="30">
        <v>127577.09342785712</v>
      </c>
      <c r="F26" s="6">
        <f t="shared" ref="F26:F27" si="56">+E26-D26</f>
        <v>-506.39284500003851</v>
      </c>
      <c r="G26" s="30">
        <v>240618.45755428571</v>
      </c>
      <c r="H26" s="30">
        <v>547617.67301672872</v>
      </c>
      <c r="I26" s="9">
        <f t="shared" ref="I26:I27" si="57">+H26-G26</f>
        <v>306999.21546244301</v>
      </c>
      <c r="J26" s="10">
        <f t="shared" ref="J26:J27" si="58">+I26+F26</f>
        <v>306492.82261744299</v>
      </c>
      <c r="K26" s="30"/>
      <c r="L26" s="33">
        <v>127487.31823642859</v>
      </c>
      <c r="M26" s="39">
        <v>127577.09342785712</v>
      </c>
      <c r="N26" s="6">
        <f t="shared" ref="N26:N27" si="59">+M26-L26</f>
        <v>89.775191428532708</v>
      </c>
      <c r="O26" s="39">
        <v>239113.7238507143</v>
      </c>
      <c r="P26" s="39">
        <v>547467.07928858604</v>
      </c>
      <c r="Q26" s="9">
        <f t="shared" ref="Q26:Q27" si="60">+P26-O26</f>
        <v>308353.35543787177</v>
      </c>
      <c r="R26" s="10">
        <f t="shared" ref="R26:R27" si="61">+Q26+N26</f>
        <v>308443.13062930031</v>
      </c>
    </row>
    <row r="27" spans="1:18" ht="18.75" customHeight="1" x14ac:dyDescent="0.25">
      <c r="A27" s="5">
        <f t="shared" si="54"/>
        <v>45545</v>
      </c>
      <c r="B27" s="32"/>
      <c r="C27" s="7">
        <f t="shared" si="55"/>
        <v>45558</v>
      </c>
      <c r="D27" s="30">
        <v>126897.53931285712</v>
      </c>
      <c r="E27" s="30">
        <v>126391.88424428574</v>
      </c>
      <c r="F27" s="6">
        <f t="shared" si="56"/>
        <v>-505.6550685713737</v>
      </c>
      <c r="G27" s="30">
        <v>238652.10498785716</v>
      </c>
      <c r="H27" s="30">
        <v>547996.82715655037</v>
      </c>
      <c r="I27" s="9">
        <f t="shared" si="57"/>
        <v>309344.7221686932</v>
      </c>
      <c r="J27" s="10">
        <f t="shared" si="58"/>
        <v>308839.06710012181</v>
      </c>
      <c r="K27" s="30"/>
      <c r="L27" s="33">
        <v>126303.72359428569</v>
      </c>
      <c r="M27" s="39">
        <v>126391.88424428574</v>
      </c>
      <c r="N27" s="6">
        <f t="shared" si="59"/>
        <v>88.160650000048918</v>
      </c>
      <c r="O27" s="39">
        <v>237137.40579142855</v>
      </c>
      <c r="P27" s="39">
        <v>547845.26599297905</v>
      </c>
      <c r="Q27" s="9">
        <f t="shared" si="60"/>
        <v>310707.86020155053</v>
      </c>
      <c r="R27" s="10">
        <f t="shared" si="61"/>
        <v>310796.02085155057</v>
      </c>
    </row>
    <row r="28" spans="1:18" ht="18.75" customHeight="1" x14ac:dyDescent="0.25">
      <c r="A28" s="5">
        <f t="shared" ref="A28:A29" si="62">+C27+1</f>
        <v>45559</v>
      </c>
      <c r="B28" s="32"/>
      <c r="C28" s="7">
        <f t="shared" si="55"/>
        <v>45572</v>
      </c>
      <c r="D28" s="30">
        <v>126063.57568714286</v>
      </c>
      <c r="E28" s="30">
        <v>125539.12086214288</v>
      </c>
      <c r="F28" s="6">
        <f t="shared" ref="F28:F29" si="63">+E28-D28</f>
        <v>-524.45482499997888</v>
      </c>
      <c r="G28" s="30">
        <v>236863.67801285713</v>
      </c>
      <c r="H28" s="30">
        <v>552657.71274561551</v>
      </c>
      <c r="I28" s="9">
        <f t="shared" ref="I28:I29" si="64">+H28-G28</f>
        <v>315794.03473275842</v>
      </c>
      <c r="J28" s="10">
        <f t="shared" ref="J28:J29" si="65">+I28+F28</f>
        <v>315269.57990775845</v>
      </c>
      <c r="K28" s="30"/>
      <c r="L28" s="33">
        <v>125457.69146357142</v>
      </c>
      <c r="M28" s="39">
        <v>125539.12086214288</v>
      </c>
      <c r="N28" s="6">
        <f t="shared" ref="N28:N29" si="66">+M28-L28</f>
        <v>81.429398571461206</v>
      </c>
      <c r="O28" s="39">
        <v>235318.59359071424</v>
      </c>
      <c r="P28" s="39">
        <v>552499.20999611565</v>
      </c>
      <c r="Q28" s="9">
        <f t="shared" ref="Q28:Q29" si="67">+P28-O28</f>
        <v>317180.61640540138</v>
      </c>
      <c r="R28" s="10">
        <f t="shared" ref="R28:R29" si="68">+Q28+N28</f>
        <v>317262.04580397287</v>
      </c>
    </row>
    <row r="29" spans="1:18" ht="18.75" customHeight="1" x14ac:dyDescent="0.25">
      <c r="A29" s="5">
        <f t="shared" si="62"/>
        <v>45573</v>
      </c>
      <c r="B29" s="32"/>
      <c r="C29" s="7">
        <f t="shared" si="55"/>
        <v>45586</v>
      </c>
      <c r="D29" s="30">
        <v>125194.08085142857</v>
      </c>
      <c r="E29" s="30">
        <v>124618.6605442857</v>
      </c>
      <c r="F29" s="6">
        <f t="shared" si="63"/>
        <v>-575.4203071428783</v>
      </c>
      <c r="G29" s="30">
        <v>235092.01344714288</v>
      </c>
      <c r="H29" s="30">
        <v>552461.62942735921</v>
      </c>
      <c r="I29" s="9">
        <f t="shared" si="64"/>
        <v>317369.6159802163</v>
      </c>
      <c r="J29" s="10">
        <f t="shared" si="65"/>
        <v>316794.19567307341</v>
      </c>
      <c r="K29" s="30"/>
      <c r="L29" s="33">
        <v>124556.3757957143</v>
      </c>
      <c r="M29" s="39">
        <v>124618.6605442857</v>
      </c>
      <c r="N29" s="6">
        <f t="shared" si="66"/>
        <v>62.284748571400996</v>
      </c>
      <c r="O29" s="39">
        <v>233515.70444071433</v>
      </c>
      <c r="P29" s="39">
        <v>552305.01140907349</v>
      </c>
      <c r="Q29" s="9">
        <f t="shared" si="67"/>
        <v>318789.30696835916</v>
      </c>
      <c r="R29" s="10">
        <f t="shared" si="68"/>
        <v>318851.59171693056</v>
      </c>
    </row>
    <row r="30" spans="1:18" ht="18.75" customHeight="1" x14ac:dyDescent="0.25">
      <c r="A30" s="5">
        <f t="shared" ref="A30:A32" si="69">+C29+1</f>
        <v>45587</v>
      </c>
      <c r="B30" s="32"/>
      <c r="C30" s="7">
        <f t="shared" si="55"/>
        <v>45600</v>
      </c>
      <c r="D30" s="30">
        <v>124597.37885571427</v>
      </c>
      <c r="E30" s="30">
        <v>124062.34515214289</v>
      </c>
      <c r="F30" s="6">
        <f t="shared" ref="F30:F32" si="70">+E30-D30</f>
        <v>-535.03370357137464</v>
      </c>
      <c r="G30" s="30">
        <v>233272.02997142859</v>
      </c>
      <c r="H30" s="30">
        <v>554432.85370463959</v>
      </c>
      <c r="I30" s="9">
        <f t="shared" ref="I30:I32" si="71">+H30-G30</f>
        <v>321160.82373321103</v>
      </c>
      <c r="J30" s="10">
        <f t="shared" ref="J30:J32" si="72">+I30+F30</f>
        <v>320625.79002963967</v>
      </c>
      <c r="K30" s="30"/>
      <c r="L30" s="33">
        <v>123986.79814428568</v>
      </c>
      <c r="M30" s="39">
        <v>124062.34515214289</v>
      </c>
      <c r="N30" s="6">
        <f t="shared" ref="N30:N32" si="73">+M30-L30</f>
        <v>75.547007857210701</v>
      </c>
      <c r="O30" s="39">
        <v>231757.51019714284</v>
      </c>
      <c r="P30" s="39">
        <v>554288.45349492563</v>
      </c>
      <c r="Q30" s="9">
        <f t="shared" ref="Q30:Q32" si="74">+P30-O30</f>
        <v>322530.9432977828</v>
      </c>
      <c r="R30" s="10">
        <f t="shared" ref="R30:R32" si="75">+Q30+N30</f>
        <v>322606.49030564004</v>
      </c>
    </row>
    <row r="31" spans="1:18" ht="18.75" customHeight="1" x14ac:dyDescent="0.25">
      <c r="A31" s="5">
        <f t="shared" si="69"/>
        <v>45601</v>
      </c>
      <c r="B31" s="32"/>
      <c r="C31" s="7">
        <f t="shared" si="55"/>
        <v>45614</v>
      </c>
      <c r="D31" s="30">
        <v>124214.76424071427</v>
      </c>
      <c r="E31" s="30">
        <v>123683.92259571429</v>
      </c>
      <c r="F31" s="6">
        <f t="shared" si="70"/>
        <v>-530.8416449999786</v>
      </c>
      <c r="G31" s="30">
        <v>232741.72331428571</v>
      </c>
      <c r="H31" s="30">
        <v>546895.55212225427</v>
      </c>
      <c r="I31" s="9">
        <f t="shared" si="71"/>
        <v>314153.82880796853</v>
      </c>
      <c r="J31" s="10">
        <f t="shared" si="72"/>
        <v>313622.98716296855</v>
      </c>
      <c r="K31" s="30"/>
      <c r="L31" s="33">
        <v>123613.91654500001</v>
      </c>
      <c r="M31" s="39">
        <v>123683.92259571429</v>
      </c>
      <c r="N31" s="6">
        <f t="shared" si="73"/>
        <v>70.00605071427708</v>
      </c>
      <c r="O31" s="39">
        <v>231256.44837571424</v>
      </c>
      <c r="P31" s="39">
        <v>546745.91917911149</v>
      </c>
      <c r="Q31" s="9">
        <f t="shared" si="74"/>
        <v>315489.47080339724</v>
      </c>
      <c r="R31" s="10">
        <f t="shared" si="75"/>
        <v>315559.47685411153</v>
      </c>
    </row>
    <row r="32" spans="1:18" ht="18.75" customHeight="1" x14ac:dyDescent="0.25">
      <c r="A32" s="5">
        <f t="shared" si="69"/>
        <v>45615</v>
      </c>
      <c r="B32" s="32"/>
      <c r="C32" s="7">
        <f t="shared" si="55"/>
        <v>45628</v>
      </c>
      <c r="D32" s="30">
        <v>123300.74961785716</v>
      </c>
      <c r="E32" s="30">
        <v>122790.49944571427</v>
      </c>
      <c r="F32" s="6">
        <f t="shared" si="70"/>
        <v>-510.25017214288528</v>
      </c>
      <c r="G32" s="30">
        <v>229406.40653285713</v>
      </c>
      <c r="H32" s="30">
        <v>551625.02769331646</v>
      </c>
      <c r="I32" s="9">
        <f t="shared" si="71"/>
        <v>322218.62116045936</v>
      </c>
      <c r="J32" s="10">
        <f t="shared" si="72"/>
        <v>321708.37098831648</v>
      </c>
      <c r="K32" s="30"/>
      <c r="L32" s="27">
        <v>122715.2907757143</v>
      </c>
      <c r="M32" s="30">
        <v>122790.49944571427</v>
      </c>
      <c r="N32" s="6">
        <f t="shared" si="73"/>
        <v>75.208669999978156</v>
      </c>
      <c r="O32" s="30">
        <v>227950.64291357141</v>
      </c>
      <c r="P32" s="30">
        <v>551479.88575517363</v>
      </c>
      <c r="Q32" s="9">
        <f t="shared" si="74"/>
        <v>323529.24284160219</v>
      </c>
      <c r="R32" s="10">
        <f t="shared" si="75"/>
        <v>323604.45151160215</v>
      </c>
    </row>
    <row r="33" spans="1:18" ht="18.75" customHeight="1" x14ac:dyDescent="0.25">
      <c r="A33" s="5">
        <f t="shared" ref="A33:A34" si="76">+C32+1</f>
        <v>45629</v>
      </c>
      <c r="B33" s="42"/>
      <c r="C33" s="7">
        <f t="shared" si="55"/>
        <v>45642</v>
      </c>
      <c r="D33" s="30">
        <v>124167.53950785715</v>
      </c>
      <c r="E33" s="30">
        <v>123661.11601357146</v>
      </c>
      <c r="F33" s="6">
        <f t="shared" ref="F33:F34" si="77">+E33-D33</f>
        <v>-506.42349428568559</v>
      </c>
      <c r="G33" s="30">
        <v>231990.61694642855</v>
      </c>
      <c r="H33" s="30">
        <v>556872.73956513382</v>
      </c>
      <c r="I33" s="9">
        <f t="shared" ref="I33:I34" si="78">+H33-G33</f>
        <v>324882.12261870527</v>
      </c>
      <c r="J33" s="10">
        <f t="shared" ref="J33:J34" si="79">+I33+F33</f>
        <v>324375.6991244196</v>
      </c>
      <c r="K33" s="30"/>
      <c r="L33" s="27">
        <v>123579.99919214286</v>
      </c>
      <c r="M33" s="30">
        <v>123661.11601357146</v>
      </c>
      <c r="N33" s="6">
        <f t="shared" ref="N33:N34" si="80">+M33-L33</f>
        <v>81.116821428600815</v>
      </c>
      <c r="O33" s="30">
        <v>230539.02289428571</v>
      </c>
      <c r="P33" s="30">
        <v>556727.81888256257</v>
      </c>
      <c r="Q33" s="9">
        <f t="shared" ref="Q33:Q34" si="81">+P33-O33</f>
        <v>326188.79598827683</v>
      </c>
      <c r="R33" s="10">
        <f t="shared" ref="R33:R34" si="82">+Q33+N33</f>
        <v>326269.91280970542</v>
      </c>
    </row>
    <row r="34" spans="1:18" ht="18.75" customHeight="1" x14ac:dyDescent="0.25">
      <c r="A34" s="5">
        <f t="shared" si="76"/>
        <v>45643</v>
      </c>
      <c r="B34" s="32"/>
      <c r="C34" s="7">
        <f t="shared" si="55"/>
        <v>45656</v>
      </c>
      <c r="D34" s="30">
        <v>121685.31129</v>
      </c>
      <c r="E34" s="30">
        <v>121157.08335285717</v>
      </c>
      <c r="F34" s="6">
        <f t="shared" si="77"/>
        <v>-528.22793714283034</v>
      </c>
      <c r="G34" s="30">
        <v>227479.80826000002</v>
      </c>
      <c r="H34" s="30">
        <v>575164.96940598078</v>
      </c>
      <c r="I34" s="9">
        <f t="shared" si="78"/>
        <v>347685.16114598076</v>
      </c>
      <c r="J34" s="10">
        <f t="shared" si="79"/>
        <v>347156.93320883793</v>
      </c>
      <c r="K34" s="30"/>
      <c r="L34" s="27">
        <v>121093.05002142857</v>
      </c>
      <c r="M34" s="30">
        <v>121157.08335285717</v>
      </c>
      <c r="N34" s="6">
        <f t="shared" si="80"/>
        <v>64.033331428596284</v>
      </c>
      <c r="O34" s="30">
        <v>226034.17551785713</v>
      </c>
      <c r="P34" s="30">
        <v>575020.57619655214</v>
      </c>
      <c r="Q34" s="9">
        <f t="shared" si="81"/>
        <v>348986.400678695</v>
      </c>
      <c r="R34" s="10">
        <f t="shared" si="82"/>
        <v>349050.4340101236</v>
      </c>
    </row>
    <row r="35" spans="1:18" ht="18.75" customHeight="1" x14ac:dyDescent="0.3">
      <c r="A35" s="62" t="s">
        <v>22</v>
      </c>
      <c r="B35" s="63"/>
      <c r="C35" s="64"/>
      <c r="D35" s="30"/>
      <c r="E35" s="30"/>
      <c r="F35" s="6"/>
      <c r="G35" s="30"/>
      <c r="H35" s="30"/>
      <c r="I35" s="9"/>
      <c r="J35" s="10"/>
      <c r="K35" s="30"/>
      <c r="L35" s="27"/>
      <c r="M35" s="30"/>
      <c r="N35" s="6"/>
      <c r="O35" s="30"/>
      <c r="P35" s="30"/>
      <c r="Q35" s="9"/>
      <c r="R35" s="10"/>
    </row>
    <row r="36" spans="1:18" ht="18.75" customHeight="1" x14ac:dyDescent="0.25">
      <c r="A36" s="5">
        <f>+C34+1</f>
        <v>45657</v>
      </c>
      <c r="B36" s="32"/>
      <c r="C36" s="7">
        <f>+C34+14</f>
        <v>45670</v>
      </c>
      <c r="D36" s="30">
        <v>121738.93962928573</v>
      </c>
      <c r="E36" s="30">
        <v>121200.466955</v>
      </c>
      <c r="F36" s="6">
        <f t="shared" ref="F36:F37" si="83">+E36-D36</f>
        <v>-538.47267428573105</v>
      </c>
      <c r="G36" s="30">
        <v>227938.97349571431</v>
      </c>
      <c r="H36" s="30">
        <v>546547.0947002226</v>
      </c>
      <c r="I36" s="9">
        <f t="shared" ref="I36:I37" si="84">+H36-G36</f>
        <v>318608.12120450829</v>
      </c>
      <c r="J36" s="10">
        <f t="shared" ref="J36:J37" si="85">+I36+F36</f>
        <v>318069.64853022259</v>
      </c>
      <c r="K36" s="30"/>
      <c r="L36" s="27">
        <v>121146.95929142859</v>
      </c>
      <c r="M36" s="30">
        <v>121200.466955</v>
      </c>
      <c r="N36" s="6">
        <f t="shared" ref="N36:N37" si="86">+M36-L36</f>
        <v>53.507663571406738</v>
      </c>
      <c r="O36" s="30">
        <v>226492.40605499997</v>
      </c>
      <c r="P36" s="30">
        <v>546402.33781165129</v>
      </c>
      <c r="Q36" s="9">
        <f t="shared" ref="Q36:Q37" si="87">+P36-O36</f>
        <v>319909.93175665132</v>
      </c>
      <c r="R36" s="10">
        <f t="shared" ref="R36:R37" si="88">+Q36+N36</f>
        <v>319963.43942022271</v>
      </c>
    </row>
    <row r="37" spans="1:18" ht="18.75" customHeight="1" x14ac:dyDescent="0.25">
      <c r="A37" s="5">
        <f t="shared" ref="A37" si="89">+C36+1</f>
        <v>45671</v>
      </c>
      <c r="B37" s="32"/>
      <c r="C37" s="7">
        <f t="shared" si="55"/>
        <v>45684</v>
      </c>
      <c r="D37" s="30">
        <v>121240.29277357145</v>
      </c>
      <c r="E37" s="30">
        <v>120709.62582357145</v>
      </c>
      <c r="F37" s="6">
        <f t="shared" si="83"/>
        <v>-530.66694999999891</v>
      </c>
      <c r="G37" s="30">
        <v>226734.76783499998</v>
      </c>
      <c r="H37" s="30">
        <v>547031.71926915622</v>
      </c>
      <c r="I37" s="9">
        <f t="shared" si="84"/>
        <v>320296.95143415628</v>
      </c>
      <c r="J37" s="10">
        <f t="shared" si="85"/>
        <v>319766.28448415629</v>
      </c>
      <c r="K37" s="30"/>
      <c r="L37" s="27">
        <v>120648.21370785715</v>
      </c>
      <c r="M37" s="30">
        <v>120709.62582357145</v>
      </c>
      <c r="N37" s="6">
        <f t="shared" si="86"/>
        <v>61.412115714294487</v>
      </c>
      <c r="O37" s="30">
        <v>225288.17009857143</v>
      </c>
      <c r="P37" s="30">
        <v>546887.04698358488</v>
      </c>
      <c r="Q37" s="9">
        <f t="shared" si="87"/>
        <v>321598.87688501342</v>
      </c>
      <c r="R37" s="10">
        <f t="shared" si="88"/>
        <v>321660.2890007277</v>
      </c>
    </row>
    <row r="38" spans="1:18" ht="18.75" customHeight="1" x14ac:dyDescent="0.25">
      <c r="A38" s="5">
        <f t="shared" ref="A38:A39" si="90">+C37+1</f>
        <v>45685</v>
      </c>
      <c r="B38" s="32"/>
      <c r="C38" s="7">
        <f t="shared" si="55"/>
        <v>45698</v>
      </c>
      <c r="D38" s="30">
        <v>120947.60415071431</v>
      </c>
      <c r="E38" s="30">
        <v>120422.06319928569</v>
      </c>
      <c r="F38" s="6">
        <f t="shared" ref="F38:F39" si="91">+E38-D38</f>
        <v>-525.54095142861479</v>
      </c>
      <c r="G38" s="30">
        <v>226461.09106571431</v>
      </c>
      <c r="H38" s="30">
        <v>549691.61205739935</v>
      </c>
      <c r="I38" s="9">
        <f t="shared" ref="I38:I39" si="92">+H38-G38</f>
        <v>323230.52099168504</v>
      </c>
      <c r="J38" s="10">
        <f t="shared" ref="J38:J39" si="93">+I38+F38</f>
        <v>322704.9800402564</v>
      </c>
      <c r="K38" s="30"/>
      <c r="L38" s="27">
        <v>120359.39330142856</v>
      </c>
      <c r="M38" s="30">
        <v>120422.06319928569</v>
      </c>
      <c r="N38" s="6">
        <f t="shared" ref="N38:N39" si="94">+M38-L38</f>
        <v>62.669897857136675</v>
      </c>
      <c r="O38" s="30">
        <v>225015.98709714282</v>
      </c>
      <c r="P38" s="30">
        <v>549547.06074611377</v>
      </c>
      <c r="Q38" s="9">
        <f t="shared" ref="Q38:Q39" si="95">+P38-O38</f>
        <v>324531.07364897092</v>
      </c>
      <c r="R38" s="10">
        <f t="shared" ref="R38:R39" si="96">+Q38+N38</f>
        <v>324593.74354682805</v>
      </c>
    </row>
    <row r="39" spans="1:18" ht="18.75" customHeight="1" x14ac:dyDescent="0.25">
      <c r="A39" s="5">
        <f t="shared" si="90"/>
        <v>45699</v>
      </c>
      <c r="B39" s="32"/>
      <c r="C39" s="7">
        <f t="shared" si="55"/>
        <v>45712</v>
      </c>
      <c r="D39" s="30">
        <v>120601.44527071426</v>
      </c>
      <c r="E39" s="30">
        <v>120076.18603142854</v>
      </c>
      <c r="F39" s="6">
        <f t="shared" si="91"/>
        <v>-525.25923928571865</v>
      </c>
      <c r="G39" s="30">
        <v>226026.13003142853</v>
      </c>
      <c r="H39" s="30">
        <v>547235.59622399078</v>
      </c>
      <c r="I39" s="9">
        <f t="shared" si="92"/>
        <v>321209.46619256225</v>
      </c>
      <c r="J39" s="10">
        <f t="shared" si="93"/>
        <v>320684.20695327653</v>
      </c>
      <c r="K39" s="30"/>
      <c r="L39" s="27">
        <v>120014.01629285714</v>
      </c>
      <c r="M39" s="30">
        <v>120076.18603142854</v>
      </c>
      <c r="N39" s="6">
        <f t="shared" si="94"/>
        <v>62.169738571406924</v>
      </c>
      <c r="O39" s="30">
        <v>224576.95883785715</v>
      </c>
      <c r="P39" s="30">
        <v>547090.54050034797</v>
      </c>
      <c r="Q39" s="9">
        <f t="shared" si="95"/>
        <v>322513.58166249085</v>
      </c>
      <c r="R39" s="10">
        <f t="shared" si="96"/>
        <v>322575.75140106224</v>
      </c>
    </row>
    <row r="40" spans="1:18" ht="18.75" customHeight="1" x14ac:dyDescent="0.25">
      <c r="A40" s="5">
        <f t="shared" ref="A40:A41" si="97">+C39+1</f>
        <v>45713</v>
      </c>
      <c r="B40" s="32"/>
      <c r="C40" s="7">
        <f t="shared" si="55"/>
        <v>45726</v>
      </c>
      <c r="D40" s="30">
        <v>120253.60351142856</v>
      </c>
      <c r="E40" s="30">
        <v>119762.97303785717</v>
      </c>
      <c r="F40" s="6">
        <f t="shared" ref="F40:F41" si="98">+E40-D40</f>
        <v>-490.63047357139294</v>
      </c>
      <c r="G40" s="30">
        <v>225345.83394499999</v>
      </c>
      <c r="H40" s="30">
        <v>543009.82837611123</v>
      </c>
      <c r="I40" s="9">
        <f t="shared" ref="I40:I41" si="99">+H40-G40</f>
        <v>317663.99443111126</v>
      </c>
      <c r="J40" s="10">
        <f t="shared" ref="J40:J41" si="100">+I40+F40</f>
        <v>317173.3639575399</v>
      </c>
      <c r="K40" s="30"/>
      <c r="L40" s="27">
        <v>119666.80560571431</v>
      </c>
      <c r="M40" s="30">
        <v>119762.97303785717</v>
      </c>
      <c r="N40" s="6">
        <f t="shared" ref="N40:N41" si="101">+M40-L40</f>
        <v>96.167432142858161</v>
      </c>
      <c r="O40" s="30">
        <v>223895.35434357144</v>
      </c>
      <c r="P40" s="30">
        <v>542864.11179118266</v>
      </c>
      <c r="Q40" s="9">
        <f t="shared" ref="Q40:Q41" si="102">+P40-O40</f>
        <v>318968.75744761119</v>
      </c>
      <c r="R40" s="10">
        <f t="shared" ref="R40:R41" si="103">+Q40+N40</f>
        <v>319064.92487975408</v>
      </c>
    </row>
    <row r="41" spans="1:18" ht="18.75" customHeight="1" x14ac:dyDescent="0.25">
      <c r="A41" s="5">
        <f t="shared" si="97"/>
        <v>45727</v>
      </c>
      <c r="B41" s="32"/>
      <c r="C41" s="7">
        <f t="shared" si="55"/>
        <v>45740</v>
      </c>
      <c r="D41" s="30">
        <v>119900.02678785716</v>
      </c>
      <c r="E41" s="30">
        <v>119380.79340999997</v>
      </c>
      <c r="F41" s="6">
        <f t="shared" si="98"/>
        <v>-519.23337785719195</v>
      </c>
      <c r="G41" s="30">
        <v>224498.18831499998</v>
      </c>
      <c r="H41" s="30">
        <v>546598.21207597735</v>
      </c>
      <c r="I41" s="9">
        <f t="shared" si="99"/>
        <v>322100.02376097738</v>
      </c>
      <c r="J41" s="10">
        <f t="shared" si="100"/>
        <v>321580.79038312018</v>
      </c>
      <c r="K41" s="30"/>
      <c r="L41" s="27">
        <v>119313.40316</v>
      </c>
      <c r="M41" s="30">
        <v>119380.79340999997</v>
      </c>
      <c r="N41" s="6">
        <f t="shared" si="101"/>
        <v>67.390249999967637</v>
      </c>
      <c r="O41" s="30">
        <v>223036.85090285717</v>
      </c>
      <c r="P41" s="30">
        <v>546451.97845269169</v>
      </c>
      <c r="Q41" s="9">
        <f t="shared" si="102"/>
        <v>323415.12754983455</v>
      </c>
      <c r="R41" s="10">
        <f t="shared" si="103"/>
        <v>323482.51779983449</v>
      </c>
    </row>
    <row r="42" spans="1:18" ht="18.75" customHeight="1" x14ac:dyDescent="0.25">
      <c r="A42" s="5">
        <f t="shared" ref="A42:A43" si="104">+C41+1</f>
        <v>45741</v>
      </c>
      <c r="B42" s="32"/>
      <c r="C42" s="7">
        <f t="shared" si="55"/>
        <v>45754</v>
      </c>
      <c r="D42" s="30">
        <v>119247.78604214288</v>
      </c>
      <c r="E42" s="30">
        <v>118682.7154792857</v>
      </c>
      <c r="F42" s="6">
        <f t="shared" ref="F42:F43" si="105">+E42-D42</f>
        <v>-565.07056285717408</v>
      </c>
      <c r="G42" s="30">
        <v>223728.07316071427</v>
      </c>
      <c r="H42" s="30">
        <v>557641.72286150907</v>
      </c>
      <c r="I42" s="9">
        <f t="shared" ref="I42:I43" si="106">+H42-G42</f>
        <v>333913.64970079483</v>
      </c>
      <c r="J42" s="10">
        <f t="shared" ref="J42:J43" si="107">+I42+F42</f>
        <v>333348.57913793763</v>
      </c>
      <c r="K42" s="30"/>
      <c r="L42" s="27">
        <v>118662.60293642858</v>
      </c>
      <c r="M42" s="30">
        <v>118682.7154792857</v>
      </c>
      <c r="N42" s="6">
        <f t="shared" ref="N42:N43" si="108">+M42-L42</f>
        <v>20.112542857124936</v>
      </c>
      <c r="O42" s="30">
        <v>222264.93287428576</v>
      </c>
      <c r="P42" s="30">
        <v>557495.12130150897</v>
      </c>
      <c r="Q42" s="9">
        <f t="shared" ref="Q42:Q43" si="109">+P42-O42</f>
        <v>335230.18842722324</v>
      </c>
      <c r="R42" s="10">
        <f t="shared" ref="R42:R43" si="110">+Q42+N42</f>
        <v>335250.30097008037</v>
      </c>
    </row>
    <row r="43" spans="1:18" ht="18.75" customHeight="1" x14ac:dyDescent="0.25">
      <c r="A43" s="5">
        <f t="shared" si="104"/>
        <v>45755</v>
      </c>
      <c r="B43" s="42"/>
      <c r="C43" s="7">
        <f t="shared" si="55"/>
        <v>45768</v>
      </c>
      <c r="D43" s="30">
        <v>118611.31218000001</v>
      </c>
      <c r="E43" s="30">
        <v>118075.38140357147</v>
      </c>
      <c r="F43" s="6">
        <f t="shared" si="105"/>
        <v>-535.93077642853314</v>
      </c>
      <c r="G43" s="30">
        <v>222284.19263285716</v>
      </c>
      <c r="H43" s="30">
        <v>551200.15033204877</v>
      </c>
      <c r="I43" s="9">
        <f t="shared" si="106"/>
        <v>328915.95769919164</v>
      </c>
      <c r="J43" s="10">
        <f t="shared" si="107"/>
        <v>328380.02692276309</v>
      </c>
      <c r="K43" s="30"/>
      <c r="L43" s="27">
        <v>118026.10212214282</v>
      </c>
      <c r="M43" s="30">
        <v>118075.38140357147</v>
      </c>
      <c r="N43" s="6">
        <f t="shared" si="108"/>
        <v>49.279281428651302</v>
      </c>
      <c r="O43" s="30">
        <v>220816.48696642861</v>
      </c>
      <c r="P43" s="30">
        <v>551053.40858162008</v>
      </c>
      <c r="Q43" s="9">
        <f t="shared" si="109"/>
        <v>330236.9216151915</v>
      </c>
      <c r="R43" s="10">
        <f t="shared" si="110"/>
        <v>330286.20089662017</v>
      </c>
    </row>
    <row r="44" spans="1:18" ht="18.75" customHeight="1" x14ac:dyDescent="0.25">
      <c r="A44" s="5">
        <f t="shared" ref="A44:A45" si="111">+C43+1</f>
        <v>45769</v>
      </c>
      <c r="B44" s="42"/>
      <c r="C44" s="7">
        <f t="shared" si="55"/>
        <v>45782</v>
      </c>
      <c r="D44" s="30">
        <v>118161.84345142859</v>
      </c>
      <c r="E44" s="30">
        <v>117634.054495</v>
      </c>
      <c r="F44" s="6">
        <f t="shared" ref="F44:F45" si="112">+E44-D44</f>
        <v>-527.78895642858697</v>
      </c>
      <c r="G44" s="30">
        <v>220170.87626571427</v>
      </c>
      <c r="H44" s="30">
        <v>543523.17400935956</v>
      </c>
      <c r="I44" s="9">
        <f t="shared" ref="I44:I45" si="113">+H44-G44</f>
        <v>323352.29774364526</v>
      </c>
      <c r="J44" s="10">
        <f t="shared" ref="J44:J45" si="114">+I44+F44</f>
        <v>322824.50878721668</v>
      </c>
      <c r="K44" s="30"/>
      <c r="L44" s="27">
        <v>117578.51028499998</v>
      </c>
      <c r="M44" s="30">
        <v>117634.054495</v>
      </c>
      <c r="N44" s="6">
        <f t="shared" ref="N44:N45" si="115">+M44-L44</f>
        <v>55.544210000021849</v>
      </c>
      <c r="O44" s="30">
        <v>218702.23165357142</v>
      </c>
      <c r="P44" s="30">
        <v>543376.23717343109</v>
      </c>
      <c r="Q44" s="9">
        <f t="shared" ref="Q44:Q45" si="116">+P44-O44</f>
        <v>324674.00551985967</v>
      </c>
      <c r="R44" s="10">
        <f t="shared" ref="R44:R45" si="117">+Q44+N44</f>
        <v>324729.54972985969</v>
      </c>
    </row>
    <row r="45" spans="1:18" ht="18.75" customHeight="1" x14ac:dyDescent="0.25">
      <c r="A45" s="5">
        <f t="shared" si="111"/>
        <v>45783</v>
      </c>
      <c r="B45" s="42"/>
      <c r="C45" s="7">
        <f t="shared" si="55"/>
        <v>45796</v>
      </c>
      <c r="D45" s="30">
        <v>117696.34323928572</v>
      </c>
      <c r="E45" s="30">
        <v>117163.51347928574</v>
      </c>
      <c r="F45" s="6">
        <f t="shared" si="112"/>
        <v>-532.82975999997871</v>
      </c>
      <c r="G45" s="30">
        <v>218250.48238357148</v>
      </c>
      <c r="H45" s="30">
        <v>546181.55735670519</v>
      </c>
      <c r="I45" s="9">
        <f t="shared" si="113"/>
        <v>327931.07497313374</v>
      </c>
      <c r="J45" s="10">
        <f t="shared" si="114"/>
        <v>327398.24521313375</v>
      </c>
      <c r="K45" s="30"/>
      <c r="L45" s="27">
        <v>117113.6370257143</v>
      </c>
      <c r="M45" s="30">
        <v>117163.51347928574</v>
      </c>
      <c r="N45" s="6">
        <f t="shared" si="115"/>
        <v>49.876453571443562</v>
      </c>
      <c r="O45" s="30">
        <v>216778.32880785718</v>
      </c>
      <c r="P45" s="30">
        <v>546033.2183672766</v>
      </c>
      <c r="Q45" s="9">
        <f t="shared" si="116"/>
        <v>329254.88955941942</v>
      </c>
      <c r="R45" s="10">
        <f t="shared" si="117"/>
        <v>329304.76601299085</v>
      </c>
    </row>
    <row r="46" spans="1:18" ht="18.75" customHeight="1" x14ac:dyDescent="0.25">
      <c r="A46" s="5">
        <f t="shared" ref="A46:A47" si="118">+C45+1</f>
        <v>45797</v>
      </c>
      <c r="B46" s="42"/>
      <c r="C46" s="7">
        <f t="shared" si="55"/>
        <v>45810</v>
      </c>
      <c r="D46" s="30">
        <v>117429.30334785716</v>
      </c>
      <c r="E46" s="30">
        <v>116887.09002214289</v>
      </c>
      <c r="F46" s="6">
        <f t="shared" ref="F46:F51" si="119">+E46-D46</f>
        <v>-542.21332571427047</v>
      </c>
      <c r="G46" s="30">
        <v>216584.35293714286</v>
      </c>
      <c r="H46" s="30">
        <v>549303.98025763105</v>
      </c>
      <c r="I46" s="9">
        <f t="shared" ref="I46:I47" si="120">+H46-G46</f>
        <v>332719.62732048822</v>
      </c>
      <c r="J46" s="10">
        <f t="shared" ref="J46:J47" si="121">+I46+F46</f>
        <v>332177.41399477393</v>
      </c>
      <c r="K46" s="30"/>
      <c r="L46" s="27">
        <v>116835.64985499998</v>
      </c>
      <c r="M46" s="30">
        <v>116887.09002214289</v>
      </c>
      <c r="N46" s="6">
        <f t="shared" ref="N46:N51" si="122">+M46-L46</f>
        <v>51.44016714290774</v>
      </c>
      <c r="O46" s="30">
        <v>215089.38229571425</v>
      </c>
      <c r="P46" s="30">
        <v>549153.55619741674</v>
      </c>
      <c r="Q46" s="9">
        <f t="shared" ref="Q46:Q51" si="123">+P46-O46</f>
        <v>334064.17390170251</v>
      </c>
      <c r="R46" s="10">
        <f t="shared" ref="R46:R51" si="124">+Q46+N46</f>
        <v>334115.6140688454</v>
      </c>
    </row>
    <row r="47" spans="1:18" ht="18.75" customHeight="1" x14ac:dyDescent="0.25">
      <c r="A47" s="5">
        <f t="shared" si="118"/>
        <v>45811</v>
      </c>
      <c r="B47" s="42"/>
      <c r="C47" s="7">
        <f t="shared" si="55"/>
        <v>45824</v>
      </c>
      <c r="D47" s="30">
        <v>117470.28152857146</v>
      </c>
      <c r="E47" s="30">
        <v>116926.18144142858</v>
      </c>
      <c r="F47" s="6">
        <f t="shared" si="119"/>
        <v>-544.10008714288415</v>
      </c>
      <c r="G47" s="30">
        <v>216289.21398285712</v>
      </c>
      <c r="H47" s="30">
        <v>542624.1499647391</v>
      </c>
      <c r="I47" s="9">
        <f t="shared" si="120"/>
        <v>326334.93598188198</v>
      </c>
      <c r="J47" s="10">
        <f t="shared" si="121"/>
        <v>325790.83589473908</v>
      </c>
      <c r="K47" s="30"/>
      <c r="L47" s="27">
        <v>116871.81902999998</v>
      </c>
      <c r="M47" s="30">
        <v>116926.18144142858</v>
      </c>
      <c r="N47" s="6">
        <f t="shared" si="122"/>
        <v>54.362411428592168</v>
      </c>
      <c r="O47" s="30">
        <v>214781.72353714285</v>
      </c>
      <c r="P47" s="30">
        <v>542472.99421016767</v>
      </c>
      <c r="Q47" s="9">
        <f t="shared" si="123"/>
        <v>327691.27067302482</v>
      </c>
      <c r="R47" s="10">
        <f t="shared" si="124"/>
        <v>327745.63308445341</v>
      </c>
    </row>
    <row r="48" spans="1:18" ht="18.75" customHeight="1" x14ac:dyDescent="0.25">
      <c r="A48" s="5">
        <f t="shared" ref="A48" si="125">+C47+1</f>
        <v>45825</v>
      </c>
      <c r="B48" s="42">
        <v>-2</v>
      </c>
      <c r="C48" s="7">
        <f t="shared" si="55"/>
        <v>45838</v>
      </c>
      <c r="D48" s="27">
        <v>116392.17960857099</v>
      </c>
      <c r="E48" s="30">
        <v>115849.02677</v>
      </c>
      <c r="F48" s="6">
        <f t="shared" ref="F48:F49" si="126">+E48-D48</f>
        <v>-543.15283857099712</v>
      </c>
      <c r="G48" s="30">
        <v>214083.155926429</v>
      </c>
      <c r="H48" s="30">
        <v>550963.04031866405</v>
      </c>
      <c r="I48" s="9">
        <f t="shared" ref="I48" si="127">+H48-G48</f>
        <v>336879.88439223508</v>
      </c>
      <c r="J48" s="10">
        <f t="shared" ref="J48" si="128">+I48+F48</f>
        <v>336336.73155366408</v>
      </c>
      <c r="K48" s="30"/>
      <c r="L48" s="27">
        <v>115792.70506571428</v>
      </c>
      <c r="M48" s="30">
        <v>115849.02676999998</v>
      </c>
      <c r="N48" s="6">
        <f t="shared" ref="N48:N49" si="129">+M48-L48</f>
        <v>56.321704285699525</v>
      </c>
      <c r="O48" s="30">
        <v>212571.25364214284</v>
      </c>
      <c r="P48" s="30">
        <v>550811.90787180676</v>
      </c>
      <c r="Q48" s="9">
        <f t="shared" ref="Q48:Q49" si="130">+P48-O48</f>
        <v>338240.65422966389</v>
      </c>
      <c r="R48" s="10">
        <f t="shared" ref="R48:R49" si="131">+Q48+N48</f>
        <v>338296.97593394958</v>
      </c>
    </row>
    <row r="49" spans="1:18" ht="18.75" customHeight="1" x14ac:dyDescent="0.25">
      <c r="A49" s="5">
        <f t="shared" ref="A49:A50" si="132">+C48+1</f>
        <v>45839</v>
      </c>
      <c r="B49" s="42"/>
      <c r="C49" s="7">
        <f t="shared" si="55"/>
        <v>45852</v>
      </c>
      <c r="D49" s="30">
        <v>115557.59789285714</v>
      </c>
      <c r="E49" s="30">
        <v>115018.55502714284</v>
      </c>
      <c r="F49" s="6">
        <f t="shared" si="126"/>
        <v>-539.04286571430566</v>
      </c>
      <c r="G49" s="30">
        <v>212959.79701428572</v>
      </c>
      <c r="H49" s="30">
        <v>555721.94126548257</v>
      </c>
      <c r="I49" s="9">
        <f t="shared" ref="I49:I50" si="133">+H49-G49</f>
        <v>342762.14425119688</v>
      </c>
      <c r="J49" s="10">
        <f t="shared" ref="J49:J50" si="134">+I49+F49</f>
        <v>342223.10138548259</v>
      </c>
      <c r="K49" s="30"/>
      <c r="L49" s="27">
        <v>114958.88368499999</v>
      </c>
      <c r="M49" s="30">
        <v>115018.55502714284</v>
      </c>
      <c r="N49" s="6">
        <f t="shared" si="129"/>
        <v>59.671342142843059</v>
      </c>
      <c r="O49" s="30">
        <v>211448.76056714286</v>
      </c>
      <c r="P49" s="30">
        <v>555570.72856391105</v>
      </c>
      <c r="Q49" s="9">
        <f t="shared" si="130"/>
        <v>344121.96799676819</v>
      </c>
      <c r="R49" s="10">
        <f t="shared" si="131"/>
        <v>344181.63933891105</v>
      </c>
    </row>
    <row r="50" spans="1:18" ht="18.75" customHeight="1" x14ac:dyDescent="0.25">
      <c r="A50" s="5">
        <f t="shared" si="132"/>
        <v>45853</v>
      </c>
      <c r="B50" s="42"/>
      <c r="C50" s="7">
        <f t="shared" si="55"/>
        <v>45866</v>
      </c>
      <c r="D50" s="30">
        <v>116333.78636357143</v>
      </c>
      <c r="E50" s="30">
        <v>115842.51649285713</v>
      </c>
      <c r="F50" s="6">
        <f t="shared" si="119"/>
        <v>-491.26987071429903</v>
      </c>
      <c r="G50" s="30">
        <v>214439.10110785713</v>
      </c>
      <c r="H50" s="30">
        <v>542660.26768100436</v>
      </c>
      <c r="I50" s="9">
        <f t="shared" si="133"/>
        <v>328221.16657314723</v>
      </c>
      <c r="J50" s="10">
        <f t="shared" si="134"/>
        <v>327729.89670243295</v>
      </c>
      <c r="K50" s="30"/>
      <c r="L50" s="27">
        <v>115733.83801285714</v>
      </c>
      <c r="M50" s="30">
        <v>115842.51649285713</v>
      </c>
      <c r="N50" s="6">
        <f t="shared" si="122"/>
        <v>108.67847999998776</v>
      </c>
      <c r="O50" s="30">
        <v>212926.46194714285</v>
      </c>
      <c r="P50" s="30">
        <v>542508.91525343282</v>
      </c>
      <c r="Q50" s="9">
        <f t="shared" si="123"/>
        <v>329582.45330628997</v>
      </c>
      <c r="R50" s="10">
        <f t="shared" si="124"/>
        <v>329691.13178628997</v>
      </c>
    </row>
    <row r="51" spans="1:18" ht="18.75" customHeight="1" x14ac:dyDescent="0.25">
      <c r="A51" s="5">
        <f t="shared" ref="A51:A52" si="135">+C50+1</f>
        <v>45867</v>
      </c>
      <c r="B51" s="42"/>
      <c r="C51" s="7">
        <f t="shared" si="55"/>
        <v>45880</v>
      </c>
      <c r="D51" s="30">
        <v>115514.15839142857</v>
      </c>
      <c r="E51" s="30">
        <v>114968.19009714284</v>
      </c>
      <c r="F51" s="6">
        <f t="shared" si="119"/>
        <v>-545.96829428573255</v>
      </c>
      <c r="G51" s="30">
        <v>212971.89398428571</v>
      </c>
      <c r="H51" s="30">
        <v>527639.37446232303</v>
      </c>
      <c r="I51" s="9">
        <f t="shared" ref="I51:I52" si="136">+H51-G51</f>
        <v>314667.48047803732</v>
      </c>
      <c r="J51" s="10">
        <f t="shared" ref="J51:J52" si="137">+I51+F51</f>
        <v>314121.51218375156</v>
      </c>
      <c r="K51" s="30"/>
      <c r="L51" s="27">
        <v>114915.45548785715</v>
      </c>
      <c r="M51" s="30">
        <v>114968.19009714284</v>
      </c>
      <c r="N51" s="6">
        <f t="shared" si="122"/>
        <v>52.734609285689658</v>
      </c>
      <c r="O51" s="30">
        <v>211457.31164500004</v>
      </c>
      <c r="P51" s="30">
        <v>527487.46066196577</v>
      </c>
      <c r="Q51" s="9">
        <f t="shared" si="123"/>
        <v>316030.14901696576</v>
      </c>
      <c r="R51" s="10">
        <f t="shared" si="124"/>
        <v>316082.88362625148</v>
      </c>
    </row>
    <row r="52" spans="1:18" ht="18.75" customHeight="1" x14ac:dyDescent="0.25">
      <c r="A52" s="5">
        <f t="shared" si="135"/>
        <v>45881</v>
      </c>
      <c r="B52" s="42"/>
      <c r="C52" s="7">
        <f t="shared" si="55"/>
        <v>45894</v>
      </c>
      <c r="D52" s="30">
        <v>114960.75900071429</v>
      </c>
      <c r="E52" s="30">
        <v>114403.86368285715</v>
      </c>
      <c r="F52" s="6">
        <f t="shared" ref="F52:F53" si="138">+E52-D52</f>
        <v>-556.89531785713916</v>
      </c>
      <c r="G52" s="30">
        <v>210085.74612714286</v>
      </c>
      <c r="H52" s="30">
        <v>526159.86474214168</v>
      </c>
      <c r="I52" s="9">
        <f t="shared" si="136"/>
        <v>316074.11861499882</v>
      </c>
      <c r="J52" s="10">
        <f t="shared" si="137"/>
        <v>315517.22329714167</v>
      </c>
      <c r="K52" s="30"/>
      <c r="L52" s="27">
        <v>114363.13743642854</v>
      </c>
      <c r="M52" s="30">
        <v>114403.86368285715</v>
      </c>
      <c r="N52" s="6">
        <f t="shared" ref="N52:N53" si="139">+M52-L52</f>
        <v>40.72624642860319</v>
      </c>
      <c r="O52" s="30">
        <v>208563.24063928571</v>
      </c>
      <c r="P52" s="30">
        <v>526007.57603449863</v>
      </c>
      <c r="Q52" s="9">
        <f t="shared" ref="Q52:Q53" si="140">+P52-O52</f>
        <v>317444.33539521293</v>
      </c>
      <c r="R52" s="10">
        <f t="shared" ref="R52:R53" si="141">+Q52+N52</f>
        <v>317485.06164164154</v>
      </c>
    </row>
    <row r="53" spans="1:18" ht="18.75" customHeight="1" x14ac:dyDescent="0.25">
      <c r="A53" s="5">
        <f t="shared" ref="A53:A54" si="142">+C52+1</f>
        <v>45895</v>
      </c>
      <c r="B53" s="42"/>
      <c r="C53" s="7">
        <f t="shared" si="55"/>
        <v>45908</v>
      </c>
      <c r="D53" s="30">
        <v>114358.90233714285</v>
      </c>
      <c r="E53" s="30">
        <v>113806.20607857146</v>
      </c>
      <c r="F53" s="6">
        <f t="shared" si="138"/>
        <v>-552.69625857139181</v>
      </c>
      <c r="G53" s="30">
        <v>208266.57527571428</v>
      </c>
      <c r="H53" s="30">
        <v>518317.79800679127</v>
      </c>
      <c r="I53" s="9">
        <f t="shared" ref="I53:I54" si="143">+H53-G53</f>
        <v>310051.222731077</v>
      </c>
      <c r="J53" s="10">
        <f t="shared" ref="J53:J54" si="144">+I53+F53</f>
        <v>309498.52647250559</v>
      </c>
      <c r="K53" s="30"/>
      <c r="L53" s="27">
        <v>113762.96663214287</v>
      </c>
      <c r="M53" s="30">
        <v>113806.20607857146</v>
      </c>
      <c r="N53" s="6">
        <f t="shared" si="139"/>
        <v>43.239446428589872</v>
      </c>
      <c r="O53" s="30">
        <v>206744.1278907143</v>
      </c>
      <c r="P53" s="30">
        <v>518165.66665207699</v>
      </c>
      <c r="Q53" s="9">
        <f t="shared" si="140"/>
        <v>311421.53876136267</v>
      </c>
      <c r="R53" s="10">
        <f t="shared" si="141"/>
        <v>311464.77820779127</v>
      </c>
    </row>
    <row r="54" spans="1:18" ht="18.75" customHeight="1" x14ac:dyDescent="0.25">
      <c r="A54" s="5">
        <f t="shared" si="142"/>
        <v>45909</v>
      </c>
      <c r="B54" s="42"/>
      <c r="C54" s="7">
        <f t="shared" si="55"/>
        <v>45922</v>
      </c>
      <c r="D54" s="30">
        <v>113708.41075857144</v>
      </c>
      <c r="E54" s="30">
        <v>113165.71123857144</v>
      </c>
      <c r="F54" s="6">
        <f t="shared" ref="F54" si="145">+E54-D54</f>
        <v>-542.69951999999466</v>
      </c>
      <c r="G54" s="30">
        <v>206578.73040142856</v>
      </c>
      <c r="H54" s="30">
        <v>525838.31159786135</v>
      </c>
      <c r="I54" s="9">
        <f t="shared" si="143"/>
        <v>319259.58119643282</v>
      </c>
      <c r="J54" s="10">
        <f t="shared" si="144"/>
        <v>318716.88167643279</v>
      </c>
      <c r="K54" s="30"/>
      <c r="L54" s="27">
        <v>113110.64453214289</v>
      </c>
      <c r="M54" s="30">
        <v>113165.71123857144</v>
      </c>
      <c r="N54" s="6">
        <f t="shared" ref="N54" si="146">+M54-L54</f>
        <v>55.066706428551697</v>
      </c>
      <c r="O54" s="30">
        <v>205058.76507571427</v>
      </c>
      <c r="P54" s="30">
        <v>525686.36111600429</v>
      </c>
      <c r="Q54" s="9">
        <f t="shared" ref="Q54" si="147">+P54-O54</f>
        <v>320627.59604029002</v>
      </c>
      <c r="R54" s="10">
        <f t="shared" ref="R54" si="148">+Q54+N54</f>
        <v>320682.66274671856</v>
      </c>
    </row>
    <row r="55" spans="1:18" ht="18.75" customHeight="1" x14ac:dyDescent="0.25">
      <c r="A55" s="5">
        <f t="shared" ref="A55:A56" si="149">+C54+1</f>
        <v>45923</v>
      </c>
      <c r="B55" s="42"/>
      <c r="C55" s="7">
        <f t="shared" si="55"/>
        <v>45936</v>
      </c>
      <c r="D55" s="30">
        <v>113460.77062357143</v>
      </c>
      <c r="E55" s="30">
        <v>112911.0263692857</v>
      </c>
      <c r="F55" s="6">
        <f t="shared" ref="F55:F56" si="150">+E55-D55</f>
        <v>-549.74425428573159</v>
      </c>
      <c r="G55" s="30">
        <v>205431.56697928574</v>
      </c>
      <c r="H55" s="30">
        <v>519292.24760259356</v>
      </c>
      <c r="I55" s="9">
        <f t="shared" ref="I55:I56" si="151">+H55-G55</f>
        <v>313860.68062330782</v>
      </c>
      <c r="J55" s="10">
        <f t="shared" ref="J55:J56" si="152">+I55+F55</f>
        <v>313310.93636902212</v>
      </c>
      <c r="K55" s="30"/>
      <c r="L55" s="27">
        <v>112863.55957214285</v>
      </c>
      <c r="M55" s="30">
        <v>112911.0263692857</v>
      </c>
      <c r="N55" s="6">
        <f t="shared" ref="N55:N56" si="153">+M55-L55</f>
        <v>47.466797142842552</v>
      </c>
      <c r="O55" s="30">
        <v>203908.28509285714</v>
      </c>
      <c r="P55" s="30">
        <v>519139.33522745071</v>
      </c>
      <c r="Q55" s="9">
        <f t="shared" ref="Q55:Q56" si="154">+P55-O55</f>
        <v>315231.05013459356</v>
      </c>
      <c r="R55" s="10">
        <f t="shared" ref="R55:R56" si="155">+Q55+N55</f>
        <v>315278.51693173638</v>
      </c>
    </row>
    <row r="56" spans="1:18" ht="18.75" customHeight="1" x14ac:dyDescent="0.25">
      <c r="A56" s="5">
        <f t="shared" si="149"/>
        <v>45937</v>
      </c>
      <c r="B56" s="42"/>
      <c r="C56" s="7">
        <f t="shared" si="55"/>
        <v>45950</v>
      </c>
      <c r="D56" s="30">
        <v>112798.76996785714</v>
      </c>
      <c r="E56" s="30">
        <v>112240.95206486674</v>
      </c>
      <c r="F56" s="6">
        <f t="shared" si="150"/>
        <v>-557.81790299039858</v>
      </c>
      <c r="G56" s="30">
        <v>202856.68163642855</v>
      </c>
      <c r="H56" s="30">
        <v>507738.5551326233</v>
      </c>
      <c r="I56" s="9">
        <f t="shared" si="151"/>
        <v>304881.87349619472</v>
      </c>
      <c r="J56" s="10">
        <f t="shared" si="152"/>
        <v>304324.05559320434</v>
      </c>
      <c r="K56" s="30"/>
      <c r="L56" s="27">
        <v>112201.70000642857</v>
      </c>
      <c r="M56" s="30">
        <v>112240.95206486674</v>
      </c>
      <c r="N56" s="6">
        <f t="shared" si="153"/>
        <v>39.252058438170934</v>
      </c>
      <c r="O56" s="30">
        <v>201321.1928485714</v>
      </c>
      <c r="P56" s="30">
        <v>507585.35748612328</v>
      </c>
      <c r="Q56" s="9">
        <f t="shared" si="154"/>
        <v>306264.16463755188</v>
      </c>
      <c r="R56" s="10">
        <f t="shared" si="155"/>
        <v>306303.41669599002</v>
      </c>
    </row>
    <row r="57" spans="1:18" ht="18.75" customHeight="1" x14ac:dyDescent="0.25">
      <c r="A57" s="5">
        <f t="shared" ref="A57:A59" si="156">+C56+1</f>
        <v>45951</v>
      </c>
      <c r="B57" s="42"/>
      <c r="C57" s="7">
        <f t="shared" si="55"/>
        <v>45964</v>
      </c>
      <c r="D57" s="30">
        <v>112897.23951928572</v>
      </c>
      <c r="E57" s="30">
        <v>112340.17105642856</v>
      </c>
      <c r="F57" s="6">
        <f t="shared" ref="F57:F59" si="157">+E57-D57</f>
        <v>-557.06846285716165</v>
      </c>
      <c r="G57" s="30">
        <v>203942.30012142862</v>
      </c>
      <c r="H57" s="30">
        <v>529318.14348539291</v>
      </c>
      <c r="I57" s="9">
        <f t="shared" ref="I57:I59" si="158">+H57-G57</f>
        <v>325375.84336396429</v>
      </c>
      <c r="J57" s="10">
        <f t="shared" ref="J57:J59" si="159">+I57+F57</f>
        <v>324818.77490110713</v>
      </c>
      <c r="K57" s="30"/>
      <c r="L57" s="27">
        <v>112315.81632</v>
      </c>
      <c r="M57" s="30">
        <v>112340.17105642856</v>
      </c>
      <c r="N57" s="6">
        <f t="shared" ref="N57:N59" si="160">+M57-L57</f>
        <v>24.354736428562319</v>
      </c>
      <c r="O57" s="30">
        <v>202422.51482642855</v>
      </c>
      <c r="P57" s="30">
        <v>529166.75179260713</v>
      </c>
      <c r="Q57" s="9">
        <f t="shared" ref="Q57:Q59" si="161">+P57-O57</f>
        <v>326744.23696617858</v>
      </c>
      <c r="R57" s="10">
        <f t="shared" ref="R57:R59" si="162">+Q57+N57</f>
        <v>326768.59170260711</v>
      </c>
    </row>
    <row r="58" spans="1:18" ht="18.75" customHeight="1" x14ac:dyDescent="0.25">
      <c r="A58" s="5">
        <f t="shared" si="156"/>
        <v>45965</v>
      </c>
      <c r="B58" s="42"/>
      <c r="C58" s="7">
        <f t="shared" si="55"/>
        <v>45978</v>
      </c>
      <c r="D58" s="30">
        <v>112860.32174928572</v>
      </c>
      <c r="E58" s="30">
        <v>112345.24459499998</v>
      </c>
      <c r="F58" s="6">
        <f t="shared" si="157"/>
        <v>-515.07715428574011</v>
      </c>
      <c r="G58" s="30">
        <v>204068.01822642851</v>
      </c>
      <c r="H58" s="30">
        <v>518237.33389031468</v>
      </c>
      <c r="I58" s="9">
        <f t="shared" si="158"/>
        <v>314169.31566388614</v>
      </c>
      <c r="J58" s="10">
        <f t="shared" si="159"/>
        <v>313654.2385096004</v>
      </c>
      <c r="K58" s="30"/>
      <c r="L58" s="27">
        <v>112280.72545214288</v>
      </c>
      <c r="M58" s="30">
        <v>112345.24459499998</v>
      </c>
      <c r="N58" s="6">
        <f t="shared" si="160"/>
        <v>64.519142857097904</v>
      </c>
      <c r="O58" s="30">
        <v>202552.42703928571</v>
      </c>
      <c r="P58" s="30">
        <v>518085.26773681463</v>
      </c>
      <c r="Q58" s="9">
        <f t="shared" si="161"/>
        <v>315532.84069752891</v>
      </c>
      <c r="R58" s="10">
        <f t="shared" si="162"/>
        <v>315597.35984038602</v>
      </c>
    </row>
    <row r="59" spans="1:18" ht="18.75" customHeight="1" thickBot="1" x14ac:dyDescent="0.3">
      <c r="A59" s="35">
        <f t="shared" si="156"/>
        <v>45979</v>
      </c>
      <c r="B59" s="51"/>
      <c r="C59" s="36">
        <f t="shared" si="55"/>
        <v>45992</v>
      </c>
      <c r="D59" s="37">
        <v>112834.549369286</v>
      </c>
      <c r="E59" s="37">
        <v>112300.90868785699</v>
      </c>
      <c r="F59" s="19">
        <f t="shared" si="157"/>
        <v>-533.64068142900942</v>
      </c>
      <c r="G59" s="37">
        <v>204647.78622571399</v>
      </c>
      <c r="H59" s="37">
        <v>516222.37253965402</v>
      </c>
      <c r="I59" s="38">
        <f t="shared" si="158"/>
        <v>311574.58631394</v>
      </c>
      <c r="J59" s="18">
        <f t="shared" si="159"/>
        <v>311040.94563251099</v>
      </c>
      <c r="K59" s="30"/>
      <c r="L59" s="40">
        <v>112253.74330071401</v>
      </c>
      <c r="M59" s="37">
        <v>112300.90868785699</v>
      </c>
      <c r="N59" s="19">
        <f t="shared" si="160"/>
        <v>47.165387142988038</v>
      </c>
      <c r="O59" s="37">
        <v>203125.04915571399</v>
      </c>
      <c r="P59" s="37">
        <v>516070.004412012</v>
      </c>
      <c r="Q59" s="38">
        <f t="shared" si="161"/>
        <v>312944.95525629801</v>
      </c>
      <c r="R59" s="18">
        <f t="shared" si="162"/>
        <v>312992.12064344098</v>
      </c>
    </row>
    <row r="60" spans="1:18" ht="18.75" customHeight="1" x14ac:dyDescent="0.25">
      <c r="A60" s="16" t="s">
        <v>4</v>
      </c>
      <c r="B60" s="16"/>
      <c r="C60" s="16" t="s">
        <v>5</v>
      </c>
      <c r="D60" s="43"/>
      <c r="E60" s="43"/>
      <c r="F60" s="44"/>
      <c r="G60" s="45"/>
      <c r="H60" s="45"/>
      <c r="I60" s="45"/>
      <c r="J60" s="46"/>
    </row>
    <row r="61" spans="1:18" ht="15.9" customHeight="1" x14ac:dyDescent="0.25">
      <c r="A61" s="43" t="s">
        <v>6</v>
      </c>
      <c r="B61" s="43"/>
      <c r="C61" s="16" t="s">
        <v>13</v>
      </c>
      <c r="D61" s="43"/>
      <c r="E61" s="43"/>
      <c r="F61" s="43"/>
      <c r="G61" s="45"/>
      <c r="H61" s="45"/>
      <c r="I61" s="47"/>
      <c r="J61" s="47"/>
    </row>
    <row r="62" spans="1:18" ht="15.9" customHeight="1" x14ac:dyDescent="0.25">
      <c r="A62" s="16" t="s">
        <v>7</v>
      </c>
      <c r="B62" s="16"/>
      <c r="C62" s="16" t="s">
        <v>24</v>
      </c>
      <c r="D62" s="43"/>
      <c r="E62" s="43"/>
      <c r="F62" s="43"/>
      <c r="G62" s="45"/>
      <c r="H62" s="45"/>
      <c r="I62" s="45"/>
      <c r="J62" s="46"/>
      <c r="L62" s="29"/>
      <c r="M62" s="29"/>
      <c r="N62" s="29"/>
      <c r="O62" s="29"/>
      <c r="P62" s="29"/>
      <c r="Q62" s="29"/>
    </row>
    <row r="63" spans="1:18" ht="15.9" customHeight="1" x14ac:dyDescent="0.25">
      <c r="A63" s="16"/>
      <c r="B63" s="16"/>
      <c r="C63" s="16" t="s">
        <v>18</v>
      </c>
      <c r="D63" s="43"/>
      <c r="E63" s="45"/>
      <c r="F63" s="46"/>
      <c r="G63" s="45"/>
      <c r="H63" s="45"/>
      <c r="I63" s="45"/>
      <c r="J63" s="46"/>
    </row>
    <row r="64" spans="1:18" ht="15.9" customHeight="1" x14ac:dyDescent="0.25">
      <c r="A64" s="16"/>
      <c r="B64" s="16"/>
      <c r="C64" s="53" t="s">
        <v>25</v>
      </c>
      <c r="D64" s="54"/>
      <c r="E64" s="54"/>
      <c r="F64" s="54"/>
      <c r="G64" s="54"/>
      <c r="H64" s="54"/>
      <c r="I64" s="54"/>
      <c r="J64" s="54"/>
    </row>
    <row r="65" spans="1:15" ht="37.5" customHeight="1" x14ac:dyDescent="0.25">
      <c r="A65" s="16"/>
      <c r="B65" s="16"/>
      <c r="C65" s="54"/>
      <c r="D65" s="54"/>
      <c r="E65" s="54"/>
      <c r="F65" s="54"/>
      <c r="G65" s="54"/>
      <c r="H65" s="54"/>
      <c r="I65" s="54"/>
      <c r="J65" s="54"/>
    </row>
    <row r="66" spans="1:15" ht="15.9" customHeight="1" x14ac:dyDescent="0.25">
      <c r="A66" s="43"/>
      <c r="B66" s="43"/>
      <c r="C66" s="48" t="s">
        <v>26</v>
      </c>
      <c r="D66" s="52"/>
      <c r="E66" s="52"/>
      <c r="F66" s="52"/>
      <c r="G66" s="52"/>
      <c r="H66" s="52"/>
      <c r="I66" s="52"/>
      <c r="J66" s="52"/>
    </row>
    <row r="67" spans="1:15" ht="15.9" customHeight="1" x14ac:dyDescent="0.25">
      <c r="A67" s="48"/>
      <c r="B67" s="48"/>
      <c r="C67" s="48" t="s">
        <v>23</v>
      </c>
      <c r="D67" s="48"/>
      <c r="E67" s="45"/>
      <c r="F67" s="46"/>
      <c r="G67" s="49"/>
      <c r="H67" s="49"/>
      <c r="I67" s="49"/>
      <c r="J67" s="46"/>
    </row>
    <row r="68" spans="1:15" ht="19.5" customHeight="1" x14ac:dyDescent="0.25">
      <c r="A68" s="3"/>
      <c r="B68" s="3"/>
      <c r="C68" s="16"/>
      <c r="D68" s="17"/>
      <c r="E68" s="8"/>
      <c r="F68" s="41"/>
      <c r="G68" s="41"/>
      <c r="H68" s="48"/>
      <c r="I68" s="48"/>
      <c r="J68" s="48"/>
      <c r="K68" s="50"/>
      <c r="L68" s="50"/>
      <c r="M68" s="50"/>
      <c r="N68" s="50"/>
      <c r="O68" s="48"/>
    </row>
  </sheetData>
  <mergeCells count="15">
    <mergeCell ref="C64:J65"/>
    <mergeCell ref="S5:T5"/>
    <mergeCell ref="Q5:R5"/>
    <mergeCell ref="L3:R3"/>
    <mergeCell ref="L6:N6"/>
    <mergeCell ref="O6:Q6"/>
    <mergeCell ref="R6:R7"/>
    <mergeCell ref="A35:C35"/>
    <mergeCell ref="A8:C8"/>
    <mergeCell ref="A3:J3"/>
    <mergeCell ref="A6:C6"/>
    <mergeCell ref="D6:F6"/>
    <mergeCell ref="G6:I6"/>
    <mergeCell ref="I5:J5"/>
    <mergeCell ref="J6:J7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scale="38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</vt:lpstr>
      <vt:lpstr>'20'!A_impresión_IM</vt:lpstr>
      <vt:lpstr>'20'!Área_de_impresión</vt:lpstr>
      <vt:lpstr>'20'!Títulos_a_imprimir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2025-12-09T13:59:25Z</cp:lastPrinted>
  <dcterms:created xsi:type="dcterms:W3CDTF">1998-09-16T19:55:55Z</dcterms:created>
  <dcterms:modified xsi:type="dcterms:W3CDTF">2025-12-30T23:06:20Z</dcterms:modified>
</cp:coreProperties>
</file>