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00_Sitio Web\20151223\"/>
    </mc:Choice>
  </mc:AlternateContent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L6" i="8" l="1"/>
  <c r="CL7" i="8"/>
  <c r="CL8" i="8"/>
  <c r="CL9" i="8"/>
  <c r="CL10" i="8"/>
  <c r="CL12" i="8"/>
  <c r="CL13" i="8"/>
  <c r="CL14" i="8"/>
  <c r="CL16" i="8"/>
  <c r="CL17" i="8"/>
  <c r="CL18" i="8"/>
  <c r="CL6" i="9"/>
  <c r="CL7" i="9"/>
  <c r="CL8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3" i="9"/>
  <c r="CS90" i="1"/>
  <c r="CS87" i="1"/>
  <c r="CS85" i="1"/>
  <c r="CS84" i="1"/>
  <c r="CS79" i="1"/>
  <c r="CS77" i="1"/>
  <c r="CS76" i="1"/>
  <c r="CS75" i="1"/>
  <c r="CS74" i="1"/>
  <c r="CS73" i="1"/>
  <c r="CS72" i="1"/>
  <c r="CS71" i="1"/>
  <c r="CS70" i="1"/>
  <c r="CS67" i="1"/>
  <c r="CS64" i="1"/>
  <c r="CS61" i="1"/>
  <c r="CS58" i="1"/>
  <c r="CS55" i="1"/>
  <c r="CS53" i="1"/>
  <c r="CS51" i="1"/>
  <c r="CS50" i="1"/>
  <c r="CS48" i="1"/>
  <c r="CS47" i="1"/>
  <c r="CS43" i="1"/>
  <c r="CS42" i="1"/>
  <c r="CS41" i="1"/>
  <c r="CS39" i="1"/>
  <c r="CS38" i="1"/>
  <c r="CS37" i="1"/>
  <c r="CS35" i="1"/>
  <c r="CS34" i="1"/>
  <c r="CS33" i="1"/>
  <c r="CS31" i="1"/>
  <c r="CS30" i="1"/>
  <c r="CS29" i="1"/>
  <c r="CS21" i="1"/>
  <c r="CS20" i="1"/>
  <c r="CS19" i="1"/>
  <c r="CS18" i="1"/>
  <c r="CS17" i="1"/>
  <c r="CR90" i="1"/>
  <c r="CR87" i="1"/>
  <c r="CR85" i="1"/>
  <c r="CR84" i="1"/>
  <c r="CR81" i="1"/>
  <c r="CR80" i="1"/>
  <c r="CR79" i="1"/>
  <c r="CR77" i="1"/>
  <c r="CR76" i="1"/>
  <c r="CR75" i="1"/>
  <c r="CR74" i="1"/>
  <c r="CR73" i="1"/>
  <c r="CR72" i="1"/>
  <c r="CR71" i="1"/>
  <c r="CR70" i="1"/>
  <c r="CR67" i="1"/>
  <c r="CR64" i="1"/>
  <c r="CR61" i="1"/>
  <c r="CR58" i="1"/>
  <c r="CR55" i="1"/>
  <c r="CR53" i="1"/>
  <c r="CR51" i="1"/>
  <c r="CR50" i="1"/>
  <c r="CR48" i="1"/>
  <c r="CR47" i="1"/>
  <c r="CR43" i="1"/>
  <c r="CR42" i="1"/>
  <c r="CR21" i="1"/>
  <c r="CR20" i="1"/>
  <c r="CR19" i="1"/>
  <c r="CR18" i="1"/>
  <c r="CR17" i="1"/>
  <c r="CR41" i="1"/>
  <c r="CR38" i="1"/>
  <c r="CR39" i="1"/>
  <c r="CR37" i="1"/>
  <c r="CR34" i="1"/>
  <c r="CR35" i="1"/>
  <c r="CR33" i="1"/>
  <c r="CR30" i="1"/>
  <c r="CR31" i="1"/>
  <c r="CR29" i="1"/>
  <c r="CS8" i="1"/>
  <c r="CS9" i="1"/>
  <c r="CS10" i="1"/>
  <c r="CS11" i="1"/>
  <c r="CS13" i="1"/>
  <c r="CS14" i="1"/>
  <c r="CS15" i="1"/>
  <c r="CS16" i="1"/>
  <c r="CS7" i="1"/>
  <c r="CR8" i="1"/>
  <c r="CR9" i="1"/>
  <c r="CR10" i="1"/>
  <c r="CR11" i="1"/>
  <c r="CR13" i="1"/>
  <c r="CR14" i="1"/>
  <c r="CR15" i="1"/>
  <c r="CR16" i="1"/>
  <c r="CR7" i="1"/>
  <c r="CL4" i="10" l="1"/>
  <c r="CL10" i="10"/>
  <c r="CR24" i="1" l="1"/>
  <c r="CS24" i="1"/>
  <c r="CR26" i="1"/>
  <c r="CS26" i="1"/>
  <c r="CR23" i="1"/>
  <c r="CS23" i="1"/>
  <c r="CS25" i="1"/>
  <c r="CR25" i="1"/>
  <c r="CS27" i="1"/>
  <c r="CR27" i="1"/>
  <c r="CK83" i="1" l="1"/>
  <c r="CK49" i="1"/>
  <c r="CK46" i="1"/>
  <c r="CK45" i="1" s="1"/>
  <c r="CK12" i="1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83" i="1" l="1"/>
  <c r="CJ6" i="5" s="1"/>
  <c r="CJ49" i="1"/>
  <c r="CJ17" i="7" s="1"/>
  <c r="CJ46" i="1"/>
  <c r="CJ12" i="1"/>
  <c r="CJ11" i="9" s="1"/>
  <c r="CJ45" i="1" l="1"/>
  <c r="CJ13" i="7" s="1"/>
  <c r="CJ14" i="7"/>
  <c r="CM83" i="1"/>
  <c r="CM49" i="1"/>
  <c r="CM46" i="1"/>
  <c r="CM45" i="1" s="1"/>
  <c r="CM12" i="1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N12" i="1" l="1"/>
  <c r="CO12" i="1"/>
  <c r="CP12" i="1"/>
  <c r="CQ12" i="1"/>
  <c r="CS12" i="1" l="1"/>
  <c r="CR12" i="1"/>
  <c r="CI83" i="1"/>
  <c r="CI6" i="5" s="1"/>
  <c r="CI49" i="1"/>
  <c r="CI17" i="7" s="1"/>
  <c r="CI46" i="1"/>
  <c r="CI10" i="8"/>
  <c r="CI9" i="8"/>
  <c r="CI8" i="8"/>
  <c r="CI7" i="8"/>
  <c r="CI6" i="8"/>
  <c r="CI12" i="1"/>
  <c r="CI11" i="9" s="1"/>
  <c r="CI45" i="1" l="1"/>
  <c r="CI13" i="7" s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83" i="1" l="1"/>
  <c r="CH6" i="5" s="1"/>
  <c r="CH49" i="1"/>
  <c r="CH17" i="7" s="1"/>
  <c r="CH46" i="1"/>
  <c r="CH10" i="8"/>
  <c r="CH9" i="8"/>
  <c r="CH8" i="8"/>
  <c r="CH7" i="8"/>
  <c r="CH6" i="8"/>
  <c r="CH12" i="1"/>
  <c r="CH11" i="9" s="1"/>
  <c r="CH45" i="1" l="1"/>
  <c r="CH13" i="7" s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83" i="1"/>
  <c r="CG6" i="5" s="1"/>
  <c r="CG49" i="1"/>
  <c r="CG17" i="7" s="1"/>
  <c r="CG46" i="1"/>
  <c r="CG10" i="8"/>
  <c r="CG9" i="8"/>
  <c r="CG8" i="8"/>
  <c r="CG7" i="8"/>
  <c r="CG6" i="8"/>
  <c r="CG12" i="1"/>
  <c r="CG11" i="9" s="1"/>
  <c r="CG45" i="1" l="1"/>
  <c r="CG13" i="7" s="1"/>
  <c r="CG14" i="7"/>
  <c r="CF12" i="1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83" i="1"/>
  <c r="CF6" i="5" s="1"/>
  <c r="CF49" i="1"/>
  <c r="CF17" i="7" s="1"/>
  <c r="CF46" i="1"/>
  <c r="CF10" i="8"/>
  <c r="CF9" i="8"/>
  <c r="CF8" i="8"/>
  <c r="CF7" i="8"/>
  <c r="CF6" i="8"/>
  <c r="CF45" i="1" l="1"/>
  <c r="CF13" i="7" s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83" i="1" l="1"/>
  <c r="CE6" i="5" s="1"/>
  <c r="CE49" i="1"/>
  <c r="CE17" i="7" s="1"/>
  <c r="CE46" i="1"/>
  <c r="CE10" i="8"/>
  <c r="CE9" i="8"/>
  <c r="CE8" i="8"/>
  <c r="CE7" i="8"/>
  <c r="CE6" i="8"/>
  <c r="CE12" i="1"/>
  <c r="CE11" i="9" s="1"/>
  <c r="CE45" i="1" l="1"/>
  <c r="CE13" i="7" s="1"/>
  <c r="CE14" i="7"/>
  <c r="CP83" i="1"/>
  <c r="CP49" i="1"/>
  <c r="CP46" i="1"/>
  <c r="CP45" i="1" s="1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83" i="1" l="1"/>
  <c r="CD6" i="5" s="1"/>
  <c r="CD49" i="1"/>
  <c r="CD17" i="7" s="1"/>
  <c r="CD46" i="1"/>
  <c r="CD10" i="8"/>
  <c r="CD9" i="8"/>
  <c r="CD8" i="8"/>
  <c r="CD7" i="8"/>
  <c r="CD6" i="8"/>
  <c r="CD12" i="1"/>
  <c r="CD11" i="9" s="1"/>
  <c r="CD45" i="1" l="1"/>
  <c r="CD13" i="7" s="1"/>
  <c r="CD14" i="7"/>
  <c r="CR20" i="6"/>
  <c r="CR17" i="6"/>
  <c r="CR14" i="6"/>
  <c r="CR11" i="6"/>
  <c r="CS20" i="6"/>
  <c r="CS17" i="6"/>
  <c r="CS14" i="6"/>
  <c r="CS11" i="6"/>
  <c r="CL4" i="1" l="1"/>
  <c r="BA12" i="1" l="1"/>
  <c r="AZ12" i="1"/>
  <c r="AY12" i="1"/>
  <c r="AX12" i="1"/>
  <c r="AW12" i="1"/>
  <c r="AV12" i="1"/>
  <c r="AU12" i="1"/>
  <c r="AT12" i="1"/>
  <c r="AS12" i="1"/>
  <c r="AR12" i="1"/>
  <c r="AQ12" i="1"/>
  <c r="AP12" i="1"/>
  <c r="CQ83" i="1" l="1"/>
  <c r="CS83" i="1" l="1"/>
  <c r="CR83" i="1"/>
  <c r="CC20" i="4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Q46" i="1" l="1"/>
  <c r="CS46" i="1" l="1"/>
  <c r="CR46" i="1"/>
  <c r="CQ49" i="1"/>
  <c r="CS49" i="1" l="1"/>
  <c r="CR49" i="1"/>
  <c r="CC10" i="5"/>
  <c r="CC83" i="1"/>
  <c r="CC6" i="5" s="1"/>
  <c r="CC49" i="1"/>
  <c r="CC17" i="7" s="1"/>
  <c r="CC46" i="1"/>
  <c r="CC14" i="7" s="1"/>
  <c r="CC45" i="1"/>
  <c r="CC13" i="7" s="1"/>
  <c r="CC10" i="8"/>
  <c r="CC9" i="8"/>
  <c r="CC8" i="8"/>
  <c r="CC7" i="8"/>
  <c r="CC6" i="8"/>
  <c r="CC12" i="1"/>
  <c r="CC11" i="9" s="1"/>
  <c r="CQ45" i="1" l="1"/>
  <c r="CS45" i="1" l="1"/>
  <c r="CR45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F22" i="1"/>
  <c r="G22" i="1"/>
  <c r="H22" i="1"/>
  <c r="I22" i="1"/>
  <c r="J22" i="1"/>
  <c r="K22" i="1"/>
  <c r="L22" i="1"/>
  <c r="O22" i="1"/>
  <c r="N38" i="1"/>
  <c r="N41" i="1"/>
  <c r="AQ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J45" i="1" s="1"/>
  <c r="AK46" i="1"/>
  <c r="AK45" i="1" s="1"/>
  <c r="AL46" i="1"/>
  <c r="AO46" i="1"/>
  <c r="AR46" i="1"/>
  <c r="AS46" i="1"/>
  <c r="AT46" i="1"/>
  <c r="AT45" i="1" s="1"/>
  <c r="AU46" i="1"/>
  <c r="AU45" i="1" s="1"/>
  <c r="AV46" i="1"/>
  <c r="AV45" i="1" s="1"/>
  <c r="AW46" i="1"/>
  <c r="AW45" i="1" s="1"/>
  <c r="AX46" i="1"/>
  <c r="AX45" i="1" s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N46" i="1"/>
  <c r="CO46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L49" i="1"/>
  <c r="AO49" i="1"/>
  <c r="AR49" i="1"/>
  <c r="AS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N49" i="1"/>
  <c r="CO49" i="1"/>
  <c r="J83" i="1"/>
  <c r="K83" i="1"/>
  <c r="L83" i="1"/>
  <c r="M83" i="1"/>
  <c r="N83" i="1"/>
  <c r="O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N83" i="1"/>
  <c r="CO83" i="1"/>
  <c r="BM97" i="1"/>
  <c r="BM98" i="1"/>
  <c r="BM99" i="1"/>
  <c r="AU100" i="1"/>
  <c r="CN45" i="1" l="1"/>
  <c r="CA45" i="1"/>
  <c r="BY45" i="1"/>
  <c r="BW45" i="1"/>
  <c r="BU45" i="1"/>
  <c r="BS45" i="1"/>
  <c r="BQ45" i="1"/>
  <c r="BO45" i="1"/>
  <c r="BM45" i="1"/>
  <c r="BK45" i="1"/>
  <c r="BI45" i="1"/>
  <c r="BG45" i="1"/>
  <c r="BE45" i="1"/>
  <c r="BC45" i="1"/>
  <c r="BA45" i="1"/>
  <c r="AY45" i="1"/>
  <c r="AS45" i="1"/>
  <c r="AO45" i="1"/>
  <c r="AI45" i="1"/>
  <c r="AG45" i="1"/>
  <c r="AC45" i="1"/>
  <c r="AA45" i="1"/>
  <c r="Y45" i="1"/>
  <c r="W45" i="1"/>
  <c r="U45" i="1"/>
  <c r="S45" i="1"/>
  <c r="O45" i="1"/>
  <c r="M45" i="1"/>
  <c r="K45" i="1"/>
  <c r="I45" i="1"/>
  <c r="G45" i="1"/>
  <c r="E45" i="1"/>
  <c r="CO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BD45" i="1"/>
  <c r="BB45" i="1"/>
  <c r="AZ45" i="1"/>
  <c r="AR45" i="1"/>
  <c r="AL45" i="1"/>
  <c r="AH45" i="1"/>
  <c r="AF45" i="1"/>
  <c r="AB45" i="1"/>
  <c r="X45" i="1"/>
  <c r="V45" i="1"/>
  <c r="T45" i="1"/>
  <c r="R45" i="1"/>
  <c r="N45" i="1"/>
  <c r="L45" i="1"/>
  <c r="J45" i="1"/>
  <c r="H45" i="1"/>
  <c r="F45" i="1"/>
  <c r="N37" i="1"/>
  <c r="CN4" i="1"/>
  <c r="CO4" i="1" s="1"/>
  <c r="CQ4" i="1" l="1"/>
  <c r="CP4" i="1"/>
  <c r="CP4" i="9" s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K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K3" i="6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M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M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M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4" i="10" l="1"/>
  <c r="CK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M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L20" i="4" l="1"/>
  <c r="CL19" i="4"/>
  <c r="CL3" i="4"/>
  <c r="CK20" i="4"/>
  <c r="CK19" i="4"/>
  <c r="C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L3" i="6"/>
  <c r="AU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L3" i="8"/>
  <c r="CK18" i="8"/>
  <c r="CK17" i="8"/>
  <c r="CK16" i="8"/>
  <c r="CK14" i="8"/>
  <c r="CK13" i="8"/>
  <c r="CK12" i="8"/>
  <c r="CK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AU20" i="9"/>
  <c r="AU19" i="9"/>
  <c r="AU18" i="9"/>
  <c r="AU16" i="9"/>
  <c r="AU12" i="9"/>
  <c r="AU10" i="9"/>
  <c r="AU9" i="9"/>
  <c r="AU8" i="9"/>
  <c r="AU7" i="9"/>
  <c r="AU6" i="9"/>
  <c r="AU3" i="9"/>
  <c r="CL8" i="5"/>
  <c r="CL7" i="5"/>
  <c r="CL6" i="5"/>
  <c r="CL3" i="5"/>
  <c r="CK8" i="5"/>
  <c r="CK7" i="5"/>
  <c r="CK6" i="5"/>
  <c r="CK3" i="5"/>
  <c r="AU11" i="5"/>
  <c r="AU10" i="5"/>
  <c r="AU9" i="5"/>
  <c r="AU8" i="5"/>
  <c r="AU7" i="5"/>
  <c r="AU3" i="5"/>
  <c r="CL10" i="5"/>
  <c r="CL13" i="7"/>
  <c r="CK10" i="5" l="1"/>
  <c r="CK9" i="8"/>
  <c r="CK8" i="8"/>
  <c r="CK7" i="8"/>
  <c r="CK6" i="8"/>
  <c r="CK13" i="7"/>
  <c r="CK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20" i="9"/>
  <c r="CP20" i="9"/>
  <c r="CO20" i="9"/>
  <c r="CN20" i="9"/>
  <c r="CM20" i="9"/>
  <c r="CQ19" i="9"/>
  <c r="CP19" i="9"/>
  <c r="CO19" i="9"/>
  <c r="CN19" i="9"/>
  <c r="CM19" i="9"/>
  <c r="CQ18" i="9"/>
  <c r="CP18" i="9"/>
  <c r="CO18" i="9"/>
  <c r="CN18" i="9"/>
  <c r="CM18" i="9"/>
  <c r="CQ16" i="9"/>
  <c r="CP16" i="9"/>
  <c r="CO16" i="9"/>
  <c r="CN16" i="9"/>
  <c r="CM16" i="9"/>
  <c r="CQ12" i="9"/>
  <c r="CP12" i="9"/>
  <c r="CO12" i="9"/>
  <c r="CN12" i="9"/>
  <c r="CM12" i="9"/>
  <c r="CQ10" i="9"/>
  <c r="CP10" i="9"/>
  <c r="CO10" i="9"/>
  <c r="CN10" i="9"/>
  <c r="CM10" i="9"/>
  <c r="CQ9" i="9"/>
  <c r="CP9" i="9"/>
  <c r="CO9" i="9"/>
  <c r="CN9" i="9"/>
  <c r="CM9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11" i="9"/>
  <c r="CO11" i="9"/>
  <c r="CN11" i="9"/>
  <c r="CM11" i="9"/>
  <c r="CQ17" i="7" l="1"/>
  <c r="CQ13" i="7"/>
  <c r="CQ11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11" i="9"/>
  <c r="CQ4" i="4" l="1"/>
  <c r="CP4" i="7"/>
  <c r="CP4" i="10"/>
  <c r="CP4" i="6"/>
  <c r="CP4" i="8"/>
  <c r="CP4" i="5"/>
  <c r="W13" i="7"/>
  <c r="W14" i="7"/>
  <c r="V9" i="8"/>
  <c r="V8" i="8"/>
  <c r="V7" i="8"/>
  <c r="V6" i="8"/>
  <c r="V6" i="5"/>
  <c r="V17" i="7"/>
  <c r="V11" i="9"/>
  <c r="CQ4" i="10" l="1"/>
  <c r="CQ4" i="9"/>
  <c r="CQ4" i="7"/>
  <c r="CQ4" i="5"/>
  <c r="CQ4" i="6"/>
  <c r="C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<sst xmlns="http://schemas.openxmlformats.org/spreadsheetml/2006/main" count="441" uniqueCount="234">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</sst>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5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5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5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5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5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6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0" fillId="0" borderId="0" xfId="0" applyNumberFormat="1" applyFont="1"/>
    <xf numFmtId="166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5" fontId="45" fillId="0" borderId="6" xfId="0" applyNumberFormat="1" applyFont="1" applyFill="1" applyBorder="1" applyAlignment="1">
      <alignment horizontal="center" vertical="center"/>
    </xf>
    <xf numFmtId="15" fontId="45" fillId="0" borderId="5" xfId="0" applyNumberFormat="1" applyFont="1" applyFill="1" applyBorder="1" applyAlignment="1">
      <alignment horizontal="center" vertical="center"/>
    </xf>
    <xf numFmtId="169" fontId="46" fillId="0" borderId="0" xfId="0" applyNumberFormat="1" applyFont="1" applyBorder="1"/>
    <xf numFmtId="169" fontId="46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5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5" fontId="41" fillId="0" borderId="28" xfId="0" applyNumberFormat="1" applyFont="1" applyFill="1" applyBorder="1" applyAlignment="1">
      <alignment horizontal="center" vertical="center"/>
    </xf>
    <xf numFmtId="15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5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5" fontId="2" fillId="0" borderId="7" xfId="0" applyNumberFormat="1" applyFont="1" applyFill="1" applyBorder="1" applyAlignment="1">
      <alignment horizontal="center" vertical="center"/>
    </xf>
    <xf numFmtId="15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5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5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6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6" fontId="35" fillId="2" borderId="0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5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7" fontId="26" fillId="29" borderId="10" xfId="0" applyNumberFormat="1" applyFont="1" applyFill="1" applyBorder="1" applyProtection="1">
      <protection locked="0"/>
    </xf>
    <xf numFmtId="167" fontId="7" fillId="29" borderId="1" xfId="0" applyNumberFormat="1" applyFont="1" applyFill="1" applyBorder="1" applyProtection="1">
      <protection locked="0"/>
    </xf>
    <xf numFmtId="167" fontId="26" fillId="29" borderId="1" xfId="0" applyNumberFormat="1" applyFont="1" applyFill="1" applyBorder="1" applyProtection="1">
      <protection locked="0"/>
    </xf>
    <xf numFmtId="167" fontId="35" fillId="29" borderId="1" xfId="0" applyNumberFormat="1" applyFont="1" applyFill="1" applyBorder="1" applyProtection="1">
      <protection locked="0"/>
    </xf>
    <xf numFmtId="167" fontId="35" fillId="29" borderId="10" xfId="0" applyNumberFormat="1" applyFont="1" applyFill="1" applyBorder="1" applyProtection="1">
      <protection locked="0"/>
    </xf>
    <xf numFmtId="167" fontId="1" fillId="29" borderId="10" xfId="0" applyNumberFormat="1" applyFont="1" applyFill="1" applyBorder="1" applyProtection="1">
      <protection locked="0"/>
    </xf>
    <xf numFmtId="167" fontId="35" fillId="29" borderId="0" xfId="0" applyNumberFormat="1" applyFont="1" applyFill="1" applyBorder="1" applyProtection="1">
      <protection locked="0"/>
    </xf>
    <xf numFmtId="167" fontId="1" fillId="29" borderId="1" xfId="0" applyNumberFormat="1" applyFont="1" applyFill="1" applyBorder="1" applyProtection="1">
      <protection locked="0"/>
    </xf>
    <xf numFmtId="167" fontId="1" fillId="29" borderId="0" xfId="0" applyNumberFormat="1" applyFont="1" applyFill="1" applyBorder="1" applyProtection="1">
      <protection locked="0"/>
    </xf>
    <xf numFmtId="167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5" fontId="2" fillId="0" borderId="2" xfId="0" applyNumberFormat="1" applyFont="1" applyFill="1" applyBorder="1" applyAlignment="1">
      <alignment horizontal="center" vertical="center"/>
    </xf>
    <xf numFmtId="15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7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8" fontId="37" fillId="0" borderId="1" xfId="0" applyNumberFormat="1" applyFont="1" applyFill="1" applyBorder="1" applyProtection="1"/>
    <xf numFmtId="166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167" fontId="36" fillId="29" borderId="4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5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36" fillId="29" borderId="10" xfId="0" applyNumberFormat="1" applyFont="1" applyFill="1" applyBorder="1" applyProtection="1">
      <protection locked="0"/>
    </xf>
    <xf numFmtId="168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5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6" fillId="0" borderId="7" xfId="0" applyNumberFormat="1" applyFont="1" applyFill="1" applyBorder="1" applyAlignment="1">
      <alignment horizontal="center"/>
    </xf>
    <xf numFmtId="167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8" fontId="3" fillId="0" borderId="7" xfId="0" applyNumberFormat="1" applyFont="1" applyFill="1" applyBorder="1" applyProtection="1"/>
    <xf numFmtId="166" fontId="1" fillId="0" borderId="0" xfId="0" applyNumberFormat="1" applyFont="1" applyFill="1" applyBorder="1" applyAlignment="1" applyProtection="1">
      <alignment horizontal="right" vertical="center" wrapText="1"/>
    </xf>
    <xf numFmtId="166" fontId="1" fillId="0" borderId="0" xfId="0" applyNumberFormat="1" applyFont="1" applyFill="1" applyBorder="1" applyAlignment="1" applyProtection="1">
      <alignment horizontal="right"/>
      <protection locked="0"/>
    </xf>
    <xf numFmtId="166" fontId="1" fillId="0" borderId="0" xfId="0" applyNumberFormat="1" applyFont="1" applyFill="1" applyBorder="1"/>
    <xf numFmtId="166" fontId="10" fillId="0" borderId="0" xfId="0" applyNumberFormat="1" applyFont="1" applyFill="1" applyBorder="1"/>
    <xf numFmtId="10" fontId="1" fillId="29" borderId="0" xfId="0" applyNumberFormat="1" applyFont="1" applyFill="1" applyBorder="1" applyAlignment="1" applyProtection="1">
      <alignment horizontal="right"/>
      <protection locked="0"/>
    </xf>
    <xf numFmtId="168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 vertical="center" wrapText="1"/>
      <protection locked="0"/>
    </xf>
    <xf numFmtId="3" fontId="26" fillId="7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 vertical="center" wrapText="1"/>
    </xf>
    <xf numFmtId="3" fontId="1" fillId="7" borderId="4" xfId="0" applyNumberFormat="1" applyFont="1" applyFill="1" applyBorder="1" applyAlignment="1" applyProtection="1">
      <alignment horizontal="right" vertical="center" wrapText="1"/>
    </xf>
    <xf numFmtId="171" fontId="1" fillId="7" borderId="1" xfId="0" applyNumberFormat="1" applyFont="1" applyFill="1" applyBorder="1" applyAlignment="1">
      <alignment horizontal="right" vertical="center" wrapText="1"/>
    </xf>
    <xf numFmtId="171" fontId="1" fillId="7" borderId="4" xfId="0" applyNumberFormat="1" applyFont="1" applyFill="1" applyBorder="1" applyAlignment="1">
      <alignment horizontal="right" vertical="center" wrapText="1"/>
    </xf>
    <xf numFmtId="171" fontId="1" fillId="7" borderId="3" xfId="0" applyNumberFormat="1" applyFont="1" applyFill="1" applyBorder="1" applyAlignment="1">
      <alignment horizontal="right" vertical="center" wrapText="1"/>
    </xf>
    <xf numFmtId="171" fontId="1" fillId="7" borderId="6" xfId="0" applyNumberFormat="1" applyFont="1" applyFill="1" applyBorder="1" applyAlignment="1">
      <alignment horizontal="right" vertical="center" wrapText="1"/>
    </xf>
    <xf numFmtId="171" fontId="1" fillId="7" borderId="5" xfId="0" applyNumberFormat="1" applyFont="1" applyFill="1" applyBorder="1" applyAlignment="1">
      <alignment horizontal="right" vertical="center" wrapText="1"/>
    </xf>
    <xf numFmtId="3" fontId="1" fillId="7" borderId="0" xfId="0" applyNumberFormat="1" applyFont="1" applyFill="1" applyBorder="1" applyAlignment="1" applyProtection="1">
      <alignment horizontal="right" vertical="center" wrapText="1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2" fontId="6" fillId="7" borderId="1" xfId="64" applyNumberFormat="1" applyFont="1" applyFill="1" applyBorder="1" applyAlignment="1" applyProtection="1">
      <alignment horizontal="right"/>
      <protection locked="0"/>
    </xf>
    <xf numFmtId="2" fontId="6" fillId="7" borderId="0" xfId="64" applyNumberFormat="1" applyFont="1" applyFill="1" applyBorder="1" applyAlignment="1" applyProtection="1">
      <alignment horizontal="right"/>
      <protection locked="0"/>
    </xf>
    <xf numFmtId="2" fontId="6" fillId="7" borderId="4" xfId="64" applyNumberFormat="1" applyFont="1" applyFill="1" applyBorder="1" applyAlignment="1" applyProtection="1">
      <alignment horizontal="right"/>
      <protection locked="0"/>
    </xf>
    <xf numFmtId="10" fontId="1" fillId="7" borderId="1" xfId="1" applyNumberFormat="1" applyFont="1" applyFill="1" applyBorder="1" applyAlignment="1" applyProtection="1">
      <alignment horizontal="right"/>
      <protection locked="0"/>
    </xf>
    <xf numFmtId="10" fontId="1" fillId="7" borderId="0" xfId="1" applyNumberFormat="1" applyFont="1" applyFill="1" applyBorder="1" applyAlignment="1" applyProtection="1">
      <alignment horizontal="right"/>
      <protection locked="0"/>
    </xf>
    <xf numFmtId="10" fontId="1" fillId="7" borderId="4" xfId="1" applyNumberFormat="1" applyFont="1" applyFill="1" applyBorder="1" applyAlignment="1" applyProtection="1">
      <alignment horizontal="right"/>
      <protection locked="0"/>
    </xf>
    <xf numFmtId="2" fontId="6" fillId="7" borderId="1" xfId="1" applyNumberFormat="1" applyFont="1" applyFill="1" applyBorder="1" applyAlignment="1" applyProtection="1">
      <alignment horizontal="right"/>
      <protection locked="0"/>
    </xf>
    <xf numFmtId="2" fontId="6" fillId="7" borderId="0" xfId="1" applyNumberFormat="1" applyFont="1" applyFill="1" applyBorder="1" applyAlignment="1" applyProtection="1">
      <alignment horizontal="right"/>
      <protection locked="0"/>
    </xf>
    <xf numFmtId="2" fontId="6" fillId="7" borderId="4" xfId="1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Protection="1">
      <protection locked="0"/>
    </xf>
    <xf numFmtId="2" fontId="1" fillId="7" borderId="0" xfId="0" applyNumberFormat="1" applyFont="1" applyFill="1" applyBorder="1" applyProtection="1">
      <protection locked="0"/>
    </xf>
    <xf numFmtId="2" fontId="1" fillId="7" borderId="4" xfId="0" applyNumberFormat="1" applyFont="1" applyFill="1" applyBorder="1" applyProtection="1">
      <protection locked="0"/>
    </xf>
    <xf numFmtId="3" fontId="1" fillId="7" borderId="6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</xf>
    <xf numFmtId="2" fontId="1" fillId="7" borderId="0" xfId="0" applyNumberFormat="1" applyFont="1" applyFill="1" applyBorder="1" applyAlignment="1" applyProtection="1">
      <alignment horizontal="right"/>
    </xf>
    <xf numFmtId="2" fontId="1" fillId="7" borderId="4" xfId="0" applyNumberFormat="1" applyFont="1" applyFill="1" applyBorder="1" applyAlignment="1" applyProtection="1">
      <alignment horizontal="right"/>
    </xf>
    <xf numFmtId="2" fontId="1" fillId="7" borderId="3" xfId="0" applyNumberFormat="1" applyFont="1" applyFill="1" applyBorder="1" applyAlignment="1" applyProtection="1">
      <alignment horizontal="right"/>
    </xf>
    <xf numFmtId="2" fontId="1" fillId="7" borderId="6" xfId="0" applyNumberFormat="1" applyFont="1" applyFill="1" applyBorder="1" applyAlignment="1" applyProtection="1">
      <alignment horizontal="right"/>
    </xf>
    <xf numFmtId="2" fontId="1" fillId="7" borderId="5" xfId="0" applyNumberFormat="1" applyFont="1" applyFill="1" applyBorder="1" applyAlignment="1" applyProtection="1">
      <alignment horizontal="right"/>
    </xf>
    <xf numFmtId="167" fontId="1" fillId="29" borderId="12" xfId="0" applyNumberFormat="1" applyFont="1" applyFill="1" applyBorder="1" applyProtection="1"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70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V887"/>
  <sheetViews>
    <sheetView zoomScaleNormal="100" workbookViewId="0">
      <pane xSplit="4" ySplit="5" topLeftCell="CI85" activePane="bottomRight" state="frozen"/>
      <selection pane="topRight" activeCell="E1" sqref="E1"/>
      <selection pane="bottomLeft" activeCell="A6" sqref="A6"/>
      <selection pane="bottomRight" activeCell="CT101" sqref="CT10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8" width="8.85546875" style="200" customWidth="1"/>
    <col min="89" max="89" width="8.85546875" customWidth="1"/>
    <col min="90" max="90" width="8.85546875" style="243" customWidth="1"/>
    <col min="91" max="91" width="8.140625" style="200" customWidth="1"/>
    <col min="92" max="92" width="9.28515625" style="200" customWidth="1"/>
    <col min="93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69"/>
      <c r="CL1" s="240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69"/>
      <c r="CL2" s="240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35" t="s">
        <v>118</v>
      </c>
      <c r="E3" s="837" t="s">
        <v>98</v>
      </c>
      <c r="F3" s="837" t="s">
        <v>100</v>
      </c>
      <c r="G3" s="837" t="s">
        <v>101</v>
      </c>
      <c r="H3" s="837" t="s">
        <v>102</v>
      </c>
      <c r="I3" s="837" t="s">
        <v>103</v>
      </c>
      <c r="J3" s="837" t="s">
        <v>105</v>
      </c>
      <c r="K3" s="837" t="s">
        <v>107</v>
      </c>
      <c r="L3" s="822" t="s">
        <v>108</v>
      </c>
      <c r="M3" s="820" t="s">
        <v>109</v>
      </c>
      <c r="N3" s="822" t="s">
        <v>110</v>
      </c>
      <c r="O3" s="822" t="s">
        <v>111</v>
      </c>
      <c r="P3" s="820" t="s">
        <v>112</v>
      </c>
      <c r="Q3" s="822" t="s">
        <v>113</v>
      </c>
      <c r="R3" s="822" t="s">
        <v>114</v>
      </c>
      <c r="S3" s="822" t="s">
        <v>115</v>
      </c>
      <c r="T3" s="822" t="s">
        <v>116</v>
      </c>
      <c r="U3" s="822" t="s">
        <v>124</v>
      </c>
      <c r="V3" s="822" t="s">
        <v>125</v>
      </c>
      <c r="W3" s="822" t="s">
        <v>126</v>
      </c>
      <c r="X3" s="822" t="s">
        <v>127</v>
      </c>
      <c r="Y3" s="822" t="s">
        <v>129</v>
      </c>
      <c r="Z3" s="822" t="s">
        <v>130</v>
      </c>
      <c r="AA3" s="822" t="s">
        <v>131</v>
      </c>
      <c r="AB3" s="822" t="s">
        <v>132</v>
      </c>
      <c r="AC3" s="822" t="s">
        <v>133</v>
      </c>
      <c r="AD3" s="822" t="s">
        <v>134</v>
      </c>
      <c r="AE3" s="822" t="s">
        <v>135</v>
      </c>
      <c r="AF3" s="822" t="s">
        <v>136</v>
      </c>
      <c r="AG3" s="822" t="s">
        <v>137</v>
      </c>
      <c r="AH3" s="822" t="s">
        <v>138</v>
      </c>
      <c r="AI3" s="822" t="s">
        <v>139</v>
      </c>
      <c r="AJ3" s="822" t="s">
        <v>140</v>
      </c>
      <c r="AK3" s="822" t="s">
        <v>141</v>
      </c>
      <c r="AL3" s="822" t="s">
        <v>143</v>
      </c>
      <c r="AM3" s="822" t="s">
        <v>144</v>
      </c>
      <c r="AN3" s="822" t="s">
        <v>145</v>
      </c>
      <c r="AO3" s="822" t="s">
        <v>146</v>
      </c>
      <c r="AP3" s="822" t="s">
        <v>147</v>
      </c>
      <c r="AQ3" s="822" t="s">
        <v>148</v>
      </c>
      <c r="AR3" s="822" t="s">
        <v>149</v>
      </c>
      <c r="AS3" s="822" t="s">
        <v>150</v>
      </c>
      <c r="AT3" s="822" t="s">
        <v>151</v>
      </c>
      <c r="AU3" s="822" t="s">
        <v>152</v>
      </c>
      <c r="AV3" s="820" t="s">
        <v>154</v>
      </c>
      <c r="AW3" s="822" t="s">
        <v>155</v>
      </c>
      <c r="AX3" s="822" t="s">
        <v>156</v>
      </c>
      <c r="AY3" s="822" t="s">
        <v>157</v>
      </c>
      <c r="AZ3" s="822" t="s">
        <v>158</v>
      </c>
      <c r="BA3" s="822" t="s">
        <v>159</v>
      </c>
      <c r="BB3" s="822" t="s">
        <v>165</v>
      </c>
      <c r="BC3" s="822" t="s">
        <v>166</v>
      </c>
      <c r="BD3" s="822" t="s">
        <v>167</v>
      </c>
      <c r="BE3" s="822" t="s">
        <v>168</v>
      </c>
      <c r="BF3" s="822" t="s">
        <v>169</v>
      </c>
      <c r="BG3" s="822" t="s">
        <v>175</v>
      </c>
      <c r="BH3" s="822" t="s">
        <v>176</v>
      </c>
      <c r="BI3" s="822" t="s">
        <v>177</v>
      </c>
      <c r="BJ3" s="822" t="s">
        <v>178</v>
      </c>
      <c r="BK3" s="822" t="s">
        <v>180</v>
      </c>
      <c r="BL3" s="820" t="s">
        <v>181</v>
      </c>
      <c r="BM3" s="822" t="s">
        <v>182</v>
      </c>
      <c r="BN3" s="822" t="s">
        <v>183</v>
      </c>
      <c r="BO3" s="822" t="s">
        <v>184</v>
      </c>
      <c r="BP3" s="822" t="s">
        <v>186</v>
      </c>
      <c r="BQ3" s="822" t="s">
        <v>187</v>
      </c>
      <c r="BR3" s="822" t="s">
        <v>188</v>
      </c>
      <c r="BS3" s="826" t="s">
        <v>189</v>
      </c>
      <c r="BT3" s="826" t="s">
        <v>190</v>
      </c>
      <c r="BU3" s="824" t="s">
        <v>199</v>
      </c>
      <c r="BV3" s="822" t="s">
        <v>201</v>
      </c>
      <c r="BW3" s="822" t="s">
        <v>208</v>
      </c>
      <c r="BX3" s="822" t="s">
        <v>209</v>
      </c>
      <c r="BY3" s="822" t="s">
        <v>213</v>
      </c>
      <c r="BZ3" s="820" t="s">
        <v>218</v>
      </c>
      <c r="CA3" s="820" t="s">
        <v>219</v>
      </c>
      <c r="CB3" s="820" t="s">
        <v>221</v>
      </c>
      <c r="CC3" s="820" t="s">
        <v>223</v>
      </c>
      <c r="CD3" s="820" t="s">
        <v>224</v>
      </c>
      <c r="CE3" s="820" t="s">
        <v>225</v>
      </c>
      <c r="CF3" s="820" t="s">
        <v>226</v>
      </c>
      <c r="CG3" s="820" t="s">
        <v>227</v>
      </c>
      <c r="CH3" s="820" t="s">
        <v>230</v>
      </c>
      <c r="CI3" s="820" t="s">
        <v>231</v>
      </c>
      <c r="CJ3" s="822" t="s">
        <v>232</v>
      </c>
      <c r="CK3" s="750" t="s">
        <v>185</v>
      </c>
      <c r="CL3" s="750" t="s">
        <v>153</v>
      </c>
      <c r="CM3" s="831" t="s">
        <v>233</v>
      </c>
      <c r="CN3" s="831"/>
      <c r="CO3" s="831"/>
      <c r="CP3" s="831"/>
      <c r="CQ3" s="831"/>
      <c r="CR3" s="829" t="s">
        <v>142</v>
      </c>
      <c r="CS3" s="830"/>
    </row>
    <row r="4" spans="1:100" ht="16.5" customHeight="1" x14ac:dyDescent="0.2">
      <c r="A4"/>
      <c r="C4" s="23"/>
      <c r="D4" s="836"/>
      <c r="E4" s="838"/>
      <c r="F4" s="838"/>
      <c r="G4" s="838"/>
      <c r="H4" s="838"/>
      <c r="I4" s="838"/>
      <c r="J4" s="838"/>
      <c r="K4" s="838"/>
      <c r="L4" s="823"/>
      <c r="M4" s="821"/>
      <c r="N4" s="823"/>
      <c r="O4" s="823"/>
      <c r="P4" s="821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1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1"/>
      <c r="BM4" s="823"/>
      <c r="BN4" s="823"/>
      <c r="BO4" s="823"/>
      <c r="BP4" s="823"/>
      <c r="BQ4" s="823"/>
      <c r="BR4" s="823"/>
      <c r="BS4" s="827"/>
      <c r="BT4" s="827"/>
      <c r="BU4" s="825"/>
      <c r="BV4" s="823"/>
      <c r="BW4" s="823"/>
      <c r="BX4" s="823"/>
      <c r="BY4" s="823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3"/>
      <c r="CK4" s="751">
        <v>42342</v>
      </c>
      <c r="CL4" s="751">
        <f>+CK4+7</f>
        <v>42349</v>
      </c>
      <c r="CM4" s="621">
        <v>42352</v>
      </c>
      <c r="CN4" s="378">
        <f>+CM4+1</f>
        <v>42353</v>
      </c>
      <c r="CO4" s="378">
        <f>+CN4+1</f>
        <v>42354</v>
      </c>
      <c r="CP4" s="378">
        <f>+CO4+1</f>
        <v>42355</v>
      </c>
      <c r="CQ4" s="464">
        <f>+CO4+1+1</f>
        <v>42356</v>
      </c>
      <c r="CR4" s="377" t="s">
        <v>20</v>
      </c>
      <c r="CS4" s="309" t="s">
        <v>212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1"/>
      <c r="CK5" s="438"/>
      <c r="CL5" s="438"/>
      <c r="CM5" s="622"/>
      <c r="CN5" s="318"/>
      <c r="CO5" s="318"/>
      <c r="CP5" s="757"/>
      <c r="CQ5" s="319"/>
      <c r="CR5" s="310"/>
      <c r="CS5" s="205"/>
    </row>
    <row r="6" spans="1:100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27"/>
      <c r="BZ6" s="727"/>
      <c r="CA6" s="727"/>
      <c r="CB6" s="727"/>
      <c r="CC6" s="727"/>
      <c r="CD6" s="727"/>
      <c r="CE6" s="727"/>
      <c r="CF6" s="727"/>
      <c r="CG6" s="476"/>
      <c r="CH6" s="523"/>
      <c r="CI6" s="523"/>
      <c r="CJ6" s="476"/>
      <c r="CK6" s="753"/>
      <c r="CL6" s="753"/>
      <c r="CM6" s="623"/>
      <c r="CN6" s="426"/>
      <c r="CO6" s="426"/>
      <c r="CP6" s="426"/>
      <c r="CQ6" s="427"/>
      <c r="CR6" s="301"/>
      <c r="CS6" s="302"/>
    </row>
    <row r="7" spans="1:100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14647.741906069999</v>
      </c>
      <c r="CE7" s="363">
        <v>14708.357076800003</v>
      </c>
      <c r="CF7" s="528">
        <v>14486.075041890001</v>
      </c>
      <c r="CG7" s="363">
        <v>14353.026264579999</v>
      </c>
      <c r="CH7" s="363">
        <v>14229.222640329997</v>
      </c>
      <c r="CI7" s="528">
        <v>13967.455094340003</v>
      </c>
      <c r="CJ7" s="363">
        <v>13528.590747479999</v>
      </c>
      <c r="CK7" s="363">
        <v>13531.727533079998</v>
      </c>
      <c r="CL7" s="471">
        <v>13397.44527502</v>
      </c>
      <c r="CM7" s="785">
        <v>13499.164982950002</v>
      </c>
      <c r="CN7" s="492">
        <v>13366.37411395</v>
      </c>
      <c r="CO7" s="492">
        <v>13344.513686349999</v>
      </c>
      <c r="CP7" s="492">
        <v>13369.992377490002</v>
      </c>
      <c r="CQ7" s="787">
        <v>13338.028765610001</v>
      </c>
      <c r="CR7" s="383">
        <f t="shared" ref="CR7:CR16" si="0">+CQ7-CL7</f>
        <v>-59.41650940999898</v>
      </c>
      <c r="CS7" s="536">
        <f t="shared" ref="CS7:CS16" si="1">(+(CQ7/CL7-1))*100</f>
        <v>-0.44349133876130375</v>
      </c>
      <c r="CT7" s="535"/>
      <c r="CU7" s="293"/>
      <c r="CV7" s="299"/>
    </row>
    <row r="8" spans="1:100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8">
        <v>13486.38388123</v>
      </c>
      <c r="BX8" s="528">
        <v>13585.699008439999</v>
      </c>
      <c r="BY8" s="363">
        <v>13226.548415290001</v>
      </c>
      <c r="BZ8" s="528">
        <v>13117.472763160002</v>
      </c>
      <c r="CA8" s="528">
        <v>13242.692437559999</v>
      </c>
      <c r="CB8" s="363">
        <v>13100.238207620001</v>
      </c>
      <c r="CC8" s="528">
        <v>12944.401605880001</v>
      </c>
      <c r="CD8" s="528">
        <v>12776.478923239998</v>
      </c>
      <c r="CE8" s="363">
        <v>12845.411135120001</v>
      </c>
      <c r="CF8" s="528">
        <v>12749.52231468</v>
      </c>
      <c r="CG8" s="363">
        <v>12551.355121840001</v>
      </c>
      <c r="CH8" s="363">
        <v>12438.3978809</v>
      </c>
      <c r="CI8" s="528">
        <v>12151.058428079999</v>
      </c>
      <c r="CJ8" s="363">
        <v>11837.056368139998</v>
      </c>
      <c r="CK8" s="363">
        <v>11832.74068467</v>
      </c>
      <c r="CL8" s="471">
        <v>11682.771070429999</v>
      </c>
      <c r="CM8" s="785">
        <v>11776.588639970001</v>
      </c>
      <c r="CN8" s="786">
        <v>11660.557645229999</v>
      </c>
      <c r="CO8" s="786">
        <v>11644.013861779998</v>
      </c>
      <c r="CP8" s="786">
        <v>11656.987663380001</v>
      </c>
      <c r="CQ8" s="787">
        <v>11653.66528413</v>
      </c>
      <c r="CR8" s="383">
        <f t="shared" si="0"/>
        <v>-29.105786299998726</v>
      </c>
      <c r="CS8" s="536">
        <f t="shared" si="1"/>
        <v>-0.24913426895497581</v>
      </c>
      <c r="CT8" s="535"/>
      <c r="CU8" s="293"/>
      <c r="CV8" s="299"/>
    </row>
    <row r="9" spans="1:100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8">
        <v>246.84372042999999</v>
      </c>
      <c r="BX9" s="528">
        <v>244.06522056</v>
      </c>
      <c r="BY9" s="363">
        <v>241.43191057999999</v>
      </c>
      <c r="BZ9" s="528">
        <v>234.86781403999998</v>
      </c>
      <c r="CA9" s="528">
        <v>235.72083123000002</v>
      </c>
      <c r="CB9" s="363">
        <v>230.61676469000002</v>
      </c>
      <c r="CC9" s="528">
        <v>232.88332547000002</v>
      </c>
      <c r="CD9" s="528">
        <v>231.62289480999999</v>
      </c>
      <c r="CE9" s="363">
        <v>233.9027136</v>
      </c>
      <c r="CF9" s="528">
        <v>232.43571885999998</v>
      </c>
      <c r="CG9" s="363">
        <v>234.7325189</v>
      </c>
      <c r="CH9" s="363">
        <v>234.18535274000001</v>
      </c>
      <c r="CI9" s="528">
        <v>232.27025193999998</v>
      </c>
      <c r="CJ9" s="363">
        <v>228.98451735</v>
      </c>
      <c r="CK9" s="363">
        <v>228.37269612</v>
      </c>
      <c r="CL9" s="471">
        <v>231.94859953</v>
      </c>
      <c r="CM9" s="785">
        <v>232.05696024</v>
      </c>
      <c r="CN9" s="786">
        <v>232.09863744</v>
      </c>
      <c r="CO9" s="786">
        <v>232.36370439999999</v>
      </c>
      <c r="CP9" s="786">
        <v>231.42013268000002</v>
      </c>
      <c r="CQ9" s="787">
        <v>230.54991282999998</v>
      </c>
      <c r="CR9" s="383">
        <f t="shared" si="0"/>
        <v>-1.3986867000000132</v>
      </c>
      <c r="CS9" s="536">
        <f t="shared" si="1"/>
        <v>-0.60301579868737853</v>
      </c>
      <c r="CT9" s="535"/>
      <c r="CU9" s="293"/>
      <c r="CV9" s="299"/>
    </row>
    <row r="10" spans="1:100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8">
        <v>1640.2779796899999</v>
      </c>
      <c r="BX10" s="528">
        <v>1634.79270954</v>
      </c>
      <c r="BY10" s="363">
        <v>1642.3194899599998</v>
      </c>
      <c r="BZ10" s="528">
        <v>1722.46448246</v>
      </c>
      <c r="CA10" s="528">
        <v>1652.54869371</v>
      </c>
      <c r="CB10" s="363">
        <v>1624.42909779</v>
      </c>
      <c r="CC10" s="528">
        <v>1651.80623197</v>
      </c>
      <c r="CD10" s="528">
        <v>1627.3072992700002</v>
      </c>
      <c r="CE10" s="363">
        <v>1616.5895618300001</v>
      </c>
      <c r="CF10" s="528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1458.4563785400001</v>
      </c>
      <c r="CL10" s="471">
        <v>1470.3774625599999</v>
      </c>
      <c r="CM10" s="785">
        <v>1478.1654714899998</v>
      </c>
      <c r="CN10" s="786">
        <v>1461.36170128</v>
      </c>
      <c r="CO10" s="786">
        <v>1455.76587892</v>
      </c>
      <c r="CP10" s="786">
        <v>1469.2645726799999</v>
      </c>
      <c r="CQ10" s="787">
        <v>1441.5398874</v>
      </c>
      <c r="CR10" s="383">
        <f t="shared" si="0"/>
        <v>-28.837575159999915</v>
      </c>
      <c r="CS10" s="536">
        <f t="shared" si="1"/>
        <v>-1.9612362059598154</v>
      </c>
      <c r="CT10" s="535"/>
      <c r="CU10" s="293"/>
      <c r="CV10" s="299"/>
    </row>
    <row r="11" spans="1:100" x14ac:dyDescent="0.2">
      <c r="C11" s="68"/>
      <c r="D11" s="113" t="s">
        <v>179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8">
        <v>13.1419225</v>
      </c>
      <c r="BX11" s="528">
        <v>12.99513</v>
      </c>
      <c r="BY11" s="363">
        <v>12.8543725</v>
      </c>
      <c r="BZ11" s="528">
        <v>12.5043425</v>
      </c>
      <c r="CA11" s="528">
        <v>12.5508475</v>
      </c>
      <c r="CB11" s="363">
        <v>12.2785625</v>
      </c>
      <c r="CC11" s="528">
        <v>12.398729999999999</v>
      </c>
      <c r="CD11" s="528">
        <v>12.332788749999999</v>
      </c>
      <c r="CE11" s="363">
        <v>12.453666249999999</v>
      </c>
      <c r="CF11" s="528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12.15777375</v>
      </c>
      <c r="CL11" s="471">
        <v>12.3481425</v>
      </c>
      <c r="CM11" s="785">
        <v>12.353911249999999</v>
      </c>
      <c r="CN11" s="786">
        <v>12.356129999999999</v>
      </c>
      <c r="CO11" s="786">
        <v>12.370241249999999</v>
      </c>
      <c r="CP11" s="786">
        <v>12.320008750000001</v>
      </c>
      <c r="CQ11" s="787">
        <v>12.273681249999999</v>
      </c>
      <c r="CR11" s="383">
        <f t="shared" si="0"/>
        <v>-7.4461250000000589E-2</v>
      </c>
      <c r="CS11" s="536">
        <f t="shared" si="1"/>
        <v>-0.60301579772018554</v>
      </c>
      <c r="CT11" s="535"/>
      <c r="CU11" s="293"/>
      <c r="CV11" s="299"/>
    </row>
    <row r="12" spans="1:100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3">+AO13+AO14+AO15+AO16</f>
        <v>13430.909826722431</v>
      </c>
      <c r="AP12" s="259">
        <f t="shared" si="3"/>
        <v>13869.49290512617</v>
      </c>
      <c r="AQ12" s="259">
        <f t="shared" si="3"/>
        <v>14137.062411160441</v>
      </c>
      <c r="AR12" s="259">
        <f t="shared" si="3"/>
        <v>14107.367534309931</v>
      </c>
      <c r="AS12" s="259">
        <f t="shared" si="3"/>
        <v>14199.45591565</v>
      </c>
      <c r="AT12" s="259">
        <f t="shared" si="3"/>
        <v>13992.836512830436</v>
      </c>
      <c r="AU12" s="259">
        <f t="shared" si="3"/>
        <v>14046.06841238</v>
      </c>
      <c r="AV12" s="259">
        <f t="shared" si="3"/>
        <v>14337.459506660538</v>
      </c>
      <c r="AW12" s="259">
        <f t="shared" si="3"/>
        <v>14669.444518601276</v>
      </c>
      <c r="AX12" s="259">
        <f t="shared" si="3"/>
        <v>15050.047762564205</v>
      </c>
      <c r="AY12" s="259">
        <f t="shared" si="3"/>
        <v>15384.990165996867</v>
      </c>
      <c r="AZ12" s="259">
        <f t="shared" si="3"/>
        <v>15477.504418987221</v>
      </c>
      <c r="BA12" s="259">
        <f t="shared" si="3"/>
        <v>15641.48559000758</v>
      </c>
      <c r="BB12" s="259">
        <f t="shared" ref="BB12:BL12" si="4">+BB13+BB14+BB15+BB16</f>
        <v>15857.38183181024</v>
      </c>
      <c r="BC12" s="259">
        <f t="shared" si="4"/>
        <v>15885.402838410002</v>
      </c>
      <c r="BD12" s="259">
        <f t="shared" si="4"/>
        <v>16041.74979590813</v>
      </c>
      <c r="BE12" s="259">
        <f t="shared" si="4"/>
        <v>16140.991952644375</v>
      </c>
      <c r="BF12" s="259">
        <f t="shared" si="4"/>
        <v>15935.492036800993</v>
      </c>
      <c r="BG12" s="259">
        <f t="shared" si="4"/>
        <v>15785.759611876952</v>
      </c>
      <c r="BH12" s="259">
        <f t="shared" si="4"/>
        <v>16329.821405994588</v>
      </c>
      <c r="BI12" s="259">
        <f t="shared" si="4"/>
        <v>16925.059681962379</v>
      </c>
      <c r="BJ12" s="259">
        <f t="shared" si="4"/>
        <v>17030.899940915366</v>
      </c>
      <c r="BK12" s="259">
        <f t="shared" si="4"/>
        <v>17399.606147130737</v>
      </c>
      <c r="BL12" s="259">
        <f t="shared" si="4"/>
        <v>17343.562051165314</v>
      </c>
      <c r="BM12" s="259">
        <f t="shared" ref="BM12:BW12" si="5">+BM13+BM14+BM15+BM16</f>
        <v>17647.492517559269</v>
      </c>
      <c r="BN12" s="259">
        <f t="shared" si="5"/>
        <v>17703.177024316468</v>
      </c>
      <c r="BO12" s="259">
        <f t="shared" si="5"/>
        <v>17774.149571968832</v>
      </c>
      <c r="BP12" s="259">
        <f t="shared" si="5"/>
        <v>17925.08719394953</v>
      </c>
      <c r="BQ12" s="259">
        <f t="shared" si="5"/>
        <v>18069.689275464869</v>
      </c>
      <c r="BR12" s="259">
        <f t="shared" si="5"/>
        <v>18148.34839945169</v>
      </c>
      <c r="BS12" s="259">
        <f t="shared" si="5"/>
        <v>18436.432871744226</v>
      </c>
      <c r="BT12" s="259">
        <f t="shared" si="5"/>
        <v>18660.603110883585</v>
      </c>
      <c r="BU12" s="259">
        <f t="shared" si="5"/>
        <v>19097.322014524518</v>
      </c>
      <c r="BV12" s="259">
        <f t="shared" si="5"/>
        <v>19003.279340285775</v>
      </c>
      <c r="BW12" s="259">
        <f t="shared" si="5"/>
        <v>19055.620883163003</v>
      </c>
      <c r="BX12" s="493">
        <f t="shared" ref="BX12:CK12" si="6">+BX13+BX14+BX15+BX16</f>
        <v>19073.95594782546</v>
      </c>
      <c r="BY12" s="259">
        <f t="shared" si="6"/>
        <v>18737.393402408583</v>
      </c>
      <c r="BZ12" s="493">
        <f t="shared" si="6"/>
        <v>18569.949520629816</v>
      </c>
      <c r="CA12" s="493">
        <f t="shared" si="6"/>
        <v>18615.87582340432</v>
      </c>
      <c r="CB12" s="259">
        <f t="shared" si="6"/>
        <v>18427.394790495149</v>
      </c>
      <c r="CC12" s="493">
        <f t="shared" si="6"/>
        <v>18507.721166693646</v>
      </c>
      <c r="CD12" s="493">
        <f t="shared" si="6"/>
        <v>18387.275337557141</v>
      </c>
      <c r="CE12" s="259">
        <f t="shared" si="6"/>
        <v>18376.247299326395</v>
      </c>
      <c r="CF12" s="259">
        <f t="shared" si="6"/>
        <v>18188.043939924013</v>
      </c>
      <c r="CG12" s="259">
        <f t="shared" si="6"/>
        <v>18166.153120889048</v>
      </c>
      <c r="CH12" s="259">
        <f t="shared" si="6"/>
        <v>18024.974720889346</v>
      </c>
      <c r="CI12" s="259">
        <f t="shared" si="6"/>
        <v>17775.091037870869</v>
      </c>
      <c r="CJ12" s="259">
        <f t="shared" si="6"/>
        <v>17327.230762343737</v>
      </c>
      <c r="CK12" s="259">
        <f t="shared" si="6"/>
        <v>17356.827348511164</v>
      </c>
      <c r="CL12" s="372">
        <v>17209.940593096911</v>
      </c>
      <c r="CM12" s="788">
        <f>+CM13+CM14+CM15+CM16</f>
        <v>17324.126156314946</v>
      </c>
      <c r="CN12" s="786">
        <f>+CN13+CN14+CN15+CN16</f>
        <v>17304.215830732443</v>
      </c>
      <c r="CO12" s="786">
        <f>+CO13+CO14+CO15+CO16</f>
        <v>17345.245921401696</v>
      </c>
      <c r="CP12" s="786">
        <f>+CP13+CP14+CP15+CP16</f>
        <v>17348.00604011559</v>
      </c>
      <c r="CQ12" s="786">
        <f>+CQ13+CQ14+CQ15+CQ16</f>
        <v>17305.261515926606</v>
      </c>
      <c r="CR12" s="383">
        <f t="shared" si="0"/>
        <v>95.320922829694609</v>
      </c>
      <c r="CS12" s="536">
        <f t="shared" si="1"/>
        <v>0.55387130660944361</v>
      </c>
      <c r="CT12" s="535"/>
      <c r="CU12" s="293"/>
      <c r="CV12" s="299"/>
    </row>
    <row r="13" spans="1:100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13531.585645919999</v>
      </c>
      <c r="CL13" s="472">
        <v>13397.3479644</v>
      </c>
      <c r="CM13" s="789">
        <v>13499.147887660003</v>
      </c>
      <c r="CN13" s="786">
        <v>13361.739106499999</v>
      </c>
      <c r="CO13" s="786">
        <v>13344.484063709999</v>
      </c>
      <c r="CP13" s="786">
        <v>13370.034694350001</v>
      </c>
      <c r="CQ13" s="790">
        <v>13338.07108247</v>
      </c>
      <c r="CR13" s="383">
        <f t="shared" si="0"/>
        <v>-59.276881929999945</v>
      </c>
      <c r="CS13" s="536">
        <f t="shared" si="1"/>
        <v>-0.4424523576420758</v>
      </c>
      <c r="CT13" s="535"/>
      <c r="CU13" s="293"/>
      <c r="CV13" s="299"/>
    </row>
    <row r="14" spans="1:100" ht="12.75" customHeight="1" x14ac:dyDescent="0.2">
      <c r="C14" s="25"/>
      <c r="D14" s="526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2433.8712618615159</v>
      </c>
      <c r="CL14" s="372">
        <v>2422.8932439169093</v>
      </c>
      <c r="CM14" s="740">
        <v>2435.218371755102</v>
      </c>
      <c r="CN14" s="786">
        <v>2552.6712259723026</v>
      </c>
      <c r="CO14" s="786">
        <v>2618.3374372186586</v>
      </c>
      <c r="CP14" s="786">
        <v>2595.5209626603501</v>
      </c>
      <c r="CQ14" s="468">
        <v>2584.7275626239066</v>
      </c>
      <c r="CR14" s="383">
        <f t="shared" si="0"/>
        <v>161.83431870699724</v>
      </c>
      <c r="CS14" s="536">
        <f t="shared" si="1"/>
        <v>6.6793829696504492</v>
      </c>
      <c r="CT14" s="535"/>
      <c r="CU14" s="293"/>
      <c r="CV14" s="299"/>
    </row>
    <row r="15" spans="1:100" ht="12.75" customHeight="1" x14ac:dyDescent="0.2">
      <c r="C15" s="25"/>
      <c r="D15" s="526" t="s">
        <v>210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531.28054657279995</v>
      </c>
      <c r="CL15" s="372">
        <v>531.34680381999999</v>
      </c>
      <c r="CM15" s="740">
        <v>531.36707070609998</v>
      </c>
      <c r="CN15" s="786">
        <v>531.38633354709998</v>
      </c>
      <c r="CO15" s="786">
        <v>531.39621591460002</v>
      </c>
      <c r="CP15" s="786">
        <v>531.40610283080002</v>
      </c>
      <c r="CQ15" s="504">
        <v>531.41598426170003</v>
      </c>
      <c r="CR15" s="383">
        <f t="shared" si="0"/>
        <v>6.9180441700041229E-2</v>
      </c>
      <c r="CS15" s="536">
        <f t="shared" si="1"/>
        <v>1.3019828331084504E-2</v>
      </c>
      <c r="CT15" s="535"/>
      <c r="CU15" s="293"/>
      <c r="CV15" s="299"/>
    </row>
    <row r="16" spans="1:100" ht="12.75" customHeight="1" x14ac:dyDescent="0.2">
      <c r="C16" s="25"/>
      <c r="D16" s="526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860.08989415685005</v>
      </c>
      <c r="CL16" s="372">
        <v>858.35258095999995</v>
      </c>
      <c r="CM16" s="740">
        <v>858.39282619374001</v>
      </c>
      <c r="CN16" s="786">
        <v>858.41916471304</v>
      </c>
      <c r="CO16" s="786">
        <v>851.02820455844005</v>
      </c>
      <c r="CP16" s="786">
        <v>851.04428027443998</v>
      </c>
      <c r="CQ16" s="504">
        <v>851.04688657099996</v>
      </c>
      <c r="CR16" s="383">
        <f t="shared" si="0"/>
        <v>-7.3056943889999957</v>
      </c>
      <c r="CS16" s="536">
        <f t="shared" si="1"/>
        <v>-0.85112977476331508</v>
      </c>
      <c r="CT16" s="535"/>
      <c r="CU16" s="293"/>
      <c r="CV16" s="299"/>
    </row>
    <row r="17" spans="1:100" ht="12.75" customHeight="1" x14ac:dyDescent="0.2">
      <c r="C17" s="664"/>
      <c r="D17" s="665" t="s">
        <v>119</v>
      </c>
      <c r="E17" s="666">
        <v>232</v>
      </c>
      <c r="F17" s="666">
        <v>236.7</v>
      </c>
      <c r="G17" s="666">
        <v>139.19999999999999</v>
      </c>
      <c r="H17" s="666">
        <v>91.1</v>
      </c>
      <c r="I17" s="666">
        <v>45.4</v>
      </c>
      <c r="J17" s="666">
        <v>0.4</v>
      </c>
      <c r="K17" s="666">
        <v>29.8</v>
      </c>
      <c r="L17" s="666">
        <v>17</v>
      </c>
      <c r="M17" s="667">
        <v>19.2</v>
      </c>
      <c r="N17" s="666">
        <v>59</v>
      </c>
      <c r="O17" s="666">
        <v>66.5</v>
      </c>
      <c r="P17" s="668">
        <v>106.7</v>
      </c>
      <c r="Q17" s="666">
        <v>142.6</v>
      </c>
      <c r="R17" s="666">
        <v>130</v>
      </c>
      <c r="S17" s="669">
        <v>214.89999999999998</v>
      </c>
      <c r="T17" s="669">
        <v>170.7</v>
      </c>
      <c r="U17" s="669">
        <v>57.1</v>
      </c>
      <c r="V17" s="669">
        <v>12.8</v>
      </c>
      <c r="W17" s="669">
        <v>54.6</v>
      </c>
      <c r="X17" s="669">
        <v>28.1</v>
      </c>
      <c r="Y17" s="669">
        <v>17.100000000000001</v>
      </c>
      <c r="Z17" s="669">
        <v>32.5</v>
      </c>
      <c r="AA17" s="669">
        <v>24.1</v>
      </c>
      <c r="AB17" s="669">
        <v>7.1</v>
      </c>
      <c r="AC17" s="669">
        <v>4</v>
      </c>
      <c r="AD17" s="669">
        <v>55</v>
      </c>
      <c r="AE17" s="669">
        <v>35.5</v>
      </c>
      <c r="AF17" s="669">
        <v>0</v>
      </c>
      <c r="AG17" s="669">
        <v>3.8</v>
      </c>
      <c r="AH17" s="669">
        <v>0</v>
      </c>
      <c r="AI17" s="669">
        <v>0</v>
      </c>
      <c r="AJ17" s="669">
        <v>0</v>
      </c>
      <c r="AK17" s="669">
        <v>0</v>
      </c>
      <c r="AL17" s="669">
        <v>0</v>
      </c>
      <c r="AM17" s="669">
        <v>0</v>
      </c>
      <c r="AN17" s="669">
        <v>0</v>
      </c>
      <c r="AO17" s="669">
        <v>0</v>
      </c>
      <c r="AP17" s="669">
        <v>21</v>
      </c>
      <c r="AQ17" s="669">
        <v>0.5</v>
      </c>
      <c r="AR17" s="669">
        <v>24.7</v>
      </c>
      <c r="AS17" s="669">
        <v>55</v>
      </c>
      <c r="AT17" s="669">
        <v>23</v>
      </c>
      <c r="AU17" s="670">
        <v>2</v>
      </c>
      <c r="AV17" s="671">
        <v>36.6</v>
      </c>
      <c r="AW17" s="669">
        <v>31.1</v>
      </c>
      <c r="AX17" s="669">
        <v>66.3</v>
      </c>
      <c r="AY17" s="669">
        <v>253.7</v>
      </c>
      <c r="AZ17" s="669">
        <v>136.80000000000001</v>
      </c>
      <c r="BA17" s="669">
        <v>124.5</v>
      </c>
      <c r="BB17" s="669">
        <v>80.400000000000006</v>
      </c>
      <c r="BC17" s="669">
        <v>1.4</v>
      </c>
      <c r="BD17" s="669">
        <v>2.5</v>
      </c>
      <c r="BE17" s="669">
        <v>5.9</v>
      </c>
      <c r="BF17" s="669">
        <v>3.7</v>
      </c>
      <c r="BG17" s="669">
        <v>2.2999999999999998</v>
      </c>
      <c r="BH17" s="669">
        <v>5.4</v>
      </c>
      <c r="BI17" s="669">
        <v>0.4</v>
      </c>
      <c r="BJ17" s="671">
        <v>0</v>
      </c>
      <c r="BK17" s="669">
        <v>1</v>
      </c>
      <c r="BL17" s="672">
        <v>4.5</v>
      </c>
      <c r="BM17" s="669">
        <v>1.3</v>
      </c>
      <c r="BN17" s="670">
        <v>5.0999999999999996</v>
      </c>
      <c r="BO17" s="670">
        <v>0</v>
      </c>
      <c r="BP17" s="670">
        <v>2.0999999999999996</v>
      </c>
      <c r="BQ17" s="670">
        <v>1.3</v>
      </c>
      <c r="BR17" s="670">
        <v>0</v>
      </c>
      <c r="BS17" s="673">
        <v>0.8</v>
      </c>
      <c r="BT17" s="670">
        <v>0</v>
      </c>
      <c r="BU17" s="673">
        <v>0</v>
      </c>
      <c r="BV17" s="670">
        <v>0.30000000000000004</v>
      </c>
      <c r="BW17" s="674">
        <v>0</v>
      </c>
      <c r="BX17" s="674">
        <v>0</v>
      </c>
      <c r="BY17" s="670">
        <v>0.6</v>
      </c>
      <c r="BZ17" s="674">
        <v>10</v>
      </c>
      <c r="CA17" s="674">
        <v>3</v>
      </c>
      <c r="CB17" s="670">
        <v>5.2</v>
      </c>
      <c r="CC17" s="674">
        <v>10.100000000000001</v>
      </c>
      <c r="CD17" s="674">
        <v>2</v>
      </c>
      <c r="CE17" s="670">
        <v>0</v>
      </c>
      <c r="CF17" s="674">
        <v>0</v>
      </c>
      <c r="CG17" s="670">
        <v>7.1</v>
      </c>
      <c r="CH17" s="670">
        <v>15.8</v>
      </c>
      <c r="CI17" s="670">
        <v>13.799999999999999</v>
      </c>
      <c r="CJ17" s="670">
        <v>10.299999999999999</v>
      </c>
      <c r="CK17" s="670">
        <v>0</v>
      </c>
      <c r="CL17" s="673">
        <v>44.7</v>
      </c>
      <c r="CM17" s="791">
        <v>0</v>
      </c>
      <c r="CN17" s="786">
        <v>0</v>
      </c>
      <c r="CO17" s="786">
        <v>4</v>
      </c>
      <c r="CP17" s="786">
        <v>35</v>
      </c>
      <c r="CQ17" s="792">
        <v>5</v>
      </c>
      <c r="CR17" s="764">
        <f>+(CM17+CN17+CO17+CP17+CQ17)-CL17</f>
        <v>-0.70000000000000284</v>
      </c>
      <c r="CS17" s="537">
        <f>(+((CM17+CN17+CO17+CP17+CQ17)/CL17-1))*100</f>
        <v>-1.5659955257270708</v>
      </c>
      <c r="CT17" s="535"/>
      <c r="CU17" s="293"/>
      <c r="CV17" s="299"/>
    </row>
    <row r="18" spans="1:100" ht="12.75" customHeight="1" x14ac:dyDescent="0.2">
      <c r="C18" s="664"/>
      <c r="D18" s="665" t="s">
        <v>160</v>
      </c>
      <c r="E18" s="666"/>
      <c r="F18" s="666"/>
      <c r="G18" s="666"/>
      <c r="H18" s="666"/>
      <c r="I18" s="666"/>
      <c r="J18" s="666"/>
      <c r="K18" s="666"/>
      <c r="L18" s="666"/>
      <c r="M18" s="667"/>
      <c r="N18" s="666"/>
      <c r="O18" s="666"/>
      <c r="P18" s="668"/>
      <c r="Q18" s="666"/>
      <c r="R18" s="666"/>
      <c r="S18" s="669"/>
      <c r="T18" s="669"/>
      <c r="U18" s="669"/>
      <c r="V18" s="669"/>
      <c r="W18" s="669"/>
      <c r="X18" s="669"/>
      <c r="Y18" s="669"/>
      <c r="Z18" s="669"/>
      <c r="AA18" s="669"/>
      <c r="AB18" s="669"/>
      <c r="AC18" s="669"/>
      <c r="AD18" s="669"/>
      <c r="AE18" s="669"/>
      <c r="AF18" s="669"/>
      <c r="AG18" s="669"/>
      <c r="AH18" s="669"/>
      <c r="AI18" s="669"/>
      <c r="AJ18" s="669"/>
      <c r="AK18" s="669"/>
      <c r="AL18" s="669"/>
      <c r="AM18" s="669"/>
      <c r="AN18" s="669"/>
      <c r="AO18" s="669"/>
      <c r="AP18" s="669"/>
      <c r="AQ18" s="669"/>
      <c r="AR18" s="669"/>
      <c r="AS18" s="669"/>
      <c r="AT18" s="669"/>
      <c r="AU18" s="670"/>
      <c r="AV18" s="671"/>
      <c r="AW18" s="669"/>
      <c r="AX18" s="669"/>
      <c r="AY18" s="669"/>
      <c r="AZ18" s="669"/>
      <c r="BA18" s="669"/>
      <c r="BB18" s="669">
        <v>97.8</v>
      </c>
      <c r="BC18" s="669">
        <v>128.69999999999999</v>
      </c>
      <c r="BD18" s="669">
        <v>83.9</v>
      </c>
      <c r="BE18" s="669">
        <v>41.3</v>
      </c>
      <c r="BF18" s="669">
        <v>53</v>
      </c>
      <c r="BG18" s="669">
        <v>12.299999999999999</v>
      </c>
      <c r="BH18" s="669">
        <v>11.9</v>
      </c>
      <c r="BI18" s="669">
        <v>1.1000000000000001</v>
      </c>
      <c r="BJ18" s="671">
        <v>5.2</v>
      </c>
      <c r="BK18" s="669">
        <v>10.399999999999999</v>
      </c>
      <c r="BL18" s="672">
        <v>43.800000000000004</v>
      </c>
      <c r="BM18" s="669">
        <v>33.699999999999996</v>
      </c>
      <c r="BN18" s="670">
        <v>19.5</v>
      </c>
      <c r="BO18" s="670">
        <v>52.8</v>
      </c>
      <c r="BP18" s="670">
        <v>22.400000000000002</v>
      </c>
      <c r="BQ18" s="670">
        <v>5.4</v>
      </c>
      <c r="BR18" s="670">
        <v>3.3000000000000003</v>
      </c>
      <c r="BS18" s="673">
        <v>2.5</v>
      </c>
      <c r="BT18" s="670">
        <v>2.7</v>
      </c>
      <c r="BU18" s="673">
        <v>3.7</v>
      </c>
      <c r="BV18" s="670">
        <v>1.6</v>
      </c>
      <c r="BW18" s="674">
        <v>7.4</v>
      </c>
      <c r="BX18" s="674">
        <v>27.2</v>
      </c>
      <c r="BY18" s="670">
        <v>29.099999999999998</v>
      </c>
      <c r="BZ18" s="674">
        <v>20.599999999999998</v>
      </c>
      <c r="CA18" s="674">
        <v>21.5</v>
      </c>
      <c r="CB18" s="670">
        <v>17.2</v>
      </c>
      <c r="CC18" s="674">
        <v>52.2</v>
      </c>
      <c r="CD18" s="674">
        <v>17.5</v>
      </c>
      <c r="CE18" s="670">
        <v>5.4</v>
      </c>
      <c r="CF18" s="674">
        <v>9.7999999999999989</v>
      </c>
      <c r="CG18" s="670">
        <v>7.1999999999999993</v>
      </c>
      <c r="CH18" s="670">
        <v>29.5</v>
      </c>
      <c r="CI18" s="670">
        <v>6.3000000000000007</v>
      </c>
      <c r="CJ18" s="670">
        <v>21</v>
      </c>
      <c r="CK18" s="670">
        <v>1.5</v>
      </c>
      <c r="CL18" s="673">
        <v>27.700000000000003</v>
      </c>
      <c r="CM18" s="791">
        <v>0</v>
      </c>
      <c r="CN18" s="786">
        <v>0</v>
      </c>
      <c r="CO18" s="786">
        <v>0.2</v>
      </c>
      <c r="CP18" s="786">
        <v>7.4</v>
      </c>
      <c r="CQ18" s="792">
        <v>0</v>
      </c>
      <c r="CR18" s="764">
        <f>+(CM18+CN18+CO18+CP18+CQ18)-CL18</f>
        <v>-20.100000000000001</v>
      </c>
      <c r="CS18" s="537">
        <f>(+((CM18+CN18+CO18+CP18+CQ18)/CL18-1))*100</f>
        <v>-72.563176895306853</v>
      </c>
      <c r="CT18" s="535"/>
      <c r="CU18" s="293"/>
      <c r="CV18" s="299"/>
    </row>
    <row r="19" spans="1:100" ht="12.75" customHeight="1" x14ac:dyDescent="0.2">
      <c r="C19" s="664"/>
      <c r="D19" s="675" t="s">
        <v>57</v>
      </c>
      <c r="E19" s="666">
        <v>0</v>
      </c>
      <c r="F19" s="666">
        <v>0.15</v>
      </c>
      <c r="G19" s="666">
        <v>0</v>
      </c>
      <c r="H19" s="666">
        <v>14.060257999999999</v>
      </c>
      <c r="I19" s="666">
        <v>0.21</v>
      </c>
      <c r="J19" s="666">
        <v>1.65</v>
      </c>
      <c r="K19" s="666">
        <v>0</v>
      </c>
      <c r="L19" s="666">
        <v>0</v>
      </c>
      <c r="M19" s="667">
        <v>0</v>
      </c>
      <c r="N19" s="666">
        <v>0</v>
      </c>
      <c r="O19" s="666">
        <v>0</v>
      </c>
      <c r="P19" s="668">
        <v>0</v>
      </c>
      <c r="Q19" s="666">
        <v>0</v>
      </c>
      <c r="R19" s="666">
        <v>0</v>
      </c>
      <c r="S19" s="669">
        <v>0</v>
      </c>
      <c r="T19" s="669">
        <v>0</v>
      </c>
      <c r="U19" s="669">
        <v>0</v>
      </c>
      <c r="V19" s="669">
        <v>0</v>
      </c>
      <c r="W19" s="669">
        <v>0</v>
      </c>
      <c r="X19" s="669">
        <v>0</v>
      </c>
      <c r="Y19" s="669">
        <v>0</v>
      </c>
      <c r="Z19" s="669">
        <v>0</v>
      </c>
      <c r="AA19" s="669">
        <v>0</v>
      </c>
      <c r="AB19" s="669">
        <v>31.4</v>
      </c>
      <c r="AC19" s="669">
        <v>431.16999999999996</v>
      </c>
      <c r="AD19" s="669">
        <v>4.6789999999999994</v>
      </c>
      <c r="AE19" s="669">
        <v>5.0410000000000004</v>
      </c>
      <c r="AF19" s="669">
        <v>5.0000099999999996</v>
      </c>
      <c r="AG19" s="669">
        <v>8.85</v>
      </c>
      <c r="AH19" s="669">
        <v>43.79</v>
      </c>
      <c r="AI19" s="669">
        <v>11.035</v>
      </c>
      <c r="AJ19" s="669">
        <v>91.63</v>
      </c>
      <c r="AK19" s="669">
        <v>129.28</v>
      </c>
      <c r="AL19" s="669">
        <v>72.2</v>
      </c>
      <c r="AM19" s="669">
        <v>12.543668</v>
      </c>
      <c r="AN19" s="669">
        <v>1</v>
      </c>
      <c r="AO19" s="669">
        <v>0</v>
      </c>
      <c r="AP19" s="669">
        <v>0</v>
      </c>
      <c r="AQ19" s="669">
        <v>0</v>
      </c>
      <c r="AR19" s="669">
        <v>0</v>
      </c>
      <c r="AS19" s="669">
        <v>0</v>
      </c>
      <c r="AT19" s="669">
        <v>0</v>
      </c>
      <c r="AU19" s="670">
        <v>0</v>
      </c>
      <c r="AV19" s="671">
        <v>0</v>
      </c>
      <c r="AW19" s="669">
        <v>0</v>
      </c>
      <c r="AX19" s="669">
        <v>0</v>
      </c>
      <c r="AY19" s="669">
        <v>0</v>
      </c>
      <c r="AZ19" s="669">
        <v>0</v>
      </c>
      <c r="BA19" s="669">
        <v>0</v>
      </c>
      <c r="BB19" s="669">
        <v>0</v>
      </c>
      <c r="BC19" s="669">
        <v>0.75</v>
      </c>
      <c r="BD19" s="669">
        <v>0.2</v>
      </c>
      <c r="BE19" s="669">
        <v>0.5</v>
      </c>
      <c r="BF19" s="669">
        <v>0</v>
      </c>
      <c r="BG19" s="669">
        <v>0.5</v>
      </c>
      <c r="BH19" s="669">
        <v>0.5</v>
      </c>
      <c r="BI19" s="669">
        <v>0</v>
      </c>
      <c r="BJ19" s="671">
        <v>0</v>
      </c>
      <c r="BK19" s="669">
        <v>3</v>
      </c>
      <c r="BL19" s="672">
        <v>0</v>
      </c>
      <c r="BM19" s="669">
        <v>0</v>
      </c>
      <c r="BN19" s="670">
        <v>0</v>
      </c>
      <c r="BO19" s="670">
        <v>0</v>
      </c>
      <c r="BP19" s="670">
        <v>0</v>
      </c>
      <c r="BQ19" s="670">
        <v>0</v>
      </c>
      <c r="BR19" s="670">
        <v>0</v>
      </c>
      <c r="BS19" s="673">
        <v>9.8999999999999994E-5</v>
      </c>
      <c r="BT19" s="670">
        <v>0</v>
      </c>
      <c r="BU19" s="673">
        <v>0</v>
      </c>
      <c r="BV19" s="670">
        <v>0</v>
      </c>
      <c r="BW19" s="674">
        <v>0</v>
      </c>
      <c r="BX19" s="674">
        <v>0</v>
      </c>
      <c r="BY19" s="670">
        <v>0</v>
      </c>
      <c r="BZ19" s="674">
        <v>0</v>
      </c>
      <c r="CA19" s="674">
        <v>0</v>
      </c>
      <c r="CB19" s="670">
        <v>0</v>
      </c>
      <c r="CC19" s="674">
        <v>0</v>
      </c>
      <c r="CD19" s="674">
        <v>0</v>
      </c>
      <c r="CE19" s="670">
        <v>0</v>
      </c>
      <c r="CF19" s="674">
        <v>0</v>
      </c>
      <c r="CG19" s="670">
        <v>0</v>
      </c>
      <c r="CH19" s="670">
        <v>0</v>
      </c>
      <c r="CI19" s="670">
        <v>0</v>
      </c>
      <c r="CJ19" s="670">
        <v>0</v>
      </c>
      <c r="CK19" s="670">
        <v>0</v>
      </c>
      <c r="CL19" s="673">
        <v>0</v>
      </c>
      <c r="CM19" s="791">
        <v>0</v>
      </c>
      <c r="CN19" s="786">
        <v>0</v>
      </c>
      <c r="CO19" s="786">
        <v>0</v>
      </c>
      <c r="CP19" s="786">
        <v>0</v>
      </c>
      <c r="CQ19" s="792">
        <v>0</v>
      </c>
      <c r="CR19" s="764">
        <f>+(CM19+CN19+CO19+CP19+CQ19)-CL19</f>
        <v>0</v>
      </c>
      <c r="CS19" s="537" t="e">
        <f>(+((CM19+CN19+CO19+CP19+CQ19)/CL19-1))*100</f>
        <v>#DIV/0!</v>
      </c>
      <c r="CT19" s="535"/>
      <c r="CU19" s="293"/>
    </row>
    <row r="20" spans="1:100" ht="12.75" customHeight="1" x14ac:dyDescent="0.2">
      <c r="C20" s="664"/>
      <c r="D20" s="675" t="s">
        <v>49</v>
      </c>
      <c r="E20" s="666">
        <v>6.2228979999999998</v>
      </c>
      <c r="F20" s="666">
        <v>0.15</v>
      </c>
      <c r="G20" s="666">
        <v>0</v>
      </c>
      <c r="H20" s="666">
        <v>0</v>
      </c>
      <c r="I20" s="666">
        <v>1.3007379999999999</v>
      </c>
      <c r="J20" s="666">
        <v>0</v>
      </c>
      <c r="K20" s="666">
        <v>0</v>
      </c>
      <c r="L20" s="666">
        <v>0</v>
      </c>
      <c r="M20" s="667">
        <v>0</v>
      </c>
      <c r="N20" s="666">
        <v>0</v>
      </c>
      <c r="O20" s="666">
        <v>0</v>
      </c>
      <c r="P20" s="668">
        <v>0</v>
      </c>
      <c r="Q20" s="666">
        <v>0</v>
      </c>
      <c r="R20" s="666">
        <v>0</v>
      </c>
      <c r="S20" s="669">
        <v>0</v>
      </c>
      <c r="T20" s="669">
        <v>0</v>
      </c>
      <c r="U20" s="669">
        <v>7</v>
      </c>
      <c r="V20" s="669">
        <v>2</v>
      </c>
      <c r="W20" s="669">
        <v>0</v>
      </c>
      <c r="X20" s="669">
        <v>0</v>
      </c>
      <c r="Y20" s="669">
        <v>0</v>
      </c>
      <c r="Z20" s="669">
        <v>0</v>
      </c>
      <c r="AA20" s="669">
        <v>0</v>
      </c>
      <c r="AB20" s="669">
        <v>0</v>
      </c>
      <c r="AC20" s="669">
        <v>25.499919999999999</v>
      </c>
      <c r="AD20" s="669">
        <v>0</v>
      </c>
      <c r="AE20" s="669">
        <v>0</v>
      </c>
      <c r="AF20" s="669">
        <v>0</v>
      </c>
      <c r="AG20" s="669">
        <v>1.1713750000000001</v>
      </c>
      <c r="AH20" s="669">
        <v>0</v>
      </c>
      <c r="AI20" s="669">
        <v>0</v>
      </c>
      <c r="AJ20" s="669">
        <v>0</v>
      </c>
      <c r="AK20" s="669">
        <v>13.2</v>
      </c>
      <c r="AL20" s="669">
        <v>0</v>
      </c>
      <c r="AM20" s="669">
        <v>0</v>
      </c>
      <c r="AN20" s="669">
        <v>0</v>
      </c>
      <c r="AO20" s="669">
        <v>0</v>
      </c>
      <c r="AP20" s="669">
        <v>0</v>
      </c>
      <c r="AQ20" s="669">
        <v>0</v>
      </c>
      <c r="AR20" s="669">
        <v>0</v>
      </c>
      <c r="AS20" s="669">
        <v>0</v>
      </c>
      <c r="AT20" s="669">
        <v>18</v>
      </c>
      <c r="AU20" s="670">
        <v>0</v>
      </c>
      <c r="AV20" s="671">
        <v>0</v>
      </c>
      <c r="AW20" s="669">
        <v>0</v>
      </c>
      <c r="AX20" s="669">
        <v>0</v>
      </c>
      <c r="AY20" s="669">
        <v>0</v>
      </c>
      <c r="AZ20" s="669">
        <v>0</v>
      </c>
      <c r="BA20" s="669">
        <v>0</v>
      </c>
      <c r="BB20" s="669">
        <v>0</v>
      </c>
      <c r="BC20" s="669">
        <v>0</v>
      </c>
      <c r="BD20" s="669">
        <v>0</v>
      </c>
      <c r="BE20" s="669">
        <v>0</v>
      </c>
      <c r="BF20" s="669">
        <v>0</v>
      </c>
      <c r="BG20" s="669">
        <v>0</v>
      </c>
      <c r="BH20" s="669">
        <v>0</v>
      </c>
      <c r="BI20" s="669">
        <v>0</v>
      </c>
      <c r="BJ20" s="671">
        <v>0</v>
      </c>
      <c r="BK20" s="669">
        <v>0</v>
      </c>
      <c r="BL20" s="672">
        <v>10</v>
      </c>
      <c r="BM20" s="669">
        <v>0</v>
      </c>
      <c r="BN20" s="670">
        <v>0</v>
      </c>
      <c r="BO20" s="670">
        <v>0</v>
      </c>
      <c r="BP20" s="670">
        <v>0</v>
      </c>
      <c r="BQ20" s="670">
        <v>0</v>
      </c>
      <c r="BR20" s="670">
        <v>0</v>
      </c>
      <c r="BS20" s="673">
        <v>0</v>
      </c>
      <c r="BT20" s="670">
        <v>0</v>
      </c>
      <c r="BU20" s="673">
        <v>22</v>
      </c>
      <c r="BV20" s="670">
        <v>0</v>
      </c>
      <c r="BW20" s="674">
        <v>8.6</v>
      </c>
      <c r="BX20" s="674">
        <v>0</v>
      </c>
      <c r="BY20" s="670">
        <v>0</v>
      </c>
      <c r="BZ20" s="674">
        <v>0</v>
      </c>
      <c r="CA20" s="674">
        <v>0</v>
      </c>
      <c r="CB20" s="670">
        <v>0</v>
      </c>
      <c r="CC20" s="674">
        <v>0</v>
      </c>
      <c r="CD20" s="674">
        <v>0</v>
      </c>
      <c r="CE20" s="670">
        <v>0</v>
      </c>
      <c r="CF20" s="674">
        <v>0</v>
      </c>
      <c r="CG20" s="670">
        <v>0</v>
      </c>
      <c r="CH20" s="670">
        <v>0</v>
      </c>
      <c r="CI20" s="670">
        <v>0</v>
      </c>
      <c r="CJ20" s="670">
        <v>0</v>
      </c>
      <c r="CK20" s="670">
        <v>0</v>
      </c>
      <c r="CL20" s="673">
        <v>0</v>
      </c>
      <c r="CM20" s="791">
        <v>0</v>
      </c>
      <c r="CN20" s="786">
        <v>0</v>
      </c>
      <c r="CO20" s="786">
        <v>0</v>
      </c>
      <c r="CP20" s="786">
        <v>0</v>
      </c>
      <c r="CQ20" s="792">
        <v>0</v>
      </c>
      <c r="CR20" s="764">
        <f>+(CM20+CN20+CO20+CP20+CQ20)-CL20</f>
        <v>0</v>
      </c>
      <c r="CS20" s="537" t="e">
        <f>(+((CM20+CN20+CO20+CP20+CQ20)/CL20-1))*100</f>
        <v>#DIV/0!</v>
      </c>
      <c r="CT20" s="535"/>
      <c r="CU20" s="293"/>
    </row>
    <row r="21" spans="1:100" ht="13.5" customHeight="1" thickBot="1" x14ac:dyDescent="0.25">
      <c r="C21" s="664"/>
      <c r="D21" s="675" t="s">
        <v>50</v>
      </c>
      <c r="E21" s="676">
        <v>81</v>
      </c>
      <c r="F21" s="676">
        <v>46.9</v>
      </c>
      <c r="G21" s="676">
        <v>37.5</v>
      </c>
      <c r="H21" s="676">
        <v>14.5</v>
      </c>
      <c r="I21" s="676">
        <v>7.4349999999999996</v>
      </c>
      <c r="J21" s="676">
        <v>0</v>
      </c>
      <c r="K21" s="676">
        <v>0</v>
      </c>
      <c r="L21" s="676">
        <v>12</v>
      </c>
      <c r="M21" s="677">
        <v>0</v>
      </c>
      <c r="N21" s="676">
        <v>0</v>
      </c>
      <c r="O21" s="676">
        <v>0</v>
      </c>
      <c r="P21" s="678">
        <v>26</v>
      </c>
      <c r="Q21" s="676">
        <v>78.2</v>
      </c>
      <c r="R21" s="676">
        <v>16.8</v>
      </c>
      <c r="S21" s="679">
        <v>84.2</v>
      </c>
      <c r="T21" s="679">
        <v>114.9</v>
      </c>
      <c r="U21" s="679">
        <v>21.5</v>
      </c>
      <c r="V21" s="679">
        <v>17</v>
      </c>
      <c r="W21" s="679">
        <v>7.5</v>
      </c>
      <c r="X21" s="679">
        <v>3</v>
      </c>
      <c r="Y21" s="679">
        <v>0</v>
      </c>
      <c r="Z21" s="679">
        <v>0</v>
      </c>
      <c r="AA21" s="679">
        <v>0</v>
      </c>
      <c r="AB21" s="679">
        <v>0</v>
      </c>
      <c r="AC21" s="679">
        <v>0</v>
      </c>
      <c r="AD21" s="679">
        <v>0</v>
      </c>
      <c r="AE21" s="679">
        <v>0</v>
      </c>
      <c r="AF21" s="679">
        <v>0</v>
      </c>
      <c r="AG21" s="679">
        <v>0</v>
      </c>
      <c r="AH21" s="679">
        <v>0</v>
      </c>
      <c r="AI21" s="679">
        <v>0</v>
      </c>
      <c r="AJ21" s="679">
        <v>3</v>
      </c>
      <c r="AK21" s="679">
        <v>0</v>
      </c>
      <c r="AL21" s="679">
        <v>0</v>
      </c>
      <c r="AM21" s="679">
        <v>0</v>
      </c>
      <c r="AN21" s="679">
        <v>0</v>
      </c>
      <c r="AO21" s="679">
        <v>0</v>
      </c>
      <c r="AP21" s="679">
        <v>0</v>
      </c>
      <c r="AQ21" s="679">
        <v>0</v>
      </c>
      <c r="AR21" s="679">
        <v>0</v>
      </c>
      <c r="AS21" s="679">
        <v>0</v>
      </c>
      <c r="AT21" s="679">
        <v>0</v>
      </c>
      <c r="AU21" s="680">
        <v>0</v>
      </c>
      <c r="AV21" s="681">
        <v>0</v>
      </c>
      <c r="AW21" s="679">
        <v>0</v>
      </c>
      <c r="AX21" s="679">
        <v>0</v>
      </c>
      <c r="AY21" s="679">
        <v>17</v>
      </c>
      <c r="AZ21" s="679">
        <v>3.5</v>
      </c>
      <c r="BA21" s="679">
        <v>0</v>
      </c>
      <c r="BB21" s="679">
        <v>0</v>
      </c>
      <c r="BC21" s="679">
        <v>0</v>
      </c>
      <c r="BD21" s="679">
        <v>0</v>
      </c>
      <c r="BE21" s="679">
        <v>0</v>
      </c>
      <c r="BF21" s="679">
        <v>0</v>
      </c>
      <c r="BG21" s="679">
        <v>0</v>
      </c>
      <c r="BH21" s="679">
        <v>0</v>
      </c>
      <c r="BI21" s="679">
        <v>5</v>
      </c>
      <c r="BJ21" s="681">
        <v>2</v>
      </c>
      <c r="BK21" s="679">
        <v>0</v>
      </c>
      <c r="BL21" s="682">
        <v>14.5</v>
      </c>
      <c r="BM21" s="679">
        <v>32</v>
      </c>
      <c r="BN21" s="680">
        <v>37</v>
      </c>
      <c r="BO21" s="680">
        <v>43</v>
      </c>
      <c r="BP21" s="680">
        <v>1</v>
      </c>
      <c r="BQ21" s="680">
        <v>0</v>
      </c>
      <c r="BR21" s="680">
        <v>0</v>
      </c>
      <c r="BS21" s="683">
        <v>0</v>
      </c>
      <c r="BT21" s="680">
        <v>0</v>
      </c>
      <c r="BU21" s="683">
        <v>0</v>
      </c>
      <c r="BV21" s="680">
        <v>0</v>
      </c>
      <c r="BW21" s="684">
        <v>0</v>
      </c>
      <c r="BX21" s="684">
        <v>0</v>
      </c>
      <c r="BY21" s="680">
        <v>0</v>
      </c>
      <c r="BZ21" s="684">
        <v>3</v>
      </c>
      <c r="CA21" s="684">
        <v>37.030309840000001</v>
      </c>
      <c r="CB21" s="680">
        <v>56</v>
      </c>
      <c r="CC21" s="684">
        <v>105.5</v>
      </c>
      <c r="CD21" s="684">
        <v>60.5</v>
      </c>
      <c r="CE21" s="680">
        <v>115.125</v>
      </c>
      <c r="CF21" s="684">
        <v>73.3</v>
      </c>
      <c r="CG21" s="680">
        <v>179.3</v>
      </c>
      <c r="CH21" s="680">
        <v>94.9</v>
      </c>
      <c r="CI21" s="680">
        <v>222.8</v>
      </c>
      <c r="CJ21" s="680">
        <v>194.3</v>
      </c>
      <c r="CK21" s="680">
        <v>54</v>
      </c>
      <c r="CL21" s="683">
        <v>99.7</v>
      </c>
      <c r="CM21" s="793">
        <v>12</v>
      </c>
      <c r="CN21" s="794">
        <v>0</v>
      </c>
      <c r="CO21" s="794">
        <v>6</v>
      </c>
      <c r="CP21" s="794">
        <v>1</v>
      </c>
      <c r="CQ21" s="795">
        <v>4</v>
      </c>
      <c r="CR21" s="764">
        <f>+(CM21+CN21+CO21+CP21+CQ21)-CL21</f>
        <v>-76.7</v>
      </c>
      <c r="CS21" s="537">
        <f>(+((CM21+CN21+CO21+CP21+CQ21)/CL21-1))*100</f>
        <v>-76.930792377131397</v>
      </c>
      <c r="CT21" s="535"/>
      <c r="CU21" s="293"/>
    </row>
    <row r="22" spans="1:100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8"/>
      <c r="BW22" s="406"/>
      <c r="BX22" s="406"/>
      <c r="BY22" s="290"/>
      <c r="BZ22" s="406"/>
      <c r="CA22" s="406"/>
      <c r="CB22" s="192"/>
      <c r="CC22" s="755"/>
      <c r="CD22" s="406"/>
      <c r="CE22" s="192"/>
      <c r="CF22" s="406"/>
      <c r="CG22" s="192"/>
      <c r="CH22" s="290"/>
      <c r="CI22" s="206"/>
      <c r="CJ22" s="206"/>
      <c r="CK22" s="206"/>
      <c r="CL22" s="777"/>
      <c r="CM22" s="737"/>
      <c r="CN22" s="328"/>
      <c r="CO22" s="329"/>
      <c r="CP22" s="329"/>
      <c r="CQ22" s="755"/>
      <c r="CR22" s="771"/>
      <c r="CS22" s="538" t="s">
        <v>3</v>
      </c>
      <c r="CT22" s="535"/>
      <c r="CU22" s="293"/>
    </row>
    <row r="23" spans="1:100" x14ac:dyDescent="0.2">
      <c r="A23" s="227"/>
      <c r="B23" s="83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52892.309277199347</v>
      </c>
      <c r="CE23" s="364">
        <v>55576.847906729046</v>
      </c>
      <c r="CF23" s="481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65560.447673877716</v>
      </c>
      <c r="CL23" s="472">
        <v>65341.528613984716</v>
      </c>
      <c r="CM23" s="789">
        <v>65345.632590121852</v>
      </c>
      <c r="CN23" s="796">
        <v>64485.528519655774</v>
      </c>
      <c r="CO23" s="796">
        <v>64494.470581758273</v>
      </c>
      <c r="CP23" s="796">
        <v>65239.403739564237</v>
      </c>
      <c r="CQ23" s="790">
        <v>65443.864701190505</v>
      </c>
      <c r="CR23" s="448">
        <f>+CQ23-CL23</f>
        <v>102.33608720578923</v>
      </c>
      <c r="CS23" s="536">
        <f>(+(CQ23/CL23-1))*100</f>
        <v>0.15661722242581444</v>
      </c>
      <c r="CT23" s="535"/>
      <c r="CU23" s="293"/>
      <c r="CV23" s="299"/>
    </row>
    <row r="24" spans="1:100" x14ac:dyDescent="0.2">
      <c r="A24" s="227"/>
      <c r="B24" s="83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38148.541673379994</v>
      </c>
      <c r="CE24" s="364">
        <v>38359.647042080003</v>
      </c>
      <c r="CF24" s="481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39727.839551309997</v>
      </c>
      <c r="CL24" s="472">
        <v>41085.02728029</v>
      </c>
      <c r="CM24" s="789">
        <v>41087.60519989</v>
      </c>
      <c r="CN24" s="796">
        <v>41089.815793889997</v>
      </c>
      <c r="CO24" s="796">
        <v>41054.231596789999</v>
      </c>
      <c r="CP24" s="796">
        <v>41120.902505890001</v>
      </c>
      <c r="CQ24" s="790">
        <v>41347.966428190004</v>
      </c>
      <c r="CR24" s="448">
        <f>+CQ24-CL24</f>
        <v>262.93914790000417</v>
      </c>
      <c r="CS24" s="536">
        <f>(+(CQ24/CL24-1))*100</f>
        <v>0.63998776514417877</v>
      </c>
      <c r="CT24" s="535"/>
      <c r="CU24" s="293"/>
      <c r="CV24" s="299"/>
    </row>
    <row r="25" spans="1:100" x14ac:dyDescent="0.2">
      <c r="A25" s="227"/>
      <c r="B25" s="83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-62334.519483329743</v>
      </c>
      <c r="CE25" s="364">
        <v>-62536.810570389527</v>
      </c>
      <c r="CF25" s="481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-53098.83797938082</v>
      </c>
      <c r="CL25" s="472">
        <v>-50820.779755080242</v>
      </c>
      <c r="CM25" s="789">
        <v>-51516.549309033566</v>
      </c>
      <c r="CN25" s="796">
        <v>-50571.7144762397</v>
      </c>
      <c r="CO25" s="796">
        <v>-50488.929079911919</v>
      </c>
      <c r="CP25" s="796">
        <v>-50597.535497113</v>
      </c>
      <c r="CQ25" s="790">
        <v>-50151.201197390008</v>
      </c>
      <c r="CR25" s="448">
        <f>+CQ25-CL25</f>
        <v>669.57855769023445</v>
      </c>
      <c r="CS25" s="536">
        <f>(+(CQ25/CL25-1))*100</f>
        <v>-1.3175290912833759</v>
      </c>
      <c r="CT25" s="535"/>
      <c r="CU25" s="293"/>
      <c r="CV25" s="299"/>
    </row>
    <row r="26" spans="1:100" x14ac:dyDescent="0.2">
      <c r="A26" s="227"/>
      <c r="B26" s="832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-31763.446206964381</v>
      </c>
      <c r="CE26" s="364">
        <v>-31746.886380987838</v>
      </c>
      <c r="CF26" s="481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-25516.619823106786</v>
      </c>
      <c r="CL26" s="472">
        <v>-24349.971148812871</v>
      </c>
      <c r="CM26" s="789">
        <v>-24969.039067110763</v>
      </c>
      <c r="CN26" s="796">
        <v>-24991.511084729489</v>
      </c>
      <c r="CO26" s="796">
        <v>-24960.940240258988</v>
      </c>
      <c r="CP26" s="796">
        <v>-24294.127807449884</v>
      </c>
      <c r="CQ26" s="790">
        <v>-24269.022933861186</v>
      </c>
      <c r="CR26" s="448">
        <f>+CQ26-CL26</f>
        <v>80.948214951684349</v>
      </c>
      <c r="CS26" s="536">
        <f>(+(CQ26/CL26-1))*100</f>
        <v>-0.33243659492233624</v>
      </c>
      <c r="CT26" s="535"/>
      <c r="CU26" s="293"/>
      <c r="CV26" s="299"/>
    </row>
    <row r="27" spans="1:100" x14ac:dyDescent="0.2">
      <c r="A27" s="227"/>
      <c r="B27" s="832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5515.1043655202002</v>
      </c>
      <c r="CE27" s="364">
        <v>5514.9757570049997</v>
      </c>
      <c r="CF27" s="481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5514.0237197762008</v>
      </c>
      <c r="CL27" s="472">
        <v>5514.7707535178006</v>
      </c>
      <c r="CM27" s="789">
        <v>5514.8020854718006</v>
      </c>
      <c r="CN27" s="796">
        <v>5518.5836099066009</v>
      </c>
      <c r="CO27" s="796">
        <v>5518.5233655378006</v>
      </c>
      <c r="CP27" s="796">
        <v>5518.5319885602003</v>
      </c>
      <c r="CQ27" s="790">
        <v>5517.6328900996004</v>
      </c>
      <c r="CR27" s="448">
        <f>+CQ27-CL27</f>
        <v>2.8621365817998594</v>
      </c>
      <c r="CS27" s="536">
        <f>(+(CQ27/CL27-1))*100</f>
        <v>5.1899466174076814E-2</v>
      </c>
      <c r="CT27" s="535"/>
      <c r="CU27" s="293"/>
      <c r="CV27" s="299"/>
    </row>
    <row r="28" spans="1:100" ht="13.5" x14ac:dyDescent="0.2">
      <c r="A28" s="227"/>
      <c r="B28" s="832"/>
      <c r="C28" s="17"/>
      <c r="D28" s="92" t="s">
        <v>161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407"/>
      <c r="CD28" s="407"/>
      <c r="CE28" s="193"/>
      <c r="CF28" s="407"/>
      <c r="CG28" s="193"/>
      <c r="CH28" s="193"/>
      <c r="CI28" s="193"/>
      <c r="CJ28" s="193"/>
      <c r="CK28" s="193"/>
      <c r="CL28" s="778"/>
      <c r="CM28" s="385"/>
      <c r="CN28" s="189"/>
      <c r="CO28" s="189"/>
      <c r="CP28" s="189"/>
      <c r="CQ28" s="407"/>
      <c r="CR28" s="633"/>
      <c r="CS28" s="539"/>
      <c r="CT28" s="535"/>
      <c r="CU28" s="293"/>
    </row>
    <row r="29" spans="1:100" x14ac:dyDescent="0.2">
      <c r="A29" s="227"/>
      <c r="B29" s="83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64907.230130834112</v>
      </c>
      <c r="CL29" s="372">
        <v>64273.700887394109</v>
      </c>
      <c r="CM29" s="740">
        <v>64947.645861094104</v>
      </c>
      <c r="CN29" s="468">
        <v>64759.661338174097</v>
      </c>
      <c r="CO29" s="468">
        <v>65092.782562494125</v>
      </c>
      <c r="CP29" s="468">
        <v>65195.341975494113</v>
      </c>
      <c r="CQ29" s="504">
        <v>64832.882420444119</v>
      </c>
      <c r="CR29" s="448">
        <f>+CQ29-CL29</f>
        <v>559.18153305001033</v>
      </c>
      <c r="CS29" s="536">
        <f>(+(CQ29/CL29-1))*100</f>
        <v>0.87000052172143683</v>
      </c>
      <c r="CT29" s="535"/>
      <c r="CU29" s="293"/>
      <c r="CV29" s="299"/>
    </row>
    <row r="30" spans="1:100" x14ac:dyDescent="0.2">
      <c r="A30" s="227"/>
      <c r="B30" s="83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117916.4742355356</v>
      </c>
      <c r="CL30" s="372">
        <v>117561.52873895095</v>
      </c>
      <c r="CM30" s="740">
        <v>117641.75942527538</v>
      </c>
      <c r="CN30" s="468">
        <v>117554.33873798537</v>
      </c>
      <c r="CO30" s="468">
        <v>117940.7641992354</v>
      </c>
      <c r="CP30" s="468">
        <v>118666.3485786954</v>
      </c>
      <c r="CQ30" s="504">
        <v>118703.21568404538</v>
      </c>
      <c r="CR30" s="448">
        <f>+CQ30-CL30</f>
        <v>1141.6869450944359</v>
      </c>
      <c r="CS30" s="536">
        <f>(+(CQ30/CL30-1))*100</f>
        <v>0.97113992761150847</v>
      </c>
      <c r="CT30" s="535"/>
      <c r="CU30" s="293"/>
      <c r="CV30" s="299"/>
    </row>
    <row r="31" spans="1:100" x14ac:dyDescent="0.2">
      <c r="A31" s="227"/>
      <c r="B31" s="83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175851.62846229316</v>
      </c>
      <c r="CL31" s="372">
        <v>175573.3817957885</v>
      </c>
      <c r="CM31" s="740">
        <v>175867.16541020293</v>
      </c>
      <c r="CN31" s="468">
        <v>175799.71632209292</v>
      </c>
      <c r="CO31" s="468">
        <v>176203.98106404298</v>
      </c>
      <c r="CP31" s="468">
        <v>176997.53682183294</v>
      </c>
      <c r="CQ31" s="504">
        <v>177203.63884149294</v>
      </c>
      <c r="CR31" s="448">
        <f>+CQ31-CL31</f>
        <v>1630.2570457044349</v>
      </c>
      <c r="CS31" s="536">
        <f>(+(CQ31/CL31-1))*100</f>
        <v>0.92853314610104043</v>
      </c>
      <c r="CT31" s="535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8"/>
      <c r="BV32" s="408"/>
      <c r="BW32" s="408"/>
      <c r="BX32" s="408"/>
      <c r="BY32" s="194"/>
      <c r="BZ32" s="408"/>
      <c r="CA32" s="408"/>
      <c r="CB32" s="194"/>
      <c r="CC32" s="408"/>
      <c r="CD32" s="408"/>
      <c r="CE32" s="194"/>
      <c r="CF32" s="408"/>
      <c r="CG32" s="194"/>
      <c r="CH32" s="194"/>
      <c r="CI32" s="194"/>
      <c r="CJ32" s="194"/>
      <c r="CK32" s="194"/>
      <c r="CL32" s="779"/>
      <c r="CM32" s="738"/>
      <c r="CN32" s="376"/>
      <c r="CO32" s="376"/>
      <c r="CP32" s="376"/>
      <c r="CQ32" s="408"/>
      <c r="CR32" s="633"/>
      <c r="CS32" s="539"/>
      <c r="CT32" s="535"/>
      <c r="CU32" s="293"/>
    </row>
    <row r="33" spans="1:100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85.760026663405625</v>
      </c>
      <c r="CE33" s="607">
        <v>86.291797638196911</v>
      </c>
      <c r="CF33" s="606">
        <v>85.622912671998364</v>
      </c>
      <c r="CG33" s="607">
        <v>86.114501579644241</v>
      </c>
      <c r="CH33" s="607">
        <v>85.979616989218826</v>
      </c>
      <c r="CI33" s="607">
        <v>87.072952253233737</v>
      </c>
      <c r="CJ33" s="607">
        <v>87.292332011896207</v>
      </c>
      <c r="CK33" s="607">
        <v>87.567595736631304</v>
      </c>
      <c r="CL33" s="608">
        <v>87.543941482354342</v>
      </c>
      <c r="CM33" s="749">
        <v>87.620961389523544</v>
      </c>
      <c r="CN33" s="608">
        <v>87.64627956049172</v>
      </c>
      <c r="CO33" s="608">
        <v>86.5792983626054</v>
      </c>
      <c r="CP33" s="608">
        <v>86.680710700859009</v>
      </c>
      <c r="CQ33" s="606">
        <v>86.715051489081475</v>
      </c>
      <c r="CR33" s="448">
        <f>+CQ33-CL33</f>
        <v>-0.82888999327286683</v>
      </c>
      <c r="CS33" s="536">
        <f>(+(CQ33/CL33-1))*100</f>
        <v>-0.94682736376444643</v>
      </c>
      <c r="CT33" s="535"/>
      <c r="CU33" s="731"/>
    </row>
    <row r="34" spans="1:100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81.419929497921046</v>
      </c>
      <c r="CE34" s="607">
        <v>81.923887376399819</v>
      </c>
      <c r="CF34" s="606">
        <v>81.449728655897275</v>
      </c>
      <c r="CG34" s="607">
        <v>81.851234972383509</v>
      </c>
      <c r="CH34" s="607">
        <v>81.981501846638452</v>
      </c>
      <c r="CI34" s="607">
        <v>82.825524464523809</v>
      </c>
      <c r="CJ34" s="607">
        <v>83.148498474244661</v>
      </c>
      <c r="CK34" s="607">
        <v>83.733293649817028</v>
      </c>
      <c r="CL34" s="608">
        <v>83.718849979472864</v>
      </c>
      <c r="CM34" s="749">
        <v>83.710820111615419</v>
      </c>
      <c r="CN34" s="608">
        <v>83.788855155368353</v>
      </c>
      <c r="CO34" s="608">
        <v>83.209163681201488</v>
      </c>
      <c r="CP34" s="608">
        <v>83.328364374543867</v>
      </c>
      <c r="CQ34" s="606">
        <v>83.369955898863651</v>
      </c>
      <c r="CR34" s="448">
        <f>+CQ34-CL34</f>
        <v>-0.34889408060921312</v>
      </c>
      <c r="CS34" s="536">
        <f>(+(CQ34/CL34-1))*100</f>
        <v>-0.41674495133982026</v>
      </c>
      <c r="CT34" s="535"/>
      <c r="CU34" s="293"/>
    </row>
    <row r="35" spans="1:100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84.396438324483057</v>
      </c>
      <c r="CE35" s="607">
        <v>84.79873281647167</v>
      </c>
      <c r="CF35" s="606">
        <v>84.625509020023841</v>
      </c>
      <c r="CG35" s="607">
        <v>84.964700584848131</v>
      </c>
      <c r="CH35" s="607">
        <v>85.067387163049787</v>
      </c>
      <c r="CI35" s="607">
        <v>85.702308389915828</v>
      </c>
      <c r="CJ35" s="607">
        <v>85.80721297212456</v>
      </c>
      <c r="CK35" s="607">
        <v>86.154208139066057</v>
      </c>
      <c r="CL35" s="608">
        <v>86.159946978577324</v>
      </c>
      <c r="CM35" s="749">
        <v>86.169589475153444</v>
      </c>
      <c r="CN35" s="608">
        <v>86.217464565022738</v>
      </c>
      <c r="CO35" s="608">
        <v>85.83468783407902</v>
      </c>
      <c r="CP35" s="608">
        <v>85.913669192606235</v>
      </c>
      <c r="CQ35" s="606">
        <v>85.954494431034163</v>
      </c>
      <c r="CR35" s="448">
        <f>+CQ35-CL35</f>
        <v>-0.20545254754316034</v>
      </c>
      <c r="CS35" s="536">
        <f>(+(CQ35/CL35-1))*100</f>
        <v>-0.238454821234102</v>
      </c>
      <c r="CT35" s="535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409"/>
      <c r="CD36" s="409"/>
      <c r="CE36" s="195"/>
      <c r="CF36" s="409"/>
      <c r="CG36" s="195"/>
      <c r="CH36" s="195"/>
      <c r="CI36" s="195"/>
      <c r="CJ36" s="195"/>
      <c r="CK36" s="195"/>
      <c r="CL36" s="780"/>
      <c r="CM36" s="387"/>
      <c r="CN36" s="190"/>
      <c r="CO36" s="190"/>
      <c r="CP36" s="190"/>
      <c r="CQ36" s="409"/>
      <c r="CR36" s="634" t="s">
        <v>3</v>
      </c>
      <c r="CS36" s="540"/>
      <c r="CT36" s="535"/>
      <c r="CU36" s="293"/>
    </row>
    <row r="37" spans="1:100" ht="12.75" customHeight="1" x14ac:dyDescent="0.2">
      <c r="A37" s="227"/>
      <c r="B37" s="83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2915.2320845481045</v>
      </c>
      <c r="CL37" s="358">
        <v>2964.7953002915447</v>
      </c>
      <c r="CM37" s="468">
        <v>2964.7953002915447</v>
      </c>
      <c r="CN37" s="468">
        <v>2964.7953002915447</v>
      </c>
      <c r="CO37" s="468">
        <v>2964.7953002915447</v>
      </c>
      <c r="CP37" s="468">
        <v>2964.7953002915447</v>
      </c>
      <c r="CQ37" s="468">
        <v>2968.9111603498532</v>
      </c>
      <c r="CR37" s="383">
        <f>+CQ37-CL37</f>
        <v>4.115860058308499</v>
      </c>
      <c r="CS37" s="536">
        <f>(+(CQ37/CL37-1))*100</f>
        <v>0.13882442602035638</v>
      </c>
      <c r="CT37" s="535"/>
      <c r="CU37" s="293"/>
      <c r="CV37" s="299"/>
    </row>
    <row r="38" spans="1:100" x14ac:dyDescent="0.2">
      <c r="A38" s="227"/>
      <c r="B38" s="83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1512.932959183674</v>
      </c>
      <c r="CL38" s="358">
        <v>1512.8167288629741</v>
      </c>
      <c r="CM38" s="468">
        <v>1512.8167288629741</v>
      </c>
      <c r="CN38" s="468">
        <v>1512.8167288629741</v>
      </c>
      <c r="CO38" s="468">
        <v>1512.8167288629741</v>
      </c>
      <c r="CP38" s="468">
        <v>1512.8167288629741</v>
      </c>
      <c r="CQ38" s="468">
        <v>1512.8477492711372</v>
      </c>
      <c r="CR38" s="383">
        <f>+CQ38-CL38</f>
        <v>3.1020408163158208E-2</v>
      </c>
      <c r="CS38" s="536">
        <f>(+(CQ38/CL38-1))*100</f>
        <v>2.050506685402631E-3</v>
      </c>
      <c r="CT38" s="535"/>
      <c r="CU38" s="293"/>
      <c r="CV38" s="299"/>
    </row>
    <row r="39" spans="1:100" ht="12.75" customHeight="1" x14ac:dyDescent="0.2">
      <c r="A39" s="227"/>
      <c r="B39" s="834"/>
      <c r="C39" s="17"/>
      <c r="D39" s="22" t="s">
        <v>162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10378.720100000004</v>
      </c>
      <c r="CL39" s="358">
        <v>10377.922760000003</v>
      </c>
      <c r="CM39" s="468">
        <v>10377.922760000003</v>
      </c>
      <c r="CN39" s="468">
        <v>10377.922760000003</v>
      </c>
      <c r="CO39" s="468">
        <v>10377.922760000003</v>
      </c>
      <c r="CP39" s="468">
        <v>10377.922760000003</v>
      </c>
      <c r="CQ39" s="468">
        <v>10378.135560000002</v>
      </c>
      <c r="CR39" s="383">
        <f>+CQ39-CL39</f>
        <v>0.21279999999933352</v>
      </c>
      <c r="CS39" s="536">
        <f>(+(CQ39/CL39-1))*100</f>
        <v>2.050506685402631E-3</v>
      </c>
      <c r="CT39" s="535"/>
      <c r="CU39" s="293"/>
      <c r="CV39" s="299"/>
    </row>
    <row r="40" spans="1:100" ht="12.75" customHeight="1" x14ac:dyDescent="0.2">
      <c r="A40" s="227"/>
      <c r="B40" s="834"/>
      <c r="C40" s="17"/>
      <c r="D40" s="22" t="s">
        <v>163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358">
        <v>0</v>
      </c>
      <c r="CM40" s="468">
        <v>0</v>
      </c>
      <c r="CN40" s="468">
        <v>0</v>
      </c>
      <c r="CO40" s="468">
        <v>0</v>
      </c>
      <c r="CP40" s="468">
        <v>0</v>
      </c>
      <c r="CQ40" s="468">
        <v>0</v>
      </c>
      <c r="CR40" s="383" t="s">
        <v>3</v>
      </c>
      <c r="CS40" s="536" t="s">
        <v>3</v>
      </c>
      <c r="CT40" s="535"/>
      <c r="CU40" s="293"/>
      <c r="CV40" s="299"/>
    </row>
    <row r="41" spans="1:100" x14ac:dyDescent="0.2">
      <c r="A41" s="227"/>
      <c r="B41" s="83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1402.2991253644304</v>
      </c>
      <c r="CL41" s="358">
        <v>1451.9785714285704</v>
      </c>
      <c r="CM41" s="468">
        <v>1451.9785714285704</v>
      </c>
      <c r="CN41" s="468">
        <v>1451.9785714285704</v>
      </c>
      <c r="CO41" s="468">
        <v>1451.9785714285704</v>
      </c>
      <c r="CP41" s="468">
        <v>1451.9785714285704</v>
      </c>
      <c r="CQ41" s="468">
        <v>1456.0634110787162</v>
      </c>
      <c r="CR41" s="383">
        <f>+CQ41-CL41</f>
        <v>4.0848396501457955</v>
      </c>
      <c r="CS41" s="536">
        <f>(+(CQ41/CL41-1))*100</f>
        <v>0.2813291966235365</v>
      </c>
      <c r="CT41" s="535"/>
      <c r="CU41" s="293"/>
      <c r="CV41" s="299"/>
    </row>
    <row r="42" spans="1:100" ht="13.5" x14ac:dyDescent="0.2">
      <c r="A42" s="227"/>
      <c r="B42" s="834"/>
      <c r="C42" s="17"/>
      <c r="D42" s="22" t="s">
        <v>170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9619.7719999999936</v>
      </c>
      <c r="CL42" s="358">
        <v>9960.572999999993</v>
      </c>
      <c r="CM42" s="468">
        <v>9960.572999999993</v>
      </c>
      <c r="CN42" s="468">
        <v>9960.572999999993</v>
      </c>
      <c r="CO42" s="468">
        <v>9960.572999999993</v>
      </c>
      <c r="CP42" s="468">
        <v>9960.572999999993</v>
      </c>
      <c r="CQ42" s="468">
        <v>9988.5949999999939</v>
      </c>
      <c r="CR42" s="383">
        <f>+CQ42-CL42</f>
        <v>28.022000000000844</v>
      </c>
      <c r="CS42" s="536">
        <f>(+(CQ42/CL42-1))*100</f>
        <v>0.2813291966235365</v>
      </c>
      <c r="CT42" s="535"/>
      <c r="CU42" s="293"/>
      <c r="CV42" s="299"/>
    </row>
    <row r="43" spans="1:100" ht="12.75" customHeight="1" x14ac:dyDescent="0.2">
      <c r="A43" s="227"/>
      <c r="B43" s="834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915.2839999999992</v>
      </c>
      <c r="CL43" s="358">
        <v>1057.0849999999994</v>
      </c>
      <c r="CM43" s="468">
        <v>1057.0849999999994</v>
      </c>
      <c r="CN43" s="468">
        <v>1057.0849999999994</v>
      </c>
      <c r="CO43" s="468">
        <v>1057.0849999999994</v>
      </c>
      <c r="CP43" s="468">
        <v>1057.0849999999994</v>
      </c>
      <c r="CQ43" s="468">
        <v>1139.6069999999995</v>
      </c>
      <c r="CR43" s="383">
        <f>+CQ43-CL43</f>
        <v>82.522000000000162</v>
      </c>
      <c r="CS43" s="536">
        <f>(+(CQ43/CL43-1))*100</f>
        <v>7.8065623861846678</v>
      </c>
      <c r="CT43" s="535"/>
      <c r="CU43" s="293"/>
      <c r="CV43" s="299"/>
    </row>
    <row r="44" spans="1:100" x14ac:dyDescent="0.2">
      <c r="A44" s="227"/>
      <c r="B44" s="83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358">
        <v>0</v>
      </c>
      <c r="CM44" s="468">
        <v>0</v>
      </c>
      <c r="CN44" s="468">
        <v>0</v>
      </c>
      <c r="CO44" s="468">
        <v>0</v>
      </c>
      <c r="CP44" s="468">
        <v>0</v>
      </c>
      <c r="CQ44" s="468">
        <v>0</v>
      </c>
      <c r="CR44" s="383" t="s">
        <v>3</v>
      </c>
      <c r="CS44" s="536" t="s">
        <v>3</v>
      </c>
      <c r="CT44" s="535"/>
      <c r="CU44" s="293"/>
    </row>
    <row r="45" spans="1:100" x14ac:dyDescent="0.2">
      <c r="A45" s="227"/>
      <c r="B45" s="834"/>
      <c r="C45" s="17"/>
      <c r="D45" s="22" t="s">
        <v>33</v>
      </c>
      <c r="E45" s="124">
        <f t="shared" ref="E45:K45" si="7">+E46+E49</f>
        <v>3.5868005738880919</v>
      </c>
      <c r="F45" s="124">
        <f t="shared" si="7"/>
        <v>0</v>
      </c>
      <c r="G45" s="124">
        <f t="shared" si="7"/>
        <v>4.3294978479196553</v>
      </c>
      <c r="H45" s="124">
        <f t="shared" si="7"/>
        <v>0</v>
      </c>
      <c r="I45" s="124">
        <f t="shared" si="7"/>
        <v>0</v>
      </c>
      <c r="J45" s="124">
        <f t="shared" si="7"/>
        <v>5.7388809182209476E-2</v>
      </c>
      <c r="K45" s="124">
        <f t="shared" si="7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8">+R46+R49</f>
        <v>0</v>
      </c>
      <c r="S45" s="196">
        <f t="shared" si="8"/>
        <v>0</v>
      </c>
      <c r="T45" s="196">
        <f t="shared" si="8"/>
        <v>0</v>
      </c>
      <c r="U45" s="196">
        <f t="shared" si="8"/>
        <v>0</v>
      </c>
      <c r="V45" s="196">
        <f t="shared" si="8"/>
        <v>0</v>
      </c>
      <c r="W45" s="196">
        <f t="shared" si="8"/>
        <v>0</v>
      </c>
      <c r="X45" s="196">
        <f t="shared" si="8"/>
        <v>0</v>
      </c>
      <c r="Y45" s="196">
        <f t="shared" si="8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9">+AF46+AF49</f>
        <v>0</v>
      </c>
      <c r="AG45" s="196">
        <f t="shared" si="9"/>
        <v>3.6269956458635702</v>
      </c>
      <c r="AH45" s="196">
        <f t="shared" si="9"/>
        <v>18.143686502177069</v>
      </c>
      <c r="AI45" s="196">
        <f t="shared" si="9"/>
        <v>0</v>
      </c>
      <c r="AJ45" s="196">
        <f t="shared" si="9"/>
        <v>7.2765647743813684</v>
      </c>
      <c r="AK45" s="196">
        <f t="shared" si="9"/>
        <v>0</v>
      </c>
      <c r="AL45" s="196">
        <f t="shared" si="9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3">
        <f t="shared" ref="AQ45:BA45" si="10">+AQ46+AQ49</f>
        <v>0</v>
      </c>
      <c r="AR45" s="333">
        <f t="shared" si="10"/>
        <v>0</v>
      </c>
      <c r="AS45" s="333">
        <f t="shared" si="10"/>
        <v>0</v>
      </c>
      <c r="AT45" s="196">
        <f t="shared" si="10"/>
        <v>0.40466472303207002</v>
      </c>
      <c r="AU45" s="333">
        <f t="shared" si="10"/>
        <v>1.2771137026239066E-3</v>
      </c>
      <c r="AV45" s="373">
        <f t="shared" si="10"/>
        <v>1.2771137026239066E-3</v>
      </c>
      <c r="AW45" s="196">
        <f t="shared" si="10"/>
        <v>0.15</v>
      </c>
      <c r="AX45" s="196">
        <f t="shared" si="10"/>
        <v>0</v>
      </c>
      <c r="AY45" s="196">
        <f t="shared" si="10"/>
        <v>0</v>
      </c>
      <c r="AZ45" s="196">
        <f t="shared" si="10"/>
        <v>0</v>
      </c>
      <c r="BA45" s="196">
        <f t="shared" si="10"/>
        <v>0.5</v>
      </c>
      <c r="BB45" s="196">
        <f t="shared" ref="BB45:BI45" si="11">+BB46+BB49</f>
        <v>0.9</v>
      </c>
      <c r="BC45" s="196">
        <f t="shared" si="11"/>
        <v>0.9</v>
      </c>
      <c r="BD45" s="196">
        <f t="shared" si="11"/>
        <v>1.1000000000000001</v>
      </c>
      <c r="BE45" s="196">
        <f t="shared" si="11"/>
        <v>0.35</v>
      </c>
      <c r="BF45" s="196">
        <f t="shared" si="11"/>
        <v>0.2</v>
      </c>
      <c r="BG45" s="196">
        <f t="shared" si="11"/>
        <v>8.7463556851311949E-2</v>
      </c>
      <c r="BH45" s="196">
        <f t="shared" si="11"/>
        <v>0.13119533527696792</v>
      </c>
      <c r="BI45" s="196">
        <f t="shared" si="11"/>
        <v>0.64577259475218662</v>
      </c>
      <c r="BJ45" s="196">
        <f t="shared" ref="BJ45:BR45" si="12">+BJ46+BJ49</f>
        <v>0.35</v>
      </c>
      <c r="BK45" s="196">
        <f t="shared" si="12"/>
        <v>0</v>
      </c>
      <c r="BL45" s="453">
        <f t="shared" si="12"/>
        <v>42.889775510204082</v>
      </c>
      <c r="BM45" s="453">
        <f t="shared" si="12"/>
        <v>0.2</v>
      </c>
      <c r="BN45" s="333">
        <f t="shared" si="12"/>
        <v>0.55000000000000004</v>
      </c>
      <c r="BO45" s="333">
        <f t="shared" si="12"/>
        <v>0.6</v>
      </c>
      <c r="BP45" s="333">
        <f t="shared" si="12"/>
        <v>23.377157208454815</v>
      </c>
      <c r="BQ45" s="333">
        <f t="shared" si="12"/>
        <v>118.84701221574343</v>
      </c>
      <c r="BR45" s="368">
        <f t="shared" si="12"/>
        <v>167.33179602623909</v>
      </c>
      <c r="BS45" s="467">
        <f t="shared" ref="BS45:CK45" si="13">+BS46+BS49</f>
        <v>120.92988466034986</v>
      </c>
      <c r="BT45" s="368">
        <f t="shared" si="13"/>
        <v>209.33883865597659</v>
      </c>
      <c r="BU45" s="502">
        <f t="shared" si="13"/>
        <v>87.879145138483906</v>
      </c>
      <c r="BV45" s="502">
        <f t="shared" si="13"/>
        <v>0.49577259475218655</v>
      </c>
      <c r="BW45" s="502">
        <f t="shared" si="13"/>
        <v>67.394652016034996</v>
      </c>
      <c r="BX45" s="502">
        <f t="shared" si="13"/>
        <v>0.24577259475218657</v>
      </c>
      <c r="BY45" s="368">
        <f t="shared" si="13"/>
        <v>14.107194333819198</v>
      </c>
      <c r="BZ45" s="502">
        <f t="shared" si="13"/>
        <v>0.45</v>
      </c>
      <c r="CA45" s="502">
        <f t="shared" si="13"/>
        <v>0.3</v>
      </c>
      <c r="CB45" s="368">
        <f t="shared" si="13"/>
        <v>0.40408163265306118</v>
      </c>
      <c r="CC45" s="502">
        <f t="shared" si="13"/>
        <v>72.245680758017485</v>
      </c>
      <c r="CD45" s="368">
        <f t="shared" si="13"/>
        <v>0.6</v>
      </c>
      <c r="CE45" s="368">
        <f t="shared" si="13"/>
        <v>0.55000000000000004</v>
      </c>
      <c r="CF45" s="368">
        <f t="shared" si="13"/>
        <v>0.4</v>
      </c>
      <c r="CG45" s="368">
        <f t="shared" si="13"/>
        <v>0.35</v>
      </c>
      <c r="CH45" s="368">
        <f t="shared" si="13"/>
        <v>0.71</v>
      </c>
      <c r="CI45" s="368">
        <f t="shared" si="13"/>
        <v>0.6426822157434402</v>
      </c>
      <c r="CJ45" s="368">
        <f t="shared" si="13"/>
        <v>0.62830903790087456</v>
      </c>
      <c r="CK45" s="368">
        <f t="shared" si="13"/>
        <v>0.15</v>
      </c>
      <c r="CL45" s="368">
        <v>0.26644314868804664</v>
      </c>
      <c r="CM45" s="739">
        <f>+CM46+CM49</f>
        <v>0.26644314868804664</v>
      </c>
      <c r="CN45" s="467">
        <f>+CN46+CN49</f>
        <v>0.81644314868804668</v>
      </c>
      <c r="CO45" s="467">
        <f>+CO46+CO49</f>
        <v>0.81644314868804668</v>
      </c>
      <c r="CP45" s="467">
        <f>+CP46+CP49</f>
        <v>0.81644314868804668</v>
      </c>
      <c r="CQ45" s="502">
        <f>+CQ46+CQ49</f>
        <v>0.7</v>
      </c>
      <c r="CR45" s="383">
        <f t="shared" ref="CR45:CR51" si="14">+CQ45-CL45</f>
        <v>0.43355685131195332</v>
      </c>
      <c r="CS45" s="536">
        <f t="shared" ref="CS45:CS51" si="15">(+(CQ45/CL45-1))*100</f>
        <v>162.72021008863112</v>
      </c>
      <c r="CT45" s="535"/>
      <c r="CU45" s="293"/>
    </row>
    <row r="46" spans="1:100" x14ac:dyDescent="0.2">
      <c r="A46" s="227"/>
      <c r="B46" s="834"/>
      <c r="C46" s="17"/>
      <c r="D46" s="22" t="s">
        <v>22</v>
      </c>
      <c r="E46" s="124">
        <f t="shared" ref="E46:AL46" si="16">+E47/E$84+E48</f>
        <v>0</v>
      </c>
      <c r="F46" s="124">
        <f t="shared" si="16"/>
        <v>0</v>
      </c>
      <c r="G46" s="124">
        <f t="shared" si="16"/>
        <v>0.78</v>
      </c>
      <c r="H46" s="124">
        <f t="shared" si="16"/>
        <v>0</v>
      </c>
      <c r="I46" s="124">
        <f t="shared" si="16"/>
        <v>0</v>
      </c>
      <c r="J46" s="124">
        <f t="shared" si="16"/>
        <v>5.7388809182209476E-2</v>
      </c>
      <c r="K46" s="124">
        <f t="shared" si="16"/>
        <v>0</v>
      </c>
      <c r="L46" s="124">
        <f t="shared" si="16"/>
        <v>0</v>
      </c>
      <c r="M46" s="123">
        <f t="shared" si="16"/>
        <v>0.03</v>
      </c>
      <c r="N46" s="124">
        <f t="shared" si="16"/>
        <v>0.02</v>
      </c>
      <c r="O46" s="124">
        <f t="shared" si="16"/>
        <v>0.02</v>
      </c>
      <c r="P46" s="180">
        <f t="shared" si="16"/>
        <v>0</v>
      </c>
      <c r="Q46" s="124">
        <f t="shared" si="16"/>
        <v>0</v>
      </c>
      <c r="R46" s="124">
        <f t="shared" si="16"/>
        <v>0</v>
      </c>
      <c r="S46" s="196">
        <f t="shared" si="16"/>
        <v>0</v>
      </c>
      <c r="T46" s="196">
        <f t="shared" si="16"/>
        <v>0</v>
      </c>
      <c r="U46" s="196">
        <f t="shared" si="16"/>
        <v>0</v>
      </c>
      <c r="V46" s="196">
        <f t="shared" si="16"/>
        <v>0</v>
      </c>
      <c r="W46" s="196">
        <f t="shared" si="16"/>
        <v>0</v>
      </c>
      <c r="X46" s="196">
        <f t="shared" si="16"/>
        <v>0</v>
      </c>
      <c r="Y46" s="196">
        <f t="shared" si="16"/>
        <v>0</v>
      </c>
      <c r="Z46" s="196">
        <f t="shared" si="16"/>
        <v>0</v>
      </c>
      <c r="AA46" s="196">
        <f t="shared" si="16"/>
        <v>0</v>
      </c>
      <c r="AB46" s="196">
        <f t="shared" si="16"/>
        <v>9.5504655172413792E-3</v>
      </c>
      <c r="AC46" s="196">
        <f t="shared" si="16"/>
        <v>15.950432276657061</v>
      </c>
      <c r="AD46" s="196">
        <f t="shared" si="16"/>
        <v>0</v>
      </c>
      <c r="AE46" s="196">
        <f t="shared" si="16"/>
        <v>0</v>
      </c>
      <c r="AF46" s="196">
        <f t="shared" si="16"/>
        <v>0</v>
      </c>
      <c r="AG46" s="196">
        <f t="shared" si="16"/>
        <v>0</v>
      </c>
      <c r="AH46" s="196">
        <f t="shared" si="16"/>
        <v>4.3541364296081275E-3</v>
      </c>
      <c r="AI46" s="196">
        <f t="shared" si="16"/>
        <v>0</v>
      </c>
      <c r="AJ46" s="196">
        <f t="shared" si="16"/>
        <v>7.2765647743813684</v>
      </c>
      <c r="AK46" s="196">
        <f t="shared" si="16"/>
        <v>0</v>
      </c>
      <c r="AL46" s="196">
        <f t="shared" si="16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17">+AR47/AR$84+AR48</f>
        <v>0</v>
      </c>
      <c r="AS46" s="196">
        <f t="shared" si="17"/>
        <v>0</v>
      </c>
      <c r="AT46" s="196">
        <f t="shared" si="17"/>
        <v>0.40466472303207002</v>
      </c>
      <c r="AU46" s="196">
        <f t="shared" si="17"/>
        <v>1.2771137026239066E-3</v>
      </c>
      <c r="AV46" s="373">
        <f t="shared" si="17"/>
        <v>1.2771137026239066E-3</v>
      </c>
      <c r="AW46" s="196">
        <f t="shared" si="17"/>
        <v>0.15</v>
      </c>
      <c r="AX46" s="196">
        <f t="shared" si="17"/>
        <v>0</v>
      </c>
      <c r="AY46" s="196">
        <f t="shared" si="17"/>
        <v>0</v>
      </c>
      <c r="AZ46" s="196">
        <f t="shared" si="17"/>
        <v>0</v>
      </c>
      <c r="BA46" s="196">
        <f t="shared" si="17"/>
        <v>0.5</v>
      </c>
      <c r="BB46" s="196">
        <f t="shared" si="17"/>
        <v>0.9</v>
      </c>
      <c r="BC46" s="196">
        <f t="shared" si="17"/>
        <v>0.9</v>
      </c>
      <c r="BD46" s="196">
        <f t="shared" si="17"/>
        <v>1.1000000000000001</v>
      </c>
      <c r="BE46" s="196">
        <f t="shared" si="17"/>
        <v>0.35</v>
      </c>
      <c r="BF46" s="196">
        <f t="shared" si="17"/>
        <v>0.2</v>
      </c>
      <c r="BG46" s="196">
        <f t="shared" si="17"/>
        <v>8.7463556851311949E-2</v>
      </c>
      <c r="BH46" s="196">
        <f t="shared" si="17"/>
        <v>0.13119533527696792</v>
      </c>
      <c r="BI46" s="196">
        <f t="shared" si="17"/>
        <v>0.64577259475218662</v>
      </c>
      <c r="BJ46" s="196">
        <f t="shared" si="17"/>
        <v>0.35</v>
      </c>
      <c r="BK46" s="196">
        <f t="shared" si="17"/>
        <v>0</v>
      </c>
      <c r="BL46" s="453">
        <f t="shared" si="17"/>
        <v>0.2</v>
      </c>
      <c r="BM46" s="453">
        <f t="shared" si="17"/>
        <v>0.2</v>
      </c>
      <c r="BN46" s="333">
        <f t="shared" si="17"/>
        <v>0.55000000000000004</v>
      </c>
      <c r="BO46" s="333">
        <f t="shared" si="17"/>
        <v>0.6</v>
      </c>
      <c r="BP46" s="333">
        <f t="shared" si="17"/>
        <v>1.1000000000000001</v>
      </c>
      <c r="BQ46" s="333">
        <f t="shared" si="17"/>
        <v>0.7</v>
      </c>
      <c r="BR46" s="368">
        <f t="shared" si="17"/>
        <v>0.47288629737609333</v>
      </c>
      <c r="BS46" s="467">
        <f t="shared" si="17"/>
        <v>0.25</v>
      </c>
      <c r="BT46" s="368">
        <f t="shared" si="17"/>
        <v>0</v>
      </c>
      <c r="BU46" s="502">
        <f t="shared" si="17"/>
        <v>5.0736151603498545</v>
      </c>
      <c r="BV46" s="502">
        <f t="shared" si="17"/>
        <v>0.49577259475218655</v>
      </c>
      <c r="BW46" s="502">
        <f t="shared" ref="BW46:CK46" si="18">+BW47/BW$84+BW48</f>
        <v>0.35830903790087465</v>
      </c>
      <c r="BX46" s="502">
        <f t="shared" si="18"/>
        <v>0.24577259475218657</v>
      </c>
      <c r="BY46" s="368">
        <f t="shared" si="18"/>
        <v>5.0606413994169088</v>
      </c>
      <c r="BZ46" s="502">
        <f t="shared" si="18"/>
        <v>0.45</v>
      </c>
      <c r="CA46" s="502">
        <f t="shared" si="18"/>
        <v>0.3</v>
      </c>
      <c r="CB46" s="368">
        <f t="shared" si="18"/>
        <v>0.40408163265306118</v>
      </c>
      <c r="CC46" s="502">
        <f t="shared" si="18"/>
        <v>0.7</v>
      </c>
      <c r="CD46" s="368">
        <f t="shared" si="18"/>
        <v>0.6</v>
      </c>
      <c r="CE46" s="368">
        <f t="shared" si="18"/>
        <v>0.55000000000000004</v>
      </c>
      <c r="CF46" s="368">
        <f t="shared" si="18"/>
        <v>0.4</v>
      </c>
      <c r="CG46" s="368">
        <f t="shared" si="18"/>
        <v>0.35</v>
      </c>
      <c r="CH46" s="368">
        <f t="shared" si="18"/>
        <v>0.71</v>
      </c>
      <c r="CI46" s="368">
        <f t="shared" si="18"/>
        <v>0.6426822157434402</v>
      </c>
      <c r="CJ46" s="368">
        <f t="shared" si="18"/>
        <v>0.62830903790087456</v>
      </c>
      <c r="CK46" s="368">
        <f t="shared" si="18"/>
        <v>0.15</v>
      </c>
      <c r="CL46" s="467">
        <v>0.26644314868804664</v>
      </c>
      <c r="CM46" s="739">
        <f>+CM47/CM$84+CM48</f>
        <v>0.26644314868804664</v>
      </c>
      <c r="CN46" s="467">
        <f>+CN47/CN$84+CN48</f>
        <v>0.81644314868804668</v>
      </c>
      <c r="CO46" s="467">
        <f>+CO47/CO$84+CO48</f>
        <v>0.81644314868804668</v>
      </c>
      <c r="CP46" s="467">
        <f>+CP47/CP$84+CP48</f>
        <v>0.81644314868804668</v>
      </c>
      <c r="CQ46" s="467">
        <f>+CQ47/CQ$84+CQ48</f>
        <v>0.7</v>
      </c>
      <c r="CR46" s="383">
        <f t="shared" si="14"/>
        <v>0.43355685131195332</v>
      </c>
      <c r="CS46" s="536">
        <f t="shared" si="15"/>
        <v>162.72021008863112</v>
      </c>
      <c r="CT46" s="535"/>
      <c r="CU46" s="293"/>
    </row>
    <row r="47" spans="1:100" ht="12.75" customHeight="1" outlineLevel="1" x14ac:dyDescent="0.2">
      <c r="A47" s="227"/>
      <c r="B47" s="83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2">
        <v>0.505</v>
      </c>
      <c r="BV47" s="502">
        <v>1</v>
      </c>
      <c r="BW47" s="502">
        <v>0.4</v>
      </c>
      <c r="BX47" s="502">
        <v>1</v>
      </c>
      <c r="BY47" s="368">
        <v>30.6</v>
      </c>
      <c r="BZ47" s="502">
        <v>0</v>
      </c>
      <c r="CA47" s="502">
        <v>0</v>
      </c>
      <c r="CB47" s="368">
        <v>1.4</v>
      </c>
      <c r="CC47" s="50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467">
        <v>0.25</v>
      </c>
      <c r="CM47" s="797">
        <v>0.25</v>
      </c>
      <c r="CN47" s="798">
        <v>0.25</v>
      </c>
      <c r="CO47" s="798">
        <v>0.25</v>
      </c>
      <c r="CP47" s="798">
        <v>0.25</v>
      </c>
      <c r="CQ47" s="798">
        <v>0</v>
      </c>
      <c r="CR47" s="383">
        <f t="shared" si="14"/>
        <v>-0.25</v>
      </c>
      <c r="CS47" s="537">
        <f t="shared" si="15"/>
        <v>-100</v>
      </c>
      <c r="CT47" s="535"/>
      <c r="CU47" s="293"/>
    </row>
    <row r="48" spans="1:100" ht="12.75" customHeight="1" outlineLevel="1" x14ac:dyDescent="0.2">
      <c r="A48" s="227"/>
      <c r="B48" s="83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0.15</v>
      </c>
      <c r="CL48" s="467">
        <v>0.23</v>
      </c>
      <c r="CM48" s="797">
        <v>0.23</v>
      </c>
      <c r="CN48" s="798">
        <v>0.78</v>
      </c>
      <c r="CO48" s="798">
        <v>0.78</v>
      </c>
      <c r="CP48" s="798">
        <v>0.78</v>
      </c>
      <c r="CQ48" s="799">
        <v>0.7</v>
      </c>
      <c r="CR48" s="383">
        <f t="shared" si="14"/>
        <v>0.47</v>
      </c>
      <c r="CS48" s="536">
        <f t="shared" si="15"/>
        <v>204.3478260869565</v>
      </c>
      <c r="CT48" s="535"/>
      <c r="CU48" s="293"/>
    </row>
    <row r="49" spans="1:100" x14ac:dyDescent="0.2">
      <c r="A49" s="227"/>
      <c r="B49" s="834"/>
      <c r="C49" s="17"/>
      <c r="D49" s="22" t="s">
        <v>37</v>
      </c>
      <c r="E49" s="124">
        <f t="shared" ref="E49:AI49" si="19">+E50/E$84+E51</f>
        <v>3.5868005738880919</v>
      </c>
      <c r="F49" s="124">
        <f t="shared" si="19"/>
        <v>0</v>
      </c>
      <c r="G49" s="124">
        <f t="shared" si="19"/>
        <v>3.5494978479196555</v>
      </c>
      <c r="H49" s="124">
        <f t="shared" si="19"/>
        <v>0</v>
      </c>
      <c r="I49" s="124">
        <f t="shared" si="19"/>
        <v>0</v>
      </c>
      <c r="J49" s="124">
        <f t="shared" si="19"/>
        <v>0</v>
      </c>
      <c r="K49" s="124">
        <f t="shared" si="19"/>
        <v>0</v>
      </c>
      <c r="L49" s="124">
        <f t="shared" si="19"/>
        <v>0</v>
      </c>
      <c r="M49" s="123">
        <f t="shared" si="19"/>
        <v>0</v>
      </c>
      <c r="N49" s="124">
        <f t="shared" si="19"/>
        <v>0</v>
      </c>
      <c r="O49" s="124">
        <f t="shared" si="19"/>
        <v>0</v>
      </c>
      <c r="P49" s="180">
        <f t="shared" si="19"/>
        <v>0</v>
      </c>
      <c r="Q49" s="124">
        <f t="shared" si="19"/>
        <v>0</v>
      </c>
      <c r="R49" s="124">
        <f t="shared" si="19"/>
        <v>0</v>
      </c>
      <c r="S49" s="196">
        <f t="shared" si="19"/>
        <v>0</v>
      </c>
      <c r="T49" s="196">
        <f t="shared" si="19"/>
        <v>0</v>
      </c>
      <c r="U49" s="196">
        <f t="shared" si="19"/>
        <v>0</v>
      </c>
      <c r="V49" s="196">
        <f t="shared" si="19"/>
        <v>0</v>
      </c>
      <c r="W49" s="196">
        <f t="shared" si="19"/>
        <v>0</v>
      </c>
      <c r="X49" s="196">
        <f t="shared" si="19"/>
        <v>0</v>
      </c>
      <c r="Y49" s="196">
        <f t="shared" si="19"/>
        <v>0</v>
      </c>
      <c r="Z49" s="196">
        <f t="shared" si="19"/>
        <v>0</v>
      </c>
      <c r="AA49" s="196">
        <f t="shared" si="19"/>
        <v>0</v>
      </c>
      <c r="AB49" s="196">
        <f t="shared" si="19"/>
        <v>0</v>
      </c>
      <c r="AC49" s="196">
        <f t="shared" si="19"/>
        <v>0</v>
      </c>
      <c r="AD49" s="196">
        <f t="shared" si="19"/>
        <v>0</v>
      </c>
      <c r="AE49" s="196">
        <f t="shared" si="19"/>
        <v>0</v>
      </c>
      <c r="AF49" s="196">
        <f t="shared" si="19"/>
        <v>0</v>
      </c>
      <c r="AG49" s="196">
        <f t="shared" si="19"/>
        <v>3.6269956458635702</v>
      </c>
      <c r="AH49" s="196">
        <f t="shared" si="19"/>
        <v>18.13933236574746</v>
      </c>
      <c r="AI49" s="196">
        <f t="shared" si="19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f t="shared" ref="AY49:BV49" si="20">+AY50/AY$84+AY51</f>
        <v>0</v>
      </c>
      <c r="AZ49" s="196">
        <f t="shared" si="20"/>
        <v>0</v>
      </c>
      <c r="BA49" s="196">
        <f t="shared" si="20"/>
        <v>0</v>
      </c>
      <c r="BB49" s="196">
        <f t="shared" si="20"/>
        <v>0</v>
      </c>
      <c r="BC49" s="196">
        <f t="shared" si="20"/>
        <v>0</v>
      </c>
      <c r="BD49" s="196">
        <f t="shared" si="20"/>
        <v>0</v>
      </c>
      <c r="BE49" s="196">
        <f t="shared" si="20"/>
        <v>0</v>
      </c>
      <c r="BF49" s="196">
        <f t="shared" si="20"/>
        <v>0</v>
      </c>
      <c r="BG49" s="196">
        <f t="shared" si="20"/>
        <v>0</v>
      </c>
      <c r="BH49" s="196">
        <f t="shared" si="20"/>
        <v>0</v>
      </c>
      <c r="BI49" s="196">
        <f t="shared" si="20"/>
        <v>0</v>
      </c>
      <c r="BJ49" s="196">
        <f t="shared" si="20"/>
        <v>0</v>
      </c>
      <c r="BK49" s="196">
        <f t="shared" si="20"/>
        <v>0</v>
      </c>
      <c r="BL49" s="453">
        <f t="shared" si="20"/>
        <v>42.689775510204079</v>
      </c>
      <c r="BM49" s="196">
        <f t="shared" si="20"/>
        <v>0</v>
      </c>
      <c r="BN49" s="333">
        <f t="shared" si="20"/>
        <v>0</v>
      </c>
      <c r="BO49" s="333">
        <f t="shared" si="20"/>
        <v>0</v>
      </c>
      <c r="BP49" s="333">
        <f t="shared" si="20"/>
        <v>22.277157208454813</v>
      </c>
      <c r="BQ49" s="333">
        <f t="shared" si="20"/>
        <v>118.14701221574343</v>
      </c>
      <c r="BR49" s="368">
        <f t="shared" si="20"/>
        <v>166.85890972886298</v>
      </c>
      <c r="BS49" s="467">
        <f t="shared" si="20"/>
        <v>120.67988466034986</v>
      </c>
      <c r="BT49" s="368">
        <f t="shared" si="20"/>
        <v>209.33883865597659</v>
      </c>
      <c r="BU49" s="502">
        <f t="shared" si="20"/>
        <v>82.805529978134047</v>
      </c>
      <c r="BV49" s="502">
        <f t="shared" si="20"/>
        <v>0</v>
      </c>
      <c r="BW49" s="502">
        <f t="shared" ref="BW49:CK49" si="21">+BW50/BW$84+BW51</f>
        <v>67.036342978134115</v>
      </c>
      <c r="BX49" s="502">
        <f t="shared" si="21"/>
        <v>0</v>
      </c>
      <c r="BY49" s="368">
        <f t="shared" si="21"/>
        <v>9.046552934402289</v>
      </c>
      <c r="BZ49" s="502">
        <f t="shared" si="21"/>
        <v>0</v>
      </c>
      <c r="CA49" s="502">
        <f t="shared" si="21"/>
        <v>0</v>
      </c>
      <c r="CB49" s="368">
        <f t="shared" si="21"/>
        <v>0</v>
      </c>
      <c r="CC49" s="502">
        <f t="shared" si="21"/>
        <v>71.545680758017483</v>
      </c>
      <c r="CD49" s="368">
        <f t="shared" si="21"/>
        <v>0</v>
      </c>
      <c r="CE49" s="368">
        <f t="shared" si="21"/>
        <v>0</v>
      </c>
      <c r="CF49" s="368">
        <f t="shared" si="21"/>
        <v>0</v>
      </c>
      <c r="CG49" s="368">
        <f t="shared" si="21"/>
        <v>0</v>
      </c>
      <c r="CH49" s="368">
        <f t="shared" si="21"/>
        <v>0</v>
      </c>
      <c r="CI49" s="368">
        <f t="shared" si="21"/>
        <v>0</v>
      </c>
      <c r="CJ49" s="368">
        <f t="shared" si="21"/>
        <v>0</v>
      </c>
      <c r="CK49" s="368">
        <f t="shared" si="21"/>
        <v>0</v>
      </c>
      <c r="CL49" s="467">
        <v>0</v>
      </c>
      <c r="CM49" s="797">
        <f>+CM50/CM$84+CM51</f>
        <v>0</v>
      </c>
      <c r="CN49" s="798">
        <f>+CN50/CN$84+CN51</f>
        <v>0</v>
      </c>
      <c r="CO49" s="798">
        <f>+CO50/CO$84+CO51</f>
        <v>0</v>
      </c>
      <c r="CP49" s="798">
        <f>+CP50/CP$84+CP51</f>
        <v>0</v>
      </c>
      <c r="CQ49" s="798">
        <f>+CQ50/CQ$84+CQ51</f>
        <v>0</v>
      </c>
      <c r="CR49" s="383">
        <f t="shared" si="14"/>
        <v>0</v>
      </c>
      <c r="CS49" s="537" t="e">
        <f t="shared" si="15"/>
        <v>#DIV/0!</v>
      </c>
      <c r="CT49" s="535"/>
      <c r="CU49" s="293"/>
    </row>
    <row r="50" spans="1:100" ht="12.75" customHeight="1" outlineLevel="1" x14ac:dyDescent="0.2">
      <c r="A50" s="227"/>
      <c r="B50" s="83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68">
        <v>62.059353129999707</v>
      </c>
      <c r="BZ50" s="502">
        <v>0</v>
      </c>
      <c r="CA50" s="502">
        <v>0</v>
      </c>
      <c r="CB50" s="368">
        <v>0</v>
      </c>
      <c r="CC50" s="50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467">
        <v>0</v>
      </c>
      <c r="CM50" s="797">
        <v>0</v>
      </c>
      <c r="CN50" s="798">
        <v>0</v>
      </c>
      <c r="CO50" s="798">
        <v>0</v>
      </c>
      <c r="CP50" s="798">
        <v>0</v>
      </c>
      <c r="CQ50" s="799">
        <v>0</v>
      </c>
      <c r="CR50" s="383">
        <f t="shared" si="14"/>
        <v>0</v>
      </c>
      <c r="CS50" s="537" t="e">
        <f t="shared" si="15"/>
        <v>#DIV/0!</v>
      </c>
      <c r="CT50" s="535"/>
      <c r="CU50" s="293"/>
    </row>
    <row r="51" spans="1:100" ht="12.75" customHeight="1" outlineLevel="1" x14ac:dyDescent="0.2">
      <c r="A51" s="227"/>
      <c r="B51" s="83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2">
        <v>0</v>
      </c>
      <c r="BV51" s="502">
        <v>0</v>
      </c>
      <c r="BW51" s="502">
        <v>0</v>
      </c>
      <c r="BX51" s="502">
        <v>0</v>
      </c>
      <c r="BY51" s="368">
        <v>0</v>
      </c>
      <c r="BZ51" s="502">
        <v>0</v>
      </c>
      <c r="CA51" s="502">
        <v>0</v>
      </c>
      <c r="CB51" s="368">
        <v>0</v>
      </c>
      <c r="CC51" s="50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467">
        <v>0</v>
      </c>
      <c r="CM51" s="797">
        <v>0</v>
      </c>
      <c r="CN51" s="798">
        <v>0</v>
      </c>
      <c r="CO51" s="798">
        <v>0</v>
      </c>
      <c r="CP51" s="798">
        <v>0</v>
      </c>
      <c r="CQ51" s="799">
        <v>0</v>
      </c>
      <c r="CR51" s="383">
        <f t="shared" si="14"/>
        <v>0</v>
      </c>
      <c r="CS51" s="537" t="e">
        <f t="shared" si="15"/>
        <v>#DIV/0!</v>
      </c>
      <c r="CT51" s="535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410"/>
      <c r="CD52" s="410"/>
      <c r="CE52" s="197"/>
      <c r="CF52" s="410"/>
      <c r="CG52" s="197"/>
      <c r="CH52" s="197"/>
      <c r="CI52" s="197"/>
      <c r="CJ52" s="197"/>
      <c r="CK52" s="197"/>
      <c r="CL52" s="781"/>
      <c r="CM52" s="392"/>
      <c r="CN52" s="191"/>
      <c r="CO52" s="191"/>
      <c r="CP52" s="191"/>
      <c r="CQ52" s="410"/>
      <c r="CR52" s="634"/>
      <c r="CS52" s="540"/>
      <c r="CT52" s="535"/>
      <c r="CU52" s="293"/>
    </row>
    <row r="53" spans="1:100" ht="14.25" x14ac:dyDescent="0.2">
      <c r="A53" s="227"/>
      <c r="B53" s="11"/>
      <c r="C53" s="26"/>
      <c r="D53" s="501" t="s">
        <v>211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18198.700608602041</v>
      </c>
      <c r="BW53" s="493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21182.280467879009</v>
      </c>
      <c r="CI53" s="358">
        <v>21334.888349730318</v>
      </c>
      <c r="CJ53" s="358">
        <v>21381.0041382729</v>
      </c>
      <c r="CK53" s="358">
        <v>21852.32834459667</v>
      </c>
      <c r="CL53" s="372">
        <v>21702.134960004154</v>
      </c>
      <c r="CM53" s="740">
        <v>21718.210604842992</v>
      </c>
      <c r="CN53" s="468">
        <v>21719.943146456695</v>
      </c>
      <c r="CO53" s="468">
        <v>21776.452160517929</v>
      </c>
      <c r="CP53" s="468">
        <v>21876.369048509168</v>
      </c>
      <c r="CQ53" s="504">
        <v>21867.226238703053</v>
      </c>
      <c r="CR53" s="383">
        <f>+CQ53-CL53</f>
        <v>165.09127869889926</v>
      </c>
      <c r="CS53" s="536">
        <f>(+(CQ53/CL53-1))*100</f>
        <v>0.7607144596748272</v>
      </c>
      <c r="CT53" s="535"/>
      <c r="CU53" s="293"/>
    </row>
    <row r="54" spans="1:100" ht="13.5" x14ac:dyDescent="0.2">
      <c r="A54" s="227"/>
      <c r="B54" s="11"/>
      <c r="C54" s="26"/>
      <c r="D54" s="496" t="s">
        <v>215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50.969723080935779</v>
      </c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>
        <v>58.145068410508749</v>
      </c>
      <c r="AD54" s="554">
        <v>58.365569329977504</v>
      </c>
      <c r="AE54" s="554">
        <v>58.807248180688333</v>
      </c>
      <c r="AF54" s="554">
        <v>59.558198630217021</v>
      </c>
      <c r="AG54" s="554">
        <v>59.085732785894209</v>
      </c>
      <c r="AH54" s="554">
        <v>59.3598739312135</v>
      </c>
      <c r="AI54" s="554">
        <v>60.578190432634884</v>
      </c>
      <c r="AJ54" s="554">
        <v>60.504108737334086</v>
      </c>
      <c r="AK54" s="554">
        <v>62.005837772806949</v>
      </c>
      <c r="AL54" s="554">
        <v>63.133984676621566</v>
      </c>
      <c r="AM54" s="554">
        <v>63.45015851799446</v>
      </c>
      <c r="AN54" s="554">
        <v>64.625068167142288</v>
      </c>
      <c r="AO54" s="555">
        <v>65.736999268964922</v>
      </c>
      <c r="AP54" s="555">
        <v>66.140406184457731</v>
      </c>
      <c r="AQ54" s="555">
        <v>66.727961165597506</v>
      </c>
      <c r="AR54" s="555">
        <v>67.480303731025231</v>
      </c>
      <c r="AS54" s="555">
        <v>67.384912755293641</v>
      </c>
      <c r="AT54" s="555">
        <v>68.391859628769907</v>
      </c>
      <c r="AU54" s="555">
        <v>69.360597153899874</v>
      </c>
      <c r="AV54" s="555">
        <v>69.982818834754497</v>
      </c>
      <c r="AW54" s="555">
        <v>70.516102973323385</v>
      </c>
      <c r="AX54" s="555">
        <v>70.848767160945513</v>
      </c>
      <c r="AY54" s="555">
        <v>70.933489308554158</v>
      </c>
      <c r="AZ54" s="555">
        <v>71.480889610536238</v>
      </c>
      <c r="BA54" s="555">
        <v>72.718015380159841</v>
      </c>
      <c r="BB54" s="555">
        <v>72.410804568011002</v>
      </c>
      <c r="BC54" s="555">
        <v>72.782479911099145</v>
      </c>
      <c r="BD54" s="555">
        <v>73.1903283469114</v>
      </c>
      <c r="BE54" s="555">
        <v>73.12073202570221</v>
      </c>
      <c r="BF54" s="555">
        <v>73.808207497036719</v>
      </c>
      <c r="BG54" s="555">
        <v>74.920466547110948</v>
      </c>
      <c r="BH54" s="555">
        <v>75.482891157535818</v>
      </c>
      <c r="BI54" s="555">
        <v>76.463588400680123</v>
      </c>
      <c r="BJ54" s="555">
        <v>76.373049337756044</v>
      </c>
      <c r="BK54" s="555">
        <v>76.728157816989608</v>
      </c>
      <c r="BL54" s="555">
        <v>77.434907464096554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82.456661356542313</v>
      </c>
      <c r="CA54" s="557">
        <v>82.415091038418879</v>
      </c>
      <c r="CB54" s="558">
        <v>82.331898666147609</v>
      </c>
      <c r="CC54" s="557">
        <v>82.276099841935775</v>
      </c>
      <c r="CD54" s="557">
        <v>82.281523583069401</v>
      </c>
      <c r="CE54" s="558">
        <v>82.464204991421497</v>
      </c>
      <c r="CF54" s="557">
        <v>82.557040296329959</v>
      </c>
      <c r="CG54" s="558">
        <v>82.523740512203531</v>
      </c>
      <c r="CH54" s="558">
        <v>82.284984138614348</v>
      </c>
      <c r="CI54" s="558">
        <v>82.863408882852056</v>
      </c>
      <c r="CJ54" s="558">
        <v>83.020716504615024</v>
      </c>
      <c r="CK54" s="558">
        <v>83.341906382099396</v>
      </c>
      <c r="CL54" s="559">
        <v>83.254486362195493</v>
      </c>
      <c r="CM54" s="800">
        <v>83.252546640487722</v>
      </c>
      <c r="CN54" s="801">
        <v>83.318530988447463</v>
      </c>
      <c r="CO54" s="801">
        <v>83.075408538049899</v>
      </c>
      <c r="CP54" s="801">
        <v>83.188117770075905</v>
      </c>
      <c r="CQ54" s="802">
        <v>83.207873910045748</v>
      </c>
      <c r="CR54" s="383"/>
      <c r="CS54" s="536"/>
      <c r="CT54" s="535"/>
      <c r="CU54" s="731" t="s">
        <v>214</v>
      </c>
    </row>
    <row r="55" spans="1:100" ht="12.75" customHeight="1" x14ac:dyDescent="0.2">
      <c r="A55" s="227"/>
      <c r="B55" s="833" t="s">
        <v>3</v>
      </c>
      <c r="C55" s="18"/>
      <c r="D55" s="22" t="s">
        <v>197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16332.770107950439</v>
      </c>
      <c r="BW55" s="493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20667.463144168094</v>
      </c>
      <c r="CL55" s="372">
        <v>20496.597642199493</v>
      </c>
      <c r="CM55" s="740">
        <v>20508.567083248239</v>
      </c>
      <c r="CN55" s="468">
        <v>20507.833416990219</v>
      </c>
      <c r="CO55" s="468">
        <v>20562.105523471273</v>
      </c>
      <c r="CP55" s="468">
        <v>20660.19337560247</v>
      </c>
      <c r="CQ55" s="504">
        <v>20649.659285038328</v>
      </c>
      <c r="CR55" s="383">
        <f>+CQ55-CL55</f>
        <v>153.06164283883481</v>
      </c>
      <c r="CS55" s="536">
        <f>(+(CQ55/CL55-1))*100</f>
        <v>0.7467660999682435</v>
      </c>
      <c r="CT55" s="535"/>
      <c r="CU55" s="293"/>
      <c r="CV55" s="299"/>
    </row>
    <row r="56" spans="1:100" ht="12.75" customHeight="1" x14ac:dyDescent="0.2">
      <c r="A56" s="227"/>
      <c r="B56" s="833"/>
      <c r="C56" s="19"/>
      <c r="D56" s="496" t="s">
        <v>191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8">
        <v>79.640689073266373</v>
      </c>
      <c r="CC56" s="557">
        <v>79.540260684159264</v>
      </c>
      <c r="CD56" s="557">
        <v>79.735162847274367</v>
      </c>
      <c r="CE56" s="558">
        <v>80.298776276578494</v>
      </c>
      <c r="CF56" s="557">
        <v>80.247426678533401</v>
      </c>
      <c r="CG56" s="558">
        <v>80.75688534184475</v>
      </c>
      <c r="CH56" s="558">
        <v>80.903885164436872</v>
      </c>
      <c r="CI56" s="558">
        <v>81.716649577819993</v>
      </c>
      <c r="CJ56" s="558">
        <v>82.005462927461664</v>
      </c>
      <c r="CK56" s="558">
        <v>82.359126893207829</v>
      </c>
      <c r="CL56" s="559">
        <v>82.236546199331258</v>
      </c>
      <c r="CM56" s="800">
        <v>82.227052291634024</v>
      </c>
      <c r="CN56" s="801">
        <v>82.281112954594818</v>
      </c>
      <c r="CO56" s="801">
        <v>82.016652887056424</v>
      </c>
      <c r="CP56" s="801">
        <v>82.158691025709885</v>
      </c>
      <c r="CQ56" s="802">
        <v>82.176709205681348</v>
      </c>
      <c r="CR56" s="383"/>
      <c r="CS56" s="536"/>
      <c r="CT56" s="535"/>
      <c r="CU56" s="293"/>
      <c r="CV56" s="299"/>
    </row>
    <row r="57" spans="1:100" ht="3" customHeight="1" x14ac:dyDescent="0.2">
      <c r="A57" s="227"/>
      <c r="B57" s="833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601"/>
      <c r="CC57" s="533"/>
      <c r="CD57" s="533"/>
      <c r="CE57" s="601"/>
      <c r="CF57" s="533"/>
      <c r="CG57" s="601"/>
      <c r="CH57" s="601"/>
      <c r="CI57" s="601"/>
      <c r="CJ57" s="601"/>
      <c r="CK57" s="601"/>
      <c r="CL57" s="534"/>
      <c r="CM57" s="803"/>
      <c r="CN57" s="804"/>
      <c r="CO57" s="804"/>
      <c r="CP57" s="804"/>
      <c r="CQ57" s="805"/>
      <c r="CR57" s="383"/>
      <c r="CS57" s="536" t="s">
        <v>3</v>
      </c>
      <c r="CT57" s="535"/>
      <c r="CU57" s="293"/>
      <c r="CV57" s="299"/>
    </row>
    <row r="58" spans="1:100" x14ac:dyDescent="0.2">
      <c r="A58" s="227"/>
      <c r="B58" s="833"/>
      <c r="C58" s="17"/>
      <c r="D58" s="22" t="s">
        <v>192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3729.9381828819237</v>
      </c>
      <c r="BW58" s="493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4494.8103261711531</v>
      </c>
      <c r="CL58" s="372">
        <v>4272.1543610924364</v>
      </c>
      <c r="CM58" s="740">
        <v>4339.5409099087619</v>
      </c>
      <c r="CN58" s="468">
        <v>4321.2364805589077</v>
      </c>
      <c r="CO58" s="468">
        <v>4365.1378118752355</v>
      </c>
      <c r="CP58" s="468">
        <v>4362.4973338621157</v>
      </c>
      <c r="CQ58" s="504">
        <v>4269.0825472761098</v>
      </c>
      <c r="CR58" s="383">
        <f>+CQ58-CL58</f>
        <v>-3.0718138163265394</v>
      </c>
      <c r="CS58" s="536">
        <f>(+(CQ58/CL58-1))*100</f>
        <v>-7.1903156035335591E-2</v>
      </c>
      <c r="CT58" s="535"/>
      <c r="CU58" s="293"/>
      <c r="CV58" s="299"/>
    </row>
    <row r="59" spans="1:100" x14ac:dyDescent="0.2">
      <c r="A59" s="227"/>
      <c r="B59" s="833"/>
      <c r="C59" s="17"/>
      <c r="D59" s="497" t="s">
        <v>191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602">
        <v>71.209542224186279</v>
      </c>
      <c r="CC59" s="564">
        <v>69.907214277961245</v>
      </c>
      <c r="CD59" s="564">
        <v>69.169685736835334</v>
      </c>
      <c r="CE59" s="602">
        <v>70.864989338876001</v>
      </c>
      <c r="CF59" s="564">
        <v>68.168514287041646</v>
      </c>
      <c r="CG59" s="602">
        <v>69.402714610974698</v>
      </c>
      <c r="CH59" s="602">
        <v>69.951707644495315</v>
      </c>
      <c r="CI59" s="602">
        <v>71.999258390756765</v>
      </c>
      <c r="CJ59" s="602">
        <v>73.377519763604752</v>
      </c>
      <c r="CK59" s="602">
        <v>73.829458169304488</v>
      </c>
      <c r="CL59" s="565">
        <v>72.682377748186624</v>
      </c>
      <c r="CM59" s="806">
        <v>72.992621633531314</v>
      </c>
      <c r="CN59" s="807">
        <v>73.012031872322666</v>
      </c>
      <c r="CO59" s="807">
        <v>70.826671430188696</v>
      </c>
      <c r="CP59" s="807">
        <v>70.983947424190632</v>
      </c>
      <c r="CQ59" s="808">
        <v>70.589897519222063</v>
      </c>
      <c r="CR59" s="383"/>
      <c r="CS59" s="536"/>
      <c r="CT59" s="535"/>
      <c r="CU59" s="293"/>
      <c r="CV59" s="299"/>
    </row>
    <row r="60" spans="1:100" ht="3" customHeight="1" x14ac:dyDescent="0.2">
      <c r="A60" s="227"/>
      <c r="B60" s="833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58"/>
      <c r="CK60" s="358"/>
      <c r="CL60" s="372"/>
      <c r="CM60" s="740"/>
      <c r="CN60" s="468"/>
      <c r="CO60" s="468"/>
      <c r="CP60" s="468"/>
      <c r="CQ60" s="504"/>
      <c r="CR60" s="383"/>
      <c r="CS60" s="536"/>
      <c r="CT60" s="535"/>
      <c r="CU60" s="293"/>
      <c r="CV60" s="299"/>
    </row>
    <row r="61" spans="1:100" x14ac:dyDescent="0.2">
      <c r="A61" s="227"/>
      <c r="B61" s="833"/>
      <c r="C61" s="17"/>
      <c r="D61" s="22" t="s">
        <v>193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5768.5317530116627</v>
      </c>
      <c r="BW61" s="493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7727.2950589943857</v>
      </c>
      <c r="CL61" s="372">
        <v>7767.9049346292786</v>
      </c>
      <c r="CM61" s="740">
        <v>7681.3576624170946</v>
      </c>
      <c r="CN61" s="468">
        <v>7696.0171136751114</v>
      </c>
      <c r="CO61" s="468">
        <v>7703.7874106036852</v>
      </c>
      <c r="CP61" s="468">
        <v>7794.6073765599522</v>
      </c>
      <c r="CQ61" s="504">
        <v>7852.8182600001846</v>
      </c>
      <c r="CR61" s="383">
        <f>+CQ61-CL61</f>
        <v>84.913325370906023</v>
      </c>
      <c r="CS61" s="536">
        <f>(+(CQ61/CL61-1))*100</f>
        <v>1.0931303367573753</v>
      </c>
      <c r="CT61" s="535"/>
      <c r="CU61" s="293"/>
      <c r="CV61" s="299"/>
    </row>
    <row r="62" spans="1:100" x14ac:dyDescent="0.2">
      <c r="A62" s="227"/>
      <c r="B62" s="833"/>
      <c r="C62" s="17"/>
      <c r="D62" s="497" t="s">
        <v>191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602">
        <v>74.791151829084058</v>
      </c>
      <c r="CC62" s="564">
        <v>75.07613588990489</v>
      </c>
      <c r="CD62" s="564">
        <v>75.293351608168251</v>
      </c>
      <c r="CE62" s="602">
        <v>75.810304820894132</v>
      </c>
      <c r="CF62" s="564">
        <v>75.700123665249933</v>
      </c>
      <c r="CG62" s="602">
        <v>76.423497441736174</v>
      </c>
      <c r="CH62" s="602">
        <v>76.975935330742018</v>
      </c>
      <c r="CI62" s="602">
        <v>77.563505926444037</v>
      </c>
      <c r="CJ62" s="602">
        <v>77.973536529160697</v>
      </c>
      <c r="CK62" s="602">
        <v>79.038378033808115</v>
      </c>
      <c r="CL62" s="565">
        <v>79.105173704133108</v>
      </c>
      <c r="CM62" s="806">
        <v>78.891411380598285</v>
      </c>
      <c r="CN62" s="807">
        <v>79.057213436608848</v>
      </c>
      <c r="CO62" s="807">
        <v>79.058173667413826</v>
      </c>
      <c r="CP62" s="807">
        <v>79.240964883707974</v>
      </c>
      <c r="CQ62" s="808">
        <v>79.344137309167422</v>
      </c>
      <c r="CR62" s="383"/>
      <c r="CS62" s="536"/>
      <c r="CT62" s="535"/>
      <c r="CU62" s="293"/>
      <c r="CV62" s="299"/>
    </row>
    <row r="63" spans="1:100" ht="3.75" customHeight="1" x14ac:dyDescent="0.2">
      <c r="A63" s="227"/>
      <c r="B63" s="833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601"/>
      <c r="CC63" s="533"/>
      <c r="CD63" s="533"/>
      <c r="CE63" s="601"/>
      <c r="CF63" s="533"/>
      <c r="CG63" s="601"/>
      <c r="CH63" s="601"/>
      <c r="CI63" s="601"/>
      <c r="CJ63" s="601"/>
      <c r="CK63" s="601"/>
      <c r="CL63" s="534"/>
      <c r="CM63" s="803"/>
      <c r="CN63" s="804"/>
      <c r="CO63" s="804"/>
      <c r="CP63" s="804"/>
      <c r="CQ63" s="805"/>
      <c r="CR63" s="383"/>
      <c r="CS63" s="536" t="s">
        <v>3</v>
      </c>
      <c r="CT63" s="535"/>
      <c r="CU63" s="293"/>
      <c r="CV63" s="299"/>
    </row>
    <row r="64" spans="1:100" x14ac:dyDescent="0.2">
      <c r="A64" s="227"/>
      <c r="B64" s="833"/>
      <c r="C64" s="17"/>
      <c r="D64" s="22" t="s">
        <v>194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6399.3499030597659</v>
      </c>
      <c r="BW64" s="493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7899.6432334373103</v>
      </c>
      <c r="CL64" s="372">
        <v>7909.2075785320631</v>
      </c>
      <c r="CM64" s="740">
        <v>7941.0663714489756</v>
      </c>
      <c r="CN64" s="468">
        <v>7943.8907502725888</v>
      </c>
      <c r="CO64" s="468">
        <v>7946.4998517084514</v>
      </c>
      <c r="CP64" s="468">
        <v>7958.3084061953305</v>
      </c>
      <c r="CQ64" s="504">
        <v>7962.3679402609278</v>
      </c>
      <c r="CR64" s="383">
        <f>+CQ64-CL64</f>
        <v>53.1603617288647</v>
      </c>
      <c r="CS64" s="536">
        <f>(+(CQ64/CL64-1))*100</f>
        <v>0.67213258978253698</v>
      </c>
      <c r="CT64" s="535"/>
      <c r="CU64" s="293"/>
      <c r="CV64" s="299"/>
    </row>
    <row r="65" spans="1:100" x14ac:dyDescent="0.2">
      <c r="A65" s="227"/>
      <c r="B65" s="833"/>
      <c r="C65" s="17"/>
      <c r="D65" s="497" t="s">
        <v>191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602">
        <v>91.02944057135231</v>
      </c>
      <c r="CC65" s="564">
        <v>91.115965350746293</v>
      </c>
      <c r="CD65" s="564">
        <v>91.557818450515143</v>
      </c>
      <c r="CE65" s="602">
        <v>91.693686600294285</v>
      </c>
      <c r="CF65" s="564">
        <v>91.898667388181863</v>
      </c>
      <c r="CG65" s="602">
        <v>92.043520619315942</v>
      </c>
      <c r="CH65" s="602">
        <v>92.175412668997865</v>
      </c>
      <c r="CI65" s="602">
        <v>92.253971680846377</v>
      </c>
      <c r="CJ65" s="602">
        <v>92.192109813328798</v>
      </c>
      <c r="CK65" s="602">
        <v>92.246275379063945</v>
      </c>
      <c r="CL65" s="565">
        <v>92.257000714721087</v>
      </c>
      <c r="CM65" s="806">
        <v>92.292887097431816</v>
      </c>
      <c r="CN65" s="807">
        <v>92.286825430953641</v>
      </c>
      <c r="CO65" s="807">
        <v>92.304758600891063</v>
      </c>
      <c r="CP65" s="807">
        <v>92.32824492862683</v>
      </c>
      <c r="CQ65" s="808">
        <v>92.350030352672718</v>
      </c>
      <c r="CR65" s="383"/>
      <c r="CS65" s="536"/>
      <c r="CT65" s="535"/>
      <c r="CU65" s="293"/>
      <c r="CV65" s="299"/>
    </row>
    <row r="66" spans="1:100" ht="3" customHeight="1" x14ac:dyDescent="0.2">
      <c r="A66" s="227"/>
      <c r="B66" s="833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58"/>
      <c r="CK66" s="358"/>
      <c r="CL66" s="372"/>
      <c r="CM66" s="740"/>
      <c r="CN66" s="468"/>
      <c r="CO66" s="468"/>
      <c r="CP66" s="468"/>
      <c r="CQ66" s="504"/>
      <c r="CR66" s="383"/>
      <c r="CS66" s="536"/>
      <c r="CT66" s="535"/>
      <c r="CU66" s="293"/>
      <c r="CV66" s="299"/>
    </row>
    <row r="67" spans="1:100" x14ac:dyDescent="0.2">
      <c r="A67" s="227"/>
      <c r="B67" s="833"/>
      <c r="C67" s="17"/>
      <c r="D67" s="22" t="s">
        <v>195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434.95026899708461</v>
      </c>
      <c r="BW67" s="493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545.71452556524594</v>
      </c>
      <c r="CL67" s="372">
        <v>547.33076794571218</v>
      </c>
      <c r="CM67" s="740">
        <v>546.60213947340901</v>
      </c>
      <c r="CN67" s="468">
        <v>546.68907248361313</v>
      </c>
      <c r="CO67" s="468">
        <v>546.68044928390475</v>
      </c>
      <c r="CP67" s="468">
        <v>544.78025898507087</v>
      </c>
      <c r="CQ67" s="504">
        <v>565.390537501106</v>
      </c>
      <c r="CR67" s="383">
        <f>+CQ67-CL67</f>
        <v>18.059769555393814</v>
      </c>
      <c r="CS67" s="536">
        <f>(+(CQ67/CL67-1))*100</f>
        <v>3.2996079542864543</v>
      </c>
      <c r="CT67" s="535"/>
      <c r="CU67" s="293"/>
      <c r="CV67" s="299"/>
    </row>
    <row r="68" spans="1:100" ht="12.75" customHeight="1" x14ac:dyDescent="0.2">
      <c r="A68" s="227"/>
      <c r="B68" s="833"/>
      <c r="C68" s="17"/>
      <c r="D68" s="497" t="s">
        <v>191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602">
        <v>69.290827385703778</v>
      </c>
      <c r="CC68" s="564">
        <v>69.872571079222794</v>
      </c>
      <c r="CD68" s="564">
        <v>70.912588254552659</v>
      </c>
      <c r="CE68" s="602">
        <v>71.352690517633434</v>
      </c>
      <c r="CF68" s="564">
        <v>69.755908457809014</v>
      </c>
      <c r="CG68" s="602">
        <v>71.916706633924079</v>
      </c>
      <c r="CH68" s="602">
        <v>73.11722182993941</v>
      </c>
      <c r="CI68" s="602">
        <v>74.908590118808121</v>
      </c>
      <c r="CJ68" s="602">
        <v>74.414566198457592</v>
      </c>
      <c r="CK68" s="602">
        <v>74.221079190145517</v>
      </c>
      <c r="CL68" s="565">
        <v>74.486610358627729</v>
      </c>
      <c r="CM68" s="806">
        <v>74.3507308303559</v>
      </c>
      <c r="CN68" s="807">
        <v>74.149909122892538</v>
      </c>
      <c r="CO68" s="807">
        <v>74.356299648570598</v>
      </c>
      <c r="CP68" s="807">
        <v>74.298362696564794</v>
      </c>
      <c r="CQ68" s="808">
        <v>74.985804590765994</v>
      </c>
      <c r="CR68" s="383"/>
      <c r="CS68" s="536"/>
      <c r="CT68" s="535"/>
      <c r="CU68" s="293"/>
      <c r="CV68" s="299"/>
    </row>
    <row r="69" spans="1:100" s="483" customFormat="1" ht="4.5" customHeight="1" x14ac:dyDescent="0.2">
      <c r="A69" s="227"/>
      <c r="B69" s="833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488"/>
      <c r="CC69" s="503"/>
      <c r="CD69" s="503"/>
      <c r="CE69" s="488"/>
      <c r="CF69" s="503"/>
      <c r="CG69" s="488"/>
      <c r="CH69" s="488"/>
      <c r="CI69" s="488"/>
      <c r="CJ69" s="488"/>
      <c r="CK69" s="488"/>
      <c r="CL69" s="782"/>
      <c r="CM69" s="489"/>
      <c r="CN69" s="490"/>
      <c r="CO69" s="490"/>
      <c r="CP69" s="490"/>
      <c r="CQ69" s="503"/>
      <c r="CR69" s="635"/>
      <c r="CS69" s="541"/>
      <c r="CT69" s="535"/>
      <c r="CU69" s="482"/>
      <c r="CV69" s="491"/>
    </row>
    <row r="70" spans="1:100" ht="12.75" customHeight="1" x14ac:dyDescent="0.2">
      <c r="A70" s="227"/>
      <c r="B70" s="833"/>
      <c r="C70" s="17"/>
      <c r="D70" s="22" t="s">
        <v>171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9">
        <v>4398.0601617387529</v>
      </c>
      <c r="BZ70" s="504">
        <v>4055.7178496199299</v>
      </c>
      <c r="CA70" s="504">
        <v>3995.2715145524844</v>
      </c>
      <c r="CB70" s="459">
        <v>3745.9608039812006</v>
      </c>
      <c r="CC70" s="504">
        <v>3861.1813416265218</v>
      </c>
      <c r="CD70" s="504">
        <v>4158.4530232946181</v>
      </c>
      <c r="CE70" s="459">
        <v>4526.1441037225413</v>
      </c>
      <c r="CF70" s="504">
        <v>4448.2607802507982</v>
      </c>
      <c r="CG70" s="459">
        <v>4626.8480839791364</v>
      </c>
      <c r="CH70" s="459">
        <v>5139.8565043359822</v>
      </c>
      <c r="CI70" s="459">
        <v>5379.3039134560349</v>
      </c>
      <c r="CJ70" s="459">
        <v>5531.201196149701</v>
      </c>
      <c r="CK70" s="459">
        <v>5946.3327570524607</v>
      </c>
      <c r="CL70" s="468">
        <v>5724.603010338682</v>
      </c>
      <c r="CM70" s="740">
        <v>5725.6961744258961</v>
      </c>
      <c r="CN70" s="468">
        <v>5674.3041537816553</v>
      </c>
      <c r="CO70" s="468">
        <v>5722.7617738594572</v>
      </c>
      <c r="CP70" s="468">
        <v>5821.443600349714</v>
      </c>
      <c r="CQ70" s="504">
        <v>5818.9125352763313</v>
      </c>
      <c r="CR70" s="383">
        <f t="shared" ref="CR70:CR77" si="22">+CQ70-CL70</f>
        <v>94.309524937649257</v>
      </c>
      <c r="CS70" s="536">
        <f t="shared" ref="CS70:CS77" si="23">(+(CQ70/CL70-1))*100</f>
        <v>1.6474421853764465</v>
      </c>
      <c r="CT70" s="535"/>
      <c r="CU70" s="293"/>
      <c r="CV70" s="299"/>
    </row>
    <row r="71" spans="1:100" x14ac:dyDescent="0.2">
      <c r="A71" s="227"/>
      <c r="B71" s="83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9">
        <v>1557.4388566104958</v>
      </c>
      <c r="BZ71" s="504">
        <v>1100.6562177418368</v>
      </c>
      <c r="CA71" s="504">
        <v>903.79305483498547</v>
      </c>
      <c r="CB71" s="459">
        <v>573.47508981792987</v>
      </c>
      <c r="CC71" s="504">
        <v>608.54651751639938</v>
      </c>
      <c r="CD71" s="504">
        <v>1057.4249900692419</v>
      </c>
      <c r="CE71" s="459">
        <v>1336.0994956741984</v>
      </c>
      <c r="CF71" s="504">
        <v>1407.2871674067055</v>
      </c>
      <c r="CG71" s="459">
        <v>1605.2257823615159</v>
      </c>
      <c r="CH71" s="459">
        <v>2019.983322553936</v>
      </c>
      <c r="CI71" s="459">
        <v>2342.3559602900873</v>
      </c>
      <c r="CJ71" s="459">
        <v>2449.4980466690954</v>
      </c>
      <c r="CK71" s="459">
        <v>2879.1445181727408</v>
      </c>
      <c r="CL71" s="468">
        <v>2626.2615269999997</v>
      </c>
      <c r="CM71" s="740">
        <v>2633.6591456443157</v>
      </c>
      <c r="CN71" s="468">
        <v>2572.139008446793</v>
      </c>
      <c r="CO71" s="468">
        <v>2579.8425750371721</v>
      </c>
      <c r="CP71" s="468">
        <v>2671.6737629555387</v>
      </c>
      <c r="CQ71" s="504">
        <v>2667.200619064869</v>
      </c>
      <c r="CR71" s="383">
        <f t="shared" si="22"/>
        <v>40.939092064869328</v>
      </c>
      <c r="CS71" s="536">
        <f t="shared" si="23"/>
        <v>1.5588353118676013</v>
      </c>
      <c r="CT71" s="535"/>
      <c r="CU71" s="293"/>
      <c r="CV71" s="299"/>
    </row>
    <row r="72" spans="1:100" x14ac:dyDescent="0.2">
      <c r="A72" s="227"/>
      <c r="B72" s="83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9">
        <v>863.27437513252471</v>
      </c>
      <c r="BZ72" s="504">
        <v>862.65258691253632</v>
      </c>
      <c r="CA72" s="504">
        <v>863.1997200655976</v>
      </c>
      <c r="CB72" s="459">
        <v>854.56767445626815</v>
      </c>
      <c r="CC72" s="504">
        <v>866.40120074198262</v>
      </c>
      <c r="CD72" s="504">
        <v>696.84090751749261</v>
      </c>
      <c r="CE72" s="459">
        <v>730.76316841982509</v>
      </c>
      <c r="CF72" s="504">
        <v>558.6888989956268</v>
      </c>
      <c r="CG72" s="459">
        <v>547.55851781924184</v>
      </c>
      <c r="CH72" s="459">
        <v>570.52133981486872</v>
      </c>
      <c r="CI72" s="459">
        <v>586.19860629883385</v>
      </c>
      <c r="CJ72" s="459">
        <v>596.64105278279874</v>
      </c>
      <c r="CK72" s="459">
        <v>604.51986994606409</v>
      </c>
      <c r="CL72" s="468">
        <v>632.08862772448981</v>
      </c>
      <c r="CM72" s="740">
        <v>632.09849178571426</v>
      </c>
      <c r="CN72" s="468">
        <v>632.72769179737611</v>
      </c>
      <c r="CO72" s="468">
        <v>632.73085810058308</v>
      </c>
      <c r="CP72" s="468">
        <v>632.7356781807581</v>
      </c>
      <c r="CQ72" s="504">
        <v>632.74004651895041</v>
      </c>
      <c r="CR72" s="383">
        <f t="shared" si="22"/>
        <v>0.65141879446059647</v>
      </c>
      <c r="CS72" s="536">
        <f t="shared" si="23"/>
        <v>0.1030581418314247</v>
      </c>
      <c r="CT72" s="535"/>
      <c r="CU72" s="293"/>
      <c r="CV72" s="299"/>
    </row>
    <row r="73" spans="1:100" x14ac:dyDescent="0.2">
      <c r="A73" s="227"/>
      <c r="B73" s="83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9">
        <v>679.89842661573198</v>
      </c>
      <c r="BZ73" s="504">
        <v>775.37085391555672</v>
      </c>
      <c r="CA73" s="504">
        <v>900.78044254190092</v>
      </c>
      <c r="CB73" s="459">
        <v>948.60012129700283</v>
      </c>
      <c r="CC73" s="504">
        <v>887.16531528813994</v>
      </c>
      <c r="CD73" s="504">
        <v>861.95807256788316</v>
      </c>
      <c r="CE73" s="459">
        <v>918.06957905851891</v>
      </c>
      <c r="CF73" s="504">
        <v>949.28993600846627</v>
      </c>
      <c r="CG73" s="459">
        <v>816.27481673837895</v>
      </c>
      <c r="CH73" s="459">
        <v>901.81922951717775</v>
      </c>
      <c r="CI73" s="459">
        <v>828.75024638711352</v>
      </c>
      <c r="CJ73" s="459">
        <v>874.38466787780749</v>
      </c>
      <c r="CK73" s="459">
        <v>852.48080393365603</v>
      </c>
      <c r="CL73" s="468">
        <v>864.96575887419237</v>
      </c>
      <c r="CM73" s="740">
        <v>858.5909380858659</v>
      </c>
      <c r="CN73" s="468">
        <v>753.10251434748693</v>
      </c>
      <c r="CO73" s="468">
        <v>793.89893072170264</v>
      </c>
      <c r="CP73" s="468">
        <v>800.48537054341693</v>
      </c>
      <c r="CQ73" s="504">
        <v>802.69487675251276</v>
      </c>
      <c r="CR73" s="383">
        <f t="shared" si="22"/>
        <v>-62.27088212167962</v>
      </c>
      <c r="CS73" s="536">
        <f t="shared" si="23"/>
        <v>-7.1992308924146435</v>
      </c>
      <c r="CT73" s="535"/>
      <c r="CU73" s="293"/>
      <c r="CV73" s="299"/>
    </row>
    <row r="74" spans="1:100" x14ac:dyDescent="0.2">
      <c r="A74" s="227"/>
      <c r="B74" s="83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9">
        <v>1297.4485033799999</v>
      </c>
      <c r="BZ74" s="504">
        <v>1317.03819105</v>
      </c>
      <c r="CA74" s="504">
        <v>1327.4982971100001</v>
      </c>
      <c r="CB74" s="459">
        <v>1369.3179184099999</v>
      </c>
      <c r="CC74" s="504">
        <v>1499.0683080799997</v>
      </c>
      <c r="CD74" s="504">
        <v>1542.2290531399999</v>
      </c>
      <c r="CE74" s="459">
        <v>1541.2118605699993</v>
      </c>
      <c r="CF74" s="504">
        <v>1532.9947778400001</v>
      </c>
      <c r="CG74" s="459">
        <v>1657.7889670599995</v>
      </c>
      <c r="CH74" s="459">
        <v>1647.5326124499998</v>
      </c>
      <c r="CI74" s="459">
        <v>1621.9991004799999</v>
      </c>
      <c r="CJ74" s="459">
        <v>1610.6774288199992</v>
      </c>
      <c r="CK74" s="459">
        <v>1610.1875649999997</v>
      </c>
      <c r="CL74" s="468">
        <v>1601.2870967399999</v>
      </c>
      <c r="CM74" s="740">
        <v>1601.34759891</v>
      </c>
      <c r="CN74" s="468">
        <v>1716.3349391899997</v>
      </c>
      <c r="CO74" s="468">
        <v>1716.2894100000001</v>
      </c>
      <c r="CP74" s="468">
        <v>1716.54878867</v>
      </c>
      <c r="CQ74" s="504">
        <v>1716.2769929399994</v>
      </c>
      <c r="CR74" s="383">
        <f t="shared" si="22"/>
        <v>114.98989619999952</v>
      </c>
      <c r="CS74" s="536">
        <f t="shared" si="23"/>
        <v>7.1810917876065528</v>
      </c>
      <c r="CT74" s="535"/>
      <c r="CU74" s="293"/>
      <c r="CV74" s="299"/>
    </row>
    <row r="75" spans="1:100" x14ac:dyDescent="0.2">
      <c r="A75" s="227"/>
      <c r="B75" s="833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58">
        <v>736.56181556195952</v>
      </c>
      <c r="AD75" s="758">
        <v>914.07925072046123</v>
      </c>
      <c r="AE75" s="758">
        <v>845.29349710982672</v>
      </c>
      <c r="AF75" s="758">
        <v>853.32202898550713</v>
      </c>
      <c r="AG75" s="758">
        <v>452.23018867924532</v>
      </c>
      <c r="AH75" s="758">
        <v>286.8849056603774</v>
      </c>
      <c r="AI75" s="758">
        <v>405.69752906976748</v>
      </c>
      <c r="AJ75" s="758">
        <v>337.11382823871901</v>
      </c>
      <c r="AK75" s="758">
        <v>461.14206695778739</v>
      </c>
      <c r="AL75" s="758">
        <v>647.58093158660859</v>
      </c>
      <c r="AM75" s="758">
        <v>741.15676855895185</v>
      </c>
      <c r="AN75" s="758">
        <v>1031.087609329446</v>
      </c>
      <c r="AO75" s="758">
        <v>1279.5123906705537</v>
      </c>
      <c r="AP75" s="758">
        <v>1040.9766763848397</v>
      </c>
      <c r="AQ75" s="758">
        <v>1037.1906705539357</v>
      </c>
      <c r="AR75" s="758">
        <v>1174.371137026239</v>
      </c>
      <c r="AS75" s="758">
        <v>873.14125364431493</v>
      </c>
      <c r="AT75" s="758">
        <v>675.71865889212825</v>
      </c>
      <c r="AU75" s="459">
        <v>672.7739067055395</v>
      </c>
      <c r="AV75" s="759">
        <v>552.31967930029145</v>
      </c>
      <c r="AW75" s="758">
        <v>693.40102040816316</v>
      </c>
      <c r="AX75" s="758">
        <v>906.33790087463535</v>
      </c>
      <c r="AY75" s="758">
        <v>790.93221574344022</v>
      </c>
      <c r="AZ75" s="758">
        <v>1054.503498542274</v>
      </c>
      <c r="BA75" s="758">
        <v>1612.7723032069971</v>
      </c>
      <c r="BB75" s="758">
        <v>1394.4810495626821</v>
      </c>
      <c r="BC75" s="758">
        <v>1227.6954810495624</v>
      </c>
      <c r="BD75" s="758">
        <v>1021.1325072886295</v>
      </c>
      <c r="BE75" s="758">
        <v>847.10451895043741</v>
      </c>
      <c r="BF75" s="758">
        <v>734.68192419825061</v>
      </c>
      <c r="BG75" s="758">
        <v>921.40116618075785</v>
      </c>
      <c r="BH75" s="758">
        <v>745.25335276967928</v>
      </c>
      <c r="BI75" s="758">
        <v>918.84554447542007</v>
      </c>
      <c r="BJ75" s="759">
        <v>711.55029154518945</v>
      </c>
      <c r="BK75" s="758">
        <v>719.8107871720116</v>
      </c>
      <c r="BL75" s="760">
        <v>640.78469387755104</v>
      </c>
      <c r="BM75" s="758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4">
        <v>384.54052478134116</v>
      </c>
      <c r="BV75" s="504">
        <v>473.72696793002933</v>
      </c>
      <c r="BW75" s="504">
        <v>866.79241982507278</v>
      </c>
      <c r="BX75" s="504">
        <v>802.66836734693857</v>
      </c>
      <c r="BY75" s="459">
        <v>1409.1355485850888</v>
      </c>
      <c r="BZ75" s="504">
        <v>1039.3227627355768</v>
      </c>
      <c r="CA75" s="504">
        <v>957.92271895439285</v>
      </c>
      <c r="CB75" s="459">
        <v>666.05031947569535</v>
      </c>
      <c r="CC75" s="504">
        <v>608.30075074814022</v>
      </c>
      <c r="CD75" s="504">
        <v>854.65550574479369</v>
      </c>
      <c r="CE75" s="459">
        <v>1189.0938445343202</v>
      </c>
      <c r="CF75" s="459">
        <v>1123.1651189090624</v>
      </c>
      <c r="CG75" s="459">
        <v>1176.4427767428729</v>
      </c>
      <c r="CH75" s="459">
        <v>1653.0128126095417</v>
      </c>
      <c r="CI75" s="459">
        <v>1878.3953619030131</v>
      </c>
      <c r="CJ75" s="459">
        <v>2004.0191407685847</v>
      </c>
      <c r="CK75" s="459">
        <v>2410.1140768500732</v>
      </c>
      <c r="CL75" s="468">
        <v>2139.8785105289162</v>
      </c>
      <c r="CM75" s="740">
        <v>2138.8184369101614</v>
      </c>
      <c r="CN75" s="468">
        <v>1970.4101705099069</v>
      </c>
      <c r="CO75" s="468">
        <v>2020.0105279577906</v>
      </c>
      <c r="CP75" s="468">
        <v>2121.1373422631841</v>
      </c>
      <c r="CQ75" s="504">
        <v>2120.0981391236714</v>
      </c>
      <c r="CR75" s="383">
        <f t="shared" si="22"/>
        <v>-19.78037140524475</v>
      </c>
      <c r="CS75" s="536">
        <f t="shared" si="23"/>
        <v>-0.92436889794998978</v>
      </c>
      <c r="CT75" s="535"/>
      <c r="CU75" s="293"/>
      <c r="CV75" s="299"/>
    </row>
    <row r="76" spans="1:100" x14ac:dyDescent="0.2">
      <c r="A76" s="227"/>
      <c r="B76" s="83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58">
        <v>688.74769452449561</v>
      </c>
      <c r="AD76" s="758">
        <v>626.13717579250726</v>
      </c>
      <c r="AE76" s="758">
        <v>567.09205202312148</v>
      </c>
      <c r="AF76" s="758">
        <v>561.23869565217387</v>
      </c>
      <c r="AG76" s="758">
        <v>232.92119013062413</v>
      </c>
      <c r="AH76" s="758">
        <v>150.57576197387522</v>
      </c>
      <c r="AI76" s="758">
        <v>259.3228197674419</v>
      </c>
      <c r="AJ76" s="758">
        <v>239.15240174672488</v>
      </c>
      <c r="AK76" s="758">
        <v>325.52416302765641</v>
      </c>
      <c r="AL76" s="758">
        <v>448.84745269286759</v>
      </c>
      <c r="AM76" s="758">
        <v>500.26390101892275</v>
      </c>
      <c r="AN76" s="758">
        <v>735.72565597667642</v>
      </c>
      <c r="AO76" s="758">
        <v>989.24052478134092</v>
      </c>
      <c r="AP76" s="758">
        <v>725.91895043731779</v>
      </c>
      <c r="AQ76" s="758">
        <v>743.83002915451868</v>
      </c>
      <c r="AR76" s="758">
        <v>796.0211370262391</v>
      </c>
      <c r="AS76" s="758">
        <v>608.88862973760934</v>
      </c>
      <c r="AT76" s="758">
        <v>548.46545189504377</v>
      </c>
      <c r="AU76" s="459">
        <v>580.49241982507294</v>
      </c>
      <c r="AV76" s="759">
        <v>396.40291545189496</v>
      </c>
      <c r="AW76" s="758">
        <v>564.58731778425647</v>
      </c>
      <c r="AX76" s="758">
        <v>572.35306122448981</v>
      </c>
      <c r="AY76" s="758">
        <v>488.63979591836733</v>
      </c>
      <c r="AZ76" s="758">
        <v>677.245189504373</v>
      </c>
      <c r="BA76" s="758">
        <v>1376.2438775510202</v>
      </c>
      <c r="BB76" s="758">
        <v>1160.2274052478133</v>
      </c>
      <c r="BC76" s="758">
        <v>917.11399416909603</v>
      </c>
      <c r="BD76" s="758">
        <v>716.95495626822151</v>
      </c>
      <c r="BE76" s="758">
        <v>554.2532069970847</v>
      </c>
      <c r="BF76" s="758">
        <v>472.04183673469385</v>
      </c>
      <c r="BG76" s="758">
        <v>597.13921282798822</v>
      </c>
      <c r="BH76" s="758">
        <v>426.84008746355693</v>
      </c>
      <c r="BI76" s="758">
        <v>646.52668859719847</v>
      </c>
      <c r="BJ76" s="759">
        <v>471.75174927113704</v>
      </c>
      <c r="BK76" s="758">
        <v>448.43790087463555</v>
      </c>
      <c r="BL76" s="760">
        <v>330.46268221574343</v>
      </c>
      <c r="BM76" s="758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4">
        <v>291.60510204081623</v>
      </c>
      <c r="BV76" s="504">
        <v>394.02026239067067</v>
      </c>
      <c r="BW76" s="504">
        <v>752.83177842565601</v>
      </c>
      <c r="BX76" s="504">
        <v>629.59970845481018</v>
      </c>
      <c r="BY76" s="459">
        <v>1188.3376533993569</v>
      </c>
      <c r="BZ76" s="504">
        <v>724.15338714002007</v>
      </c>
      <c r="CA76" s="504">
        <v>527.95096608249173</v>
      </c>
      <c r="CB76" s="459">
        <v>198.51966943869249</v>
      </c>
      <c r="CC76" s="504">
        <v>214.48507352000047</v>
      </c>
      <c r="CD76" s="504">
        <v>495.66743216691066</v>
      </c>
      <c r="CE76" s="459">
        <v>779.76760218580114</v>
      </c>
      <c r="CF76" s="459">
        <v>676.259449470596</v>
      </c>
      <c r="CG76" s="459">
        <v>878.83049287449398</v>
      </c>
      <c r="CH76" s="459">
        <v>1271.7230209523641</v>
      </c>
      <c r="CI76" s="459">
        <v>1565.6587965458993</v>
      </c>
      <c r="CJ76" s="459">
        <v>1633.8306901907774</v>
      </c>
      <c r="CK76" s="459">
        <v>2063.2928562564171</v>
      </c>
      <c r="CL76" s="468">
        <v>1777.5416385447238</v>
      </c>
      <c r="CM76" s="740">
        <v>1780.6418689642956</v>
      </c>
      <c r="CN76" s="468">
        <v>1720.5782209424201</v>
      </c>
      <c r="CO76" s="468">
        <v>1728.4825700260881</v>
      </c>
      <c r="CP76" s="468">
        <v>1823.9475278897671</v>
      </c>
      <c r="CQ76" s="504">
        <v>1819.3839778311587</v>
      </c>
      <c r="CR76" s="383">
        <f t="shared" si="22"/>
        <v>41.842339286434935</v>
      </c>
      <c r="CS76" s="536">
        <f t="shared" si="23"/>
        <v>2.3539442553194512</v>
      </c>
      <c r="CT76" s="535"/>
      <c r="CU76" s="293"/>
      <c r="CV76" s="299"/>
    </row>
    <row r="77" spans="1:100" x14ac:dyDescent="0.2">
      <c r="A77" s="227"/>
      <c r="B77" s="83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58">
        <v>47.814121037463998</v>
      </c>
      <c r="AD77" s="758">
        <v>287.94207492795385</v>
      </c>
      <c r="AE77" s="758">
        <v>278.20144508670518</v>
      </c>
      <c r="AF77" s="758">
        <v>292.08333333333326</v>
      </c>
      <c r="AG77" s="758">
        <v>219.30899854862116</v>
      </c>
      <c r="AH77" s="758">
        <v>136.30914368650218</v>
      </c>
      <c r="AI77" s="758">
        <v>146.37470930232558</v>
      </c>
      <c r="AJ77" s="758">
        <v>97.96142649199416</v>
      </c>
      <c r="AK77" s="758">
        <v>135.61790393013095</v>
      </c>
      <c r="AL77" s="758">
        <v>198.73347889374102</v>
      </c>
      <c r="AM77" s="758">
        <v>240.89286754002921</v>
      </c>
      <c r="AN77" s="758">
        <v>295.36195335276966</v>
      </c>
      <c r="AO77" s="758">
        <v>290.27186588921285</v>
      </c>
      <c r="AP77" s="758">
        <v>315.05772594752193</v>
      </c>
      <c r="AQ77" s="758">
        <v>293.36064139941703</v>
      </c>
      <c r="AR77" s="758">
        <v>378.34999999999997</v>
      </c>
      <c r="AS77" s="758">
        <v>264.25262390670554</v>
      </c>
      <c r="AT77" s="758">
        <v>127.25320699708446</v>
      </c>
      <c r="AU77" s="459">
        <v>92.281486880466531</v>
      </c>
      <c r="AV77" s="759">
        <v>155.9167638483965</v>
      </c>
      <c r="AW77" s="758">
        <v>128.81370262390675</v>
      </c>
      <c r="AX77" s="758">
        <v>333.9848396501456</v>
      </c>
      <c r="AY77" s="758">
        <v>302.2924198250729</v>
      </c>
      <c r="AZ77" s="758">
        <v>377.25830903790086</v>
      </c>
      <c r="BA77" s="758">
        <v>236.52842565597675</v>
      </c>
      <c r="BB77" s="758">
        <v>234.25364431486881</v>
      </c>
      <c r="BC77" s="758">
        <v>310.58148688046634</v>
      </c>
      <c r="BD77" s="758">
        <v>304.17755102040815</v>
      </c>
      <c r="BE77" s="758">
        <v>292.85131195335271</v>
      </c>
      <c r="BF77" s="758">
        <v>262.64008746355677</v>
      </c>
      <c r="BG77" s="758">
        <v>324.26195335276964</v>
      </c>
      <c r="BH77" s="758">
        <v>318.41326530612236</v>
      </c>
      <c r="BI77" s="758">
        <v>272.31885587822165</v>
      </c>
      <c r="BJ77" s="759">
        <v>239.79854227405241</v>
      </c>
      <c r="BK77" s="758">
        <v>271.37288629737606</v>
      </c>
      <c r="BL77" s="760">
        <v>310.32201166180761</v>
      </c>
      <c r="BM77" s="758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4">
        <v>92.935422740524885</v>
      </c>
      <c r="BV77" s="504">
        <v>79.706705539358666</v>
      </c>
      <c r="BW77" s="504">
        <v>113.9606413994169</v>
      </c>
      <c r="BX77" s="504">
        <v>173.06865889212824</v>
      </c>
      <c r="BY77" s="459">
        <v>220.79789518573196</v>
      </c>
      <c r="BZ77" s="504">
        <v>315.1693755955568</v>
      </c>
      <c r="CA77" s="504">
        <v>429.971752871901</v>
      </c>
      <c r="CB77" s="459">
        <v>467.53065003700283</v>
      </c>
      <c r="CC77" s="504">
        <v>393.8156772281398</v>
      </c>
      <c r="CD77" s="459">
        <v>358.98807357788314</v>
      </c>
      <c r="CE77" s="459">
        <v>409.32624234851897</v>
      </c>
      <c r="CF77" s="459">
        <v>446.9056694384663</v>
      </c>
      <c r="CG77" s="459">
        <v>297.61228386837894</v>
      </c>
      <c r="CH77" s="459">
        <v>381.28979165717777</v>
      </c>
      <c r="CI77" s="459">
        <v>312.73656535711359</v>
      </c>
      <c r="CJ77" s="459">
        <v>370.18845057780743</v>
      </c>
      <c r="CK77" s="459">
        <v>346.82122059365616</v>
      </c>
      <c r="CL77" s="468">
        <v>362.33687198419244</v>
      </c>
      <c r="CM77" s="740">
        <v>358.176567945866</v>
      </c>
      <c r="CN77" s="468">
        <v>249.83194956748682</v>
      </c>
      <c r="CO77" s="468">
        <v>291.52795793170276</v>
      </c>
      <c r="CP77" s="468">
        <v>297.18981437341688</v>
      </c>
      <c r="CQ77" s="504">
        <v>300.71416129251281</v>
      </c>
      <c r="CR77" s="383">
        <f t="shared" si="22"/>
        <v>-61.622710691679629</v>
      </c>
      <c r="CS77" s="536">
        <f t="shared" si="23"/>
        <v>-17.007021767955209</v>
      </c>
      <c r="CT77" s="535"/>
      <c r="CU77" s="293"/>
      <c r="CV77" s="299"/>
    </row>
    <row r="78" spans="1:100" ht="12.75" hidden="1" customHeight="1" outlineLevel="1" x14ac:dyDescent="0.2">
      <c r="A78" s="227"/>
      <c r="B78" s="833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1">
        <v>0</v>
      </c>
      <c r="N78" s="365">
        <v>0</v>
      </c>
      <c r="O78" s="365">
        <v>0</v>
      </c>
      <c r="P78" s="411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1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1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5">
        <v>0</v>
      </c>
      <c r="BV78" s="505">
        <v>0</v>
      </c>
      <c r="BW78" s="505">
        <v>0</v>
      </c>
      <c r="BX78" s="505">
        <v>0</v>
      </c>
      <c r="BY78" s="474">
        <v>0</v>
      </c>
      <c r="BZ78" s="505">
        <v>0</v>
      </c>
      <c r="CA78" s="505">
        <v>0</v>
      </c>
      <c r="CB78" s="474">
        <v>0</v>
      </c>
      <c r="CC78" s="505">
        <v>0</v>
      </c>
      <c r="CD78" s="474">
        <v>0</v>
      </c>
      <c r="CE78" s="474">
        <v>0</v>
      </c>
      <c r="CF78" s="474">
        <v>0</v>
      </c>
      <c r="CG78" s="474">
        <v>0</v>
      </c>
      <c r="CH78" s="474">
        <v>0</v>
      </c>
      <c r="CI78" s="474">
        <v>0</v>
      </c>
      <c r="CJ78" s="474">
        <v>0</v>
      </c>
      <c r="CK78" s="474">
        <v>0</v>
      </c>
      <c r="CL78" s="473">
        <v>0</v>
      </c>
      <c r="CM78" s="741">
        <v>0</v>
      </c>
      <c r="CN78" s="473">
        <v>0</v>
      </c>
      <c r="CO78" s="473">
        <v>0</v>
      </c>
      <c r="CP78" s="473">
        <v>0</v>
      </c>
      <c r="CQ78" s="505">
        <v>0</v>
      </c>
      <c r="CR78" s="383"/>
      <c r="CS78" s="536">
        <v>0</v>
      </c>
      <c r="CT78" s="535"/>
      <c r="CU78" s="293"/>
      <c r="CV78" s="299"/>
    </row>
    <row r="79" spans="1:100" collapsed="1" x14ac:dyDescent="0.2">
      <c r="A79" s="227"/>
      <c r="B79" s="833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4">
        <v>13573.114459377099</v>
      </c>
      <c r="BV79" s="504">
        <v>13712.944790404583</v>
      </c>
      <c r="BW79" s="504">
        <v>13878.649407011209</v>
      </c>
      <c r="BX79" s="504">
        <v>14119.261717762945</v>
      </c>
      <c r="BY79" s="459">
        <v>14338.594124317628</v>
      </c>
      <c r="BZ79" s="504">
        <v>14312.482573794307</v>
      </c>
      <c r="CA79" s="459">
        <v>14405.718480896328</v>
      </c>
      <c r="CB79" s="459">
        <v>14588.720039625277</v>
      </c>
      <c r="CC79" s="504">
        <v>14901.514216816546</v>
      </c>
      <c r="CD79" s="459">
        <v>15162.984117753162</v>
      </c>
      <c r="CE79" s="459">
        <v>15366.360120591351</v>
      </c>
      <c r="CF79" s="459">
        <v>15588.703330523635</v>
      </c>
      <c r="CG79" s="459">
        <v>15806.62720721314</v>
      </c>
      <c r="CH79" s="459">
        <v>15989.826094414291</v>
      </c>
      <c r="CI79" s="459">
        <v>16252.661038705641</v>
      </c>
      <c r="CJ79" s="459">
        <v>16490.254496063491</v>
      </c>
      <c r="CK79" s="459">
        <v>16485.481595397301</v>
      </c>
      <c r="CL79" s="468">
        <v>16514.052327009555</v>
      </c>
      <c r="CM79" s="740">
        <v>16565.090482486226</v>
      </c>
      <c r="CN79" s="468">
        <v>16547.7889513011</v>
      </c>
      <c r="CO79" s="468">
        <v>16560.180247193224</v>
      </c>
      <c r="CP79" s="468">
        <v>16594.645861468733</v>
      </c>
      <c r="CQ79" s="468">
        <v>16599.534139508098</v>
      </c>
      <c r="CR79" s="383">
        <f>+CQ79-CL79</f>
        <v>85.48181249854315</v>
      </c>
      <c r="CS79" s="536">
        <f>(+(CQ79/CL79-1))*100</f>
        <v>0.51763074747397386</v>
      </c>
      <c r="CT79" s="535"/>
      <c r="CU79" s="293"/>
      <c r="CV79" s="299"/>
    </row>
    <row r="80" spans="1:100" ht="12.75" hidden="1" customHeight="1" x14ac:dyDescent="0.2">
      <c r="A80" s="227"/>
      <c r="B80" s="83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60">
        <v>14356.693545617414</v>
      </c>
      <c r="BZ80" s="624"/>
      <c r="CA80" s="735">
        <v>14382.203768626488</v>
      </c>
      <c r="CB80" s="735"/>
      <c r="CC80" s="624"/>
      <c r="CD80" s="735"/>
      <c r="CE80" s="735"/>
      <c r="CF80" s="735"/>
      <c r="CG80" s="735"/>
      <c r="CH80" s="735">
        <v>14355.068793996428</v>
      </c>
      <c r="CI80" s="735"/>
      <c r="CJ80" s="735"/>
      <c r="CK80" s="735"/>
      <c r="CL80" s="469"/>
      <c r="CM80" s="742"/>
      <c r="CN80" s="532"/>
      <c r="CO80" s="532">
        <v>14355.068793996428</v>
      </c>
      <c r="CP80" s="532">
        <v>14355.068793996428</v>
      </c>
      <c r="CQ80" s="624"/>
      <c r="CR80" s="383">
        <f>+(CQ80-CL80)*100</f>
        <v>0</v>
      </c>
      <c r="CS80" s="536" t="s">
        <v>3</v>
      </c>
      <c r="CT80" s="535"/>
      <c r="CU80" s="293"/>
      <c r="CV80" s="299"/>
    </row>
    <row r="81" spans="1:100" x14ac:dyDescent="0.2">
      <c r="A81" s="227"/>
      <c r="B81" s="833"/>
      <c r="C81" s="19"/>
      <c r="D81" s="497" t="s">
        <v>191</v>
      </c>
      <c r="E81" s="609">
        <v>33.923918785321</v>
      </c>
      <c r="F81" s="610">
        <v>33.200648490561299</v>
      </c>
      <c r="G81" s="609">
        <v>32.3658133668266</v>
      </c>
      <c r="H81" s="609">
        <v>31.296237712804501</v>
      </c>
      <c r="I81" s="609">
        <v>30.640906479623901</v>
      </c>
      <c r="J81" s="609">
        <v>29.846292770951798</v>
      </c>
      <c r="K81" s="609">
        <v>30.0274606107347</v>
      </c>
      <c r="L81" s="609">
        <v>30.400688911449102</v>
      </c>
      <c r="M81" s="611">
        <v>31.2549151656142</v>
      </c>
      <c r="N81" s="609">
        <v>32.938494747107796</v>
      </c>
      <c r="O81" s="609">
        <v>34.672105151715201</v>
      </c>
      <c r="P81" s="612">
        <v>36.344614051327603</v>
      </c>
      <c r="Q81" s="609">
        <v>38.731167458055801</v>
      </c>
      <c r="R81" s="609">
        <v>40.108609650023197</v>
      </c>
      <c r="S81" s="613">
        <v>41.329034059016699</v>
      </c>
      <c r="T81" s="613">
        <v>42.449927673480801</v>
      </c>
      <c r="U81" s="613">
        <v>43.673647138997801</v>
      </c>
      <c r="V81" s="613">
        <v>44.9076327201387</v>
      </c>
      <c r="W81" s="613">
        <v>46.450800215728002</v>
      </c>
      <c r="X81" s="613">
        <v>48.459791889126102</v>
      </c>
      <c r="Y81" s="613">
        <v>50.105979499431697</v>
      </c>
      <c r="Z81" s="613">
        <v>51.793221338267301</v>
      </c>
      <c r="AA81" s="613">
        <v>53.542842879098302</v>
      </c>
      <c r="AB81" s="613">
        <v>55.312777993857203</v>
      </c>
      <c r="AC81" s="613">
        <v>56.3840052807194</v>
      </c>
      <c r="AD81" s="613">
        <v>57.4670226386949</v>
      </c>
      <c r="AE81" s="613">
        <v>58.532804094332697</v>
      </c>
      <c r="AF81" s="613">
        <v>59.910809444690003</v>
      </c>
      <c r="AG81" s="613">
        <v>60.906049597635501</v>
      </c>
      <c r="AH81" s="613">
        <v>61.533134037814499</v>
      </c>
      <c r="AI81" s="613">
        <v>62.708881410811301</v>
      </c>
      <c r="AJ81" s="613">
        <v>63.880107008626503</v>
      </c>
      <c r="AK81" s="613">
        <v>65.164866167848103</v>
      </c>
      <c r="AL81" s="613">
        <v>66.354198848628897</v>
      </c>
      <c r="AM81" s="613">
        <v>67.391996078884503</v>
      </c>
      <c r="AN81" s="614">
        <v>68.372858221029105</v>
      </c>
      <c r="AO81" s="613">
        <v>69.520683950960205</v>
      </c>
      <c r="AP81" s="613">
        <v>70.125348212986907</v>
      </c>
      <c r="AQ81" s="613">
        <v>70.851488082794603</v>
      </c>
      <c r="AR81" s="613">
        <v>71.791864465935902</v>
      </c>
      <c r="AS81" s="613">
        <v>72.156338900097097</v>
      </c>
      <c r="AT81" s="613">
        <v>73.140838662313399</v>
      </c>
      <c r="AU81" s="615">
        <v>74.168600453948201</v>
      </c>
      <c r="AV81" s="616">
        <v>75.323680214256697</v>
      </c>
      <c r="AW81" s="613">
        <v>76.352468803890702</v>
      </c>
      <c r="AX81" s="613">
        <v>77.3011459522357</v>
      </c>
      <c r="AY81" s="613">
        <v>78.351263889421404</v>
      </c>
      <c r="AZ81" s="613">
        <v>79.226915842217295</v>
      </c>
      <c r="BA81" s="613">
        <v>80.011224230787604</v>
      </c>
      <c r="BB81" s="613">
        <v>80.5815066680901</v>
      </c>
      <c r="BC81" s="613">
        <v>81.264309180162414</v>
      </c>
      <c r="BD81" s="613">
        <v>81.916084516792125</v>
      </c>
      <c r="BE81" s="613">
        <v>82.787649896932265</v>
      </c>
      <c r="BF81" s="613">
        <v>83.592013446293109</v>
      </c>
      <c r="BG81" s="613">
        <v>84.260859902898915</v>
      </c>
      <c r="BH81" s="613">
        <v>84.816080056027161</v>
      </c>
      <c r="BI81" s="613">
        <v>85.39383837534146</v>
      </c>
      <c r="BJ81" s="616">
        <v>85.882031127596861</v>
      </c>
      <c r="BK81" s="613">
        <v>86.519864098941341</v>
      </c>
      <c r="BL81" s="617">
        <v>87.060755190251697</v>
      </c>
      <c r="BM81" s="613">
        <v>87.611227558077658</v>
      </c>
      <c r="BN81" s="618">
        <v>88.028500760176001</v>
      </c>
      <c r="BO81" s="618">
        <v>88.352125637626941</v>
      </c>
      <c r="BP81" s="618">
        <v>88.833230097317028</v>
      </c>
      <c r="BQ81" s="618">
        <v>89.375880998251347</v>
      </c>
      <c r="BR81" s="618">
        <v>89.763733341557796</v>
      </c>
      <c r="BS81" s="619">
        <v>90.119374857428809</v>
      </c>
      <c r="BT81" s="618">
        <v>90.541176245161381</v>
      </c>
      <c r="BU81" s="620">
        <v>91.053132054846813</v>
      </c>
      <c r="BV81" s="620">
        <v>91.422384260821516</v>
      </c>
      <c r="BW81" s="620">
        <v>91.661444595219876</v>
      </c>
      <c r="BX81" s="620">
        <v>91.930801349358575</v>
      </c>
      <c r="BY81" s="618">
        <v>92.300000000000011</v>
      </c>
      <c r="BZ81" s="620">
        <v>92.37629948815453</v>
      </c>
      <c r="CA81" s="618">
        <v>92.497043282089834</v>
      </c>
      <c r="CB81" s="618">
        <v>92.823035009211395</v>
      </c>
      <c r="CC81" s="620">
        <v>93.163894536522278</v>
      </c>
      <c r="CD81" s="618">
        <v>93.448235157029117</v>
      </c>
      <c r="CE81" s="618">
        <v>93.737877461533884</v>
      </c>
      <c r="CF81" s="618">
        <v>94.048515289213313</v>
      </c>
      <c r="CG81" s="618">
        <v>94.285164837224315</v>
      </c>
      <c r="CH81" s="618">
        <v>94.52625462464222</v>
      </c>
      <c r="CI81" s="618">
        <v>94.787380557774384</v>
      </c>
      <c r="CJ81" s="618">
        <v>95.01156887525741</v>
      </c>
      <c r="CK81" s="618">
        <v>95.041055386882007</v>
      </c>
      <c r="CL81" s="619">
        <v>95.08926912443701</v>
      </c>
      <c r="CM81" s="743">
        <v>95.092829380361906</v>
      </c>
      <c r="CN81" s="619">
        <v>95.098548327111999</v>
      </c>
      <c r="CO81" s="619">
        <v>95.107808996648203</v>
      </c>
      <c r="CP81" s="619">
        <v>95.123135577029601</v>
      </c>
      <c r="CQ81" s="619">
        <v>95.130455133980803</v>
      </c>
      <c r="CR81" s="383">
        <f>+CQ81-CL81</f>
        <v>4.1186009543793034E-2</v>
      </c>
      <c r="CS81" s="536"/>
      <c r="CT81" s="535"/>
      <c r="CU81" s="293"/>
      <c r="CV81" s="299"/>
    </row>
    <row r="82" spans="1:100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412"/>
      <c r="CD82" s="412"/>
      <c r="CE82" s="207"/>
      <c r="CF82" s="207"/>
      <c r="CG82" s="207"/>
      <c r="CH82" s="207"/>
      <c r="CI82" s="207"/>
      <c r="CJ82" s="207"/>
      <c r="CK82" s="207"/>
      <c r="CL82" s="783"/>
      <c r="CM82" s="395"/>
      <c r="CN82" s="357"/>
      <c r="CO82" s="357"/>
      <c r="CP82" s="357"/>
      <c r="CQ82" s="412"/>
      <c r="CR82" s="633"/>
      <c r="CS82" s="542"/>
      <c r="CT82" s="535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4">+J84+0.1</f>
        <v>7.0699999999999994</v>
      </c>
      <c r="K83" s="138">
        <f t="shared" si="24"/>
        <v>7.0699999999999994</v>
      </c>
      <c r="L83" s="131">
        <f t="shared" si="24"/>
        <v>7.0699999999999994</v>
      </c>
      <c r="M83" s="132">
        <f t="shared" si="24"/>
        <v>7.0699999999999994</v>
      </c>
      <c r="N83" s="138">
        <f t="shared" si="24"/>
        <v>7.0699999999999994</v>
      </c>
      <c r="O83" s="138">
        <f t="shared" si="24"/>
        <v>7.0699999999999994</v>
      </c>
      <c r="P83" s="179">
        <v>7.07</v>
      </c>
      <c r="Q83" s="138">
        <f t="shared" ref="Q83:Y83" si="25">+Q84+0.1</f>
        <v>7.0699999999999994</v>
      </c>
      <c r="R83" s="138">
        <f t="shared" si="25"/>
        <v>7.0699999999999994</v>
      </c>
      <c r="S83" s="199">
        <f t="shared" si="25"/>
        <v>7.0699999999999994</v>
      </c>
      <c r="T83" s="199">
        <f t="shared" si="25"/>
        <v>7.0699999999999994</v>
      </c>
      <c r="U83" s="199">
        <f t="shared" si="25"/>
        <v>7.0699999999999994</v>
      </c>
      <c r="V83" s="199">
        <f t="shared" si="25"/>
        <v>7.0699999999999994</v>
      </c>
      <c r="W83" s="199">
        <f t="shared" si="25"/>
        <v>7.0699999999999994</v>
      </c>
      <c r="X83" s="199">
        <f t="shared" si="25"/>
        <v>7.0699999999999994</v>
      </c>
      <c r="Y83" s="199">
        <f t="shared" si="25"/>
        <v>7.0699999999999994</v>
      </c>
      <c r="Z83" s="199">
        <f t="shared" ref="Z83:AH83" si="26">+Z84+0.1</f>
        <v>7.0699999999999994</v>
      </c>
      <c r="AA83" s="199">
        <f t="shared" si="26"/>
        <v>7.0699999999999994</v>
      </c>
      <c r="AB83" s="199">
        <f t="shared" si="26"/>
        <v>7.06</v>
      </c>
      <c r="AC83" s="199">
        <f t="shared" si="26"/>
        <v>7.04</v>
      </c>
      <c r="AD83" s="199">
        <f t="shared" si="26"/>
        <v>7.04</v>
      </c>
      <c r="AE83" s="199">
        <f t="shared" si="26"/>
        <v>7.02</v>
      </c>
      <c r="AF83" s="199">
        <f t="shared" si="26"/>
        <v>7</v>
      </c>
      <c r="AG83" s="199">
        <f t="shared" si="26"/>
        <v>6.9899999999999993</v>
      </c>
      <c r="AH83" s="199">
        <f t="shared" si="26"/>
        <v>6.9899999999999993</v>
      </c>
      <c r="AI83" s="199">
        <f t="shared" ref="AI83:CP83" si="27">+AI84+0.1</f>
        <v>6.9799999999999995</v>
      </c>
      <c r="AJ83" s="199">
        <f t="shared" si="27"/>
        <v>6.97</v>
      </c>
      <c r="AK83" s="199">
        <v>6.97</v>
      </c>
      <c r="AL83" s="199">
        <f t="shared" si="27"/>
        <v>6.97</v>
      </c>
      <c r="AM83" s="199">
        <f t="shared" si="27"/>
        <v>6.97</v>
      </c>
      <c r="AN83" s="199">
        <f t="shared" si="27"/>
        <v>6.96</v>
      </c>
      <c r="AO83" s="199">
        <f t="shared" si="27"/>
        <v>6.96</v>
      </c>
      <c r="AP83" s="199">
        <f t="shared" si="27"/>
        <v>6.96</v>
      </c>
      <c r="AQ83" s="199">
        <f t="shared" si="27"/>
        <v>6.96</v>
      </c>
      <c r="AR83" s="199">
        <f t="shared" si="27"/>
        <v>6.96</v>
      </c>
      <c r="AS83" s="199">
        <f t="shared" si="27"/>
        <v>6.96</v>
      </c>
      <c r="AT83" s="199">
        <f t="shared" si="27"/>
        <v>6.96</v>
      </c>
      <c r="AU83" s="367">
        <f>+AU84+0.1</f>
        <v>6.96</v>
      </c>
      <c r="AV83" s="396">
        <f t="shared" si="27"/>
        <v>6.96</v>
      </c>
      <c r="AW83" s="199">
        <f>+AW84+0.1</f>
        <v>6.96</v>
      </c>
      <c r="AX83" s="199">
        <f>+AX84+0.1</f>
        <v>6.96</v>
      </c>
      <c r="AY83" s="199">
        <f t="shared" si="27"/>
        <v>6.96</v>
      </c>
      <c r="AZ83" s="199">
        <f t="shared" si="27"/>
        <v>6.96</v>
      </c>
      <c r="BA83" s="199">
        <f t="shared" si="27"/>
        <v>6.96</v>
      </c>
      <c r="BB83" s="199">
        <f t="shared" si="27"/>
        <v>6.96</v>
      </c>
      <c r="BC83" s="199">
        <f t="shared" si="27"/>
        <v>6.96</v>
      </c>
      <c r="BD83" s="199">
        <f t="shared" si="27"/>
        <v>6.96</v>
      </c>
      <c r="BE83" s="199">
        <f t="shared" si="27"/>
        <v>6.96</v>
      </c>
      <c r="BF83" s="199">
        <f>+BF84+0.1</f>
        <v>6.96</v>
      </c>
      <c r="BG83" s="199">
        <f>+BG84+0.1</f>
        <v>6.96</v>
      </c>
      <c r="BH83" s="199">
        <f t="shared" si="27"/>
        <v>6.96</v>
      </c>
      <c r="BI83" s="199">
        <f>+BI84+0.1</f>
        <v>6.96</v>
      </c>
      <c r="BJ83" s="199">
        <f>+BJ84+0.1</f>
        <v>6.96</v>
      </c>
      <c r="BK83" s="199">
        <f t="shared" si="27"/>
        <v>6.96</v>
      </c>
      <c r="BL83" s="457">
        <f>+BL84+0.1</f>
        <v>6.96</v>
      </c>
      <c r="BM83" s="199">
        <f>+BM84+0.1</f>
        <v>6.96</v>
      </c>
      <c r="BN83" s="367">
        <f>+BN84+0.1</f>
        <v>6.96</v>
      </c>
      <c r="BO83" s="367">
        <f>+BO84+0.1</f>
        <v>6.96</v>
      </c>
      <c r="BP83" s="367">
        <f t="shared" si="27"/>
        <v>6.96</v>
      </c>
      <c r="BQ83" s="367">
        <f t="shared" si="27"/>
        <v>6.96</v>
      </c>
      <c r="BR83" s="367">
        <f>+BR84+0.1</f>
        <v>6.96</v>
      </c>
      <c r="BS83" s="465">
        <f t="shared" si="27"/>
        <v>6.96</v>
      </c>
      <c r="BT83" s="367">
        <f t="shared" si="27"/>
        <v>6.96</v>
      </c>
      <c r="BU83" s="466">
        <f>+BU84+0.1</f>
        <v>6.96</v>
      </c>
      <c r="BV83" s="466">
        <f t="shared" si="27"/>
        <v>6.96</v>
      </c>
      <c r="BW83" s="466">
        <f>+BW84+0.1</f>
        <v>6.96</v>
      </c>
      <c r="BX83" s="466">
        <f>+BX84+0.1</f>
        <v>6.96</v>
      </c>
      <c r="BY83" s="367">
        <f t="shared" si="27"/>
        <v>6.96</v>
      </c>
      <c r="BZ83" s="466">
        <f>+BZ84+0.1</f>
        <v>6.96</v>
      </c>
      <c r="CA83" s="367">
        <f>+CA84+0.1</f>
        <v>6.96</v>
      </c>
      <c r="CB83" s="367">
        <f>+CB84+0.1</f>
        <v>6.96</v>
      </c>
      <c r="CC83" s="466">
        <f t="shared" si="27"/>
        <v>6.96</v>
      </c>
      <c r="CD83" s="466">
        <f>+CD84+0.1</f>
        <v>6.96</v>
      </c>
      <c r="CE83" s="367">
        <f>+CE84+0.1</f>
        <v>6.96</v>
      </c>
      <c r="CF83" s="367">
        <f>+CF84+0.1</f>
        <v>6.96</v>
      </c>
      <c r="CG83" s="367">
        <f>+CG84+0.1</f>
        <v>6.96</v>
      </c>
      <c r="CH83" s="367">
        <f t="shared" si="27"/>
        <v>6.96</v>
      </c>
      <c r="CI83" s="367">
        <f t="shared" ref="CI83:CM83" si="28">+CI84+0.1</f>
        <v>6.96</v>
      </c>
      <c r="CJ83" s="367">
        <f>+CJ84+0.1</f>
        <v>6.96</v>
      </c>
      <c r="CK83" s="367">
        <f>+CK84+0.1</f>
        <v>6.96</v>
      </c>
      <c r="CL83" s="465">
        <v>6.96</v>
      </c>
      <c r="CM83" s="809">
        <f t="shared" si="28"/>
        <v>6.96</v>
      </c>
      <c r="CN83" s="810">
        <f>+CN84+0.1</f>
        <v>6.96</v>
      </c>
      <c r="CO83" s="810">
        <f t="shared" si="27"/>
        <v>6.96</v>
      </c>
      <c r="CP83" s="810">
        <f t="shared" si="27"/>
        <v>6.96</v>
      </c>
      <c r="CQ83" s="811">
        <f>+CQ84+0.1</f>
        <v>6.96</v>
      </c>
      <c r="CR83" s="383">
        <f>+CQ83-CL83</f>
        <v>0</v>
      </c>
      <c r="CS83" s="536">
        <f>(+(CQ83/CL83-1))*100</f>
        <v>0</v>
      </c>
      <c r="CT83" s="535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465">
        <v>6.86</v>
      </c>
      <c r="CM84" s="809">
        <v>6.86</v>
      </c>
      <c r="CN84" s="810">
        <v>6.86</v>
      </c>
      <c r="CO84" s="810">
        <v>6.86</v>
      </c>
      <c r="CP84" s="810">
        <v>6.86</v>
      </c>
      <c r="CQ84" s="811">
        <v>6.86</v>
      </c>
      <c r="CR84" s="383">
        <f>+CQ84-CL84</f>
        <v>0</v>
      </c>
      <c r="CS84" s="536">
        <f>(+(CQ84/CL84-1))*100</f>
        <v>0</v>
      </c>
      <c r="CT84" s="535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172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700">
        <v>6.9329105952557235</v>
      </c>
      <c r="BT85" s="571">
        <v>6.923299584910457</v>
      </c>
      <c r="BU85" s="701">
        <v>6.9388174267416574</v>
      </c>
      <c r="BV85" s="701">
        <v>6.9425838060680753</v>
      </c>
      <c r="BW85" s="701">
        <v>6.9291126641763778</v>
      </c>
      <c r="BX85" s="701">
        <v>6.9369757116377269</v>
      </c>
      <c r="BY85" s="571">
        <v>6.9310051430643824</v>
      </c>
      <c r="BZ85" s="701">
        <v>6.9450793236225152</v>
      </c>
      <c r="CA85" s="571">
        <v>6.9385845837903268</v>
      </c>
      <c r="CB85" s="571">
        <v>6.946287855738011</v>
      </c>
      <c r="CC85" s="701">
        <v>6.9494886270206653</v>
      </c>
      <c r="CD85" s="701">
        <v>6.9402513052254724</v>
      </c>
      <c r="CE85" s="571">
        <v>6.9428154037001075</v>
      </c>
      <c r="CF85" s="701">
        <v>6.9409999553644877</v>
      </c>
      <c r="CG85" s="571">
        <v>6.9428154037001075</v>
      </c>
      <c r="CH85" s="571">
        <v>6.9557134337683468</v>
      </c>
      <c r="CI85" s="571">
        <v>6.9449820919596181</v>
      </c>
      <c r="CJ85" s="571">
        <v>6.9428154037001075</v>
      </c>
      <c r="CK85" s="571">
        <v>6.9465140022181657</v>
      </c>
      <c r="CL85" s="700">
        <v>6.9525585824010019</v>
      </c>
      <c r="CM85" s="702">
        <v>6.9645376285686158</v>
      </c>
      <c r="CN85" s="700">
        <v>6.9428154037001075</v>
      </c>
      <c r="CO85" s="700">
        <v>6.9609946018174256</v>
      </c>
      <c r="CP85" s="700">
        <v>6.9543855843810807</v>
      </c>
      <c r="CQ85" s="701">
        <v>6.9455657694494857</v>
      </c>
      <c r="CR85" s="383">
        <f>+CQ85-CL85</f>
        <v>-6.9928129515162141E-3</v>
      </c>
      <c r="CS85" s="536">
        <f>(+(CQ85/CL85-1))*100</f>
        <v>-0.1005789864067741</v>
      </c>
      <c r="CT85" s="535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702">
        <v>76.486865682270334</v>
      </c>
      <c r="BT86" s="702">
        <v>75.582931822692672</v>
      </c>
      <c r="BU86" s="702">
        <v>75.406303867058398</v>
      </c>
      <c r="BV86" s="702">
        <v>73.797313678607338</v>
      </c>
      <c r="BW86" s="702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67.368721068008909</v>
      </c>
      <c r="CB86" s="571">
        <v>66.734295239977158</v>
      </c>
      <c r="CC86" s="571">
        <v>68.708755127107437</v>
      </c>
      <c r="CD86" s="571">
        <v>67.478300328029576</v>
      </c>
      <c r="CE86" s="571">
        <v>67.488035200906111</v>
      </c>
      <c r="CF86" s="571">
        <v>65.367079472120679</v>
      </c>
      <c r="CG86" s="571">
        <v>64.34919211832468</v>
      </c>
      <c r="CH86" s="571">
        <v>63.466096656159124</v>
      </c>
      <c r="CI86" s="571">
        <v>63.810093857033259</v>
      </c>
      <c r="CJ86" s="571">
        <v>62.52249511034249</v>
      </c>
      <c r="CK86" s="770"/>
      <c r="CL86" s="784"/>
      <c r="CM86" s="744"/>
      <c r="CN86" s="360"/>
      <c r="CO86" s="360"/>
      <c r="CP86" s="360"/>
      <c r="CQ86" s="413"/>
      <c r="CR86" s="383"/>
      <c r="CS86" s="536"/>
      <c r="CT86" s="535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2.05484</v>
      </c>
      <c r="CE87" s="367">
        <v>2.0621800000000001</v>
      </c>
      <c r="CF87" s="466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2.0932400000000002</v>
      </c>
      <c r="CL87" s="465">
        <v>2.0948799999999999</v>
      </c>
      <c r="CM87" s="809">
        <v>2.0954799999999998</v>
      </c>
      <c r="CN87" s="810">
        <v>2.0956800000000002</v>
      </c>
      <c r="CO87" s="810">
        <v>2.0958800000000002</v>
      </c>
      <c r="CP87" s="810">
        <v>2.0960800000000002</v>
      </c>
      <c r="CQ87" s="811">
        <v>2.0962800000000001</v>
      </c>
      <c r="CR87" s="383">
        <f>+CQ87-CL87</f>
        <v>1.4000000000002899E-3</v>
      </c>
      <c r="CS87" s="536">
        <f>(+(CQ87/CL87-1))*100</f>
        <v>6.6829603605000898E-2</v>
      </c>
      <c r="CT87" s="535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5">
        <v>1.9587699999999999</v>
      </c>
      <c r="BT88" s="625">
        <v>1.96984</v>
      </c>
      <c r="BU88" s="62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770"/>
      <c r="CL88" s="784"/>
      <c r="CM88" s="744"/>
      <c r="CN88" s="360"/>
      <c r="CO88" s="360"/>
      <c r="CP88" s="360"/>
      <c r="CQ88" s="413"/>
      <c r="CR88" s="383"/>
      <c r="CS88" s="536"/>
      <c r="CT88" s="535"/>
      <c r="CU88" s="293"/>
      <c r="CV88" s="299"/>
    </row>
    <row r="89" spans="1:100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48"/>
      <c r="CA89" s="748"/>
      <c r="CB89" s="754"/>
      <c r="CC89" s="748"/>
      <c r="CD89" s="748"/>
      <c r="CE89" s="754"/>
      <c r="CF89" s="748"/>
      <c r="CG89" s="754"/>
      <c r="CH89" s="754"/>
      <c r="CI89" s="748"/>
      <c r="CJ89" s="772"/>
      <c r="CK89" s="772"/>
      <c r="CL89" s="819"/>
      <c r="CM89" s="726"/>
      <c r="CN89" s="726"/>
      <c r="CO89" s="726"/>
      <c r="CP89" s="726"/>
      <c r="CQ89" s="728"/>
      <c r="CR89" s="635"/>
      <c r="CS89" s="541"/>
      <c r="CT89" s="535"/>
      <c r="CU89" s="293"/>
      <c r="CV89" s="299"/>
    </row>
    <row r="90" spans="1:100" ht="12.75" customHeight="1" thickBot="1" x14ac:dyDescent="0.25">
      <c r="A90" s="227"/>
      <c r="B90" s="832"/>
      <c r="C90" s="510" t="s">
        <v>202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3">
        <v>1426.4871783246299</v>
      </c>
      <c r="T90" s="703">
        <v>1313.5691317478099</v>
      </c>
      <c r="U90" s="703">
        <v>1217.6286487852731</v>
      </c>
      <c r="V90" s="703">
        <v>1200.6609293973634</v>
      </c>
      <c r="W90" s="703">
        <v>1174.13426852981</v>
      </c>
      <c r="X90" s="703">
        <v>1160.0123212733804</v>
      </c>
      <c r="Y90" s="703">
        <v>1139.2728568514099</v>
      </c>
      <c r="Z90" s="703">
        <v>1171.4985403413771</v>
      </c>
      <c r="AA90" s="703">
        <v>1240.9675422822088</v>
      </c>
      <c r="AB90" s="703">
        <v>1285.3398867708572</v>
      </c>
      <c r="AC90" s="703">
        <v>1376.8596072671232</v>
      </c>
      <c r="AD90" s="703">
        <v>1433.97361712058</v>
      </c>
      <c r="AE90" s="703">
        <v>1557.9603883862101</v>
      </c>
      <c r="AF90" s="703">
        <v>1664.7113082131852</v>
      </c>
      <c r="AG90" s="703">
        <v>1743.4819432487</v>
      </c>
      <c r="AH90" s="703">
        <v>1773.46176688174</v>
      </c>
      <c r="AI90" s="703">
        <v>1725.1057158631743</v>
      </c>
      <c r="AJ90" s="703">
        <v>1708.0777684164207</v>
      </c>
      <c r="AK90" s="703">
        <v>1680.153236596776</v>
      </c>
      <c r="AL90" s="703">
        <v>1613.5253172162631</v>
      </c>
      <c r="AM90" s="703">
        <v>1636.2345867558206</v>
      </c>
      <c r="AN90" s="703">
        <v>1746.0190578484542</v>
      </c>
      <c r="AO90" s="703">
        <v>1753.5098226287823</v>
      </c>
      <c r="AP90" s="703">
        <v>1777.9204116783114</v>
      </c>
      <c r="AQ90" s="703">
        <v>1831.238894862362</v>
      </c>
      <c r="AR90" s="703">
        <v>1945.4783475067163</v>
      </c>
      <c r="AS90" s="703">
        <v>1958.0558461299781</v>
      </c>
      <c r="AT90" s="703">
        <v>2055.1927572301629</v>
      </c>
      <c r="AU90" s="704">
        <v>2040.3033494047559</v>
      </c>
      <c r="AV90" s="639">
        <v>2040.3060935943388</v>
      </c>
      <c r="AW90" s="703">
        <v>1905.9188932787445</v>
      </c>
      <c r="AX90" s="703">
        <v>1895.6577737063367</v>
      </c>
      <c r="AY90" s="703">
        <v>1853.6909301522635</v>
      </c>
      <c r="AZ90" s="703">
        <v>1740.9250719045256</v>
      </c>
      <c r="BA90" s="703">
        <v>1667.3870032862183</v>
      </c>
      <c r="BB90" s="703">
        <v>1694.3722699202838</v>
      </c>
      <c r="BC90" s="703">
        <v>1809.1685199271519</v>
      </c>
      <c r="BD90" s="703">
        <v>1995.0576966770086</v>
      </c>
      <c r="BE90" s="703">
        <v>2062.8285905382131</v>
      </c>
      <c r="BF90" s="703">
        <v>2030.7471590379007</v>
      </c>
      <c r="BG90" s="703">
        <v>2204.654570230352</v>
      </c>
      <c r="BH90" s="703">
        <v>2143.8695767494987</v>
      </c>
      <c r="BI90" s="703">
        <v>2055.04378799182</v>
      </c>
      <c r="BJ90" s="639">
        <v>2096.6119053940301</v>
      </c>
      <c r="BK90" s="703">
        <v>2263.5610102510245</v>
      </c>
      <c r="BL90" s="705">
        <v>2510.0158087947898</v>
      </c>
      <c r="BM90" s="703">
        <v>2638.2092113692756</v>
      </c>
      <c r="BN90" s="704">
        <v>3255.7414227474778</v>
      </c>
      <c r="BO90" s="704">
        <v>3306.3978934470597</v>
      </c>
      <c r="BP90" s="704">
        <v>3288.8991062319092</v>
      </c>
      <c r="BQ90" s="704">
        <v>3310.337264067382</v>
      </c>
      <c r="BR90" s="704">
        <v>3279.8307972008965</v>
      </c>
      <c r="BS90" s="706">
        <v>3385.728294253629</v>
      </c>
      <c r="BT90" s="704">
        <v>3412.3509669397331</v>
      </c>
      <c r="BU90" s="707">
        <v>3349.7966418280535</v>
      </c>
      <c r="BV90" s="707">
        <v>3482.037261773613</v>
      </c>
      <c r="BW90" s="707">
        <v>3428.9148582693047</v>
      </c>
      <c r="BX90" s="707">
        <v>3488.3473691823833</v>
      </c>
      <c r="BY90" s="704">
        <v>3610.8205850042559</v>
      </c>
      <c r="BZ90" s="707">
        <v>3754.8269309359052</v>
      </c>
      <c r="CA90" s="707">
        <v>4092.5682331852768</v>
      </c>
      <c r="CB90" s="704">
        <v>4525.9777327649381</v>
      </c>
      <c r="CC90" s="707">
        <v>4191.259509779884</v>
      </c>
      <c r="CD90" s="707">
        <v>3967.7301203454813</v>
      </c>
      <c r="CE90" s="704">
        <v>3651.102672793003</v>
      </c>
      <c r="CF90" s="707">
        <v>3255.4499777128281</v>
      </c>
      <c r="CG90" s="704">
        <v>2936.1560396851305</v>
      </c>
      <c r="CH90" s="704">
        <v>2496.231981214286</v>
      </c>
      <c r="CI90" s="707">
        <v>2232.481405132653</v>
      </c>
      <c r="CJ90" s="704">
        <v>1974.48059843586</v>
      </c>
      <c r="CK90" s="704">
        <v>2006.8189953104954</v>
      </c>
      <c r="CL90" s="704">
        <v>2084.0671991530612</v>
      </c>
      <c r="CM90" s="812">
        <v>2084.0671991530612</v>
      </c>
      <c r="CN90" s="812">
        <v>2084.0671991530612</v>
      </c>
      <c r="CO90" s="812">
        <v>2084.0671991530612</v>
      </c>
      <c r="CP90" s="812">
        <v>2084.0671991530612</v>
      </c>
      <c r="CQ90" s="812">
        <v>2088.8024371895044</v>
      </c>
      <c r="CR90" s="383">
        <f>+CQ90-CL90</f>
        <v>4.7352380364432065</v>
      </c>
      <c r="CS90" s="536">
        <f>(+(CQ90/CL90-1))*100</f>
        <v>0.22721138926651285</v>
      </c>
      <c r="CT90" s="535"/>
      <c r="CU90" s="293"/>
      <c r="CV90" s="299"/>
    </row>
    <row r="91" spans="1:100" x14ac:dyDescent="0.2">
      <c r="A91" s="227"/>
      <c r="B91" s="83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4"/>
      <c r="BT91" s="444"/>
      <c r="BU91" s="444"/>
      <c r="BV91" s="417"/>
      <c r="BW91" s="417"/>
      <c r="BX91" s="417"/>
      <c r="BY91" s="444"/>
      <c r="BZ91" s="417"/>
      <c r="CA91" s="417"/>
      <c r="CB91" s="444"/>
      <c r="CC91" s="417"/>
      <c r="CD91" s="417"/>
      <c r="CE91" s="444"/>
      <c r="CF91" s="417"/>
      <c r="CG91" s="444"/>
      <c r="CH91" s="444"/>
      <c r="CI91" s="417"/>
      <c r="CJ91" s="444"/>
      <c r="CK91" s="444"/>
      <c r="CL91" s="414"/>
      <c r="CM91" s="745"/>
      <c r="CN91" s="414"/>
      <c r="CO91" s="414"/>
      <c r="CP91" s="414"/>
      <c r="CQ91" s="417"/>
      <c r="CR91" s="636"/>
      <c r="CS91" s="417"/>
      <c r="CT91" s="535"/>
      <c r="CU91" s="293"/>
    </row>
    <row r="92" spans="1:100" ht="12.75" customHeight="1" x14ac:dyDescent="0.2">
      <c r="A92" s="227"/>
      <c r="B92" s="832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774"/>
      <c r="CL92" s="415"/>
      <c r="CM92" s="746"/>
      <c r="CN92" s="415"/>
      <c r="CO92" s="415"/>
      <c r="CP92" s="415"/>
      <c r="CQ92" s="418"/>
      <c r="CR92" s="637"/>
      <c r="CS92" s="418"/>
      <c r="CT92" s="535"/>
      <c r="CU92" s="293"/>
    </row>
    <row r="93" spans="1:100" x14ac:dyDescent="0.2">
      <c r="A93" s="227"/>
      <c r="B93" s="832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604">
        <v>0.36557201447209309</v>
      </c>
      <c r="CE93" s="604">
        <v>0.34206208843934327</v>
      </c>
      <c r="CF93" s="604">
        <v>0.60619358442388638</v>
      </c>
      <c r="CG93" s="604">
        <v>0.20068945270890204</v>
      </c>
      <c r="CH93" s="604">
        <v>0.46960283778660905</v>
      </c>
      <c r="CI93" s="604">
        <v>0.33207645749759873</v>
      </c>
      <c r="CJ93" s="604">
        <v>5.3308238009264208E-2</v>
      </c>
      <c r="CK93" s="774"/>
      <c r="CL93" s="415"/>
      <c r="CM93" s="746"/>
      <c r="CN93" s="415"/>
      <c r="CO93" s="415"/>
      <c r="CP93" s="415"/>
      <c r="CQ93" s="418"/>
      <c r="CR93" s="637"/>
      <c r="CS93" s="418"/>
      <c r="CT93" s="535"/>
      <c r="CU93" s="293"/>
    </row>
    <row r="94" spans="1:100" x14ac:dyDescent="0.2">
      <c r="A94" s="227"/>
      <c r="B94" s="832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604">
        <v>0.7476593787636876</v>
      </c>
      <c r="CE94" s="604">
        <v>1.0922789264884436</v>
      </c>
      <c r="CF94" s="604">
        <v>1.7050938356887091</v>
      </c>
      <c r="CG94" s="604">
        <v>1.9092052318846253</v>
      </c>
      <c r="CH94" s="604">
        <v>2.3877737516193154</v>
      </c>
      <c r="CI94" s="604">
        <v>2.7277794436043612</v>
      </c>
      <c r="CJ94" s="604">
        <v>2.7825418127717771</v>
      </c>
      <c r="CK94" s="774"/>
      <c r="CL94" s="415"/>
      <c r="CM94" s="746"/>
      <c r="CN94" s="415"/>
      <c r="CO94" s="415"/>
      <c r="CP94" s="415"/>
      <c r="CQ94" s="418"/>
      <c r="CR94" s="637"/>
      <c r="CS94" s="418"/>
      <c r="CT94" s="535"/>
      <c r="CU94" s="293"/>
    </row>
    <row r="95" spans="1:100" x14ac:dyDescent="0.2">
      <c r="A95" s="227"/>
      <c r="B95" s="832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604">
        <v>4.0844195781356119</v>
      </c>
      <c r="CE95" s="604">
        <v>3.1937153177437505</v>
      </c>
      <c r="CF95" s="604">
        <v>3.0621844120571229</v>
      </c>
      <c r="CG95" s="604">
        <v>3.203045943021321</v>
      </c>
      <c r="CH95" s="604">
        <v>4.078599389741222</v>
      </c>
      <c r="CI95" s="604">
        <v>4.3230096226501979</v>
      </c>
      <c r="CJ95" s="604">
        <v>3.6431296205778008</v>
      </c>
      <c r="CK95" s="774"/>
      <c r="CL95" s="415"/>
      <c r="CM95" s="746"/>
      <c r="CN95" s="415"/>
      <c r="CO95" s="415"/>
      <c r="CP95" s="415"/>
      <c r="CQ95" s="418"/>
      <c r="CR95" s="637"/>
      <c r="CS95" s="418"/>
      <c r="CT95" s="535"/>
      <c r="CU95" s="293"/>
    </row>
    <row r="96" spans="1:100" x14ac:dyDescent="0.2">
      <c r="A96" s="227"/>
      <c r="B96" s="832"/>
      <c r="C96" s="17" t="s">
        <v>3</v>
      </c>
      <c r="D96" s="720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774"/>
      <c r="CL96" s="415"/>
      <c r="CM96" s="746"/>
      <c r="CN96" s="415"/>
      <c r="CO96" s="415"/>
      <c r="CP96" s="415"/>
      <c r="CQ96" s="418"/>
      <c r="CR96" s="637"/>
      <c r="CS96" s="418"/>
      <c r="CT96" s="535"/>
      <c r="CU96" s="293"/>
    </row>
    <row r="97" spans="1:99" x14ac:dyDescent="0.2">
      <c r="A97" s="227"/>
      <c r="B97" s="832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61">
        <f>(0.581731519168357/100)*100</f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568">
        <v>-0.13897607894414926</v>
      </c>
      <c r="CE97" s="568">
        <v>0.28657632863717863</v>
      </c>
      <c r="CF97" s="568">
        <v>0.3446368607372326</v>
      </c>
      <c r="CG97" s="568">
        <v>9.106347266413993E-2</v>
      </c>
      <c r="CH97" s="568">
        <v>0.16483940859033352</v>
      </c>
      <c r="CI97" s="568">
        <v>0.17526189322079558</v>
      </c>
      <c r="CJ97" s="568">
        <v>9.0673139675531686E-2</v>
      </c>
      <c r="CK97" s="774"/>
      <c r="CL97" s="415"/>
      <c r="CM97" s="746"/>
      <c r="CN97" s="415"/>
      <c r="CO97" s="415"/>
      <c r="CP97" s="415"/>
      <c r="CQ97" s="418"/>
      <c r="CR97" s="637"/>
      <c r="CS97" s="418"/>
      <c r="CT97" s="535"/>
      <c r="CU97" s="293"/>
    </row>
    <row r="98" spans="1:99" x14ac:dyDescent="0.2">
      <c r="A98" s="227"/>
      <c r="B98" s="832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61">
        <f>(4.33684902269107/100)*100</f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568">
        <v>0.79978600742105499</v>
      </c>
      <c r="CE98" s="568">
        <v>1.0886543334352572</v>
      </c>
      <c r="CF98" s="568">
        <v>1.4370430982915128</v>
      </c>
      <c r="CG98" s="568">
        <v>1.5294151923046284</v>
      </c>
      <c r="CH98" s="568">
        <v>1.6967756798528688</v>
      </c>
      <c r="CI98" s="568">
        <v>1.8750113742538765</v>
      </c>
      <c r="CJ98" s="568">
        <v>1.9673846456117028</v>
      </c>
      <c r="CK98" s="774"/>
      <c r="CL98" s="415"/>
      <c r="CM98" s="746"/>
      <c r="CN98" s="415"/>
      <c r="CO98" s="415"/>
      <c r="CP98" s="415"/>
      <c r="CQ98" s="418"/>
      <c r="CR98" s="637"/>
      <c r="CS98" s="418"/>
      <c r="CT98" s="535"/>
      <c r="CU98" s="293"/>
    </row>
    <row r="99" spans="1:99" x14ac:dyDescent="0.2">
      <c r="A99" s="227"/>
      <c r="B99" s="832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61">
        <f>(4.33684902269107/100)*100</f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568">
        <v>3.1536899461042545</v>
      </c>
      <c r="CE99" s="568">
        <v>2.6245461954648608</v>
      </c>
      <c r="CF99" s="568">
        <v>2.5808797028715302</v>
      </c>
      <c r="CG99" s="568">
        <v>2.4796562611962392</v>
      </c>
      <c r="CH99" s="568">
        <v>2.6253957523637794</v>
      </c>
      <c r="CI99" s="568">
        <v>2.6481710517851864</v>
      </c>
      <c r="CJ99" s="568">
        <v>2.5934834072052215</v>
      </c>
      <c r="CK99" s="774"/>
      <c r="CL99" s="415"/>
      <c r="CM99" s="746"/>
      <c r="CN99" s="415"/>
      <c r="CO99" s="415"/>
      <c r="CP99" s="415"/>
      <c r="CQ99" s="418"/>
      <c r="CR99" s="637"/>
      <c r="CS99" s="418"/>
      <c r="CT99" s="535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33">
        <v>3.4512734410182599E-2</v>
      </c>
      <c r="CC100" s="733">
        <v>3.7773129859308099E-2</v>
      </c>
      <c r="CD100" s="733">
        <v>4.7615394860087798E-2</v>
      </c>
      <c r="CE100" s="733">
        <v>4.68982840530206E-2</v>
      </c>
      <c r="CF100" s="733">
        <v>4.2186411608441499E-2</v>
      </c>
      <c r="CG100" s="733">
        <v>4.4984868864181203E-2</v>
      </c>
      <c r="CH100" s="733">
        <v>0.13513335047549699</v>
      </c>
      <c r="CI100" s="733">
        <v>5.1186143639449497E-2</v>
      </c>
      <c r="CJ100" s="733">
        <v>5.3067819436330502E-2</v>
      </c>
      <c r="CK100" s="774"/>
      <c r="CL100" s="415"/>
      <c r="CM100" s="746"/>
      <c r="CN100" s="415"/>
      <c r="CO100" s="415"/>
      <c r="CP100" s="415"/>
      <c r="CQ100" s="418"/>
      <c r="CR100" s="637"/>
      <c r="CS100" s="418"/>
      <c r="CT100" s="535"/>
      <c r="CU100" s="293"/>
    </row>
    <row r="101" spans="1:99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33">
        <v>-1.0006090706553701</v>
      </c>
      <c r="CC101" s="733">
        <v>-0.95324630455274595</v>
      </c>
      <c r="CD101" s="733">
        <v>-0.62682071609900802</v>
      </c>
      <c r="CE101" s="733">
        <v>-0.98869336040044997</v>
      </c>
      <c r="CF101" s="733">
        <v>-0.64642876752474299</v>
      </c>
      <c r="CG101" s="733">
        <v>-1.13644368930228</v>
      </c>
      <c r="CH101" s="733">
        <v>-0.99725818259972498</v>
      </c>
      <c r="CI101" s="733">
        <v>-1.1282064071114499</v>
      </c>
      <c r="CJ101" s="733">
        <v>-0.95119334443738401</v>
      </c>
      <c r="CK101" s="774"/>
      <c r="CL101" s="415"/>
      <c r="CM101" s="746"/>
      <c r="CN101" s="415"/>
      <c r="CO101" s="415"/>
      <c r="CP101" s="415"/>
      <c r="CQ101" s="418"/>
      <c r="CR101" s="637"/>
      <c r="CS101" s="418"/>
      <c r="CT101" s="535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33">
        <v>0.44253073881027899</v>
      </c>
      <c r="CC102" s="733">
        <v>0.49058392424385699</v>
      </c>
      <c r="CD102" s="733">
        <v>0.82176790319982795</v>
      </c>
      <c r="CE102" s="733">
        <v>0.45462014746542101</v>
      </c>
      <c r="CF102" s="733">
        <v>0.801874020120666</v>
      </c>
      <c r="CG102" s="733">
        <v>0.30471602368166001</v>
      </c>
      <c r="CH102" s="733">
        <v>0.44593047363060401</v>
      </c>
      <c r="CI102" s="733">
        <v>0.31307338287234399</v>
      </c>
      <c r="CJ102" s="733">
        <v>0.49266681089151299</v>
      </c>
      <c r="CK102" s="774"/>
      <c r="CL102" s="415"/>
      <c r="CM102" s="746"/>
      <c r="CN102" s="415"/>
      <c r="CO102" s="415"/>
      <c r="CP102" s="415"/>
      <c r="CQ102" s="418"/>
      <c r="CR102" s="637"/>
      <c r="CS102" s="418"/>
      <c r="CT102" s="535"/>
      <c r="CU102" s="293"/>
    </row>
    <row r="103" spans="1:99" ht="13.5" customHeight="1" thickBot="1" x14ac:dyDescent="0.25">
      <c r="A103" s="227"/>
      <c r="B103" s="44"/>
      <c r="C103" s="17"/>
      <c r="D103" s="103" t="s">
        <v>205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34">
        <v>-1.4027647474060601</v>
      </c>
      <c r="CC103" s="734">
        <v>-1.3995511967191001</v>
      </c>
      <c r="CD103" s="734">
        <v>-1.3898503435718099</v>
      </c>
      <c r="CE103" s="734">
        <v>-1.39055715106269</v>
      </c>
      <c r="CF103" s="734">
        <v>-1.3952013241905199</v>
      </c>
      <c r="CG103" s="734">
        <v>-1.39244307465398</v>
      </c>
      <c r="CH103" s="734">
        <v>-1.30358982984741</v>
      </c>
      <c r="CI103" s="734">
        <v>-1.3863308986542</v>
      </c>
      <c r="CJ103" s="734">
        <v>-1.3844762584291299</v>
      </c>
      <c r="CK103" s="775"/>
      <c r="CL103" s="416"/>
      <c r="CM103" s="747"/>
      <c r="CN103" s="416"/>
      <c r="CO103" s="416"/>
      <c r="CP103" s="416"/>
      <c r="CQ103" s="419"/>
      <c r="CR103" s="637"/>
      <c r="CS103" s="418"/>
      <c r="CT103" s="535"/>
      <c r="CU103" s="293"/>
    </row>
    <row r="104" spans="1:99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4"/>
      <c r="BT104" s="444"/>
      <c r="BU104" s="417"/>
      <c r="BV104" s="417"/>
      <c r="BW104" s="417"/>
      <c r="BX104" s="417"/>
      <c r="BY104" s="444"/>
      <c r="BZ104" s="417"/>
      <c r="CA104" s="417"/>
      <c r="CB104" s="444"/>
      <c r="CC104" s="444"/>
      <c r="CD104" s="417"/>
      <c r="CE104" s="444"/>
      <c r="CF104" s="417"/>
      <c r="CG104" s="444"/>
      <c r="CH104" s="444"/>
      <c r="CI104" s="417"/>
      <c r="CJ104" s="444"/>
      <c r="CK104" s="444"/>
      <c r="CL104" s="414"/>
      <c r="CM104" s="745"/>
      <c r="CN104" s="414"/>
      <c r="CO104" s="414"/>
      <c r="CP104" s="414"/>
      <c r="CQ104" s="417"/>
      <c r="CR104" s="638"/>
      <c r="CS104" s="543"/>
      <c r="CT104" s="535"/>
      <c r="CU104" s="293"/>
    </row>
    <row r="105" spans="1:99" ht="12.75" customHeight="1" x14ac:dyDescent="0.2">
      <c r="A105" s="227"/>
      <c r="B105" s="44"/>
      <c r="C105" s="17"/>
      <c r="D105" s="722" t="s">
        <v>120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7">
        <v>2.5</v>
      </c>
      <c r="CD105" s="589">
        <v>2.5</v>
      </c>
      <c r="CE105" s="587">
        <v>2.5</v>
      </c>
      <c r="CF105" s="589">
        <v>2.5</v>
      </c>
      <c r="CG105" s="587">
        <v>2.5</v>
      </c>
      <c r="CH105" s="587">
        <v>2.5</v>
      </c>
      <c r="CI105" s="589">
        <v>2.5</v>
      </c>
      <c r="CJ105" s="587">
        <v>2.5</v>
      </c>
      <c r="CK105" s="587">
        <v>2.5</v>
      </c>
      <c r="CL105" s="588">
        <v>2.5</v>
      </c>
      <c r="CM105" s="813">
        <v>2.5</v>
      </c>
      <c r="CN105" s="814">
        <v>2.5</v>
      </c>
      <c r="CO105" s="814">
        <v>2.5</v>
      </c>
      <c r="CP105" s="814">
        <v>2.5</v>
      </c>
      <c r="CQ105" s="815">
        <v>2.5</v>
      </c>
      <c r="CR105" s="383" t="s">
        <v>3</v>
      </c>
      <c r="CS105" s="536"/>
      <c r="CT105" s="535"/>
      <c r="CU105" s="293"/>
    </row>
    <row r="106" spans="1:99" ht="12.75" customHeight="1" thickBot="1" x14ac:dyDescent="0.25">
      <c r="A106" s="227"/>
      <c r="B106" s="44"/>
      <c r="C106" s="27"/>
      <c r="D106" s="723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6">
        <v>4</v>
      </c>
      <c r="CD106" s="597">
        <v>4</v>
      </c>
      <c r="CE106" s="596">
        <v>4</v>
      </c>
      <c r="CF106" s="597">
        <v>4</v>
      </c>
      <c r="CG106" s="596">
        <v>4</v>
      </c>
      <c r="CH106" s="596">
        <v>4</v>
      </c>
      <c r="CI106" s="597">
        <v>4</v>
      </c>
      <c r="CJ106" s="596">
        <v>4</v>
      </c>
      <c r="CK106" s="596">
        <v>4</v>
      </c>
      <c r="CL106" s="598">
        <v>4</v>
      </c>
      <c r="CM106" s="816">
        <v>4</v>
      </c>
      <c r="CN106" s="817">
        <v>4</v>
      </c>
      <c r="CO106" s="817">
        <v>4</v>
      </c>
      <c r="CP106" s="817">
        <v>4</v>
      </c>
      <c r="CQ106" s="818">
        <v>4</v>
      </c>
      <c r="CR106" s="639" t="s">
        <v>3</v>
      </c>
      <c r="CS106" s="544"/>
      <c r="CT106" s="535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98"/>
      <c r="CU107" s="293"/>
    </row>
    <row r="108" spans="1:99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146"/>
      <c r="CL108" s="241"/>
      <c r="CM108" s="320"/>
      <c r="CN108" s="320"/>
      <c r="CO108" s="320"/>
      <c r="CP108" s="241"/>
      <c r="CQ108" s="320"/>
      <c r="CR108" s="828"/>
      <c r="CS108" s="828"/>
      <c r="CT108" s="398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146"/>
      <c r="CL109" s="241"/>
      <c r="CM109" s="320"/>
      <c r="CN109" s="320"/>
      <c r="CO109" s="320"/>
      <c r="CP109" s="241"/>
      <c r="CQ109" s="320"/>
      <c r="CR109" s="312"/>
      <c r="CS109" s="313"/>
      <c r="CT109" s="398"/>
      <c r="CU109" s="293"/>
    </row>
    <row r="110" spans="1:99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146"/>
      <c r="CL110" s="241"/>
      <c r="CM110" s="320"/>
      <c r="CN110" s="320"/>
      <c r="CO110" s="320"/>
      <c r="CP110" s="241"/>
      <c r="CQ110" s="320"/>
      <c r="CR110" s="312"/>
      <c r="CS110" s="313"/>
      <c r="CT110" s="398"/>
      <c r="CU110" s="293"/>
    </row>
    <row r="111" spans="1:99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146"/>
      <c r="CL111" s="241"/>
      <c r="CM111" s="320"/>
      <c r="CN111" s="320"/>
      <c r="CO111" s="320"/>
      <c r="CP111" s="241"/>
      <c r="CQ111" s="320"/>
      <c r="CR111" s="312"/>
      <c r="CS111" s="313"/>
      <c r="CT111" s="398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147"/>
      <c r="CL112" s="242"/>
      <c r="CM112" s="321"/>
      <c r="CN112" s="321"/>
      <c r="CO112" s="321"/>
      <c r="CP112" s="242"/>
      <c r="CQ112" s="321"/>
      <c r="CR112" s="312"/>
      <c r="CS112" s="311"/>
      <c r="CT112" s="398"/>
      <c r="CU112" s="293"/>
    </row>
    <row r="113" spans="3:99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K113" s="148"/>
      <c r="CR113" s="311"/>
      <c r="CS113" s="311"/>
      <c r="CT113" s="398"/>
      <c r="CU113" s="293"/>
    </row>
    <row r="114" spans="3:99" ht="13.5" customHeight="1" x14ac:dyDescent="0.25">
      <c r="C114" s="6">
        <v>2</v>
      </c>
      <c r="D114" s="1" t="s">
        <v>42</v>
      </c>
      <c r="CM114" s="311"/>
      <c r="CN114" s="311"/>
      <c r="CO114" s="311"/>
      <c r="CP114" s="244"/>
      <c r="CQ114" s="311"/>
      <c r="CR114" s="311"/>
      <c r="CS114" s="311"/>
      <c r="CT114" s="398"/>
      <c r="CU114" s="293"/>
    </row>
    <row r="115" spans="3:99" ht="14.25" x14ac:dyDescent="0.25">
      <c r="C115" s="6">
        <v>3</v>
      </c>
      <c r="D115" s="422" t="s">
        <v>164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149"/>
      <c r="CL115" s="244"/>
      <c r="CM115" s="311"/>
      <c r="CN115" s="311"/>
      <c r="CO115" s="311"/>
      <c r="CP115" s="244"/>
      <c r="CQ115" s="311"/>
      <c r="CR115" s="311"/>
      <c r="CS115" s="311"/>
      <c r="CT115" s="398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149"/>
      <c r="CL116" s="244"/>
      <c r="CM116" s="311"/>
      <c r="CN116" s="311"/>
      <c r="CO116" s="311"/>
      <c r="CP116" s="244"/>
      <c r="CQ116" s="311"/>
      <c r="CR116" s="311"/>
      <c r="CS116" s="311"/>
      <c r="CT116" s="398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149"/>
      <c r="CL117" s="244"/>
      <c r="CM117" s="311"/>
      <c r="CN117" s="311"/>
      <c r="CO117" s="311"/>
      <c r="CP117" s="244"/>
      <c r="CQ117" s="311"/>
      <c r="CR117" s="311"/>
      <c r="CS117" s="311"/>
      <c r="CT117" s="398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149"/>
      <c r="CL118" s="244"/>
      <c r="CM118" s="314"/>
      <c r="CN118" s="314"/>
      <c r="CO118" s="314"/>
      <c r="CP118" s="245"/>
      <c r="CQ118" s="314"/>
      <c r="CR118" s="314"/>
      <c r="CS118" s="314"/>
      <c r="CT118" s="398"/>
      <c r="CU118" s="293"/>
    </row>
    <row r="119" spans="3:99" ht="13.5" customHeight="1" x14ac:dyDescent="0.25">
      <c r="C119" s="6">
        <v>6</v>
      </c>
      <c r="D119" s="1" t="s">
        <v>174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150"/>
      <c r="CL119" s="245"/>
      <c r="CM119" s="314"/>
      <c r="CN119" s="314"/>
      <c r="CO119" s="314"/>
      <c r="CP119" s="245"/>
      <c r="CQ119" s="314"/>
      <c r="CR119" s="314"/>
      <c r="CS119" s="314"/>
      <c r="CT119" s="398"/>
      <c r="CU119" s="293"/>
    </row>
    <row r="120" spans="3:99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150"/>
      <c r="CL120" s="245"/>
      <c r="CM120" s="314"/>
      <c r="CN120" s="314"/>
      <c r="CO120" s="314"/>
      <c r="CP120" s="245"/>
      <c r="CQ120" s="314"/>
      <c r="CR120" s="314"/>
      <c r="CS120" s="314"/>
      <c r="CT120" s="398"/>
      <c r="CU120" s="293"/>
    </row>
    <row r="121" spans="3:99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150"/>
      <c r="CL121" s="245"/>
      <c r="CM121" s="314"/>
      <c r="CN121" s="314"/>
      <c r="CO121" s="314"/>
      <c r="CP121" s="245"/>
      <c r="CQ121" s="314"/>
      <c r="CR121" s="314"/>
      <c r="CS121" s="314"/>
      <c r="CT121" s="398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150"/>
      <c r="CL122" s="245"/>
      <c r="CM122" s="314"/>
      <c r="CN122" s="314"/>
      <c r="CO122" s="314"/>
      <c r="CP122" s="245"/>
      <c r="CQ122" s="314"/>
      <c r="CR122" s="314"/>
      <c r="CS122" s="314"/>
      <c r="CT122" s="398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150"/>
      <c r="CL123" s="245"/>
      <c r="CM123" s="314"/>
      <c r="CN123" s="314"/>
      <c r="CO123" s="314"/>
      <c r="CP123" s="245"/>
      <c r="CQ123" s="314"/>
      <c r="CR123" s="314"/>
      <c r="CS123" s="314"/>
      <c r="CT123" s="398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150"/>
      <c r="CL124" s="245"/>
      <c r="CM124" s="314"/>
      <c r="CN124" s="314"/>
      <c r="CO124" s="314"/>
      <c r="CP124" s="245"/>
      <c r="CQ124" s="314"/>
      <c r="CR124" s="314"/>
      <c r="CS124" s="314"/>
      <c r="CT124" s="398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150"/>
      <c r="CL125" s="245"/>
      <c r="CM125" s="314"/>
      <c r="CN125" s="314"/>
      <c r="CO125" s="314"/>
      <c r="CP125" s="245"/>
      <c r="CQ125" s="314"/>
      <c r="CR125" s="314"/>
      <c r="CS125" s="314"/>
      <c r="CT125" s="398"/>
      <c r="CU125" s="293"/>
    </row>
    <row r="126" spans="3:99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150"/>
      <c r="CL126" s="245"/>
      <c r="CM126" s="314"/>
      <c r="CN126" s="314"/>
      <c r="CO126" s="314"/>
      <c r="CP126" s="245"/>
      <c r="CQ126" s="314"/>
      <c r="CR126" s="314"/>
      <c r="CS126" s="314"/>
      <c r="CT126" s="398"/>
      <c r="CU126" s="293"/>
    </row>
    <row r="127" spans="3:99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151"/>
      <c r="CL127" s="246"/>
      <c r="CM127" s="315"/>
      <c r="CN127" s="315"/>
      <c r="CO127" s="315"/>
      <c r="CP127" s="246"/>
      <c r="CQ127" s="315"/>
      <c r="CR127" s="315"/>
      <c r="CS127" s="315"/>
    </row>
    <row r="128" spans="3:99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151"/>
      <c r="CL128" s="246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151"/>
      <c r="CL129" s="246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151"/>
      <c r="CL130" s="246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151"/>
      <c r="CL131" s="246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151"/>
      <c r="CL132" s="246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151"/>
      <c r="CL133" s="246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151"/>
      <c r="CL134" s="246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151"/>
      <c r="CL135" s="246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151"/>
      <c r="CL136" s="246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151"/>
      <c r="CL137" s="246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151"/>
      <c r="CL138" s="246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151"/>
      <c r="CL139" s="246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151"/>
      <c r="CL140" s="246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151"/>
      <c r="CL141" s="246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151"/>
      <c r="CL142" s="246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151"/>
      <c r="CL143" s="246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151"/>
      <c r="CL144" s="246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151"/>
      <c r="CL145" s="246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151"/>
      <c r="CL146" s="246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151"/>
      <c r="CL147" s="246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151"/>
      <c r="CL148" s="246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151"/>
      <c r="CL149" s="246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151"/>
      <c r="CL150" s="246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151"/>
      <c r="CL151" s="246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151"/>
      <c r="CL152" s="246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151"/>
      <c r="CL153" s="246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151"/>
      <c r="CL154" s="246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151"/>
      <c r="CL155" s="246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151"/>
      <c r="CL156" s="246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151"/>
      <c r="CL157" s="246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151"/>
      <c r="CL158" s="246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151"/>
      <c r="CL159" s="246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151"/>
      <c r="CL160" s="246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151"/>
      <c r="CL161" s="246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151"/>
      <c r="CL162" s="246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151"/>
      <c r="CL163" s="246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151"/>
      <c r="CL164" s="246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151"/>
      <c r="CL165" s="246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151"/>
      <c r="CL166" s="246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151"/>
      <c r="CL167" s="246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151"/>
      <c r="CL168" s="246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151"/>
      <c r="CL169" s="246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151"/>
      <c r="CL170" s="246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151"/>
      <c r="CL171" s="246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151"/>
      <c r="CL172" s="246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151"/>
      <c r="CL173" s="246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151"/>
      <c r="CL174" s="246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151"/>
      <c r="CL175" s="246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151"/>
      <c r="CL176" s="246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151"/>
      <c r="CL177" s="246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151"/>
      <c r="CL178" s="246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151"/>
      <c r="CL179" s="246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151"/>
      <c r="CL180" s="246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151"/>
      <c r="CL181" s="246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151"/>
      <c r="CL182" s="246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151"/>
      <c r="CL183" s="246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151"/>
      <c r="CL184" s="246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151"/>
      <c r="CL185" s="246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151"/>
      <c r="CL186" s="246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151"/>
      <c r="CL187" s="246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151"/>
      <c r="CL188" s="246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151"/>
      <c r="CL189" s="246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151"/>
      <c r="CL190" s="246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151"/>
      <c r="CL191" s="246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151"/>
      <c r="CL192" s="246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151"/>
      <c r="CL193" s="246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151"/>
      <c r="CL194" s="246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151"/>
      <c r="CL195" s="246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151"/>
      <c r="CL196" s="246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151"/>
      <c r="CL197" s="246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151"/>
      <c r="CL198" s="246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151"/>
      <c r="CL199" s="246"/>
      <c r="CM199" s="315"/>
      <c r="CN199" s="315"/>
      <c r="CO199" s="315"/>
      <c r="CP199" s="246"/>
      <c r="CQ199" s="315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151"/>
      <c r="CL200" s="246"/>
      <c r="CM200" s="315"/>
      <c r="CN200" s="315"/>
      <c r="CO200" s="315"/>
      <c r="CP200" s="246"/>
      <c r="CQ200" s="315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  <c r="CK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K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K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K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K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K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K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K208" s="148"/>
    </row>
    <row r="209" spans="5:89" x14ac:dyDescent="0.2">
      <c r="E209" s="148"/>
      <c r="F209" s="148"/>
      <c r="G209" s="148"/>
      <c r="H209" s="148"/>
      <c r="I209" s="148"/>
      <c r="J209" s="148"/>
      <c r="K209" s="148"/>
      <c r="CK209" s="148"/>
    </row>
    <row r="210" spans="5:89" x14ac:dyDescent="0.2">
      <c r="E210" s="148"/>
      <c r="F210" s="148"/>
      <c r="G210" s="148"/>
      <c r="H210" s="148"/>
      <c r="I210" s="148"/>
      <c r="J210" s="148"/>
      <c r="K210" s="148"/>
      <c r="CK210" s="148"/>
    </row>
    <row r="211" spans="5:89" x14ac:dyDescent="0.2">
      <c r="E211" s="148"/>
      <c r="F211" s="148"/>
      <c r="G211" s="148"/>
      <c r="H211" s="148"/>
      <c r="I211" s="148"/>
      <c r="J211" s="148"/>
      <c r="K211" s="148"/>
      <c r="CK211" s="148"/>
    </row>
    <row r="212" spans="5:89" x14ac:dyDescent="0.2">
      <c r="E212" s="148"/>
      <c r="F212" s="148"/>
      <c r="G212" s="148"/>
      <c r="H212" s="148"/>
      <c r="I212" s="148"/>
      <c r="J212" s="148"/>
      <c r="K212" s="148"/>
      <c r="CK212" s="148"/>
    </row>
    <row r="213" spans="5:89" x14ac:dyDescent="0.2">
      <c r="E213" s="148"/>
      <c r="F213" s="148"/>
      <c r="G213" s="148"/>
      <c r="H213" s="148"/>
      <c r="I213" s="148"/>
      <c r="J213" s="148"/>
      <c r="K213" s="148"/>
      <c r="CK213" s="148"/>
    </row>
    <row r="214" spans="5:89" x14ac:dyDescent="0.2">
      <c r="E214" s="148"/>
      <c r="F214" s="148"/>
      <c r="G214" s="148"/>
      <c r="H214" s="148"/>
      <c r="I214" s="148"/>
      <c r="J214" s="148"/>
      <c r="K214" s="148"/>
      <c r="CK214" s="148"/>
    </row>
    <row r="215" spans="5:89" x14ac:dyDescent="0.2">
      <c r="E215" s="148"/>
      <c r="F215" s="148"/>
      <c r="G215" s="148"/>
      <c r="H215" s="148"/>
      <c r="I215" s="148"/>
      <c r="J215" s="148"/>
      <c r="K215" s="148"/>
      <c r="CK215" s="148"/>
    </row>
    <row r="216" spans="5:89" x14ac:dyDescent="0.2">
      <c r="E216" s="148"/>
      <c r="F216" s="148"/>
      <c r="G216" s="148"/>
      <c r="H216" s="148"/>
      <c r="I216" s="148"/>
      <c r="J216" s="148"/>
      <c r="K216" s="148"/>
      <c r="CK216" s="148"/>
    </row>
    <row r="217" spans="5:89" x14ac:dyDescent="0.2">
      <c r="E217" s="148"/>
      <c r="F217" s="148"/>
      <c r="G217" s="148"/>
      <c r="H217" s="148"/>
      <c r="I217" s="148"/>
      <c r="J217" s="148"/>
      <c r="K217" s="148"/>
      <c r="CK217" s="148"/>
    </row>
    <row r="218" spans="5:89" x14ac:dyDescent="0.2">
      <c r="E218" s="148"/>
      <c r="F218" s="148"/>
      <c r="G218" s="148"/>
      <c r="H218" s="148"/>
      <c r="I218" s="148"/>
      <c r="J218" s="148"/>
      <c r="K218" s="148"/>
      <c r="CK218" s="148"/>
    </row>
    <row r="219" spans="5:89" x14ac:dyDescent="0.2">
      <c r="E219" s="148"/>
      <c r="F219" s="148"/>
      <c r="G219" s="148"/>
      <c r="H219" s="148"/>
      <c r="I219" s="148"/>
      <c r="J219" s="148"/>
      <c r="K219" s="148"/>
      <c r="CK219" s="148"/>
    </row>
    <row r="220" spans="5:89" x14ac:dyDescent="0.2">
      <c r="E220" s="148"/>
      <c r="F220" s="148"/>
      <c r="G220" s="148"/>
      <c r="H220" s="148"/>
      <c r="I220" s="148"/>
      <c r="J220" s="148"/>
      <c r="K220" s="148"/>
      <c r="CK220" s="148"/>
    </row>
    <row r="221" spans="5:89" x14ac:dyDescent="0.2">
      <c r="E221" s="148"/>
      <c r="F221" s="148"/>
      <c r="G221" s="148"/>
      <c r="H221" s="148"/>
      <c r="I221" s="148"/>
      <c r="J221" s="148"/>
      <c r="K221" s="148"/>
      <c r="CK221" s="148"/>
    </row>
    <row r="222" spans="5:89" x14ac:dyDescent="0.2">
      <c r="E222" s="148"/>
      <c r="F222" s="148"/>
      <c r="G222" s="148"/>
      <c r="H222" s="148"/>
      <c r="I222" s="148"/>
      <c r="J222" s="148"/>
      <c r="K222" s="148"/>
      <c r="CK222" s="148"/>
    </row>
    <row r="223" spans="5:89" x14ac:dyDescent="0.2">
      <c r="E223" s="148"/>
      <c r="F223" s="148"/>
      <c r="G223" s="148"/>
      <c r="H223" s="148"/>
      <c r="I223" s="148"/>
      <c r="J223" s="148"/>
      <c r="K223" s="148"/>
      <c r="CK223" s="148"/>
    </row>
    <row r="224" spans="5:89" x14ac:dyDescent="0.2">
      <c r="E224" s="148"/>
      <c r="F224" s="148"/>
      <c r="G224" s="148"/>
      <c r="H224" s="148"/>
      <c r="I224" s="148"/>
      <c r="J224" s="148"/>
      <c r="K224" s="148"/>
      <c r="CK224" s="148"/>
    </row>
    <row r="225" spans="5:89" x14ac:dyDescent="0.2">
      <c r="E225" s="148"/>
      <c r="F225" s="148"/>
      <c r="G225" s="148"/>
      <c r="H225" s="148"/>
      <c r="I225" s="148"/>
      <c r="J225" s="148"/>
      <c r="K225" s="148"/>
      <c r="CK225" s="148"/>
    </row>
    <row r="226" spans="5:89" x14ac:dyDescent="0.2">
      <c r="E226" s="148"/>
      <c r="F226" s="148"/>
      <c r="G226" s="148"/>
      <c r="H226" s="148"/>
      <c r="I226" s="148"/>
      <c r="J226" s="148"/>
      <c r="K226" s="148"/>
      <c r="CK226" s="148"/>
    </row>
    <row r="227" spans="5:89" x14ac:dyDescent="0.2">
      <c r="E227" s="148"/>
      <c r="F227" s="148"/>
      <c r="G227" s="148"/>
      <c r="H227" s="148"/>
      <c r="I227" s="148"/>
      <c r="J227" s="148"/>
      <c r="K227" s="148"/>
      <c r="CK227" s="148"/>
    </row>
    <row r="228" spans="5:89" x14ac:dyDescent="0.2">
      <c r="E228" s="148"/>
      <c r="F228" s="148"/>
      <c r="G228" s="148"/>
      <c r="H228" s="148"/>
      <c r="I228" s="148"/>
      <c r="J228" s="148"/>
      <c r="K228" s="148"/>
      <c r="CK228" s="148"/>
    </row>
    <row r="229" spans="5:89" x14ac:dyDescent="0.2">
      <c r="E229" s="148"/>
      <c r="F229" s="148"/>
      <c r="G229" s="148"/>
      <c r="H229" s="148"/>
      <c r="I229" s="148"/>
      <c r="J229" s="148"/>
      <c r="K229" s="148"/>
      <c r="CK229" s="148"/>
    </row>
    <row r="230" spans="5:89" x14ac:dyDescent="0.2">
      <c r="E230" s="148"/>
      <c r="F230" s="148"/>
      <c r="G230" s="148"/>
      <c r="H230" s="148"/>
      <c r="I230" s="148"/>
      <c r="J230" s="148"/>
      <c r="K230" s="148"/>
      <c r="CK230" s="148"/>
    </row>
    <row r="231" spans="5:89" x14ac:dyDescent="0.2">
      <c r="E231" s="148"/>
      <c r="F231" s="148"/>
      <c r="G231" s="148"/>
      <c r="H231" s="148"/>
      <c r="I231" s="148"/>
      <c r="J231" s="148"/>
      <c r="K231" s="148"/>
      <c r="CK231" s="148"/>
    </row>
    <row r="232" spans="5:89" x14ac:dyDescent="0.2">
      <c r="E232" s="148"/>
      <c r="F232" s="148"/>
      <c r="G232" s="148"/>
      <c r="H232" s="148"/>
      <c r="I232" s="148"/>
      <c r="J232" s="148"/>
      <c r="K232" s="148"/>
      <c r="CK232" s="148"/>
    </row>
    <row r="233" spans="5:89" x14ac:dyDescent="0.2">
      <c r="E233" s="148"/>
      <c r="F233" s="148"/>
      <c r="G233" s="148"/>
      <c r="H233" s="148"/>
      <c r="I233" s="148"/>
      <c r="J233" s="148"/>
      <c r="K233" s="148"/>
      <c r="CK233" s="148"/>
    </row>
    <row r="234" spans="5:89" x14ac:dyDescent="0.2">
      <c r="E234" s="148"/>
      <c r="F234" s="148"/>
      <c r="G234" s="148"/>
      <c r="H234" s="148"/>
      <c r="I234" s="148"/>
      <c r="J234" s="148"/>
      <c r="K234" s="148"/>
      <c r="CK234" s="148"/>
    </row>
    <row r="235" spans="5:89" x14ac:dyDescent="0.2">
      <c r="E235" s="148"/>
      <c r="F235" s="148"/>
      <c r="G235" s="148"/>
      <c r="H235" s="148"/>
      <c r="I235" s="148"/>
      <c r="J235" s="148"/>
      <c r="K235" s="148"/>
      <c r="CK235" s="148"/>
    </row>
    <row r="236" spans="5:89" x14ac:dyDescent="0.2">
      <c r="E236" s="148"/>
      <c r="F236" s="148"/>
      <c r="G236" s="148"/>
      <c r="H236" s="148"/>
      <c r="I236" s="148"/>
      <c r="J236" s="148"/>
      <c r="K236" s="148"/>
      <c r="CK236" s="148"/>
    </row>
    <row r="237" spans="5:89" x14ac:dyDescent="0.2">
      <c r="E237" s="148"/>
      <c r="F237" s="148"/>
      <c r="G237" s="148"/>
      <c r="H237" s="148"/>
      <c r="I237" s="148"/>
      <c r="J237" s="148"/>
      <c r="K237" s="148"/>
      <c r="CK237" s="148"/>
    </row>
    <row r="238" spans="5:89" x14ac:dyDescent="0.2">
      <c r="E238" s="148"/>
      <c r="F238" s="148"/>
      <c r="G238" s="148"/>
      <c r="H238" s="148"/>
      <c r="I238" s="148"/>
      <c r="J238" s="148"/>
      <c r="K238" s="148"/>
      <c r="CK238" s="148"/>
    </row>
    <row r="239" spans="5:89" x14ac:dyDescent="0.2">
      <c r="E239" s="148"/>
      <c r="F239" s="148"/>
      <c r="G239" s="148"/>
      <c r="H239" s="148"/>
      <c r="I239" s="148"/>
      <c r="J239" s="148"/>
      <c r="K239" s="148"/>
      <c r="CK239" s="148"/>
    </row>
    <row r="240" spans="5:89" x14ac:dyDescent="0.2">
      <c r="E240" s="148"/>
      <c r="F240" s="148"/>
      <c r="G240" s="148"/>
      <c r="H240" s="148"/>
      <c r="I240" s="148"/>
      <c r="J240" s="148"/>
      <c r="K240" s="148"/>
      <c r="CK240" s="148"/>
    </row>
    <row r="241" spans="5:89" x14ac:dyDescent="0.2">
      <c r="E241" s="148"/>
      <c r="F241" s="148"/>
      <c r="G241" s="148"/>
      <c r="H241" s="148"/>
      <c r="I241" s="148"/>
      <c r="J241" s="148"/>
      <c r="K241" s="148"/>
      <c r="CK241" s="148"/>
    </row>
    <row r="242" spans="5:89" x14ac:dyDescent="0.2">
      <c r="E242" s="148"/>
      <c r="F242" s="148"/>
      <c r="G242" s="148"/>
      <c r="H242" s="148"/>
      <c r="I242" s="148"/>
      <c r="J242" s="148"/>
      <c r="K242" s="148"/>
      <c r="CK242" s="148"/>
    </row>
    <row r="243" spans="5:89" x14ac:dyDescent="0.2">
      <c r="E243" s="148"/>
      <c r="F243" s="148"/>
      <c r="G243" s="148"/>
      <c r="H243" s="148"/>
      <c r="I243" s="148"/>
      <c r="J243" s="148"/>
      <c r="K243" s="148"/>
      <c r="CK243" s="148"/>
    </row>
    <row r="244" spans="5:89" x14ac:dyDescent="0.2">
      <c r="E244" s="148"/>
      <c r="F244" s="148"/>
      <c r="G244" s="148"/>
      <c r="H244" s="148"/>
      <c r="I244" s="148"/>
      <c r="J244" s="148"/>
      <c r="K244" s="148"/>
      <c r="CK244" s="148"/>
    </row>
    <row r="245" spans="5:89" x14ac:dyDescent="0.2">
      <c r="E245" s="148"/>
      <c r="F245" s="148"/>
      <c r="G245" s="148"/>
      <c r="H245" s="148"/>
      <c r="I245" s="148"/>
      <c r="J245" s="148"/>
      <c r="K245" s="148"/>
      <c r="CK245" s="148"/>
    </row>
    <row r="246" spans="5:89" x14ac:dyDescent="0.2">
      <c r="E246" s="148"/>
      <c r="F246" s="148"/>
      <c r="G246" s="148"/>
      <c r="H246" s="148"/>
      <c r="I246" s="148"/>
      <c r="J246" s="148"/>
      <c r="K246" s="148"/>
      <c r="CK246" s="148"/>
    </row>
    <row r="247" spans="5:89" x14ac:dyDescent="0.2">
      <c r="E247" s="148"/>
      <c r="F247" s="148"/>
      <c r="G247" s="148"/>
      <c r="H247" s="148"/>
      <c r="I247" s="148"/>
      <c r="J247" s="148"/>
      <c r="K247" s="148"/>
      <c r="CK247" s="148"/>
    </row>
    <row r="248" spans="5:89" x14ac:dyDescent="0.2">
      <c r="E248" s="148"/>
      <c r="F248" s="148"/>
      <c r="G248" s="148"/>
      <c r="H248" s="148"/>
      <c r="I248" s="148"/>
      <c r="J248" s="148"/>
      <c r="K248" s="148"/>
      <c r="CK248" s="148"/>
    </row>
    <row r="249" spans="5:89" x14ac:dyDescent="0.2">
      <c r="E249" s="148"/>
      <c r="F249" s="148"/>
      <c r="G249" s="148"/>
      <c r="H249" s="148"/>
      <c r="I249" s="148"/>
      <c r="J249" s="148"/>
      <c r="K249" s="148"/>
      <c r="CK249" s="148"/>
    </row>
    <row r="250" spans="5:89" x14ac:dyDescent="0.2">
      <c r="E250" s="148"/>
      <c r="F250" s="148"/>
      <c r="G250" s="148"/>
      <c r="H250" s="148"/>
      <c r="I250" s="148"/>
      <c r="J250" s="148"/>
      <c r="K250" s="148"/>
      <c r="CK250" s="148"/>
    </row>
    <row r="251" spans="5:89" x14ac:dyDescent="0.2">
      <c r="E251" s="148"/>
      <c r="F251" s="148"/>
      <c r="G251" s="148"/>
      <c r="H251" s="148"/>
      <c r="I251" s="148"/>
      <c r="J251" s="148"/>
      <c r="K251" s="148"/>
      <c r="CK251" s="148"/>
    </row>
    <row r="252" spans="5:89" x14ac:dyDescent="0.2">
      <c r="E252" s="148"/>
      <c r="F252" s="148"/>
      <c r="G252" s="148"/>
      <c r="H252" s="148"/>
      <c r="I252" s="148"/>
      <c r="J252" s="148"/>
      <c r="K252" s="148"/>
      <c r="CK252" s="148"/>
    </row>
    <row r="253" spans="5:89" x14ac:dyDescent="0.2">
      <c r="E253" s="148"/>
      <c r="F253" s="148"/>
      <c r="G253" s="148"/>
      <c r="H253" s="148"/>
      <c r="I253" s="148"/>
      <c r="J253" s="148"/>
      <c r="K253" s="148"/>
      <c r="CK253" s="148"/>
    </row>
    <row r="254" spans="5:89" x14ac:dyDescent="0.2">
      <c r="E254" s="148"/>
      <c r="F254" s="148"/>
      <c r="G254" s="148"/>
      <c r="H254" s="148"/>
      <c r="I254" s="148"/>
      <c r="J254" s="148"/>
      <c r="K254" s="148"/>
      <c r="CK254" s="148"/>
    </row>
    <row r="255" spans="5:89" x14ac:dyDescent="0.2">
      <c r="E255" s="148"/>
      <c r="F255" s="148"/>
      <c r="G255" s="148"/>
      <c r="H255" s="148"/>
      <c r="I255" s="148"/>
      <c r="J255" s="148"/>
      <c r="K255" s="148"/>
      <c r="CK255" s="148"/>
    </row>
    <row r="256" spans="5:89" x14ac:dyDescent="0.2">
      <c r="E256" s="148"/>
      <c r="F256" s="148"/>
      <c r="G256" s="148"/>
      <c r="H256" s="148"/>
      <c r="I256" s="148"/>
      <c r="J256" s="148"/>
      <c r="K256" s="148"/>
      <c r="CK256" s="148"/>
    </row>
    <row r="257" spans="5:89" x14ac:dyDescent="0.2">
      <c r="E257" s="148"/>
      <c r="F257" s="148"/>
      <c r="G257" s="148"/>
      <c r="H257" s="148"/>
      <c r="I257" s="148"/>
      <c r="J257" s="148"/>
      <c r="K257" s="148"/>
      <c r="CK257" s="148"/>
    </row>
    <row r="258" spans="5:89" x14ac:dyDescent="0.2">
      <c r="E258" s="148"/>
      <c r="F258" s="148"/>
      <c r="G258" s="148"/>
      <c r="H258" s="148"/>
      <c r="I258" s="148"/>
      <c r="J258" s="148"/>
      <c r="K258" s="148"/>
      <c r="CK258" s="148"/>
    </row>
    <row r="259" spans="5:89" x14ac:dyDescent="0.2">
      <c r="E259" s="148"/>
      <c r="F259" s="148"/>
      <c r="G259" s="148"/>
      <c r="H259" s="148"/>
      <c r="I259" s="148"/>
      <c r="J259" s="148"/>
      <c r="K259" s="148"/>
      <c r="CK259" s="148"/>
    </row>
    <row r="260" spans="5:89" x14ac:dyDescent="0.2">
      <c r="E260" s="148"/>
      <c r="F260" s="148"/>
      <c r="G260" s="148"/>
      <c r="H260" s="148"/>
      <c r="I260" s="148"/>
      <c r="J260" s="148"/>
      <c r="K260" s="148"/>
      <c r="CK260" s="148"/>
    </row>
    <row r="261" spans="5:89" x14ac:dyDescent="0.2">
      <c r="E261" s="148"/>
      <c r="F261" s="148"/>
      <c r="G261" s="148"/>
      <c r="H261" s="148"/>
      <c r="I261" s="148"/>
      <c r="J261" s="148"/>
      <c r="K261" s="148"/>
      <c r="CK261" s="148"/>
    </row>
    <row r="262" spans="5:89" x14ac:dyDescent="0.2">
      <c r="E262" s="148"/>
      <c r="F262" s="148"/>
      <c r="G262" s="148"/>
      <c r="H262" s="148"/>
      <c r="I262" s="148"/>
      <c r="J262" s="148"/>
      <c r="K262" s="148"/>
      <c r="CK262" s="148"/>
    </row>
    <row r="263" spans="5:89" x14ac:dyDescent="0.2">
      <c r="E263" s="148"/>
      <c r="F263" s="148"/>
      <c r="G263" s="148"/>
      <c r="H263" s="148"/>
      <c r="I263" s="148"/>
      <c r="J263" s="148"/>
      <c r="K263" s="148"/>
      <c r="CK263" s="148"/>
    </row>
    <row r="264" spans="5:89" x14ac:dyDescent="0.2">
      <c r="E264" s="148"/>
      <c r="F264" s="148"/>
      <c r="G264" s="148"/>
      <c r="H264" s="148"/>
      <c r="I264" s="148"/>
      <c r="J264" s="148"/>
      <c r="K264" s="148"/>
      <c r="CK264" s="148"/>
    </row>
    <row r="265" spans="5:89" x14ac:dyDescent="0.2">
      <c r="E265" s="148"/>
      <c r="F265" s="148"/>
      <c r="G265" s="148"/>
      <c r="H265" s="148"/>
      <c r="I265" s="148"/>
      <c r="J265" s="148"/>
      <c r="K265" s="148"/>
      <c r="CK265" s="148"/>
    </row>
    <row r="266" spans="5:89" x14ac:dyDescent="0.2">
      <c r="E266" s="148"/>
      <c r="F266" s="148"/>
      <c r="G266" s="148"/>
      <c r="H266" s="148"/>
      <c r="I266" s="148"/>
      <c r="J266" s="148"/>
      <c r="K266" s="148"/>
      <c r="CK266" s="148"/>
    </row>
    <row r="267" spans="5:89" x14ac:dyDescent="0.2">
      <c r="E267" s="148"/>
      <c r="F267" s="148"/>
      <c r="G267" s="148"/>
      <c r="H267" s="148"/>
      <c r="I267" s="148"/>
      <c r="J267" s="148"/>
      <c r="K267" s="148"/>
      <c r="CK267" s="148"/>
    </row>
    <row r="268" spans="5:89" x14ac:dyDescent="0.2">
      <c r="E268" s="148"/>
      <c r="F268" s="148"/>
      <c r="G268" s="148"/>
      <c r="H268" s="148"/>
      <c r="I268" s="148"/>
      <c r="J268" s="148"/>
      <c r="K268" s="148"/>
      <c r="CK268" s="148"/>
    </row>
    <row r="269" spans="5:89" x14ac:dyDescent="0.2">
      <c r="E269" s="148"/>
      <c r="F269" s="148"/>
      <c r="G269" s="148"/>
      <c r="H269" s="148"/>
      <c r="I269" s="148"/>
      <c r="J269" s="148"/>
      <c r="K269" s="148"/>
      <c r="CK269" s="148"/>
    </row>
    <row r="270" spans="5:89" x14ac:dyDescent="0.2">
      <c r="E270" s="148"/>
      <c r="F270" s="148"/>
      <c r="G270" s="148"/>
      <c r="H270" s="148"/>
      <c r="I270" s="148"/>
      <c r="J270" s="148"/>
      <c r="K270" s="148"/>
      <c r="CK270" s="148"/>
    </row>
    <row r="271" spans="5:89" x14ac:dyDescent="0.2">
      <c r="E271" s="148"/>
      <c r="F271" s="148"/>
      <c r="G271" s="148"/>
      <c r="H271" s="148"/>
      <c r="I271" s="148"/>
      <c r="J271" s="148"/>
      <c r="K271" s="148"/>
      <c r="CK271" s="148"/>
    </row>
    <row r="272" spans="5:89" x14ac:dyDescent="0.2">
      <c r="E272" s="148"/>
      <c r="F272" s="148"/>
      <c r="G272" s="148"/>
      <c r="H272" s="148"/>
      <c r="I272" s="148"/>
      <c r="J272" s="148"/>
      <c r="K272" s="148"/>
      <c r="CK272" s="148"/>
    </row>
    <row r="273" spans="5:89" x14ac:dyDescent="0.2">
      <c r="E273" s="148"/>
      <c r="F273" s="148"/>
      <c r="G273" s="148"/>
      <c r="H273" s="148"/>
      <c r="I273" s="148"/>
      <c r="J273" s="148"/>
      <c r="K273" s="148"/>
      <c r="CK273" s="148"/>
    </row>
    <row r="274" spans="5:89" x14ac:dyDescent="0.2">
      <c r="E274" s="148"/>
      <c r="F274" s="148"/>
      <c r="G274" s="148"/>
      <c r="H274" s="148"/>
      <c r="I274" s="148"/>
      <c r="J274" s="148"/>
      <c r="K274" s="148"/>
      <c r="CK274" s="148"/>
    </row>
    <row r="275" spans="5:89" x14ac:dyDescent="0.2">
      <c r="E275" s="148"/>
      <c r="F275" s="148"/>
      <c r="G275" s="148"/>
      <c r="H275" s="148"/>
      <c r="I275" s="148"/>
      <c r="J275" s="148"/>
      <c r="K275" s="148"/>
      <c r="CK275" s="148"/>
    </row>
    <row r="276" spans="5:89" x14ac:dyDescent="0.2">
      <c r="E276" s="148"/>
      <c r="F276" s="148"/>
      <c r="G276" s="148"/>
      <c r="H276" s="148"/>
      <c r="I276" s="148"/>
      <c r="J276" s="148"/>
      <c r="K276" s="148"/>
      <c r="CK276" s="148"/>
    </row>
    <row r="277" spans="5:89" x14ac:dyDescent="0.2">
      <c r="E277" s="148"/>
      <c r="F277" s="148"/>
      <c r="G277" s="148"/>
      <c r="H277" s="148"/>
      <c r="I277" s="148"/>
      <c r="J277" s="148"/>
      <c r="K277" s="148"/>
      <c r="CK277" s="148"/>
    </row>
    <row r="278" spans="5:89" x14ac:dyDescent="0.2">
      <c r="E278" s="148"/>
      <c r="F278" s="148"/>
      <c r="G278" s="148"/>
      <c r="H278" s="148"/>
      <c r="I278" s="148"/>
      <c r="J278" s="148"/>
      <c r="K278" s="148"/>
      <c r="CK278" s="148"/>
    </row>
    <row r="279" spans="5:89" x14ac:dyDescent="0.2">
      <c r="E279" s="148"/>
      <c r="F279" s="148"/>
      <c r="G279" s="148"/>
      <c r="H279" s="148"/>
      <c r="I279" s="148"/>
      <c r="J279" s="148"/>
      <c r="K279" s="148"/>
      <c r="CK279" s="148"/>
    </row>
    <row r="280" spans="5:89" x14ac:dyDescent="0.2">
      <c r="E280" s="148"/>
      <c r="F280" s="148"/>
      <c r="G280" s="148"/>
      <c r="H280" s="148"/>
      <c r="I280" s="148"/>
      <c r="J280" s="148"/>
      <c r="K280" s="148"/>
      <c r="CK280" s="148"/>
    </row>
    <row r="281" spans="5:89" x14ac:dyDescent="0.2">
      <c r="E281" s="148"/>
      <c r="F281" s="148"/>
      <c r="G281" s="148"/>
      <c r="H281" s="148"/>
      <c r="I281" s="148"/>
      <c r="J281" s="148"/>
      <c r="K281" s="148"/>
      <c r="CK281" s="148"/>
    </row>
    <row r="282" spans="5:89" x14ac:dyDescent="0.2">
      <c r="E282" s="148"/>
      <c r="F282" s="148"/>
      <c r="G282" s="148"/>
      <c r="H282" s="148"/>
      <c r="I282" s="148"/>
      <c r="J282" s="148"/>
      <c r="K282" s="148"/>
      <c r="CK282" s="148"/>
    </row>
    <row r="283" spans="5:89" x14ac:dyDescent="0.2">
      <c r="E283" s="148"/>
      <c r="F283" s="148"/>
      <c r="G283" s="148"/>
      <c r="H283" s="148"/>
      <c r="I283" s="148"/>
      <c r="J283" s="148"/>
      <c r="K283" s="148"/>
      <c r="CK283" s="148"/>
    </row>
    <row r="284" spans="5:89" x14ac:dyDescent="0.2">
      <c r="E284" s="148"/>
      <c r="F284" s="148"/>
      <c r="G284" s="148"/>
      <c r="H284" s="148"/>
      <c r="I284" s="148"/>
      <c r="J284" s="148"/>
      <c r="K284" s="148"/>
      <c r="CK284" s="148"/>
    </row>
    <row r="285" spans="5:89" x14ac:dyDescent="0.2">
      <c r="E285" s="148"/>
      <c r="F285" s="148"/>
      <c r="G285" s="148"/>
      <c r="H285" s="148"/>
      <c r="I285" s="148"/>
      <c r="J285" s="148"/>
      <c r="K285" s="148"/>
      <c r="CK285" s="148"/>
    </row>
    <row r="286" spans="5:89" x14ac:dyDescent="0.2">
      <c r="E286" s="148"/>
      <c r="F286" s="148"/>
      <c r="G286" s="148"/>
      <c r="H286" s="148"/>
      <c r="I286" s="148"/>
      <c r="J286" s="148"/>
      <c r="K286" s="148"/>
      <c r="CK286" s="148"/>
    </row>
    <row r="287" spans="5:89" x14ac:dyDescent="0.2">
      <c r="E287" s="148"/>
      <c r="F287" s="148"/>
      <c r="G287" s="148"/>
      <c r="H287" s="148"/>
      <c r="I287" s="148"/>
      <c r="J287" s="148"/>
      <c r="K287" s="148"/>
      <c r="CK287" s="148"/>
    </row>
    <row r="288" spans="5:89" x14ac:dyDescent="0.2">
      <c r="E288" s="148"/>
      <c r="F288" s="148"/>
      <c r="G288" s="148"/>
      <c r="H288" s="148"/>
      <c r="I288" s="148"/>
      <c r="J288" s="148"/>
      <c r="K288" s="148"/>
      <c r="CK288" s="148"/>
    </row>
    <row r="289" spans="5:89" x14ac:dyDescent="0.2">
      <c r="E289" s="148"/>
      <c r="F289" s="148"/>
      <c r="G289" s="148"/>
      <c r="H289" s="148"/>
      <c r="I289" s="148"/>
      <c r="J289" s="148"/>
      <c r="K289" s="148"/>
      <c r="CK289" s="148"/>
    </row>
    <row r="290" spans="5:89" x14ac:dyDescent="0.2">
      <c r="E290" s="148"/>
      <c r="F290" s="148"/>
      <c r="G290" s="148"/>
      <c r="H290" s="148"/>
      <c r="I290" s="148"/>
      <c r="J290" s="148"/>
      <c r="K290" s="148"/>
      <c r="CK290" s="148"/>
    </row>
    <row r="291" spans="5:89" x14ac:dyDescent="0.2">
      <c r="E291" s="148"/>
      <c r="F291" s="148"/>
      <c r="G291" s="148"/>
      <c r="H291" s="148"/>
      <c r="I291" s="148"/>
      <c r="J291" s="148"/>
      <c r="K291" s="148"/>
      <c r="CK291" s="148"/>
    </row>
    <row r="292" spans="5:89" x14ac:dyDescent="0.2">
      <c r="E292" s="148"/>
      <c r="F292" s="148"/>
      <c r="G292" s="148"/>
      <c r="H292" s="148"/>
      <c r="I292" s="148"/>
      <c r="J292" s="148"/>
      <c r="K292" s="148"/>
      <c r="CK292" s="148"/>
    </row>
    <row r="293" spans="5:89" x14ac:dyDescent="0.2">
      <c r="E293" s="148"/>
      <c r="F293" s="148"/>
      <c r="G293" s="148"/>
      <c r="H293" s="148"/>
      <c r="I293" s="148"/>
      <c r="J293" s="148"/>
      <c r="K293" s="148"/>
      <c r="CK293" s="148"/>
    </row>
    <row r="294" spans="5:89" x14ac:dyDescent="0.2">
      <c r="E294" s="148"/>
      <c r="F294" s="148"/>
      <c r="G294" s="148"/>
      <c r="H294" s="148"/>
      <c r="I294" s="148"/>
      <c r="J294" s="148"/>
      <c r="K294" s="148"/>
      <c r="CK294" s="148"/>
    </row>
    <row r="295" spans="5:89" x14ac:dyDescent="0.2">
      <c r="E295" s="148"/>
      <c r="F295" s="148"/>
      <c r="G295" s="148"/>
      <c r="H295" s="148"/>
      <c r="I295" s="148"/>
      <c r="J295" s="148"/>
      <c r="K295" s="148"/>
      <c r="CK295" s="148"/>
    </row>
    <row r="296" spans="5:89" x14ac:dyDescent="0.2">
      <c r="E296" s="148"/>
      <c r="F296" s="148"/>
      <c r="G296" s="148"/>
      <c r="H296" s="148"/>
      <c r="I296" s="148"/>
      <c r="J296" s="148"/>
      <c r="K296" s="148"/>
      <c r="CK296" s="148"/>
    </row>
    <row r="297" spans="5:89" x14ac:dyDescent="0.2">
      <c r="E297" s="148"/>
      <c r="F297" s="148"/>
      <c r="G297" s="148"/>
      <c r="H297" s="148"/>
      <c r="I297" s="148"/>
      <c r="J297" s="148"/>
      <c r="K297" s="148"/>
      <c r="CK297" s="148"/>
    </row>
    <row r="298" spans="5:89" x14ac:dyDescent="0.2">
      <c r="E298" s="148"/>
      <c r="F298" s="148"/>
      <c r="G298" s="148"/>
      <c r="H298" s="148"/>
      <c r="I298" s="148"/>
      <c r="J298" s="148"/>
      <c r="K298" s="148"/>
      <c r="CK298" s="148"/>
    </row>
    <row r="299" spans="5:89" x14ac:dyDescent="0.2">
      <c r="E299" s="148"/>
      <c r="F299" s="148"/>
      <c r="G299" s="148"/>
      <c r="H299" s="148"/>
      <c r="I299" s="148"/>
      <c r="J299" s="148"/>
      <c r="K299" s="148"/>
      <c r="CK299" s="148"/>
    </row>
    <row r="300" spans="5:89" x14ac:dyDescent="0.2">
      <c r="E300" s="148"/>
      <c r="F300" s="148"/>
      <c r="G300" s="148"/>
      <c r="H300" s="148"/>
      <c r="I300" s="148"/>
      <c r="J300" s="148"/>
      <c r="K300" s="148"/>
      <c r="CK300" s="148"/>
    </row>
    <row r="301" spans="5:89" x14ac:dyDescent="0.2">
      <c r="E301" s="148"/>
      <c r="F301" s="148"/>
      <c r="G301" s="148"/>
      <c r="H301" s="148"/>
      <c r="I301" s="148"/>
      <c r="J301" s="148"/>
      <c r="K301" s="148"/>
      <c r="CK301" s="148"/>
    </row>
    <row r="302" spans="5:89" x14ac:dyDescent="0.2">
      <c r="E302" s="148"/>
      <c r="F302" s="148"/>
      <c r="G302" s="148"/>
      <c r="H302" s="148"/>
      <c r="I302" s="148"/>
      <c r="J302" s="148"/>
      <c r="K302" s="148"/>
      <c r="CK302" s="148"/>
    </row>
    <row r="303" spans="5:89" x14ac:dyDescent="0.2">
      <c r="E303" s="148"/>
      <c r="F303" s="148"/>
      <c r="G303" s="148"/>
      <c r="H303" s="148"/>
      <c r="I303" s="148"/>
      <c r="J303" s="148"/>
      <c r="K303" s="148"/>
      <c r="CK303" s="148"/>
    </row>
    <row r="304" spans="5:89" x14ac:dyDescent="0.2">
      <c r="E304" s="148"/>
      <c r="F304" s="148"/>
      <c r="G304" s="148"/>
      <c r="H304" s="148"/>
      <c r="I304" s="148"/>
      <c r="J304" s="148"/>
      <c r="K304" s="148"/>
      <c r="CK304" s="148"/>
    </row>
    <row r="305" spans="5:89" x14ac:dyDescent="0.2">
      <c r="E305" s="148"/>
      <c r="F305" s="148"/>
      <c r="G305" s="148"/>
      <c r="H305" s="148"/>
      <c r="I305" s="148"/>
      <c r="J305" s="148"/>
      <c r="K305" s="148"/>
      <c r="CK305" s="148"/>
    </row>
    <row r="306" spans="5:89" x14ac:dyDescent="0.2">
      <c r="E306" s="148"/>
      <c r="F306" s="148"/>
      <c r="G306" s="148"/>
      <c r="H306" s="148"/>
      <c r="I306" s="148"/>
      <c r="J306" s="148"/>
      <c r="K306" s="148"/>
      <c r="CK306" s="148"/>
    </row>
    <row r="307" spans="5:89" x14ac:dyDescent="0.2">
      <c r="E307" s="148"/>
      <c r="F307" s="148"/>
      <c r="G307" s="148"/>
      <c r="H307" s="148"/>
      <c r="I307" s="148"/>
      <c r="J307" s="148"/>
      <c r="K307" s="148"/>
      <c r="CK307" s="148"/>
    </row>
    <row r="308" spans="5:89" x14ac:dyDescent="0.2">
      <c r="E308" s="148"/>
      <c r="F308" s="148"/>
      <c r="G308" s="148"/>
      <c r="H308" s="148"/>
      <c r="I308" s="148"/>
      <c r="J308" s="148"/>
      <c r="K308" s="148"/>
      <c r="CK308" s="148"/>
    </row>
    <row r="309" spans="5:89" x14ac:dyDescent="0.2">
      <c r="E309" s="148"/>
      <c r="F309" s="148"/>
      <c r="G309" s="148"/>
      <c r="H309" s="148"/>
      <c r="I309" s="148"/>
      <c r="J309" s="148"/>
      <c r="K309" s="148"/>
      <c r="CK309" s="148"/>
    </row>
    <row r="310" spans="5:89" x14ac:dyDescent="0.2">
      <c r="E310" s="148"/>
      <c r="F310" s="148"/>
      <c r="G310" s="148"/>
      <c r="H310" s="148"/>
      <c r="I310" s="148"/>
      <c r="J310" s="148"/>
      <c r="K310" s="148"/>
      <c r="CK310" s="148"/>
    </row>
    <row r="311" spans="5:89" x14ac:dyDescent="0.2">
      <c r="E311" s="148"/>
      <c r="F311" s="148"/>
      <c r="G311" s="148"/>
      <c r="H311" s="148"/>
      <c r="I311" s="148"/>
      <c r="J311" s="148"/>
      <c r="K311" s="148"/>
      <c r="CK311" s="148"/>
    </row>
    <row r="312" spans="5:89" x14ac:dyDescent="0.2">
      <c r="E312" s="148"/>
      <c r="F312" s="148"/>
      <c r="G312" s="148"/>
      <c r="H312" s="148"/>
      <c r="I312" s="148"/>
      <c r="J312" s="148"/>
      <c r="K312" s="148"/>
      <c r="CK312" s="148"/>
    </row>
    <row r="313" spans="5:89" x14ac:dyDescent="0.2">
      <c r="E313" s="148"/>
      <c r="F313" s="148"/>
      <c r="G313" s="148"/>
      <c r="H313" s="148"/>
      <c r="I313" s="148"/>
      <c r="J313" s="148"/>
      <c r="K313" s="148"/>
      <c r="CK313" s="148"/>
    </row>
    <row r="314" spans="5:89" x14ac:dyDescent="0.2">
      <c r="E314" s="148"/>
      <c r="F314" s="148"/>
      <c r="G314" s="148"/>
      <c r="H314" s="148"/>
      <c r="I314" s="148"/>
      <c r="J314" s="148"/>
      <c r="K314" s="148"/>
      <c r="CK314" s="148"/>
    </row>
    <row r="315" spans="5:89" x14ac:dyDescent="0.2">
      <c r="E315" s="148"/>
      <c r="F315" s="148"/>
      <c r="G315" s="148"/>
      <c r="H315" s="148"/>
      <c r="I315" s="148"/>
      <c r="J315" s="148"/>
      <c r="K315" s="148"/>
      <c r="CK315" s="148"/>
    </row>
    <row r="316" spans="5:89" x14ac:dyDescent="0.2">
      <c r="E316" s="148"/>
      <c r="F316" s="148"/>
      <c r="G316" s="148"/>
      <c r="H316" s="148"/>
      <c r="I316" s="148"/>
      <c r="J316" s="148"/>
      <c r="K316" s="148"/>
      <c r="CK316" s="148"/>
    </row>
    <row r="317" spans="5:89" x14ac:dyDescent="0.2">
      <c r="E317" s="148"/>
      <c r="F317" s="148"/>
      <c r="G317" s="148"/>
      <c r="H317" s="148"/>
      <c r="I317" s="148"/>
      <c r="J317" s="148"/>
      <c r="K317" s="148"/>
      <c r="CK317" s="148"/>
    </row>
    <row r="318" spans="5:89" x14ac:dyDescent="0.2">
      <c r="E318" s="148"/>
      <c r="F318" s="148"/>
      <c r="G318" s="148"/>
      <c r="H318" s="148"/>
      <c r="I318" s="148"/>
      <c r="J318" s="148"/>
      <c r="K318" s="148"/>
      <c r="CK318" s="148"/>
    </row>
    <row r="319" spans="5:89" x14ac:dyDescent="0.2">
      <c r="E319" s="148"/>
      <c r="F319" s="148"/>
      <c r="G319" s="148"/>
      <c r="H319" s="148"/>
      <c r="I319" s="148"/>
      <c r="J319" s="148"/>
      <c r="K319" s="148"/>
      <c r="CK319" s="148"/>
    </row>
    <row r="320" spans="5:89" x14ac:dyDescent="0.2">
      <c r="E320" s="148"/>
      <c r="F320" s="148"/>
      <c r="G320" s="148"/>
      <c r="H320" s="148"/>
      <c r="I320" s="148"/>
      <c r="J320" s="148"/>
      <c r="K320" s="148"/>
      <c r="CK320" s="148"/>
    </row>
    <row r="321" spans="5:89" x14ac:dyDescent="0.2">
      <c r="E321" s="148"/>
      <c r="F321" s="148"/>
      <c r="G321" s="148"/>
      <c r="H321" s="148"/>
      <c r="I321" s="148"/>
      <c r="J321" s="148"/>
      <c r="K321" s="148"/>
      <c r="CK321" s="148"/>
    </row>
    <row r="322" spans="5:89" x14ac:dyDescent="0.2">
      <c r="E322" s="148"/>
      <c r="F322" s="148"/>
      <c r="G322" s="148"/>
      <c r="H322" s="148"/>
      <c r="I322" s="148"/>
      <c r="J322" s="148"/>
      <c r="K322" s="148"/>
      <c r="CK322" s="148"/>
    </row>
    <row r="323" spans="5:89" x14ac:dyDescent="0.2">
      <c r="E323" s="148"/>
      <c r="F323" s="148"/>
      <c r="G323" s="148"/>
      <c r="H323" s="148"/>
      <c r="I323" s="148"/>
      <c r="J323" s="148"/>
      <c r="K323" s="148"/>
      <c r="CK323" s="148"/>
    </row>
    <row r="324" spans="5:89" x14ac:dyDescent="0.2">
      <c r="E324" s="148"/>
      <c r="F324" s="148"/>
      <c r="G324" s="148"/>
      <c r="H324" s="148"/>
      <c r="I324" s="148"/>
      <c r="J324" s="148"/>
      <c r="K324" s="148"/>
      <c r="CK324" s="148"/>
    </row>
    <row r="325" spans="5:89" x14ac:dyDescent="0.2">
      <c r="E325" s="148"/>
      <c r="F325" s="148"/>
      <c r="G325" s="148"/>
      <c r="H325" s="148"/>
      <c r="I325" s="148"/>
      <c r="J325" s="148"/>
      <c r="K325" s="148"/>
      <c r="CK325" s="148"/>
    </row>
    <row r="326" spans="5:89" x14ac:dyDescent="0.2">
      <c r="E326" s="148"/>
      <c r="F326" s="148"/>
      <c r="G326" s="148"/>
      <c r="H326" s="148"/>
      <c r="I326" s="148"/>
      <c r="J326" s="148"/>
      <c r="K326" s="148"/>
      <c r="CK326" s="148"/>
    </row>
    <row r="327" spans="5:89" x14ac:dyDescent="0.2">
      <c r="E327" s="148"/>
      <c r="F327" s="148"/>
      <c r="G327" s="148"/>
      <c r="H327" s="148"/>
      <c r="I327" s="148"/>
      <c r="J327" s="148"/>
      <c r="K327" s="148"/>
      <c r="CK327" s="148"/>
    </row>
    <row r="328" spans="5:89" x14ac:dyDescent="0.2">
      <c r="E328" s="148"/>
      <c r="F328" s="148"/>
      <c r="G328" s="148"/>
      <c r="H328" s="148"/>
      <c r="I328" s="148"/>
      <c r="J328" s="148"/>
      <c r="K328" s="148"/>
      <c r="CK328" s="148"/>
    </row>
    <row r="329" spans="5:89" x14ac:dyDescent="0.2">
      <c r="E329" s="148"/>
      <c r="F329" s="148"/>
      <c r="G329" s="148"/>
      <c r="H329" s="148"/>
      <c r="I329" s="148"/>
      <c r="J329" s="148"/>
      <c r="K329" s="148"/>
      <c r="CK329" s="148"/>
    </row>
    <row r="330" spans="5:89" x14ac:dyDescent="0.2">
      <c r="E330" s="148"/>
      <c r="F330" s="148"/>
      <c r="G330" s="148"/>
      <c r="H330" s="148"/>
      <c r="I330" s="148"/>
      <c r="J330" s="148"/>
      <c r="K330" s="148"/>
      <c r="CK330" s="148"/>
    </row>
    <row r="331" spans="5:89" x14ac:dyDescent="0.2">
      <c r="E331" s="148"/>
      <c r="F331" s="148"/>
      <c r="G331" s="148"/>
      <c r="H331" s="148"/>
      <c r="I331" s="148"/>
      <c r="J331" s="148"/>
      <c r="K331" s="148"/>
      <c r="CK331" s="148"/>
    </row>
    <row r="332" spans="5:89" x14ac:dyDescent="0.2">
      <c r="E332" s="148"/>
      <c r="F332" s="148"/>
      <c r="G332" s="148"/>
      <c r="H332" s="148"/>
      <c r="I332" s="148"/>
      <c r="J332" s="148"/>
      <c r="K332" s="148"/>
      <c r="CK332" s="148"/>
    </row>
    <row r="333" spans="5:89" x14ac:dyDescent="0.2">
      <c r="E333" s="148"/>
      <c r="F333" s="148"/>
      <c r="G333" s="148"/>
      <c r="H333" s="148"/>
      <c r="I333" s="148"/>
      <c r="J333" s="148"/>
      <c r="K333" s="148"/>
      <c r="CK333" s="148"/>
    </row>
    <row r="334" spans="5:89" x14ac:dyDescent="0.2">
      <c r="E334" s="148"/>
      <c r="F334" s="148"/>
      <c r="G334" s="148"/>
      <c r="H334" s="148"/>
      <c r="I334" s="148"/>
      <c r="J334" s="148"/>
      <c r="K334" s="148"/>
      <c r="CK334" s="148"/>
    </row>
    <row r="335" spans="5:89" x14ac:dyDescent="0.2">
      <c r="E335" s="148"/>
      <c r="F335" s="148"/>
      <c r="G335" s="148"/>
      <c r="H335" s="148"/>
      <c r="I335" s="148"/>
      <c r="J335" s="148"/>
      <c r="K335" s="148"/>
      <c r="CK335" s="148"/>
    </row>
    <row r="336" spans="5:89" x14ac:dyDescent="0.2">
      <c r="E336" s="148"/>
      <c r="F336" s="148"/>
      <c r="G336" s="148"/>
      <c r="H336" s="148"/>
      <c r="I336" s="148"/>
      <c r="J336" s="148"/>
      <c r="K336" s="148"/>
      <c r="CK336" s="148"/>
    </row>
    <row r="337" spans="5:89" x14ac:dyDescent="0.2">
      <c r="E337" s="148"/>
      <c r="F337" s="148"/>
      <c r="G337" s="148"/>
      <c r="H337" s="148"/>
      <c r="I337" s="148"/>
      <c r="J337" s="148"/>
      <c r="K337" s="148"/>
      <c r="CK337" s="148"/>
    </row>
    <row r="338" spans="5:89" x14ac:dyDescent="0.2">
      <c r="E338" s="148"/>
      <c r="F338" s="148"/>
      <c r="G338" s="148"/>
      <c r="H338" s="148"/>
      <c r="I338" s="148"/>
      <c r="J338" s="148"/>
      <c r="K338" s="148"/>
      <c r="CK338" s="148"/>
    </row>
    <row r="339" spans="5:89" x14ac:dyDescent="0.2">
      <c r="E339" s="148"/>
      <c r="F339" s="148"/>
      <c r="G339" s="148"/>
      <c r="H339" s="148"/>
      <c r="I339" s="148"/>
      <c r="J339" s="148"/>
      <c r="K339" s="148"/>
      <c r="CK339" s="148"/>
    </row>
    <row r="340" spans="5:89" x14ac:dyDescent="0.2">
      <c r="E340" s="148"/>
      <c r="F340" s="148"/>
      <c r="G340" s="148"/>
      <c r="H340" s="148"/>
      <c r="I340" s="148"/>
      <c r="J340" s="148"/>
      <c r="K340" s="148"/>
      <c r="CK340" s="148"/>
    </row>
    <row r="341" spans="5:89" x14ac:dyDescent="0.2">
      <c r="E341" s="148"/>
      <c r="F341" s="148"/>
      <c r="G341" s="148"/>
      <c r="H341" s="148"/>
      <c r="I341" s="148"/>
      <c r="J341" s="148"/>
      <c r="K341" s="148"/>
      <c r="CK341" s="148"/>
    </row>
    <row r="342" spans="5:89" x14ac:dyDescent="0.2">
      <c r="E342" s="148"/>
      <c r="F342" s="148"/>
      <c r="G342" s="148"/>
      <c r="H342" s="148"/>
      <c r="I342" s="148"/>
      <c r="J342" s="148"/>
      <c r="K342" s="148"/>
      <c r="CK342" s="148"/>
    </row>
    <row r="343" spans="5:89" x14ac:dyDescent="0.2">
      <c r="E343" s="148"/>
      <c r="F343" s="148"/>
      <c r="G343" s="148"/>
      <c r="H343" s="148"/>
      <c r="I343" s="148"/>
      <c r="J343" s="148"/>
      <c r="K343" s="148"/>
      <c r="CK343" s="148"/>
    </row>
    <row r="344" spans="5:89" x14ac:dyDescent="0.2">
      <c r="E344" s="148"/>
      <c r="F344" s="148"/>
      <c r="G344" s="148"/>
      <c r="H344" s="148"/>
      <c r="I344" s="148"/>
      <c r="J344" s="148"/>
      <c r="K344" s="148"/>
      <c r="CK344" s="148"/>
    </row>
    <row r="345" spans="5:89" x14ac:dyDescent="0.2">
      <c r="E345" s="148"/>
      <c r="F345" s="148"/>
      <c r="G345" s="148"/>
      <c r="H345" s="148"/>
      <c r="I345" s="148"/>
      <c r="J345" s="148"/>
      <c r="K345" s="148"/>
      <c r="CK345" s="148"/>
    </row>
    <row r="346" spans="5:89" x14ac:dyDescent="0.2">
      <c r="E346" s="148"/>
      <c r="F346" s="148"/>
      <c r="G346" s="148"/>
      <c r="H346" s="148"/>
      <c r="I346" s="148"/>
      <c r="J346" s="148"/>
      <c r="K346" s="148"/>
      <c r="CK346" s="148"/>
    </row>
    <row r="347" spans="5:89" x14ac:dyDescent="0.2">
      <c r="E347" s="148"/>
      <c r="F347" s="148"/>
      <c r="G347" s="148"/>
      <c r="H347" s="148"/>
      <c r="I347" s="148"/>
      <c r="J347" s="148"/>
      <c r="K347" s="148"/>
      <c r="CK347" s="148"/>
    </row>
    <row r="348" spans="5:89" x14ac:dyDescent="0.2">
      <c r="E348" s="148"/>
      <c r="F348" s="148"/>
      <c r="G348" s="148"/>
      <c r="H348" s="148"/>
      <c r="I348" s="148"/>
      <c r="J348" s="148"/>
      <c r="K348" s="148"/>
      <c r="CK348" s="148"/>
    </row>
    <row r="349" spans="5:89" x14ac:dyDescent="0.2">
      <c r="E349" s="148"/>
      <c r="F349" s="148"/>
      <c r="G349" s="148"/>
      <c r="H349" s="148"/>
      <c r="I349" s="148"/>
      <c r="J349" s="148"/>
      <c r="K349" s="148"/>
      <c r="CK349" s="148"/>
    </row>
    <row r="350" spans="5:89" x14ac:dyDescent="0.2">
      <c r="E350" s="148"/>
      <c r="F350" s="148"/>
      <c r="G350" s="148"/>
      <c r="H350" s="148"/>
      <c r="I350" s="148"/>
      <c r="J350" s="148"/>
      <c r="K350" s="148"/>
      <c r="CK350" s="148"/>
    </row>
    <row r="351" spans="5:89" x14ac:dyDescent="0.2">
      <c r="E351" s="148"/>
      <c r="F351" s="148"/>
      <c r="G351" s="148"/>
      <c r="H351" s="148"/>
      <c r="I351" s="148"/>
      <c r="J351" s="148"/>
      <c r="K351" s="148"/>
      <c r="CK351" s="148"/>
    </row>
    <row r="352" spans="5:89" x14ac:dyDescent="0.2">
      <c r="E352" s="148"/>
      <c r="F352" s="148"/>
      <c r="G352" s="148"/>
      <c r="H352" s="148"/>
      <c r="I352" s="148"/>
      <c r="J352" s="148"/>
      <c r="K352" s="148"/>
      <c r="CK352" s="148"/>
    </row>
    <row r="353" spans="5:89" x14ac:dyDescent="0.2">
      <c r="E353" s="148"/>
      <c r="F353" s="148"/>
      <c r="G353" s="148"/>
      <c r="H353" s="148"/>
      <c r="I353" s="148"/>
      <c r="J353" s="148"/>
      <c r="K353" s="148"/>
      <c r="CK353" s="148"/>
    </row>
    <row r="354" spans="5:89" x14ac:dyDescent="0.2">
      <c r="E354" s="148"/>
      <c r="F354" s="148"/>
      <c r="G354" s="148"/>
      <c r="H354" s="148"/>
      <c r="I354" s="148"/>
      <c r="J354" s="148"/>
      <c r="K354" s="148"/>
      <c r="CK354" s="148"/>
    </row>
    <row r="355" spans="5:89" x14ac:dyDescent="0.2">
      <c r="E355" s="148"/>
      <c r="F355" s="148"/>
      <c r="G355" s="148"/>
      <c r="H355" s="148"/>
      <c r="I355" s="148"/>
      <c r="J355" s="148"/>
      <c r="K355" s="148"/>
      <c r="CK355" s="148"/>
    </row>
    <row r="356" spans="5:89" x14ac:dyDescent="0.2">
      <c r="E356" s="148"/>
      <c r="F356" s="148"/>
      <c r="G356" s="148"/>
      <c r="H356" s="148"/>
      <c r="I356" s="148"/>
      <c r="J356" s="148"/>
      <c r="K356" s="148"/>
      <c r="CK356" s="148"/>
    </row>
    <row r="357" spans="5:89" x14ac:dyDescent="0.2">
      <c r="E357" s="148"/>
      <c r="F357" s="148"/>
      <c r="G357" s="148"/>
      <c r="H357" s="148"/>
      <c r="I357" s="148"/>
      <c r="J357" s="148"/>
      <c r="K357" s="148"/>
      <c r="CK357" s="148"/>
    </row>
    <row r="358" spans="5:89" x14ac:dyDescent="0.2">
      <c r="E358" s="148"/>
      <c r="F358" s="148"/>
      <c r="G358" s="148"/>
      <c r="H358" s="148"/>
      <c r="I358" s="148"/>
      <c r="J358" s="148"/>
      <c r="K358" s="148"/>
      <c r="CK358" s="148"/>
    </row>
    <row r="359" spans="5:89" x14ac:dyDescent="0.2">
      <c r="E359" s="148"/>
      <c r="F359" s="148"/>
      <c r="G359" s="148"/>
      <c r="H359" s="148"/>
      <c r="I359" s="148"/>
      <c r="J359" s="148"/>
      <c r="K359" s="148"/>
      <c r="CK359" s="148"/>
    </row>
    <row r="360" spans="5:89" x14ac:dyDescent="0.2">
      <c r="E360" s="148"/>
      <c r="F360" s="148"/>
      <c r="G360" s="148"/>
      <c r="H360" s="148"/>
      <c r="I360" s="148"/>
      <c r="J360" s="148"/>
      <c r="K360" s="148"/>
      <c r="CK360" s="148"/>
    </row>
    <row r="361" spans="5:89" x14ac:dyDescent="0.2">
      <c r="E361" s="148"/>
      <c r="F361" s="148"/>
      <c r="G361" s="148"/>
      <c r="H361" s="148"/>
      <c r="I361" s="148"/>
      <c r="J361" s="148"/>
      <c r="K361" s="148"/>
      <c r="CK361" s="148"/>
    </row>
    <row r="362" spans="5:89" x14ac:dyDescent="0.2">
      <c r="E362" s="148"/>
      <c r="F362" s="148"/>
      <c r="G362" s="148"/>
      <c r="H362" s="148"/>
      <c r="I362" s="148"/>
      <c r="J362" s="148"/>
      <c r="K362" s="148"/>
      <c r="CK362" s="148"/>
    </row>
    <row r="363" spans="5:89" x14ac:dyDescent="0.2">
      <c r="E363" s="148"/>
      <c r="F363" s="148"/>
      <c r="G363" s="148"/>
      <c r="H363" s="148"/>
      <c r="I363" s="148"/>
      <c r="J363" s="148"/>
      <c r="K363" s="148"/>
      <c r="CK363" s="148"/>
    </row>
    <row r="364" spans="5:89" x14ac:dyDescent="0.2">
      <c r="E364" s="148"/>
      <c r="F364" s="148"/>
      <c r="G364" s="148"/>
      <c r="H364" s="148"/>
      <c r="I364" s="148"/>
      <c r="J364" s="148"/>
      <c r="K364" s="148"/>
      <c r="CK364" s="148"/>
    </row>
    <row r="365" spans="5:89" x14ac:dyDescent="0.2">
      <c r="E365" s="148"/>
      <c r="F365" s="148"/>
      <c r="G365" s="148"/>
      <c r="H365" s="148"/>
      <c r="I365" s="148"/>
      <c r="J365" s="148"/>
      <c r="K365" s="148"/>
      <c r="CK365" s="148"/>
    </row>
    <row r="366" spans="5:89" x14ac:dyDescent="0.2">
      <c r="E366" s="148"/>
      <c r="F366" s="148"/>
      <c r="G366" s="148"/>
      <c r="H366" s="148"/>
      <c r="I366" s="148"/>
      <c r="J366" s="148"/>
      <c r="K366" s="148"/>
      <c r="CK366" s="148"/>
    </row>
    <row r="367" spans="5:89" x14ac:dyDescent="0.2">
      <c r="E367" s="148"/>
      <c r="F367" s="148"/>
      <c r="G367" s="148"/>
      <c r="H367" s="148"/>
      <c r="I367" s="148"/>
      <c r="J367" s="148"/>
      <c r="K367" s="148"/>
      <c r="CK367" s="148"/>
    </row>
    <row r="368" spans="5:89" x14ac:dyDescent="0.2">
      <c r="E368" s="148"/>
      <c r="F368" s="148"/>
      <c r="G368" s="148"/>
      <c r="H368" s="148"/>
      <c r="I368" s="148"/>
      <c r="J368" s="148"/>
      <c r="K368" s="148"/>
      <c r="CK368" s="148"/>
    </row>
    <row r="369" spans="5:89" x14ac:dyDescent="0.2">
      <c r="E369" s="148"/>
      <c r="F369" s="148"/>
      <c r="G369" s="148"/>
      <c r="H369" s="148"/>
      <c r="I369" s="148"/>
      <c r="J369" s="148"/>
      <c r="K369" s="148"/>
      <c r="CK369" s="148"/>
    </row>
    <row r="370" spans="5:89" x14ac:dyDescent="0.2">
      <c r="E370" s="148"/>
      <c r="F370" s="148"/>
      <c r="G370" s="148"/>
      <c r="H370" s="148"/>
      <c r="I370" s="148"/>
      <c r="J370" s="148"/>
      <c r="K370" s="148"/>
      <c r="CK370" s="148"/>
    </row>
    <row r="371" spans="5:89" x14ac:dyDescent="0.2">
      <c r="E371" s="148"/>
      <c r="F371" s="148"/>
      <c r="G371" s="148"/>
      <c r="H371" s="148"/>
      <c r="I371" s="148"/>
      <c r="J371" s="148"/>
      <c r="K371" s="148"/>
      <c r="CK371" s="148"/>
    </row>
    <row r="372" spans="5:89" x14ac:dyDescent="0.2">
      <c r="E372" s="148"/>
      <c r="F372" s="148"/>
      <c r="G372" s="148"/>
      <c r="H372" s="148"/>
      <c r="I372" s="148"/>
      <c r="J372" s="148"/>
      <c r="K372" s="148"/>
      <c r="CK372" s="148"/>
    </row>
    <row r="373" spans="5:89" x14ac:dyDescent="0.2">
      <c r="E373" s="148"/>
      <c r="F373" s="148"/>
      <c r="G373" s="148"/>
      <c r="H373" s="148"/>
      <c r="I373" s="148"/>
      <c r="J373" s="148"/>
      <c r="K373" s="148"/>
      <c r="CK373" s="148"/>
    </row>
    <row r="374" spans="5:89" x14ac:dyDescent="0.2">
      <c r="E374" s="148"/>
      <c r="F374" s="148"/>
      <c r="G374" s="148"/>
      <c r="H374" s="148"/>
      <c r="I374" s="148"/>
      <c r="J374" s="148"/>
      <c r="K374" s="148"/>
      <c r="CK374" s="148"/>
    </row>
    <row r="375" spans="5:89" x14ac:dyDescent="0.2">
      <c r="E375" s="148"/>
      <c r="F375" s="148"/>
      <c r="G375" s="148"/>
      <c r="H375" s="148"/>
      <c r="I375" s="148"/>
      <c r="J375" s="148"/>
      <c r="K375" s="148"/>
      <c r="CK375" s="148"/>
    </row>
    <row r="376" spans="5:89" x14ac:dyDescent="0.2">
      <c r="E376" s="148"/>
      <c r="F376" s="148"/>
      <c r="G376" s="148"/>
      <c r="H376" s="148"/>
      <c r="I376" s="148"/>
      <c r="J376" s="148"/>
      <c r="K376" s="148"/>
      <c r="CK376" s="148"/>
    </row>
    <row r="377" spans="5:89" x14ac:dyDescent="0.2">
      <c r="E377" s="148"/>
      <c r="F377" s="148"/>
      <c r="G377" s="148"/>
      <c r="H377" s="148"/>
      <c r="I377" s="148"/>
      <c r="J377" s="148"/>
      <c r="K377" s="148"/>
      <c r="CK377" s="148"/>
    </row>
    <row r="378" spans="5:89" x14ac:dyDescent="0.2">
      <c r="E378" s="148"/>
      <c r="F378" s="148"/>
      <c r="G378" s="148"/>
      <c r="H378" s="148"/>
      <c r="I378" s="148"/>
      <c r="J378" s="148"/>
      <c r="K378" s="148"/>
      <c r="CK378" s="148"/>
    </row>
    <row r="379" spans="5:89" x14ac:dyDescent="0.2">
      <c r="E379" s="148"/>
      <c r="F379" s="148"/>
      <c r="G379" s="148"/>
      <c r="H379" s="148"/>
      <c r="I379" s="148"/>
      <c r="J379" s="148"/>
      <c r="K379" s="148"/>
      <c r="CK379" s="148"/>
    </row>
    <row r="380" spans="5:89" x14ac:dyDescent="0.2">
      <c r="E380" s="148"/>
      <c r="F380" s="148"/>
      <c r="G380" s="148"/>
      <c r="H380" s="148"/>
      <c r="I380" s="148"/>
      <c r="J380" s="148"/>
      <c r="K380" s="148"/>
      <c r="CK380" s="148"/>
    </row>
    <row r="381" spans="5:89" x14ac:dyDescent="0.2">
      <c r="E381" s="148"/>
      <c r="F381" s="148"/>
      <c r="G381" s="148"/>
      <c r="H381" s="148"/>
      <c r="I381" s="148"/>
      <c r="J381" s="148"/>
      <c r="K381" s="148"/>
      <c r="CK381" s="148"/>
    </row>
    <row r="382" spans="5:89" x14ac:dyDescent="0.2">
      <c r="E382" s="148"/>
      <c r="F382" s="148"/>
      <c r="G382" s="148"/>
      <c r="H382" s="148"/>
      <c r="I382" s="148"/>
      <c r="J382" s="148"/>
      <c r="K382" s="148"/>
      <c r="CK382" s="148"/>
    </row>
    <row r="383" spans="5:89" x14ac:dyDescent="0.2">
      <c r="E383" s="148"/>
      <c r="F383" s="148"/>
      <c r="G383" s="148"/>
      <c r="H383" s="148"/>
      <c r="I383" s="148"/>
      <c r="J383" s="148"/>
      <c r="K383" s="148"/>
      <c r="CK383" s="148"/>
    </row>
    <row r="384" spans="5:89" x14ac:dyDescent="0.2">
      <c r="E384" s="148"/>
      <c r="F384" s="148"/>
      <c r="G384" s="148"/>
      <c r="H384" s="148"/>
      <c r="I384" s="148"/>
      <c r="J384" s="148"/>
      <c r="K384" s="148"/>
      <c r="CK384" s="148"/>
    </row>
    <row r="385" spans="5:89" x14ac:dyDescent="0.2">
      <c r="E385" s="148"/>
      <c r="F385" s="148"/>
      <c r="G385" s="148"/>
      <c r="H385" s="148"/>
      <c r="I385" s="148"/>
      <c r="J385" s="148"/>
      <c r="K385" s="148"/>
      <c r="CK385" s="148"/>
    </row>
    <row r="386" spans="5:89" x14ac:dyDescent="0.2">
      <c r="E386" s="148"/>
      <c r="F386" s="148"/>
      <c r="G386" s="148"/>
      <c r="H386" s="148"/>
      <c r="I386" s="148"/>
      <c r="J386" s="148"/>
      <c r="K386" s="148"/>
      <c r="CK386" s="148"/>
    </row>
    <row r="387" spans="5:89" x14ac:dyDescent="0.2">
      <c r="E387" s="148"/>
      <c r="F387" s="148"/>
      <c r="G387" s="148"/>
      <c r="H387" s="148"/>
      <c r="I387" s="148"/>
      <c r="J387" s="148"/>
      <c r="K387" s="148"/>
      <c r="CK387" s="148"/>
    </row>
    <row r="388" spans="5:89" x14ac:dyDescent="0.2">
      <c r="E388" s="148"/>
      <c r="F388" s="148"/>
      <c r="G388" s="148"/>
      <c r="H388" s="148"/>
      <c r="I388" s="148"/>
      <c r="J388" s="148"/>
      <c r="K388" s="148"/>
      <c r="CK388" s="148"/>
    </row>
    <row r="389" spans="5:89" x14ac:dyDescent="0.2">
      <c r="E389" s="148"/>
      <c r="F389" s="148"/>
      <c r="G389" s="148"/>
      <c r="H389" s="148"/>
      <c r="I389" s="148"/>
      <c r="J389" s="148"/>
      <c r="K389" s="148"/>
      <c r="CK389" s="148"/>
    </row>
    <row r="390" spans="5:89" x14ac:dyDescent="0.2">
      <c r="E390" s="148"/>
      <c r="F390" s="148"/>
      <c r="G390" s="148"/>
      <c r="H390" s="148"/>
      <c r="I390" s="148"/>
      <c r="J390" s="148"/>
      <c r="K390" s="148"/>
      <c r="CK390" s="148"/>
    </row>
    <row r="391" spans="5:89" x14ac:dyDescent="0.2">
      <c r="E391" s="148"/>
      <c r="F391" s="148"/>
      <c r="G391" s="148"/>
      <c r="H391" s="148"/>
      <c r="I391" s="148"/>
      <c r="J391" s="148"/>
      <c r="K391" s="148"/>
      <c r="CK391" s="148"/>
    </row>
    <row r="392" spans="5:89" x14ac:dyDescent="0.2">
      <c r="E392" s="148"/>
      <c r="F392" s="148"/>
      <c r="G392" s="148"/>
      <c r="H392" s="148"/>
      <c r="I392" s="148"/>
      <c r="J392" s="148"/>
      <c r="K392" s="148"/>
      <c r="CK392" s="148"/>
    </row>
    <row r="393" spans="5:89" x14ac:dyDescent="0.2">
      <c r="E393" s="148"/>
      <c r="F393" s="148"/>
      <c r="G393" s="148"/>
      <c r="H393" s="148"/>
      <c r="I393" s="148"/>
      <c r="J393" s="148"/>
      <c r="K393" s="148"/>
      <c r="CK393" s="148"/>
    </row>
    <row r="394" spans="5:89" x14ac:dyDescent="0.2">
      <c r="E394" s="148"/>
      <c r="F394" s="148"/>
      <c r="G394" s="148"/>
      <c r="H394" s="148"/>
      <c r="I394" s="148"/>
      <c r="J394" s="148"/>
      <c r="K394" s="148"/>
      <c r="CK394" s="148"/>
    </row>
    <row r="395" spans="5:89" x14ac:dyDescent="0.2">
      <c r="E395" s="148"/>
      <c r="F395" s="148"/>
      <c r="G395" s="148"/>
      <c r="H395" s="148"/>
      <c r="I395" s="148"/>
      <c r="J395" s="148"/>
      <c r="K395" s="148"/>
      <c r="CK395" s="148"/>
    </row>
    <row r="396" spans="5:89" x14ac:dyDescent="0.2">
      <c r="E396" s="148"/>
      <c r="F396" s="148"/>
      <c r="G396" s="148"/>
      <c r="H396" s="148"/>
      <c r="I396" s="148"/>
      <c r="J396" s="148"/>
      <c r="K396" s="148"/>
      <c r="CK396" s="148"/>
    </row>
    <row r="397" spans="5:89" x14ac:dyDescent="0.2">
      <c r="E397" s="148"/>
      <c r="F397" s="148"/>
      <c r="G397" s="148"/>
      <c r="H397" s="148"/>
      <c r="I397" s="148"/>
      <c r="J397" s="148"/>
      <c r="K397" s="148"/>
      <c r="CK397" s="148"/>
    </row>
    <row r="398" spans="5:89" x14ac:dyDescent="0.2">
      <c r="E398" s="148"/>
      <c r="F398" s="148"/>
      <c r="G398" s="148"/>
      <c r="H398" s="148"/>
      <c r="I398" s="148"/>
      <c r="J398" s="148"/>
      <c r="K398" s="148"/>
      <c r="CK398" s="148"/>
    </row>
    <row r="399" spans="5:89" x14ac:dyDescent="0.2">
      <c r="E399" s="148"/>
      <c r="F399" s="148"/>
      <c r="G399" s="148"/>
      <c r="H399" s="148"/>
      <c r="I399" s="148"/>
      <c r="J399" s="148"/>
      <c r="K399" s="148"/>
      <c r="CK399" s="148"/>
    </row>
    <row r="400" spans="5:89" x14ac:dyDescent="0.2">
      <c r="E400" s="148"/>
      <c r="F400" s="148"/>
      <c r="G400" s="148"/>
      <c r="H400" s="148"/>
      <c r="I400" s="148"/>
      <c r="J400" s="148"/>
      <c r="K400" s="148"/>
      <c r="CK400" s="148"/>
    </row>
    <row r="401" spans="5:89" x14ac:dyDescent="0.2">
      <c r="E401" s="148"/>
      <c r="F401" s="148"/>
      <c r="G401" s="148"/>
      <c r="H401" s="148"/>
      <c r="I401" s="148"/>
      <c r="J401" s="148"/>
      <c r="K401" s="148"/>
      <c r="CK401" s="148"/>
    </row>
    <row r="402" spans="5:89" x14ac:dyDescent="0.2">
      <c r="E402" s="148"/>
      <c r="F402" s="148"/>
      <c r="G402" s="148"/>
      <c r="H402" s="148"/>
      <c r="I402" s="148"/>
      <c r="J402" s="148"/>
      <c r="K402" s="148"/>
      <c r="CK402" s="148"/>
    </row>
    <row r="403" spans="5:89" x14ac:dyDescent="0.2">
      <c r="E403" s="148"/>
      <c r="F403" s="148"/>
      <c r="G403" s="148"/>
      <c r="H403" s="148"/>
      <c r="I403" s="148"/>
      <c r="J403" s="148"/>
      <c r="K403" s="148"/>
      <c r="CK403" s="148"/>
    </row>
    <row r="404" spans="5:89" x14ac:dyDescent="0.2">
      <c r="E404" s="148"/>
      <c r="F404" s="148"/>
      <c r="G404" s="148"/>
      <c r="H404" s="148"/>
      <c r="I404" s="148"/>
      <c r="J404" s="148"/>
      <c r="K404" s="148"/>
      <c r="CK404" s="148"/>
    </row>
    <row r="405" spans="5:89" x14ac:dyDescent="0.2">
      <c r="E405" s="148"/>
      <c r="F405" s="148"/>
      <c r="G405" s="148"/>
      <c r="H405" s="148"/>
      <c r="I405" s="148"/>
      <c r="J405" s="148"/>
      <c r="K405" s="148"/>
      <c r="CK405" s="148"/>
    </row>
    <row r="406" spans="5:89" x14ac:dyDescent="0.2">
      <c r="E406" s="148"/>
      <c r="F406" s="148"/>
      <c r="G406" s="148"/>
      <c r="H406" s="148"/>
      <c r="I406" s="148"/>
      <c r="J406" s="148"/>
      <c r="K406" s="148"/>
      <c r="CK406" s="148"/>
    </row>
    <row r="407" spans="5:89" x14ac:dyDescent="0.2">
      <c r="E407" s="148"/>
      <c r="F407" s="148"/>
      <c r="G407" s="148"/>
      <c r="H407" s="148"/>
      <c r="I407" s="148"/>
      <c r="J407" s="148"/>
      <c r="K407" s="148"/>
      <c r="CK407" s="148"/>
    </row>
    <row r="408" spans="5:89" x14ac:dyDescent="0.2">
      <c r="E408" s="148"/>
      <c r="F408" s="148"/>
      <c r="G408" s="148"/>
      <c r="H408" s="148"/>
      <c r="I408" s="148"/>
      <c r="J408" s="148"/>
      <c r="K408" s="148"/>
      <c r="CK408" s="148"/>
    </row>
    <row r="409" spans="5:89" x14ac:dyDescent="0.2">
      <c r="E409" s="148"/>
      <c r="F409" s="148"/>
      <c r="G409" s="148"/>
      <c r="H409" s="148"/>
      <c r="I409" s="148"/>
      <c r="J409" s="148"/>
      <c r="K409" s="148"/>
      <c r="CK409" s="148"/>
    </row>
    <row r="410" spans="5:89" x14ac:dyDescent="0.2">
      <c r="E410" s="148"/>
      <c r="F410" s="148"/>
      <c r="G410" s="148"/>
      <c r="H410" s="148"/>
      <c r="I410" s="148"/>
      <c r="J410" s="148"/>
      <c r="K410" s="148"/>
      <c r="CK410" s="148"/>
    </row>
    <row r="411" spans="5:89" x14ac:dyDescent="0.2">
      <c r="E411" s="148"/>
      <c r="F411" s="148"/>
      <c r="G411" s="148"/>
      <c r="H411" s="148"/>
      <c r="I411" s="148"/>
      <c r="J411" s="148"/>
      <c r="K411" s="148"/>
      <c r="CK411" s="148"/>
    </row>
    <row r="412" spans="5:89" x14ac:dyDescent="0.2">
      <c r="E412" s="148"/>
      <c r="F412" s="148"/>
      <c r="G412" s="148"/>
      <c r="H412" s="148"/>
      <c r="I412" s="148"/>
      <c r="J412" s="148"/>
      <c r="K412" s="148"/>
      <c r="CK412" s="148"/>
    </row>
    <row r="413" spans="5:89" x14ac:dyDescent="0.2">
      <c r="E413" s="148"/>
      <c r="F413" s="148"/>
      <c r="G413" s="148"/>
      <c r="H413" s="148"/>
      <c r="I413" s="148"/>
      <c r="J413" s="148"/>
      <c r="K413" s="148"/>
      <c r="CK413" s="148"/>
    </row>
    <row r="414" spans="5:89" x14ac:dyDescent="0.2">
      <c r="E414" s="148"/>
      <c r="F414" s="148"/>
      <c r="G414" s="148"/>
      <c r="H414" s="148"/>
      <c r="I414" s="148"/>
      <c r="J414" s="148"/>
      <c r="K414" s="148"/>
      <c r="CK414" s="148"/>
    </row>
    <row r="415" spans="5:89" x14ac:dyDescent="0.2">
      <c r="E415" s="148"/>
      <c r="F415" s="148"/>
      <c r="G415" s="148"/>
      <c r="H415" s="148"/>
      <c r="I415" s="148"/>
      <c r="J415" s="148"/>
      <c r="K415" s="148"/>
      <c r="CK415" s="148"/>
    </row>
    <row r="416" spans="5:89" x14ac:dyDescent="0.2">
      <c r="E416" s="148"/>
      <c r="F416" s="148"/>
      <c r="G416" s="148"/>
      <c r="H416" s="148"/>
      <c r="I416" s="148"/>
      <c r="J416" s="148"/>
      <c r="K416" s="148"/>
      <c r="CK416" s="148"/>
    </row>
    <row r="417" spans="5:89" x14ac:dyDescent="0.2">
      <c r="E417" s="148"/>
      <c r="F417" s="148"/>
      <c r="G417" s="148"/>
      <c r="H417" s="148"/>
      <c r="I417" s="148"/>
      <c r="J417" s="148"/>
      <c r="K417" s="148"/>
      <c r="CK417" s="148"/>
    </row>
    <row r="418" spans="5:89" x14ac:dyDescent="0.2">
      <c r="E418" s="148"/>
      <c r="F418" s="148"/>
      <c r="G418" s="148"/>
      <c r="H418" s="148"/>
      <c r="I418" s="148"/>
      <c r="J418" s="148"/>
      <c r="K418" s="148"/>
      <c r="CK418" s="148"/>
    </row>
    <row r="419" spans="5:89" x14ac:dyDescent="0.2">
      <c r="E419" s="148"/>
      <c r="F419" s="148"/>
      <c r="G419" s="148"/>
      <c r="H419" s="148"/>
      <c r="I419" s="148"/>
      <c r="J419" s="148"/>
      <c r="K419" s="148"/>
      <c r="CK419" s="148"/>
    </row>
    <row r="420" spans="5:89" x14ac:dyDescent="0.2">
      <c r="E420" s="148"/>
      <c r="F420" s="148"/>
      <c r="G420" s="148"/>
      <c r="H420" s="148"/>
      <c r="I420" s="148"/>
      <c r="J420" s="148"/>
      <c r="K420" s="148"/>
      <c r="CK420" s="148"/>
    </row>
    <row r="421" spans="5:89" x14ac:dyDescent="0.2">
      <c r="E421" s="148"/>
      <c r="F421" s="148"/>
      <c r="G421" s="148"/>
      <c r="H421" s="148"/>
      <c r="I421" s="148"/>
      <c r="J421" s="148"/>
      <c r="K421" s="148"/>
      <c r="CK421" s="148"/>
    </row>
    <row r="422" spans="5:89" x14ac:dyDescent="0.2">
      <c r="E422" s="148"/>
      <c r="F422" s="148"/>
      <c r="G422" s="148"/>
      <c r="H422" s="148"/>
      <c r="I422" s="148"/>
      <c r="J422" s="148"/>
      <c r="K422" s="148"/>
      <c r="CK422" s="148"/>
    </row>
    <row r="423" spans="5:89" x14ac:dyDescent="0.2">
      <c r="E423" s="148"/>
      <c r="F423" s="148"/>
      <c r="G423" s="148"/>
      <c r="H423" s="148"/>
      <c r="I423" s="148"/>
      <c r="J423" s="148"/>
      <c r="K423" s="148"/>
      <c r="CK423" s="148"/>
    </row>
    <row r="424" spans="5:89" x14ac:dyDescent="0.2">
      <c r="E424" s="148"/>
      <c r="F424" s="148"/>
      <c r="G424" s="148"/>
      <c r="H424" s="148"/>
      <c r="I424" s="148"/>
      <c r="J424" s="148"/>
      <c r="K424" s="148"/>
      <c r="CK424" s="148"/>
    </row>
    <row r="425" spans="5:89" x14ac:dyDescent="0.2">
      <c r="E425" s="148"/>
      <c r="F425" s="148"/>
      <c r="G425" s="148"/>
      <c r="H425" s="148"/>
      <c r="I425" s="148"/>
      <c r="J425" s="148"/>
      <c r="K425" s="148"/>
      <c r="CK425" s="148"/>
    </row>
    <row r="426" spans="5:89" x14ac:dyDescent="0.2">
      <c r="E426" s="148"/>
      <c r="F426" s="148"/>
      <c r="G426" s="148"/>
      <c r="H426" s="148"/>
      <c r="I426" s="148"/>
      <c r="J426" s="148"/>
      <c r="K426" s="148"/>
      <c r="CK426" s="148"/>
    </row>
    <row r="427" spans="5:89" x14ac:dyDescent="0.2">
      <c r="E427" s="148"/>
      <c r="F427" s="148"/>
      <c r="G427" s="148"/>
      <c r="H427" s="148"/>
      <c r="I427" s="148"/>
      <c r="J427" s="148"/>
      <c r="K427" s="148"/>
      <c r="CK427" s="148"/>
    </row>
    <row r="428" spans="5:89" x14ac:dyDescent="0.2">
      <c r="E428" s="148"/>
      <c r="F428" s="148"/>
      <c r="G428" s="148"/>
      <c r="H428" s="148"/>
      <c r="I428" s="148"/>
      <c r="J428" s="148"/>
      <c r="K428" s="148"/>
      <c r="CK428" s="148"/>
    </row>
    <row r="429" spans="5:89" x14ac:dyDescent="0.2">
      <c r="E429" s="148"/>
      <c r="F429" s="148"/>
      <c r="G429" s="148"/>
      <c r="H429" s="148"/>
      <c r="I429" s="148"/>
      <c r="J429" s="148"/>
      <c r="K429" s="148"/>
      <c r="CK429" s="148"/>
    </row>
    <row r="430" spans="5:89" x14ac:dyDescent="0.2">
      <c r="E430" s="148"/>
      <c r="F430" s="148"/>
      <c r="G430" s="148"/>
      <c r="H430" s="148"/>
      <c r="I430" s="148"/>
      <c r="J430" s="148"/>
      <c r="K430" s="148"/>
      <c r="CK430" s="148"/>
    </row>
    <row r="431" spans="5:89" x14ac:dyDescent="0.2">
      <c r="E431" s="148"/>
      <c r="F431" s="148"/>
      <c r="G431" s="148"/>
      <c r="H431" s="148"/>
      <c r="I431" s="148"/>
      <c r="J431" s="148"/>
      <c r="K431" s="148"/>
      <c r="CK431" s="148"/>
    </row>
    <row r="432" spans="5:89" x14ac:dyDescent="0.2">
      <c r="E432" s="148"/>
      <c r="F432" s="148"/>
      <c r="G432" s="148"/>
      <c r="H432" s="148"/>
      <c r="I432" s="148"/>
      <c r="J432" s="148"/>
      <c r="K432" s="148"/>
      <c r="CK432" s="148"/>
    </row>
    <row r="433" spans="5:89" x14ac:dyDescent="0.2">
      <c r="E433" s="148"/>
      <c r="F433" s="148"/>
      <c r="G433" s="148"/>
      <c r="H433" s="148"/>
      <c r="I433" s="148"/>
      <c r="J433" s="148"/>
      <c r="K433" s="148"/>
      <c r="CK433" s="148"/>
    </row>
    <row r="434" spans="5:89" x14ac:dyDescent="0.2">
      <c r="E434" s="148"/>
      <c r="F434" s="148"/>
      <c r="G434" s="148"/>
      <c r="H434" s="148"/>
      <c r="I434" s="148"/>
      <c r="J434" s="148"/>
      <c r="K434" s="148"/>
      <c r="CK434" s="148"/>
    </row>
    <row r="435" spans="5:89" x14ac:dyDescent="0.2">
      <c r="E435" s="148"/>
      <c r="F435" s="148"/>
      <c r="G435" s="148"/>
      <c r="H435" s="148"/>
      <c r="I435" s="148"/>
      <c r="J435" s="148"/>
      <c r="K435" s="148"/>
      <c r="CK435" s="148"/>
    </row>
    <row r="436" spans="5:89" x14ac:dyDescent="0.2">
      <c r="E436" s="148"/>
      <c r="F436" s="148"/>
      <c r="G436" s="148"/>
      <c r="H436" s="148"/>
      <c r="I436" s="148"/>
      <c r="J436" s="148"/>
      <c r="K436" s="148"/>
      <c r="CK436" s="148"/>
    </row>
    <row r="437" spans="5:89" x14ac:dyDescent="0.2">
      <c r="E437" s="148"/>
      <c r="F437" s="148"/>
      <c r="G437" s="148"/>
      <c r="H437" s="148"/>
      <c r="I437" s="148"/>
      <c r="J437" s="148"/>
      <c r="K437" s="148"/>
      <c r="CK437" s="148"/>
    </row>
    <row r="438" spans="5:89" x14ac:dyDescent="0.2">
      <c r="E438" s="148"/>
      <c r="F438" s="148"/>
      <c r="G438" s="148"/>
      <c r="H438" s="148"/>
      <c r="I438" s="148"/>
      <c r="J438" s="148"/>
      <c r="K438" s="148"/>
      <c r="CK438" s="148"/>
    </row>
    <row r="439" spans="5:89" x14ac:dyDescent="0.2">
      <c r="E439" s="148"/>
      <c r="F439" s="148"/>
      <c r="G439" s="148"/>
      <c r="H439" s="148"/>
      <c r="I439" s="148"/>
      <c r="J439" s="148"/>
      <c r="K439" s="148"/>
      <c r="CK439" s="148"/>
    </row>
    <row r="440" spans="5:89" x14ac:dyDescent="0.2">
      <c r="E440" s="148"/>
      <c r="F440" s="148"/>
      <c r="G440" s="148"/>
      <c r="H440" s="148"/>
      <c r="I440" s="148"/>
      <c r="J440" s="148"/>
      <c r="K440" s="148"/>
      <c r="CK440" s="148"/>
    </row>
    <row r="441" spans="5:89" x14ac:dyDescent="0.2">
      <c r="E441" s="148"/>
      <c r="F441" s="148"/>
      <c r="G441" s="148"/>
      <c r="H441" s="148"/>
      <c r="I441" s="148"/>
      <c r="J441" s="148"/>
      <c r="K441" s="148"/>
      <c r="CK441" s="148"/>
    </row>
    <row r="442" spans="5:89" x14ac:dyDescent="0.2">
      <c r="E442" s="148"/>
      <c r="F442" s="148"/>
      <c r="G442" s="148"/>
      <c r="H442" s="148"/>
      <c r="I442" s="148"/>
      <c r="J442" s="148"/>
      <c r="K442" s="148"/>
      <c r="CK442" s="148"/>
    </row>
    <row r="443" spans="5:89" x14ac:dyDescent="0.2">
      <c r="E443" s="148"/>
      <c r="F443" s="148"/>
      <c r="G443" s="148"/>
      <c r="H443" s="148"/>
      <c r="I443" s="148"/>
      <c r="J443" s="148"/>
      <c r="K443" s="148"/>
      <c r="CK443" s="148"/>
    </row>
    <row r="444" spans="5:89" x14ac:dyDescent="0.2">
      <c r="E444" s="148"/>
      <c r="F444" s="148"/>
      <c r="G444" s="148"/>
      <c r="H444" s="148"/>
      <c r="I444" s="148"/>
      <c r="J444" s="148"/>
      <c r="K444" s="148"/>
      <c r="CK444" s="148"/>
    </row>
    <row r="445" spans="5:89" x14ac:dyDescent="0.2">
      <c r="E445" s="148"/>
      <c r="F445" s="148"/>
      <c r="G445" s="148"/>
      <c r="H445" s="148"/>
      <c r="I445" s="148"/>
      <c r="J445" s="148"/>
      <c r="K445" s="148"/>
      <c r="CK445" s="148"/>
    </row>
    <row r="446" spans="5:89" x14ac:dyDescent="0.2">
      <c r="E446" s="148"/>
      <c r="F446" s="148"/>
      <c r="G446" s="148"/>
      <c r="H446" s="148"/>
      <c r="I446" s="148"/>
      <c r="J446" s="148"/>
      <c r="K446" s="148"/>
      <c r="CK446" s="148"/>
    </row>
    <row r="447" spans="5:89" x14ac:dyDescent="0.2">
      <c r="E447" s="148"/>
      <c r="F447" s="148"/>
      <c r="G447" s="148"/>
      <c r="H447" s="148"/>
      <c r="I447" s="148"/>
      <c r="J447" s="148"/>
      <c r="K447" s="148"/>
      <c r="CK447" s="148"/>
    </row>
    <row r="448" spans="5:89" x14ac:dyDescent="0.2">
      <c r="E448" s="148"/>
      <c r="F448" s="148"/>
      <c r="G448" s="148"/>
      <c r="H448" s="148"/>
      <c r="I448" s="148"/>
      <c r="J448" s="148"/>
      <c r="K448" s="148"/>
      <c r="CK448" s="148"/>
    </row>
    <row r="449" spans="5:89" x14ac:dyDescent="0.2">
      <c r="E449" s="148"/>
      <c r="F449" s="148"/>
      <c r="G449" s="148"/>
      <c r="H449" s="148"/>
      <c r="I449" s="148"/>
      <c r="J449" s="148"/>
      <c r="K449" s="148"/>
      <c r="CK449" s="148"/>
    </row>
    <row r="450" spans="5:89" x14ac:dyDescent="0.2">
      <c r="E450" s="148"/>
      <c r="F450" s="148"/>
      <c r="G450" s="148"/>
      <c r="H450" s="148"/>
      <c r="I450" s="148"/>
      <c r="J450" s="148"/>
      <c r="K450" s="148"/>
      <c r="CK450" s="148"/>
    </row>
    <row r="451" spans="5:89" x14ac:dyDescent="0.2">
      <c r="E451" s="148"/>
      <c r="F451" s="148"/>
      <c r="G451" s="148"/>
      <c r="H451" s="148"/>
      <c r="I451" s="148"/>
      <c r="J451" s="148"/>
      <c r="K451" s="148"/>
      <c r="CK451" s="148"/>
    </row>
    <row r="452" spans="5:89" x14ac:dyDescent="0.2">
      <c r="E452" s="148"/>
      <c r="F452" s="148"/>
      <c r="G452" s="148"/>
      <c r="H452" s="148"/>
      <c r="I452" s="148"/>
      <c r="J452" s="148"/>
      <c r="K452" s="148"/>
      <c r="CK452" s="148"/>
    </row>
    <row r="453" spans="5:89" x14ac:dyDescent="0.2">
      <c r="E453" s="148"/>
      <c r="F453" s="148"/>
      <c r="G453" s="148"/>
      <c r="H453" s="148"/>
      <c r="I453" s="148"/>
      <c r="J453" s="148"/>
      <c r="K453" s="148"/>
      <c r="CK453" s="148"/>
    </row>
    <row r="454" spans="5:89" x14ac:dyDescent="0.2">
      <c r="E454" s="148"/>
      <c r="F454" s="148"/>
      <c r="G454" s="148"/>
      <c r="H454" s="148"/>
      <c r="I454" s="148"/>
      <c r="J454" s="148"/>
      <c r="K454" s="148"/>
      <c r="CK454" s="148"/>
    </row>
    <row r="455" spans="5:89" x14ac:dyDescent="0.2">
      <c r="E455" s="148"/>
      <c r="F455" s="148"/>
      <c r="G455" s="148"/>
      <c r="H455" s="148"/>
      <c r="I455" s="148"/>
      <c r="J455" s="148"/>
      <c r="K455" s="148"/>
      <c r="CK455" s="148"/>
    </row>
    <row r="456" spans="5:89" x14ac:dyDescent="0.2">
      <c r="E456" s="148"/>
      <c r="F456" s="148"/>
      <c r="G456" s="148"/>
      <c r="H456" s="148"/>
      <c r="I456" s="148"/>
      <c r="J456" s="148"/>
      <c r="K456" s="148"/>
      <c r="CK456" s="148"/>
    </row>
    <row r="457" spans="5:89" x14ac:dyDescent="0.2">
      <c r="E457" s="148"/>
      <c r="F457" s="148"/>
      <c r="G457" s="148"/>
      <c r="H457" s="148"/>
      <c r="I457" s="148"/>
      <c r="J457" s="148"/>
      <c r="K457" s="148"/>
      <c r="CK457" s="148"/>
    </row>
    <row r="458" spans="5:89" x14ac:dyDescent="0.2">
      <c r="E458" s="148"/>
      <c r="F458" s="148"/>
      <c r="G458" s="148"/>
      <c r="H458" s="148"/>
      <c r="I458" s="148"/>
      <c r="J458" s="148"/>
      <c r="K458" s="148"/>
      <c r="CK458" s="148"/>
    </row>
    <row r="459" spans="5:89" x14ac:dyDescent="0.2">
      <c r="E459" s="148"/>
      <c r="F459" s="148"/>
      <c r="G459" s="148"/>
      <c r="H459" s="148"/>
      <c r="I459" s="148"/>
      <c r="J459" s="148"/>
      <c r="K459" s="148"/>
      <c r="CK459" s="148"/>
    </row>
    <row r="460" spans="5:89" x14ac:dyDescent="0.2">
      <c r="E460" s="148"/>
      <c r="F460" s="148"/>
      <c r="G460" s="148"/>
      <c r="H460" s="148"/>
      <c r="I460" s="148"/>
      <c r="J460" s="148"/>
      <c r="K460" s="148"/>
      <c r="CK460" s="148"/>
    </row>
    <row r="461" spans="5:89" x14ac:dyDescent="0.2">
      <c r="E461" s="148"/>
      <c r="F461" s="148"/>
      <c r="G461" s="148"/>
      <c r="H461" s="148"/>
      <c r="I461" s="148"/>
      <c r="J461" s="148"/>
      <c r="K461" s="148"/>
      <c r="CK461" s="148"/>
    </row>
    <row r="462" spans="5:89" x14ac:dyDescent="0.2">
      <c r="E462" s="148"/>
      <c r="F462" s="148"/>
      <c r="G462" s="148"/>
      <c r="H462" s="148"/>
      <c r="I462" s="148"/>
      <c r="J462" s="148"/>
      <c r="K462" s="148"/>
      <c r="CK462" s="148"/>
    </row>
    <row r="463" spans="5:89" x14ac:dyDescent="0.2">
      <c r="E463" s="148"/>
      <c r="F463" s="148"/>
      <c r="G463" s="148"/>
      <c r="H463" s="148"/>
      <c r="I463" s="148"/>
      <c r="J463" s="148"/>
      <c r="K463" s="148"/>
      <c r="CK463" s="148"/>
    </row>
    <row r="464" spans="5:89" x14ac:dyDescent="0.2">
      <c r="E464" s="148"/>
      <c r="F464" s="148"/>
      <c r="G464" s="148"/>
      <c r="H464" s="148"/>
      <c r="I464" s="148"/>
      <c r="J464" s="148"/>
      <c r="K464" s="148"/>
      <c r="CK464" s="148"/>
    </row>
    <row r="465" spans="5:89" x14ac:dyDescent="0.2">
      <c r="E465" s="148"/>
      <c r="F465" s="148"/>
      <c r="G465" s="148"/>
      <c r="H465" s="148"/>
      <c r="I465" s="148"/>
      <c r="J465" s="148"/>
      <c r="K465" s="148"/>
      <c r="CK465" s="148"/>
    </row>
    <row r="466" spans="5:89" x14ac:dyDescent="0.2">
      <c r="E466" s="148"/>
      <c r="F466" s="148"/>
      <c r="G466" s="148"/>
      <c r="H466" s="148"/>
      <c r="I466" s="148"/>
      <c r="J466" s="148"/>
      <c r="K466" s="148"/>
      <c r="CK466" s="148"/>
    </row>
    <row r="467" spans="5:89" x14ac:dyDescent="0.2">
      <c r="E467" s="148"/>
      <c r="F467" s="148"/>
      <c r="G467" s="148"/>
      <c r="H467" s="148"/>
      <c r="I467" s="148"/>
      <c r="J467" s="148"/>
      <c r="K467" s="148"/>
      <c r="CK467" s="148"/>
    </row>
    <row r="468" spans="5:89" x14ac:dyDescent="0.2">
      <c r="E468" s="148"/>
      <c r="F468" s="148"/>
      <c r="G468" s="148"/>
      <c r="H468" s="148"/>
      <c r="I468" s="148"/>
      <c r="J468" s="148"/>
      <c r="K468" s="148"/>
      <c r="CK468" s="148"/>
    </row>
    <row r="469" spans="5:89" x14ac:dyDescent="0.2">
      <c r="E469" s="148"/>
      <c r="F469" s="148"/>
      <c r="G469" s="148"/>
      <c r="H469" s="148"/>
      <c r="I469" s="148"/>
      <c r="J469" s="148"/>
      <c r="K469" s="148"/>
      <c r="CK469" s="148"/>
    </row>
    <row r="470" spans="5:89" x14ac:dyDescent="0.2">
      <c r="E470" s="148"/>
      <c r="F470" s="148"/>
      <c r="G470" s="148"/>
      <c r="H470" s="148"/>
      <c r="I470" s="148"/>
      <c r="J470" s="148"/>
      <c r="K470" s="148"/>
      <c r="CK470" s="148"/>
    </row>
    <row r="471" spans="5:89" x14ac:dyDescent="0.2">
      <c r="E471" s="148"/>
      <c r="F471" s="148"/>
      <c r="G471" s="148"/>
      <c r="H471" s="148"/>
      <c r="I471" s="148"/>
      <c r="J471" s="148"/>
      <c r="K471" s="148"/>
      <c r="CK471" s="148"/>
    </row>
    <row r="472" spans="5:89" x14ac:dyDescent="0.2">
      <c r="E472" s="148"/>
      <c r="F472" s="148"/>
      <c r="G472" s="148"/>
      <c r="H472" s="148"/>
      <c r="I472" s="148"/>
      <c r="J472" s="148"/>
      <c r="K472" s="148"/>
      <c r="CK472" s="148"/>
    </row>
    <row r="473" spans="5:89" x14ac:dyDescent="0.2">
      <c r="E473" s="148"/>
      <c r="F473" s="148"/>
      <c r="G473" s="148"/>
      <c r="H473" s="148"/>
      <c r="I473" s="148"/>
      <c r="J473" s="148"/>
      <c r="K473" s="148"/>
      <c r="CK473" s="148"/>
    </row>
    <row r="474" spans="5:89" x14ac:dyDescent="0.2">
      <c r="E474" s="148"/>
      <c r="F474" s="148"/>
      <c r="G474" s="148"/>
      <c r="H474" s="148"/>
      <c r="I474" s="148"/>
      <c r="J474" s="148"/>
      <c r="K474" s="148"/>
      <c r="CK474" s="148"/>
    </row>
    <row r="475" spans="5:89" x14ac:dyDescent="0.2">
      <c r="E475" s="148"/>
      <c r="F475" s="148"/>
      <c r="G475" s="148"/>
      <c r="H475" s="148"/>
      <c r="I475" s="148"/>
      <c r="J475" s="148"/>
      <c r="K475" s="148"/>
      <c r="CK475" s="148"/>
    </row>
    <row r="476" spans="5:89" x14ac:dyDescent="0.2">
      <c r="E476" s="148"/>
      <c r="F476" s="148"/>
      <c r="G476" s="148"/>
      <c r="H476" s="148"/>
      <c r="I476" s="148"/>
      <c r="J476" s="148"/>
      <c r="K476" s="148"/>
      <c r="CK476" s="148"/>
    </row>
    <row r="477" spans="5:89" x14ac:dyDescent="0.2">
      <c r="E477" s="148"/>
      <c r="F477" s="148"/>
      <c r="G477" s="148"/>
      <c r="H477" s="148"/>
      <c r="I477" s="148"/>
      <c r="J477" s="148"/>
      <c r="K477" s="148"/>
      <c r="CK477" s="148"/>
    </row>
    <row r="478" spans="5:89" x14ac:dyDescent="0.2">
      <c r="E478" s="148"/>
      <c r="F478" s="148"/>
      <c r="G478" s="148"/>
      <c r="H478" s="148"/>
      <c r="I478" s="148"/>
      <c r="J478" s="148"/>
      <c r="K478" s="148"/>
      <c r="CK478" s="148"/>
    </row>
    <row r="479" spans="5:89" x14ac:dyDescent="0.2">
      <c r="E479" s="148"/>
      <c r="F479" s="148"/>
      <c r="G479" s="148"/>
      <c r="H479" s="148"/>
      <c r="I479" s="148"/>
      <c r="J479" s="148"/>
      <c r="K479" s="148"/>
      <c r="CK479" s="148"/>
    </row>
    <row r="480" spans="5:89" x14ac:dyDescent="0.2">
      <c r="E480" s="148"/>
      <c r="F480" s="148"/>
      <c r="G480" s="148"/>
      <c r="H480" s="148"/>
      <c r="I480" s="148"/>
      <c r="J480" s="148"/>
      <c r="K480" s="148"/>
      <c r="CK480" s="148"/>
    </row>
    <row r="481" spans="5:89" x14ac:dyDescent="0.2">
      <c r="E481" s="148"/>
      <c r="F481" s="148"/>
      <c r="G481" s="148"/>
      <c r="H481" s="148"/>
      <c r="I481" s="148"/>
      <c r="J481" s="148"/>
      <c r="K481" s="148"/>
      <c r="CK481" s="148"/>
    </row>
    <row r="482" spans="5:89" x14ac:dyDescent="0.2">
      <c r="E482" s="148"/>
      <c r="F482" s="148"/>
      <c r="G482" s="148"/>
      <c r="H482" s="148"/>
      <c r="I482" s="148"/>
      <c r="J482" s="148"/>
      <c r="K482" s="148"/>
      <c r="CK482" s="148"/>
    </row>
    <row r="483" spans="5:89" x14ac:dyDescent="0.2">
      <c r="E483" s="148"/>
      <c r="F483" s="148"/>
      <c r="G483" s="148"/>
      <c r="H483" s="148"/>
      <c r="I483" s="148"/>
      <c r="J483" s="148"/>
      <c r="K483" s="148"/>
      <c r="CK483" s="148"/>
    </row>
    <row r="484" spans="5:89" x14ac:dyDescent="0.2">
      <c r="E484" s="148"/>
      <c r="F484" s="148"/>
      <c r="G484" s="148"/>
      <c r="H484" s="148"/>
      <c r="I484" s="148"/>
      <c r="J484" s="148"/>
      <c r="K484" s="148"/>
      <c r="CK484" s="148"/>
    </row>
    <row r="485" spans="5:89" x14ac:dyDescent="0.2">
      <c r="E485" s="148"/>
      <c r="F485" s="148"/>
      <c r="G485" s="148"/>
      <c r="H485" s="148"/>
      <c r="I485" s="148"/>
      <c r="J485" s="148"/>
      <c r="K485" s="148"/>
      <c r="CK485" s="148"/>
    </row>
    <row r="486" spans="5:89" x14ac:dyDescent="0.2">
      <c r="E486" s="148"/>
      <c r="F486" s="148"/>
      <c r="G486" s="148"/>
      <c r="H486" s="148"/>
      <c r="I486" s="148"/>
      <c r="J486" s="148"/>
      <c r="K486" s="148"/>
      <c r="CK486" s="148"/>
    </row>
    <row r="487" spans="5:89" x14ac:dyDescent="0.2">
      <c r="E487" s="148"/>
      <c r="F487" s="148"/>
      <c r="G487" s="148"/>
      <c r="H487" s="148"/>
      <c r="I487" s="148"/>
      <c r="J487" s="148"/>
      <c r="K487" s="148"/>
      <c r="CK487" s="148"/>
    </row>
    <row r="488" spans="5:89" x14ac:dyDescent="0.2">
      <c r="E488" s="148"/>
      <c r="F488" s="148"/>
      <c r="G488" s="148"/>
      <c r="H488" s="148"/>
      <c r="I488" s="148"/>
      <c r="J488" s="148"/>
      <c r="K488" s="148"/>
      <c r="CK488" s="148"/>
    </row>
    <row r="489" spans="5:89" x14ac:dyDescent="0.2">
      <c r="E489" s="148"/>
      <c r="F489" s="148"/>
      <c r="G489" s="148"/>
      <c r="H489" s="148"/>
      <c r="I489" s="148"/>
      <c r="J489" s="148"/>
      <c r="K489" s="148"/>
      <c r="CK489" s="148"/>
    </row>
    <row r="490" spans="5:89" x14ac:dyDescent="0.2">
      <c r="E490" s="148"/>
      <c r="F490" s="148"/>
      <c r="G490" s="148"/>
      <c r="H490" s="148"/>
      <c r="I490" s="148"/>
      <c r="J490" s="148"/>
      <c r="K490" s="148"/>
      <c r="CK490" s="148"/>
    </row>
    <row r="491" spans="5:89" x14ac:dyDescent="0.2">
      <c r="E491" s="148"/>
      <c r="F491" s="148"/>
      <c r="G491" s="148"/>
      <c r="H491" s="148"/>
      <c r="I491" s="148"/>
      <c r="J491" s="148"/>
      <c r="K491" s="148"/>
      <c r="CK491" s="148"/>
    </row>
    <row r="492" spans="5:89" x14ac:dyDescent="0.2">
      <c r="E492" s="148"/>
      <c r="F492" s="148"/>
      <c r="G492" s="148"/>
      <c r="H492" s="148"/>
      <c r="I492" s="148"/>
      <c r="J492" s="148"/>
      <c r="K492" s="148"/>
      <c r="CK492" s="148"/>
    </row>
    <row r="493" spans="5:89" x14ac:dyDescent="0.2">
      <c r="E493" s="148"/>
      <c r="F493" s="148"/>
      <c r="G493" s="148"/>
      <c r="H493" s="148"/>
      <c r="I493" s="148"/>
      <c r="J493" s="148"/>
      <c r="K493" s="148"/>
      <c r="CK493" s="148"/>
    </row>
    <row r="494" spans="5:89" x14ac:dyDescent="0.2">
      <c r="E494" s="148"/>
      <c r="F494" s="148"/>
      <c r="G494" s="148"/>
      <c r="H494" s="148"/>
      <c r="I494" s="148"/>
      <c r="J494" s="148"/>
      <c r="K494" s="148"/>
      <c r="CK494" s="148"/>
    </row>
    <row r="495" spans="5:89" x14ac:dyDescent="0.2">
      <c r="E495" s="148"/>
      <c r="F495" s="148"/>
      <c r="G495" s="148"/>
      <c r="H495" s="148"/>
      <c r="I495" s="148"/>
      <c r="J495" s="148"/>
      <c r="K495" s="148"/>
      <c r="CK495" s="148"/>
    </row>
    <row r="496" spans="5:89" x14ac:dyDescent="0.2">
      <c r="E496" s="148"/>
      <c r="F496" s="148"/>
      <c r="G496" s="148"/>
      <c r="H496" s="148"/>
      <c r="I496" s="148"/>
      <c r="J496" s="148"/>
      <c r="K496" s="148"/>
      <c r="CK496" s="148"/>
    </row>
    <row r="497" spans="5:89" x14ac:dyDescent="0.2">
      <c r="E497" s="148"/>
      <c r="F497" s="148"/>
      <c r="G497" s="148"/>
      <c r="H497" s="148"/>
      <c r="I497" s="148"/>
      <c r="J497" s="148"/>
      <c r="K497" s="148"/>
      <c r="CK497" s="148"/>
    </row>
    <row r="498" spans="5:89" x14ac:dyDescent="0.2">
      <c r="E498" s="148"/>
      <c r="F498" s="148"/>
      <c r="G498" s="148"/>
      <c r="H498" s="148"/>
      <c r="I498" s="148"/>
      <c r="J498" s="148"/>
      <c r="K498" s="148"/>
      <c r="CK498" s="148"/>
    </row>
    <row r="499" spans="5:89" x14ac:dyDescent="0.2">
      <c r="E499" s="148"/>
      <c r="F499" s="148"/>
      <c r="G499" s="148"/>
      <c r="H499" s="148"/>
      <c r="I499" s="148"/>
      <c r="J499" s="148"/>
      <c r="K499" s="148"/>
      <c r="CK499" s="148"/>
    </row>
    <row r="500" spans="5:89" x14ac:dyDescent="0.2">
      <c r="E500" s="148"/>
      <c r="F500" s="148"/>
      <c r="G500" s="148"/>
      <c r="H500" s="148"/>
      <c r="I500" s="148"/>
      <c r="J500" s="148"/>
      <c r="K500" s="148"/>
      <c r="CK500" s="148"/>
    </row>
    <row r="501" spans="5:89" x14ac:dyDescent="0.2">
      <c r="E501" s="148"/>
      <c r="F501" s="148"/>
      <c r="G501" s="148"/>
      <c r="H501" s="148"/>
      <c r="I501" s="148"/>
      <c r="J501" s="148"/>
      <c r="K501" s="148"/>
      <c r="CK501" s="148"/>
    </row>
    <row r="502" spans="5:89" x14ac:dyDescent="0.2">
      <c r="E502" s="148"/>
      <c r="F502" s="148"/>
      <c r="G502" s="148"/>
      <c r="H502" s="148"/>
      <c r="I502" s="148"/>
      <c r="J502" s="148"/>
      <c r="K502" s="148"/>
      <c r="CK502" s="148"/>
    </row>
    <row r="503" spans="5:89" x14ac:dyDescent="0.2">
      <c r="E503" s="148"/>
      <c r="F503" s="148"/>
      <c r="G503" s="148"/>
      <c r="H503" s="148"/>
      <c r="I503" s="148"/>
      <c r="J503" s="148"/>
      <c r="K503" s="148"/>
      <c r="CK503" s="148"/>
    </row>
    <row r="504" spans="5:89" x14ac:dyDescent="0.2">
      <c r="E504" s="148"/>
      <c r="F504" s="148"/>
      <c r="G504" s="148"/>
      <c r="H504" s="148"/>
      <c r="I504" s="148"/>
      <c r="J504" s="148"/>
      <c r="K504" s="148"/>
      <c r="CK504" s="148"/>
    </row>
    <row r="505" spans="5:89" x14ac:dyDescent="0.2">
      <c r="E505" s="148"/>
      <c r="F505" s="148"/>
      <c r="G505" s="148"/>
      <c r="H505" s="148"/>
      <c r="I505" s="148"/>
      <c r="J505" s="148"/>
      <c r="K505" s="148"/>
      <c r="CK505" s="148"/>
    </row>
    <row r="506" spans="5:89" x14ac:dyDescent="0.2">
      <c r="E506" s="148"/>
      <c r="F506" s="148"/>
      <c r="G506" s="148"/>
      <c r="H506" s="148"/>
      <c r="I506" s="148"/>
      <c r="J506" s="148"/>
      <c r="K506" s="148"/>
      <c r="CK506" s="148"/>
    </row>
    <row r="507" spans="5:89" x14ac:dyDescent="0.2">
      <c r="E507" s="148"/>
      <c r="F507" s="148"/>
      <c r="G507" s="148"/>
      <c r="H507" s="148"/>
      <c r="I507" s="148"/>
      <c r="J507" s="148"/>
      <c r="K507" s="148"/>
      <c r="CK507" s="148"/>
    </row>
    <row r="508" spans="5:89" x14ac:dyDescent="0.2">
      <c r="E508" s="148"/>
      <c r="F508" s="148"/>
      <c r="G508" s="148"/>
      <c r="H508" s="148"/>
      <c r="I508" s="148"/>
      <c r="J508" s="148"/>
      <c r="K508" s="148"/>
      <c r="CK508" s="148"/>
    </row>
    <row r="509" spans="5:89" x14ac:dyDescent="0.2">
      <c r="E509" s="148"/>
      <c r="F509" s="148"/>
      <c r="G509" s="148"/>
      <c r="H509" s="148"/>
      <c r="I509" s="148"/>
      <c r="J509" s="148"/>
      <c r="K509" s="148"/>
      <c r="CK509" s="148"/>
    </row>
    <row r="510" spans="5:89" x14ac:dyDescent="0.2">
      <c r="E510" s="148"/>
      <c r="F510" s="148"/>
      <c r="G510" s="148"/>
      <c r="H510" s="148"/>
      <c r="I510" s="148"/>
      <c r="J510" s="148"/>
      <c r="K510" s="148"/>
      <c r="CK510" s="148"/>
    </row>
    <row r="511" spans="5:89" x14ac:dyDescent="0.2">
      <c r="E511" s="148"/>
      <c r="F511" s="148"/>
      <c r="G511" s="148"/>
      <c r="H511" s="148"/>
      <c r="I511" s="148"/>
      <c r="J511" s="148"/>
      <c r="K511" s="148"/>
      <c r="CK511" s="148"/>
    </row>
    <row r="512" spans="5:89" x14ac:dyDescent="0.2">
      <c r="E512" s="148"/>
      <c r="F512" s="148"/>
      <c r="G512" s="148"/>
      <c r="H512" s="148"/>
      <c r="I512" s="148"/>
      <c r="J512" s="148"/>
      <c r="K512" s="148"/>
      <c r="CK512" s="148"/>
    </row>
    <row r="513" spans="5:89" x14ac:dyDescent="0.2">
      <c r="E513" s="148"/>
      <c r="F513" s="148"/>
      <c r="G513" s="148"/>
      <c r="H513" s="148"/>
      <c r="I513" s="148"/>
      <c r="J513" s="148"/>
      <c r="K513" s="148"/>
      <c r="CK513" s="148"/>
    </row>
    <row r="514" spans="5:89" x14ac:dyDescent="0.2">
      <c r="E514" s="148"/>
      <c r="F514" s="148"/>
      <c r="G514" s="148"/>
      <c r="H514" s="148"/>
      <c r="I514" s="148"/>
      <c r="J514" s="148"/>
      <c r="K514" s="148"/>
      <c r="CK514" s="148"/>
    </row>
    <row r="515" spans="5:89" x14ac:dyDescent="0.2">
      <c r="E515" s="148"/>
      <c r="F515" s="148"/>
      <c r="G515" s="148"/>
      <c r="H515" s="148"/>
      <c r="I515" s="148"/>
      <c r="J515" s="148"/>
      <c r="K515" s="148"/>
      <c r="CK515" s="148"/>
    </row>
    <row r="516" spans="5:89" x14ac:dyDescent="0.2">
      <c r="E516" s="148"/>
      <c r="F516" s="148"/>
      <c r="G516" s="148"/>
      <c r="H516" s="148"/>
      <c r="I516" s="148"/>
      <c r="J516" s="148"/>
      <c r="K516" s="148"/>
      <c r="CK516" s="148"/>
    </row>
    <row r="517" spans="5:89" x14ac:dyDescent="0.2">
      <c r="E517" s="148"/>
      <c r="F517" s="148"/>
      <c r="G517" s="148"/>
      <c r="H517" s="148"/>
      <c r="I517" s="148"/>
      <c r="J517" s="148"/>
      <c r="K517" s="148"/>
      <c r="CK517" s="148"/>
    </row>
    <row r="518" spans="5:89" x14ac:dyDescent="0.2">
      <c r="E518" s="148"/>
      <c r="F518" s="148"/>
      <c r="G518" s="148"/>
      <c r="H518" s="148"/>
      <c r="I518" s="148"/>
      <c r="J518" s="148"/>
      <c r="K518" s="148"/>
      <c r="CK518" s="148"/>
    </row>
    <row r="519" spans="5:89" x14ac:dyDescent="0.2">
      <c r="E519" s="148"/>
      <c r="F519" s="148"/>
      <c r="G519" s="148"/>
      <c r="H519" s="148"/>
      <c r="I519" s="148"/>
      <c r="J519" s="148"/>
      <c r="K519" s="148"/>
      <c r="CK519" s="148"/>
    </row>
    <row r="520" spans="5:89" x14ac:dyDescent="0.2">
      <c r="E520" s="148"/>
      <c r="F520" s="148"/>
      <c r="G520" s="148"/>
      <c r="H520" s="148"/>
      <c r="I520" s="148"/>
      <c r="J520" s="148"/>
      <c r="K520" s="148"/>
      <c r="CK520" s="148"/>
    </row>
    <row r="521" spans="5:89" x14ac:dyDescent="0.2">
      <c r="E521" s="148"/>
      <c r="F521" s="148"/>
      <c r="G521" s="148"/>
      <c r="H521" s="148"/>
      <c r="I521" s="148"/>
      <c r="J521" s="148"/>
      <c r="K521" s="148"/>
      <c r="CK521" s="148"/>
    </row>
    <row r="522" spans="5:89" x14ac:dyDescent="0.2">
      <c r="E522" s="148"/>
      <c r="F522" s="148"/>
      <c r="G522" s="148"/>
      <c r="H522" s="148"/>
      <c r="I522" s="148"/>
      <c r="J522" s="148"/>
      <c r="K522" s="148"/>
      <c r="CK522" s="148"/>
    </row>
    <row r="523" spans="5:89" x14ac:dyDescent="0.2">
      <c r="E523" s="148"/>
      <c r="F523" s="148"/>
      <c r="G523" s="148"/>
      <c r="H523" s="148"/>
      <c r="I523" s="148"/>
      <c r="J523" s="148"/>
      <c r="K523" s="148"/>
      <c r="CK523" s="148"/>
    </row>
    <row r="524" spans="5:89" x14ac:dyDescent="0.2">
      <c r="E524" s="148"/>
      <c r="F524" s="148"/>
      <c r="G524" s="148"/>
      <c r="H524" s="148"/>
      <c r="I524" s="148"/>
      <c r="J524" s="148"/>
      <c r="K524" s="148"/>
      <c r="CK524" s="148"/>
    </row>
    <row r="525" spans="5:89" x14ac:dyDescent="0.2">
      <c r="E525" s="148"/>
      <c r="F525" s="148"/>
      <c r="G525" s="148"/>
      <c r="H525" s="148"/>
      <c r="I525" s="148"/>
      <c r="J525" s="148"/>
      <c r="K525" s="148"/>
      <c r="CK525" s="148"/>
    </row>
    <row r="526" spans="5:89" x14ac:dyDescent="0.2">
      <c r="E526" s="148"/>
      <c r="F526" s="148"/>
      <c r="G526" s="148"/>
      <c r="H526" s="148"/>
      <c r="I526" s="148"/>
      <c r="J526" s="148"/>
      <c r="K526" s="148"/>
      <c r="CK526" s="148"/>
    </row>
    <row r="527" spans="5:89" x14ac:dyDescent="0.2">
      <c r="E527" s="148"/>
      <c r="F527" s="148"/>
      <c r="G527" s="148"/>
      <c r="H527" s="148"/>
      <c r="I527" s="148"/>
      <c r="J527" s="148"/>
      <c r="K527" s="148"/>
      <c r="CK527" s="148"/>
    </row>
    <row r="528" spans="5:89" x14ac:dyDescent="0.2">
      <c r="E528" s="148"/>
      <c r="F528" s="148"/>
      <c r="G528" s="148"/>
      <c r="H528" s="148"/>
      <c r="I528" s="148"/>
      <c r="J528" s="148"/>
      <c r="K528" s="148"/>
      <c r="CK528" s="148"/>
    </row>
    <row r="529" spans="5:89" x14ac:dyDescent="0.2">
      <c r="E529" s="148"/>
      <c r="F529" s="148"/>
      <c r="G529" s="148"/>
      <c r="H529" s="148"/>
      <c r="I529" s="148"/>
      <c r="J529" s="148"/>
      <c r="K529" s="148"/>
      <c r="CK529" s="148"/>
    </row>
    <row r="530" spans="5:89" x14ac:dyDescent="0.2">
      <c r="E530" s="148"/>
      <c r="F530" s="148"/>
      <c r="G530" s="148"/>
      <c r="H530" s="148"/>
      <c r="I530" s="148"/>
      <c r="J530" s="148"/>
      <c r="K530" s="148"/>
      <c r="CK530" s="148"/>
    </row>
    <row r="531" spans="5:89" x14ac:dyDescent="0.2">
      <c r="E531" s="148"/>
      <c r="F531" s="148"/>
      <c r="G531" s="148"/>
      <c r="H531" s="148"/>
      <c r="I531" s="148"/>
      <c r="J531" s="148"/>
      <c r="K531" s="148"/>
      <c r="CK531" s="148"/>
    </row>
    <row r="532" spans="5:89" x14ac:dyDescent="0.2">
      <c r="E532" s="148"/>
      <c r="F532" s="148"/>
      <c r="G532" s="148"/>
      <c r="H532" s="148"/>
      <c r="I532" s="148"/>
      <c r="J532" s="148"/>
      <c r="K532" s="148"/>
      <c r="CK532" s="148"/>
    </row>
    <row r="533" spans="5:89" x14ac:dyDescent="0.2">
      <c r="E533" s="148"/>
      <c r="F533" s="148"/>
      <c r="G533" s="148"/>
      <c r="H533" s="148"/>
      <c r="I533" s="148"/>
      <c r="J533" s="148"/>
      <c r="K533" s="148"/>
      <c r="CK533" s="148"/>
    </row>
    <row r="534" spans="5:89" x14ac:dyDescent="0.2">
      <c r="E534" s="148"/>
      <c r="F534" s="148"/>
      <c r="G534" s="148"/>
      <c r="H534" s="148"/>
      <c r="I534" s="148"/>
      <c r="J534" s="148"/>
      <c r="K534" s="148"/>
      <c r="CK534" s="148"/>
    </row>
    <row r="535" spans="5:89" x14ac:dyDescent="0.2">
      <c r="E535" s="148"/>
      <c r="F535" s="148"/>
      <c r="G535" s="148"/>
      <c r="H535" s="148"/>
      <c r="I535" s="148"/>
      <c r="J535" s="148"/>
      <c r="K535" s="148"/>
      <c r="CK535" s="148"/>
    </row>
    <row r="536" spans="5:89" x14ac:dyDescent="0.2">
      <c r="E536" s="148"/>
      <c r="F536" s="148"/>
      <c r="G536" s="148"/>
      <c r="H536" s="148"/>
      <c r="I536" s="148"/>
      <c r="J536" s="148"/>
      <c r="K536" s="148"/>
      <c r="CK536" s="148"/>
    </row>
    <row r="537" spans="5:89" x14ac:dyDescent="0.2">
      <c r="E537" s="148"/>
      <c r="F537" s="148"/>
      <c r="G537" s="148"/>
      <c r="H537" s="148"/>
      <c r="I537" s="148"/>
      <c r="J537" s="148"/>
      <c r="K537" s="148"/>
      <c r="CK537" s="148"/>
    </row>
    <row r="538" spans="5:89" x14ac:dyDescent="0.2">
      <c r="E538" s="148"/>
      <c r="F538" s="148"/>
      <c r="G538" s="148"/>
      <c r="H538" s="148"/>
      <c r="I538" s="148"/>
      <c r="J538" s="148"/>
      <c r="K538" s="148"/>
      <c r="CK538" s="148"/>
    </row>
    <row r="539" spans="5:89" x14ac:dyDescent="0.2">
      <c r="E539" s="148"/>
      <c r="F539" s="148"/>
      <c r="G539" s="148"/>
      <c r="H539" s="148"/>
      <c r="I539" s="148"/>
      <c r="J539" s="148"/>
      <c r="K539" s="148"/>
      <c r="CK539" s="148"/>
    </row>
    <row r="540" spans="5:89" x14ac:dyDescent="0.2">
      <c r="E540" s="148"/>
      <c r="F540" s="148"/>
      <c r="G540" s="148"/>
      <c r="H540" s="148"/>
      <c r="I540" s="148"/>
      <c r="J540" s="148"/>
      <c r="K540" s="148"/>
      <c r="CK540" s="148"/>
    </row>
    <row r="541" spans="5:89" x14ac:dyDescent="0.2">
      <c r="E541" s="148"/>
      <c r="F541" s="148"/>
      <c r="G541" s="148"/>
      <c r="H541" s="148"/>
      <c r="I541" s="148"/>
      <c r="J541" s="148"/>
      <c r="K541" s="148"/>
      <c r="CK541" s="148"/>
    </row>
    <row r="542" spans="5:89" x14ac:dyDescent="0.2">
      <c r="E542" s="148"/>
      <c r="F542" s="148"/>
      <c r="G542" s="148"/>
      <c r="H542" s="148"/>
      <c r="I542" s="148"/>
      <c r="J542" s="148"/>
      <c r="K542" s="148"/>
      <c r="CK542" s="148"/>
    </row>
    <row r="543" spans="5:89" x14ac:dyDescent="0.2">
      <c r="E543" s="148"/>
      <c r="F543" s="148"/>
      <c r="G543" s="148"/>
      <c r="H543" s="148"/>
      <c r="I543" s="148"/>
      <c r="J543" s="148"/>
      <c r="K543" s="148"/>
      <c r="CK543" s="148"/>
    </row>
    <row r="544" spans="5:89" x14ac:dyDescent="0.2">
      <c r="E544" s="148"/>
      <c r="F544" s="148"/>
      <c r="G544" s="148"/>
      <c r="H544" s="148"/>
      <c r="I544" s="148"/>
      <c r="J544" s="148"/>
      <c r="K544" s="148"/>
      <c r="CK544" s="148"/>
    </row>
    <row r="545" spans="5:89" x14ac:dyDescent="0.2">
      <c r="E545" s="148"/>
      <c r="F545" s="148"/>
      <c r="G545" s="148"/>
      <c r="H545" s="148"/>
      <c r="I545" s="148"/>
      <c r="J545" s="148"/>
      <c r="K545" s="148"/>
      <c r="CK545" s="148"/>
    </row>
    <row r="546" spans="5:89" x14ac:dyDescent="0.2">
      <c r="E546" s="148"/>
      <c r="F546" s="148"/>
      <c r="G546" s="148"/>
      <c r="H546" s="148"/>
      <c r="I546" s="148"/>
      <c r="J546" s="148"/>
      <c r="K546" s="148"/>
      <c r="CK546" s="148"/>
    </row>
    <row r="547" spans="5:89" x14ac:dyDescent="0.2">
      <c r="E547" s="148"/>
      <c r="F547" s="148"/>
      <c r="G547" s="148"/>
      <c r="H547" s="148"/>
      <c r="I547" s="148"/>
      <c r="J547" s="148"/>
      <c r="K547" s="148"/>
      <c r="CK547" s="148"/>
    </row>
    <row r="548" spans="5:89" x14ac:dyDescent="0.2">
      <c r="E548" s="148"/>
      <c r="F548" s="148"/>
      <c r="G548" s="148"/>
      <c r="H548" s="148"/>
      <c r="I548" s="148"/>
      <c r="J548" s="148"/>
      <c r="K548" s="148"/>
      <c r="CK548" s="148"/>
    </row>
    <row r="549" spans="5:89" x14ac:dyDescent="0.2">
      <c r="E549" s="148"/>
      <c r="F549" s="148"/>
      <c r="G549" s="148"/>
      <c r="H549" s="148"/>
      <c r="I549" s="148"/>
      <c r="J549" s="148"/>
      <c r="K549" s="148"/>
      <c r="CK549" s="148"/>
    </row>
    <row r="550" spans="5:89" x14ac:dyDescent="0.2">
      <c r="E550" s="148"/>
      <c r="F550" s="148"/>
      <c r="G550" s="148"/>
      <c r="H550" s="148"/>
      <c r="I550" s="148"/>
      <c r="J550" s="148"/>
      <c r="K550" s="148"/>
      <c r="CK550" s="148"/>
    </row>
    <row r="551" spans="5:89" x14ac:dyDescent="0.2">
      <c r="E551" s="148"/>
      <c r="F551" s="148"/>
      <c r="G551" s="148"/>
      <c r="H551" s="148"/>
      <c r="I551" s="148"/>
      <c r="J551" s="148"/>
      <c r="K551" s="148"/>
      <c r="CK551" s="148"/>
    </row>
    <row r="552" spans="5:89" x14ac:dyDescent="0.2">
      <c r="E552" s="148"/>
      <c r="F552" s="148"/>
      <c r="G552" s="148"/>
      <c r="H552" s="148"/>
      <c r="I552" s="148"/>
      <c r="J552" s="148"/>
      <c r="K552" s="148"/>
      <c r="CK552" s="148"/>
    </row>
    <row r="553" spans="5:89" x14ac:dyDescent="0.2">
      <c r="E553" s="148"/>
      <c r="F553" s="148"/>
      <c r="G553" s="148"/>
      <c r="H553" s="148"/>
      <c r="I553" s="148"/>
      <c r="J553" s="148"/>
      <c r="K553" s="148"/>
      <c r="CK553" s="148"/>
    </row>
    <row r="554" spans="5:89" x14ac:dyDescent="0.2">
      <c r="E554" s="148"/>
      <c r="F554" s="148"/>
      <c r="G554" s="148"/>
      <c r="H554" s="148"/>
      <c r="I554" s="148"/>
      <c r="J554" s="148"/>
      <c r="K554" s="148"/>
      <c r="CK554" s="148"/>
    </row>
    <row r="555" spans="5:89" x14ac:dyDescent="0.2">
      <c r="E555" s="148"/>
      <c r="F555" s="148"/>
      <c r="G555" s="148"/>
      <c r="H555" s="148"/>
      <c r="I555" s="148"/>
      <c r="J555" s="148"/>
      <c r="K555" s="148"/>
      <c r="CK555" s="148"/>
    </row>
    <row r="556" spans="5:89" x14ac:dyDescent="0.2">
      <c r="E556" s="148"/>
      <c r="F556" s="148"/>
      <c r="G556" s="148"/>
      <c r="H556" s="148"/>
      <c r="I556" s="148"/>
      <c r="J556" s="148"/>
      <c r="K556" s="148"/>
      <c r="CK556" s="148"/>
    </row>
    <row r="557" spans="5:89" x14ac:dyDescent="0.2">
      <c r="E557" s="148"/>
      <c r="F557" s="148"/>
      <c r="G557" s="148"/>
      <c r="H557" s="148"/>
      <c r="I557" s="148"/>
      <c r="J557" s="148"/>
      <c r="K557" s="148"/>
      <c r="CK557" s="148"/>
    </row>
    <row r="558" spans="5:89" x14ac:dyDescent="0.2">
      <c r="E558" s="148"/>
      <c r="F558" s="148"/>
      <c r="G558" s="148"/>
      <c r="H558" s="148"/>
      <c r="I558" s="148"/>
      <c r="J558" s="148"/>
      <c r="K558" s="148"/>
      <c r="CK558" s="148"/>
    </row>
    <row r="559" spans="5:89" x14ac:dyDescent="0.2">
      <c r="E559" s="148"/>
      <c r="F559" s="148"/>
      <c r="G559" s="148"/>
      <c r="H559" s="148"/>
      <c r="I559" s="148"/>
      <c r="J559" s="148"/>
      <c r="K559" s="148"/>
      <c r="CK559" s="148"/>
    </row>
    <row r="560" spans="5:89" x14ac:dyDescent="0.2">
      <c r="E560" s="148"/>
      <c r="F560" s="148"/>
      <c r="G560" s="148"/>
      <c r="H560" s="148"/>
      <c r="I560" s="148"/>
      <c r="J560" s="148"/>
      <c r="K560" s="148"/>
      <c r="CK560" s="148"/>
    </row>
    <row r="561" spans="5:89" x14ac:dyDescent="0.2">
      <c r="E561" s="148"/>
      <c r="F561" s="148"/>
      <c r="G561" s="148"/>
      <c r="H561" s="148"/>
      <c r="I561" s="148"/>
      <c r="J561" s="148"/>
      <c r="K561" s="148"/>
      <c r="CK561" s="148"/>
    </row>
    <row r="562" spans="5:89" x14ac:dyDescent="0.2">
      <c r="E562" s="148"/>
      <c r="F562" s="148"/>
      <c r="G562" s="148"/>
      <c r="H562" s="148"/>
      <c r="I562" s="148"/>
      <c r="J562" s="148"/>
      <c r="K562" s="148"/>
      <c r="CK562" s="148"/>
    </row>
    <row r="563" spans="5:89" x14ac:dyDescent="0.2">
      <c r="E563" s="148"/>
      <c r="F563" s="148"/>
      <c r="G563" s="148"/>
      <c r="H563" s="148"/>
      <c r="I563" s="148"/>
      <c r="J563" s="148"/>
      <c r="K563" s="148"/>
      <c r="CK563" s="148"/>
    </row>
    <row r="564" spans="5:89" x14ac:dyDescent="0.2">
      <c r="E564" s="148"/>
      <c r="F564" s="148"/>
      <c r="G564" s="148"/>
      <c r="H564" s="148"/>
      <c r="I564" s="148"/>
      <c r="J564" s="148"/>
      <c r="K564" s="148"/>
      <c r="CK564" s="148"/>
    </row>
    <row r="565" spans="5:89" x14ac:dyDescent="0.2">
      <c r="E565" s="148"/>
      <c r="F565" s="148"/>
      <c r="G565" s="148"/>
      <c r="H565" s="148"/>
      <c r="I565" s="148"/>
      <c r="J565" s="148"/>
      <c r="K565" s="148"/>
      <c r="CK565" s="148"/>
    </row>
    <row r="566" spans="5:89" x14ac:dyDescent="0.2">
      <c r="E566" s="148"/>
      <c r="F566" s="148"/>
      <c r="G566" s="148"/>
      <c r="H566" s="148"/>
      <c r="I566" s="148"/>
      <c r="J566" s="148"/>
      <c r="K566" s="148"/>
      <c r="CK566" s="148"/>
    </row>
    <row r="567" spans="5:89" x14ac:dyDescent="0.2">
      <c r="E567" s="148"/>
      <c r="F567" s="148"/>
      <c r="G567" s="148"/>
      <c r="H567" s="148"/>
      <c r="I567" s="148"/>
      <c r="J567" s="148"/>
      <c r="K567" s="148"/>
      <c r="CK567" s="148"/>
    </row>
    <row r="568" spans="5:89" x14ac:dyDescent="0.2">
      <c r="E568" s="148"/>
      <c r="F568" s="148"/>
      <c r="G568" s="148"/>
      <c r="H568" s="148"/>
      <c r="I568" s="148"/>
      <c r="J568" s="148"/>
      <c r="K568" s="148"/>
      <c r="CK568" s="148"/>
    </row>
    <row r="569" spans="5:89" x14ac:dyDescent="0.2">
      <c r="E569" s="148"/>
      <c r="F569" s="148"/>
      <c r="G569" s="148"/>
      <c r="H569" s="148"/>
      <c r="I569" s="148"/>
      <c r="J569" s="148"/>
      <c r="K569" s="148"/>
      <c r="CK569" s="148"/>
    </row>
    <row r="570" spans="5:89" x14ac:dyDescent="0.2">
      <c r="E570" s="148"/>
      <c r="F570" s="148"/>
      <c r="G570" s="148"/>
      <c r="H570" s="148"/>
      <c r="I570" s="148"/>
      <c r="J570" s="148"/>
      <c r="K570" s="148"/>
      <c r="CK570" s="148"/>
    </row>
    <row r="571" spans="5:89" x14ac:dyDescent="0.2">
      <c r="E571" s="148"/>
      <c r="F571" s="148"/>
      <c r="G571" s="148"/>
      <c r="H571" s="148"/>
      <c r="I571" s="148"/>
      <c r="J571" s="148"/>
      <c r="K571" s="148"/>
      <c r="CK571" s="148"/>
    </row>
    <row r="572" spans="5:89" x14ac:dyDescent="0.2">
      <c r="E572" s="148"/>
      <c r="F572" s="148"/>
      <c r="G572" s="148"/>
      <c r="H572" s="148"/>
      <c r="I572" s="148"/>
      <c r="J572" s="148"/>
      <c r="K572" s="148"/>
      <c r="CK572" s="148"/>
    </row>
    <row r="573" spans="5:89" x14ac:dyDescent="0.2">
      <c r="E573" s="148"/>
      <c r="F573" s="148"/>
      <c r="G573" s="148"/>
      <c r="H573" s="148"/>
      <c r="I573" s="148"/>
      <c r="J573" s="148"/>
      <c r="K573" s="148"/>
      <c r="CK573" s="148"/>
    </row>
    <row r="574" spans="5:89" x14ac:dyDescent="0.2">
      <c r="E574" s="148"/>
      <c r="F574" s="148"/>
      <c r="G574" s="148"/>
      <c r="H574" s="148"/>
      <c r="I574" s="148"/>
      <c r="J574" s="148"/>
      <c r="K574" s="148"/>
      <c r="CK574" s="148"/>
    </row>
    <row r="575" spans="5:89" x14ac:dyDescent="0.2">
      <c r="E575" s="148"/>
      <c r="F575" s="148"/>
      <c r="G575" s="148"/>
      <c r="H575" s="148"/>
      <c r="I575" s="148"/>
      <c r="J575" s="148"/>
      <c r="K575" s="148"/>
      <c r="CK575" s="148"/>
    </row>
    <row r="576" spans="5:89" x14ac:dyDescent="0.2">
      <c r="E576" s="148"/>
      <c r="F576" s="148"/>
      <c r="G576" s="148"/>
      <c r="H576" s="148"/>
      <c r="I576" s="148"/>
      <c r="J576" s="148"/>
      <c r="K576" s="148"/>
      <c r="CK576" s="148"/>
    </row>
    <row r="577" spans="5:89" x14ac:dyDescent="0.2">
      <c r="E577" s="148"/>
      <c r="F577" s="148"/>
      <c r="G577" s="148"/>
      <c r="H577" s="148"/>
      <c r="I577" s="148"/>
      <c r="J577" s="148"/>
      <c r="K577" s="148"/>
      <c r="CK577" s="148"/>
    </row>
    <row r="578" spans="5:89" x14ac:dyDescent="0.2">
      <c r="E578" s="148"/>
      <c r="F578" s="148"/>
      <c r="G578" s="148"/>
      <c r="H578" s="148"/>
      <c r="I578" s="148"/>
      <c r="J578" s="148"/>
      <c r="K578" s="148"/>
      <c r="CK578" s="148"/>
    </row>
    <row r="579" spans="5:89" x14ac:dyDescent="0.2">
      <c r="E579" s="148"/>
      <c r="F579" s="148"/>
      <c r="G579" s="148"/>
      <c r="H579" s="148"/>
      <c r="I579" s="148"/>
      <c r="J579" s="148"/>
      <c r="K579" s="148"/>
      <c r="CK579" s="148"/>
    </row>
    <row r="580" spans="5:89" x14ac:dyDescent="0.2">
      <c r="E580" s="148"/>
      <c r="F580" s="148"/>
      <c r="G580" s="148"/>
      <c r="H580" s="148"/>
      <c r="I580" s="148"/>
      <c r="J580" s="148"/>
      <c r="K580" s="148"/>
      <c r="CK580" s="148"/>
    </row>
    <row r="581" spans="5:89" x14ac:dyDescent="0.2">
      <c r="E581" s="148"/>
      <c r="F581" s="148"/>
      <c r="G581" s="148"/>
      <c r="H581" s="148"/>
      <c r="I581" s="148"/>
      <c r="J581" s="148"/>
      <c r="K581" s="148"/>
      <c r="CK581" s="148"/>
    </row>
    <row r="582" spans="5:89" x14ac:dyDescent="0.2">
      <c r="E582" s="148"/>
      <c r="F582" s="148"/>
      <c r="G582" s="148"/>
      <c r="H582" s="148"/>
      <c r="I582" s="148"/>
      <c r="J582" s="148"/>
      <c r="K582" s="148"/>
      <c r="CK582" s="148"/>
    </row>
    <row r="583" spans="5:89" x14ac:dyDescent="0.2">
      <c r="E583" s="148"/>
      <c r="F583" s="148"/>
      <c r="G583" s="148"/>
      <c r="H583" s="148"/>
      <c r="I583" s="148"/>
      <c r="J583" s="148"/>
      <c r="K583" s="148"/>
      <c r="CK583" s="148"/>
    </row>
    <row r="584" spans="5:89" x14ac:dyDescent="0.2">
      <c r="E584" s="148"/>
      <c r="F584" s="148"/>
      <c r="G584" s="148"/>
      <c r="H584" s="148"/>
      <c r="I584" s="148"/>
      <c r="J584" s="148"/>
      <c r="K584" s="148"/>
      <c r="CK584" s="148"/>
    </row>
    <row r="585" spans="5:89" x14ac:dyDescent="0.2">
      <c r="E585" s="148"/>
      <c r="F585" s="148"/>
      <c r="G585" s="148"/>
      <c r="H585" s="148"/>
      <c r="I585" s="148"/>
      <c r="J585" s="148"/>
      <c r="K585" s="148"/>
      <c r="CK585" s="148"/>
    </row>
    <row r="586" spans="5:89" x14ac:dyDescent="0.2">
      <c r="E586" s="148"/>
      <c r="F586" s="148"/>
      <c r="G586" s="148"/>
      <c r="H586" s="148"/>
      <c r="I586" s="148"/>
      <c r="J586" s="148"/>
      <c r="K586" s="148"/>
      <c r="CK586" s="148"/>
    </row>
    <row r="587" spans="5:89" x14ac:dyDescent="0.2">
      <c r="E587" s="148"/>
      <c r="F587" s="148"/>
      <c r="G587" s="148"/>
      <c r="H587" s="148"/>
      <c r="I587" s="148"/>
      <c r="J587" s="148"/>
      <c r="K587" s="148"/>
      <c r="CK587" s="148"/>
    </row>
    <row r="588" spans="5:89" x14ac:dyDescent="0.2">
      <c r="E588" s="148"/>
      <c r="F588" s="148"/>
      <c r="G588" s="148"/>
      <c r="H588" s="148"/>
      <c r="I588" s="148"/>
      <c r="J588" s="148"/>
      <c r="K588" s="148"/>
      <c r="CK588" s="148"/>
    </row>
    <row r="589" spans="5:89" x14ac:dyDescent="0.2">
      <c r="E589" s="148"/>
      <c r="F589" s="148"/>
      <c r="G589" s="148"/>
      <c r="H589" s="148"/>
      <c r="I589" s="148"/>
      <c r="J589" s="148"/>
      <c r="K589" s="148"/>
      <c r="CK589" s="148"/>
    </row>
    <row r="590" spans="5:89" x14ac:dyDescent="0.2">
      <c r="E590" s="148"/>
      <c r="F590" s="148"/>
      <c r="G590" s="148"/>
      <c r="H590" s="148"/>
      <c r="I590" s="148"/>
      <c r="J590" s="148"/>
      <c r="K590" s="148"/>
      <c r="CK590" s="148"/>
    </row>
    <row r="591" spans="5:89" x14ac:dyDescent="0.2">
      <c r="E591" s="148"/>
      <c r="F591" s="148"/>
      <c r="G591" s="148"/>
      <c r="H591" s="148"/>
      <c r="I591" s="148"/>
      <c r="J591" s="148"/>
      <c r="K591" s="148"/>
      <c r="CK591" s="148"/>
    </row>
    <row r="592" spans="5:89" x14ac:dyDescent="0.2">
      <c r="E592" s="148"/>
      <c r="F592" s="148"/>
      <c r="G592" s="148"/>
      <c r="H592" s="148"/>
      <c r="I592" s="148"/>
      <c r="J592" s="148"/>
      <c r="K592" s="148"/>
      <c r="CK592" s="148"/>
    </row>
    <row r="593" spans="5:89" x14ac:dyDescent="0.2">
      <c r="E593" s="148"/>
      <c r="F593" s="148"/>
      <c r="G593" s="148"/>
      <c r="H593" s="148"/>
      <c r="I593" s="148"/>
      <c r="J593" s="148"/>
      <c r="K593" s="148"/>
      <c r="CK593" s="148"/>
    </row>
    <row r="594" spans="5:89" x14ac:dyDescent="0.2">
      <c r="E594" s="148"/>
      <c r="F594" s="148"/>
      <c r="G594" s="148"/>
      <c r="H594" s="148"/>
      <c r="I594" s="148"/>
      <c r="J594" s="148"/>
      <c r="K594" s="148"/>
      <c r="CK594" s="148"/>
    </row>
    <row r="595" spans="5:89" x14ac:dyDescent="0.2">
      <c r="E595" s="148"/>
      <c r="F595" s="148"/>
      <c r="G595" s="148"/>
      <c r="H595" s="148"/>
      <c r="I595" s="148"/>
      <c r="J595" s="148"/>
      <c r="K595" s="148"/>
      <c r="CK595" s="148"/>
    </row>
    <row r="596" spans="5:89" x14ac:dyDescent="0.2">
      <c r="E596" s="148"/>
      <c r="F596" s="148"/>
      <c r="G596" s="148"/>
      <c r="H596" s="148"/>
      <c r="I596" s="148"/>
      <c r="J596" s="148"/>
      <c r="K596" s="148"/>
      <c r="CK596" s="148"/>
    </row>
    <row r="597" spans="5:89" x14ac:dyDescent="0.2">
      <c r="E597" s="148"/>
      <c r="F597" s="148"/>
      <c r="G597" s="148"/>
      <c r="H597" s="148"/>
      <c r="I597" s="148"/>
      <c r="J597" s="148"/>
      <c r="K597" s="148"/>
      <c r="CK597" s="148"/>
    </row>
    <row r="598" spans="5:89" x14ac:dyDescent="0.2">
      <c r="E598" s="148"/>
      <c r="F598" s="148"/>
      <c r="G598" s="148"/>
      <c r="H598" s="148"/>
      <c r="I598" s="148"/>
      <c r="J598" s="148"/>
      <c r="K598" s="148"/>
      <c r="CK598" s="148"/>
    </row>
    <row r="599" spans="5:89" x14ac:dyDescent="0.2">
      <c r="E599" s="148"/>
      <c r="F599" s="148"/>
      <c r="G599" s="148"/>
      <c r="H599" s="148"/>
      <c r="I599" s="148"/>
      <c r="J599" s="148"/>
      <c r="K599" s="148"/>
      <c r="CK599" s="148"/>
    </row>
    <row r="600" spans="5:89" x14ac:dyDescent="0.2">
      <c r="E600" s="148"/>
      <c r="F600" s="148"/>
      <c r="G600" s="148"/>
      <c r="H600" s="148"/>
      <c r="I600" s="148"/>
      <c r="J600" s="148"/>
      <c r="K600" s="148"/>
      <c r="CK600" s="148"/>
    </row>
    <row r="601" spans="5:89" x14ac:dyDescent="0.2">
      <c r="E601" s="148"/>
      <c r="F601" s="148"/>
      <c r="G601" s="148"/>
      <c r="H601" s="148"/>
      <c r="I601" s="148"/>
      <c r="J601" s="148"/>
      <c r="K601" s="148"/>
      <c r="CK601" s="148"/>
    </row>
    <row r="602" spans="5:89" x14ac:dyDescent="0.2">
      <c r="E602" s="148"/>
      <c r="F602" s="148"/>
      <c r="G602" s="148"/>
      <c r="H602" s="148"/>
      <c r="I602" s="148"/>
      <c r="J602" s="148"/>
      <c r="K602" s="148"/>
      <c r="CK602" s="148"/>
    </row>
    <row r="603" spans="5:89" x14ac:dyDescent="0.2">
      <c r="E603" s="148"/>
      <c r="F603" s="148"/>
      <c r="G603" s="148"/>
      <c r="H603" s="148"/>
      <c r="I603" s="148"/>
      <c r="J603" s="148"/>
      <c r="K603" s="148"/>
      <c r="CK603" s="148"/>
    </row>
    <row r="604" spans="5:89" x14ac:dyDescent="0.2">
      <c r="E604" s="148"/>
      <c r="F604" s="148"/>
      <c r="G604" s="148"/>
      <c r="H604" s="148"/>
      <c r="I604" s="148"/>
      <c r="J604" s="148"/>
      <c r="K604" s="148"/>
      <c r="CK604" s="148"/>
    </row>
    <row r="605" spans="5:89" x14ac:dyDescent="0.2">
      <c r="E605" s="148"/>
      <c r="F605" s="148"/>
      <c r="G605" s="148"/>
      <c r="H605" s="148"/>
      <c r="I605" s="148"/>
      <c r="J605" s="148"/>
      <c r="K605" s="148"/>
      <c r="CK605" s="148"/>
    </row>
    <row r="606" spans="5:89" x14ac:dyDescent="0.2">
      <c r="E606" s="148"/>
      <c r="F606" s="148"/>
      <c r="G606" s="148"/>
      <c r="H606" s="148"/>
      <c r="I606" s="148"/>
      <c r="J606" s="148"/>
      <c r="K606" s="148"/>
      <c r="CK606" s="148"/>
    </row>
    <row r="607" spans="5:89" x14ac:dyDescent="0.2">
      <c r="E607" s="148"/>
      <c r="F607" s="148"/>
      <c r="G607" s="148"/>
      <c r="H607" s="148"/>
      <c r="I607" s="148"/>
      <c r="J607" s="148"/>
      <c r="K607" s="148"/>
      <c r="CK607" s="148"/>
    </row>
    <row r="608" spans="5:89" x14ac:dyDescent="0.2">
      <c r="E608" s="148"/>
      <c r="F608" s="148"/>
      <c r="G608" s="148"/>
      <c r="H608" s="148"/>
      <c r="I608" s="148"/>
      <c r="J608" s="148"/>
      <c r="K608" s="148"/>
      <c r="CK608" s="148"/>
    </row>
    <row r="609" spans="5:89" x14ac:dyDescent="0.2">
      <c r="E609" s="148"/>
      <c r="F609" s="148"/>
      <c r="G609" s="148"/>
      <c r="H609" s="148"/>
      <c r="I609" s="148"/>
      <c r="J609" s="148"/>
      <c r="K609" s="148"/>
      <c r="CK609" s="148"/>
    </row>
    <row r="610" spans="5:89" x14ac:dyDescent="0.2">
      <c r="E610" s="148"/>
      <c r="F610" s="148"/>
      <c r="G610" s="148"/>
      <c r="H610" s="148"/>
      <c r="I610" s="148"/>
      <c r="J610" s="148"/>
      <c r="K610" s="148"/>
      <c r="CK610" s="148"/>
    </row>
    <row r="611" spans="5:89" x14ac:dyDescent="0.2">
      <c r="E611" s="148"/>
      <c r="F611" s="148"/>
      <c r="G611" s="148"/>
      <c r="H611" s="148"/>
      <c r="I611" s="148"/>
      <c r="J611" s="148"/>
      <c r="K611" s="148"/>
      <c r="CK611" s="148"/>
    </row>
    <row r="612" spans="5:89" x14ac:dyDescent="0.2">
      <c r="E612" s="148"/>
      <c r="F612" s="148"/>
      <c r="G612" s="148"/>
      <c r="H612" s="148"/>
      <c r="I612" s="148"/>
      <c r="J612" s="148"/>
      <c r="K612" s="148"/>
      <c r="CK612" s="148"/>
    </row>
    <row r="613" spans="5:89" x14ac:dyDescent="0.2">
      <c r="E613" s="148"/>
      <c r="F613" s="148"/>
      <c r="G613" s="148"/>
      <c r="H613" s="148"/>
      <c r="I613" s="148"/>
      <c r="J613" s="148"/>
      <c r="K613" s="148"/>
      <c r="CK613" s="148"/>
    </row>
    <row r="614" spans="5:89" x14ac:dyDescent="0.2">
      <c r="E614" s="148"/>
      <c r="F614" s="148"/>
      <c r="G614" s="148"/>
      <c r="H614" s="148"/>
      <c r="I614" s="148"/>
      <c r="J614" s="148"/>
      <c r="K614" s="148"/>
      <c r="CK614" s="148"/>
    </row>
    <row r="615" spans="5:89" x14ac:dyDescent="0.2">
      <c r="E615" s="148"/>
      <c r="F615" s="148"/>
      <c r="G615" s="148"/>
      <c r="H615" s="148"/>
      <c r="I615" s="148"/>
      <c r="J615" s="148"/>
      <c r="K615" s="148"/>
      <c r="CK615" s="148"/>
    </row>
    <row r="616" spans="5:89" x14ac:dyDescent="0.2">
      <c r="E616" s="148"/>
      <c r="F616" s="148"/>
      <c r="G616" s="148"/>
      <c r="H616" s="148"/>
      <c r="I616" s="148"/>
      <c r="J616" s="148"/>
      <c r="K616" s="148"/>
      <c r="CK616" s="148"/>
    </row>
    <row r="617" spans="5:89" x14ac:dyDescent="0.2">
      <c r="E617" s="148"/>
      <c r="F617" s="148"/>
      <c r="G617" s="148"/>
      <c r="H617" s="148"/>
      <c r="I617" s="148"/>
      <c r="J617" s="148"/>
      <c r="K617" s="148"/>
      <c r="CK617" s="148"/>
    </row>
    <row r="618" spans="5:89" x14ac:dyDescent="0.2">
      <c r="E618" s="148"/>
      <c r="F618" s="148"/>
      <c r="G618" s="148"/>
      <c r="H618" s="148"/>
      <c r="I618" s="148"/>
      <c r="J618" s="148"/>
      <c r="K618" s="148"/>
      <c r="CK618" s="148"/>
    </row>
    <row r="619" spans="5:89" x14ac:dyDescent="0.2">
      <c r="E619" s="148"/>
      <c r="F619" s="148"/>
      <c r="G619" s="148"/>
      <c r="H619" s="148"/>
      <c r="I619" s="148"/>
      <c r="J619" s="148"/>
      <c r="K619" s="148"/>
      <c r="CK619" s="148"/>
    </row>
    <row r="620" spans="5:89" x14ac:dyDescent="0.2">
      <c r="E620" s="148"/>
      <c r="F620" s="148"/>
      <c r="G620" s="148"/>
      <c r="H620" s="148"/>
      <c r="I620" s="148"/>
      <c r="J620" s="148"/>
      <c r="K620" s="148"/>
      <c r="CK620" s="148"/>
    </row>
    <row r="621" spans="5:89" x14ac:dyDescent="0.2">
      <c r="E621" s="148"/>
      <c r="F621" s="148"/>
      <c r="G621" s="148"/>
      <c r="H621" s="148"/>
      <c r="I621" s="148"/>
      <c r="J621" s="148"/>
      <c r="K621" s="148"/>
      <c r="CK621" s="148"/>
    </row>
    <row r="622" spans="5:89" x14ac:dyDescent="0.2">
      <c r="E622" s="148"/>
      <c r="F622" s="148"/>
      <c r="G622" s="148"/>
      <c r="H622" s="148"/>
      <c r="I622" s="148"/>
      <c r="J622" s="148"/>
      <c r="K622" s="148"/>
      <c r="CK622" s="148"/>
    </row>
    <row r="623" spans="5:89" x14ac:dyDescent="0.2">
      <c r="E623" s="148"/>
      <c r="F623" s="148"/>
      <c r="G623" s="148"/>
      <c r="H623" s="148"/>
      <c r="I623" s="148"/>
      <c r="J623" s="148"/>
      <c r="K623" s="148"/>
      <c r="CK623" s="148"/>
    </row>
    <row r="624" spans="5:89" x14ac:dyDescent="0.2">
      <c r="E624" s="148"/>
      <c r="F624" s="148"/>
      <c r="G624" s="148"/>
      <c r="H624" s="148"/>
      <c r="I624" s="148"/>
      <c r="J624" s="148"/>
      <c r="K624" s="148"/>
      <c r="CK624" s="148"/>
    </row>
    <row r="625" spans="5:89" x14ac:dyDescent="0.2">
      <c r="E625" s="148"/>
      <c r="F625" s="148"/>
      <c r="G625" s="148"/>
      <c r="H625" s="148"/>
      <c r="I625" s="148"/>
      <c r="J625" s="148"/>
      <c r="K625" s="148"/>
      <c r="CK625" s="148"/>
    </row>
    <row r="626" spans="5:89" x14ac:dyDescent="0.2">
      <c r="E626" s="148"/>
      <c r="F626" s="148"/>
      <c r="G626" s="148"/>
      <c r="H626" s="148"/>
      <c r="I626" s="148"/>
      <c r="J626" s="148"/>
      <c r="K626" s="148"/>
      <c r="CK626" s="148"/>
    </row>
    <row r="627" spans="5:89" x14ac:dyDescent="0.2">
      <c r="E627" s="148"/>
      <c r="F627" s="148"/>
      <c r="G627" s="148"/>
      <c r="H627" s="148"/>
      <c r="I627" s="148"/>
      <c r="J627" s="148"/>
      <c r="K627" s="148"/>
      <c r="CK627" s="148"/>
    </row>
    <row r="628" spans="5:89" x14ac:dyDescent="0.2">
      <c r="E628" s="148"/>
      <c r="F628" s="148"/>
      <c r="G628" s="148"/>
      <c r="H628" s="148"/>
      <c r="I628" s="148"/>
      <c r="J628" s="148"/>
      <c r="K628" s="148"/>
      <c r="CK628" s="148"/>
    </row>
    <row r="629" spans="5:89" x14ac:dyDescent="0.2">
      <c r="E629" s="148"/>
      <c r="F629" s="148"/>
      <c r="G629" s="148"/>
      <c r="H629" s="148"/>
      <c r="I629" s="148"/>
      <c r="J629" s="148"/>
      <c r="K629" s="148"/>
      <c r="CK629" s="148"/>
    </row>
    <row r="630" spans="5:89" x14ac:dyDescent="0.2">
      <c r="E630" s="148"/>
      <c r="F630" s="148"/>
      <c r="G630" s="148"/>
      <c r="H630" s="148"/>
      <c r="I630" s="148"/>
      <c r="J630" s="148"/>
      <c r="K630" s="148"/>
      <c r="CK630" s="148"/>
    </row>
    <row r="631" spans="5:89" x14ac:dyDescent="0.2">
      <c r="E631" s="148"/>
      <c r="F631" s="148"/>
      <c r="G631" s="148"/>
      <c r="H631" s="148"/>
      <c r="I631" s="148"/>
      <c r="J631" s="148"/>
      <c r="K631" s="148"/>
      <c r="CK631" s="148"/>
    </row>
    <row r="632" spans="5:89" x14ac:dyDescent="0.2">
      <c r="E632" s="148"/>
      <c r="F632" s="148"/>
      <c r="G632" s="148"/>
      <c r="H632" s="148"/>
      <c r="I632" s="148"/>
      <c r="J632" s="148"/>
      <c r="K632" s="148"/>
      <c r="CK632" s="148"/>
    </row>
    <row r="633" spans="5:89" x14ac:dyDescent="0.2">
      <c r="E633" s="148"/>
      <c r="F633" s="148"/>
      <c r="G633" s="148"/>
      <c r="H633" s="148"/>
      <c r="I633" s="148"/>
      <c r="J633" s="148"/>
      <c r="K633" s="148"/>
      <c r="CK633" s="148"/>
    </row>
    <row r="634" spans="5:89" x14ac:dyDescent="0.2">
      <c r="E634" s="148"/>
      <c r="F634" s="148"/>
      <c r="G634" s="148"/>
      <c r="H634" s="148"/>
      <c r="I634" s="148"/>
      <c r="J634" s="148"/>
      <c r="K634" s="148"/>
      <c r="CK634" s="148"/>
    </row>
    <row r="635" spans="5:89" x14ac:dyDescent="0.2">
      <c r="E635" s="148"/>
      <c r="F635" s="148"/>
      <c r="G635" s="148"/>
      <c r="H635" s="148"/>
      <c r="I635" s="148"/>
      <c r="J635" s="148"/>
      <c r="K635" s="148"/>
      <c r="CK635" s="148"/>
    </row>
    <row r="636" spans="5:89" x14ac:dyDescent="0.2">
      <c r="E636" s="148"/>
      <c r="F636" s="148"/>
      <c r="G636" s="148"/>
      <c r="H636" s="148"/>
      <c r="I636" s="148"/>
      <c r="J636" s="148"/>
      <c r="K636" s="148"/>
      <c r="CK636" s="148"/>
    </row>
    <row r="637" spans="5:89" x14ac:dyDescent="0.2">
      <c r="E637" s="148"/>
      <c r="F637" s="148"/>
      <c r="G637" s="148"/>
      <c r="H637" s="148"/>
      <c r="I637" s="148"/>
      <c r="J637" s="148"/>
      <c r="K637" s="148"/>
      <c r="CK637" s="148"/>
    </row>
    <row r="638" spans="5:89" x14ac:dyDescent="0.2">
      <c r="E638" s="148"/>
      <c r="F638" s="148"/>
      <c r="G638" s="148"/>
      <c r="H638" s="148"/>
      <c r="I638" s="148"/>
      <c r="J638" s="148"/>
      <c r="K638" s="148"/>
      <c r="CK638" s="148"/>
    </row>
    <row r="639" spans="5:89" x14ac:dyDescent="0.2">
      <c r="E639" s="148"/>
      <c r="F639" s="148"/>
      <c r="G639" s="148"/>
      <c r="H639" s="148"/>
      <c r="I639" s="148"/>
      <c r="J639" s="148"/>
      <c r="K639" s="148"/>
      <c r="CK639" s="148"/>
    </row>
    <row r="640" spans="5:89" x14ac:dyDescent="0.2">
      <c r="E640" s="148"/>
      <c r="F640" s="148"/>
      <c r="G640" s="148"/>
      <c r="H640" s="148"/>
      <c r="I640" s="148"/>
      <c r="J640" s="148"/>
      <c r="K640" s="148"/>
      <c r="CK640" s="148"/>
    </row>
    <row r="641" spans="5:89" x14ac:dyDescent="0.2">
      <c r="E641" s="148"/>
      <c r="F641" s="148"/>
      <c r="G641" s="148"/>
      <c r="H641" s="148"/>
      <c r="I641" s="148"/>
      <c r="J641" s="148"/>
      <c r="K641" s="148"/>
      <c r="CK641" s="148"/>
    </row>
    <row r="642" spans="5:89" x14ac:dyDescent="0.2">
      <c r="E642" s="148"/>
      <c r="F642" s="148"/>
      <c r="G642" s="148"/>
      <c r="H642" s="148"/>
      <c r="I642" s="148"/>
      <c r="J642" s="148"/>
      <c r="K642" s="148"/>
      <c r="CK642" s="148"/>
    </row>
    <row r="643" spans="5:89" x14ac:dyDescent="0.2">
      <c r="E643" s="148"/>
      <c r="F643" s="148"/>
      <c r="G643" s="148"/>
      <c r="H643" s="148"/>
      <c r="I643" s="148"/>
      <c r="J643" s="148"/>
      <c r="K643" s="148"/>
      <c r="CK643" s="148"/>
    </row>
    <row r="644" spans="5:89" x14ac:dyDescent="0.2">
      <c r="E644" s="148"/>
      <c r="F644" s="148"/>
      <c r="G644" s="148"/>
      <c r="H644" s="148"/>
      <c r="I644" s="148"/>
      <c r="J644" s="148"/>
      <c r="K644" s="148"/>
      <c r="CK644" s="148"/>
    </row>
    <row r="645" spans="5:89" x14ac:dyDescent="0.2">
      <c r="E645" s="148"/>
      <c r="F645" s="148"/>
      <c r="G645" s="148"/>
      <c r="H645" s="148"/>
      <c r="I645" s="148"/>
      <c r="J645" s="148"/>
      <c r="K645" s="148"/>
      <c r="CK645" s="148"/>
    </row>
    <row r="646" spans="5:89" x14ac:dyDescent="0.2">
      <c r="E646" s="148"/>
      <c r="F646" s="148"/>
      <c r="G646" s="148"/>
      <c r="H646" s="148"/>
      <c r="I646" s="148"/>
      <c r="J646" s="148"/>
      <c r="K646" s="148"/>
      <c r="CK646" s="148"/>
    </row>
    <row r="647" spans="5:89" x14ac:dyDescent="0.2">
      <c r="E647" s="148"/>
      <c r="F647" s="148"/>
      <c r="G647" s="148"/>
      <c r="H647" s="148"/>
      <c r="I647" s="148"/>
      <c r="J647" s="148"/>
      <c r="K647" s="148"/>
      <c r="CK647" s="148"/>
    </row>
    <row r="648" spans="5:89" x14ac:dyDescent="0.2">
      <c r="E648" s="148"/>
      <c r="F648" s="148"/>
      <c r="G648" s="148"/>
      <c r="H648" s="148"/>
      <c r="I648" s="148"/>
      <c r="J648" s="148"/>
      <c r="K648" s="148"/>
      <c r="CK648" s="148"/>
    </row>
    <row r="649" spans="5:89" x14ac:dyDescent="0.2">
      <c r="E649" s="148"/>
      <c r="F649" s="148"/>
      <c r="G649" s="148"/>
      <c r="H649" s="148"/>
      <c r="I649" s="148"/>
      <c r="J649" s="148"/>
      <c r="K649" s="148"/>
      <c r="CK649" s="148"/>
    </row>
    <row r="650" spans="5:89" x14ac:dyDescent="0.2">
      <c r="E650" s="148"/>
      <c r="F650" s="148"/>
      <c r="G650" s="148"/>
      <c r="H650" s="148"/>
      <c r="I650" s="148"/>
      <c r="J650" s="148"/>
      <c r="K650" s="148"/>
      <c r="CK650" s="148"/>
    </row>
    <row r="651" spans="5:89" x14ac:dyDescent="0.2">
      <c r="E651" s="148"/>
      <c r="F651" s="148"/>
      <c r="G651" s="148"/>
      <c r="H651" s="148"/>
      <c r="I651" s="148"/>
      <c r="J651" s="148"/>
      <c r="K651" s="148"/>
      <c r="CK651" s="148"/>
    </row>
    <row r="652" spans="5:89" x14ac:dyDescent="0.2">
      <c r="E652" s="148"/>
      <c r="F652" s="148"/>
      <c r="G652" s="148"/>
      <c r="H652" s="148"/>
      <c r="I652" s="148"/>
      <c r="J652" s="148"/>
      <c r="K652" s="148"/>
      <c r="CK652" s="148"/>
    </row>
    <row r="653" spans="5:89" x14ac:dyDescent="0.2">
      <c r="E653" s="148"/>
      <c r="F653" s="148"/>
      <c r="G653" s="148"/>
      <c r="H653" s="148"/>
      <c r="I653" s="148"/>
      <c r="J653" s="148"/>
      <c r="K653" s="148"/>
      <c r="CK653" s="148"/>
    </row>
    <row r="654" spans="5:89" x14ac:dyDescent="0.2">
      <c r="E654" s="148"/>
      <c r="F654" s="148"/>
      <c r="G654" s="148"/>
      <c r="H654" s="148"/>
      <c r="I654" s="148"/>
      <c r="J654" s="148"/>
      <c r="K654" s="148"/>
      <c r="CK654" s="148"/>
    </row>
    <row r="655" spans="5:89" x14ac:dyDescent="0.2">
      <c r="E655" s="148"/>
      <c r="F655" s="148"/>
      <c r="G655" s="148"/>
      <c r="H655" s="148"/>
      <c r="I655" s="148"/>
      <c r="J655" s="148"/>
      <c r="K655" s="148"/>
      <c r="CK655" s="148"/>
    </row>
    <row r="656" spans="5:89" x14ac:dyDescent="0.2">
      <c r="E656" s="148"/>
      <c r="F656" s="148"/>
      <c r="G656" s="148"/>
      <c r="H656" s="148"/>
      <c r="I656" s="148"/>
      <c r="J656" s="148"/>
      <c r="K656" s="148"/>
      <c r="CK656" s="148"/>
    </row>
    <row r="657" spans="5:89" x14ac:dyDescent="0.2">
      <c r="E657" s="148"/>
      <c r="F657" s="148"/>
      <c r="G657" s="148"/>
      <c r="H657" s="148"/>
      <c r="I657" s="148"/>
      <c r="J657" s="148"/>
      <c r="K657" s="148"/>
      <c r="CK657" s="148"/>
    </row>
    <row r="658" spans="5:89" x14ac:dyDescent="0.2">
      <c r="E658" s="148"/>
      <c r="F658" s="148"/>
      <c r="G658" s="148"/>
      <c r="H658" s="148"/>
      <c r="I658" s="148"/>
      <c r="J658" s="148"/>
      <c r="K658" s="148"/>
      <c r="CK658" s="148"/>
    </row>
    <row r="659" spans="5:89" x14ac:dyDescent="0.2">
      <c r="E659" s="148"/>
      <c r="F659" s="148"/>
      <c r="G659" s="148"/>
      <c r="H659" s="148"/>
      <c r="I659" s="148"/>
      <c r="J659" s="148"/>
      <c r="K659" s="148"/>
      <c r="CK659" s="148"/>
    </row>
    <row r="660" spans="5:89" x14ac:dyDescent="0.2">
      <c r="E660" s="148"/>
      <c r="F660" s="148"/>
      <c r="G660" s="148"/>
      <c r="H660" s="148"/>
      <c r="I660" s="148"/>
      <c r="J660" s="148"/>
      <c r="K660" s="148"/>
      <c r="CK660" s="148"/>
    </row>
    <row r="661" spans="5:89" x14ac:dyDescent="0.2">
      <c r="E661" s="148"/>
      <c r="F661" s="148"/>
      <c r="G661" s="148"/>
      <c r="H661" s="148"/>
      <c r="I661" s="148"/>
      <c r="J661" s="148"/>
      <c r="K661" s="148"/>
      <c r="CK661" s="148"/>
    </row>
    <row r="662" spans="5:89" x14ac:dyDescent="0.2">
      <c r="E662" s="148"/>
      <c r="F662" s="148"/>
      <c r="G662" s="148"/>
      <c r="H662" s="148"/>
      <c r="I662" s="148"/>
      <c r="J662" s="148"/>
      <c r="K662" s="148"/>
      <c r="CK662" s="148"/>
    </row>
    <row r="663" spans="5:89" x14ac:dyDescent="0.2">
      <c r="E663" s="148"/>
      <c r="F663" s="148"/>
      <c r="G663" s="148"/>
      <c r="H663" s="148"/>
      <c r="I663" s="148"/>
      <c r="J663" s="148"/>
      <c r="K663" s="148"/>
      <c r="CK663" s="148"/>
    </row>
    <row r="664" spans="5:89" x14ac:dyDescent="0.2">
      <c r="E664" s="148"/>
      <c r="F664" s="148"/>
      <c r="G664" s="148"/>
      <c r="H664" s="148"/>
      <c r="I664" s="148"/>
      <c r="J664" s="148"/>
      <c r="K664" s="148"/>
      <c r="CK664" s="148"/>
    </row>
    <row r="665" spans="5:89" x14ac:dyDescent="0.2">
      <c r="E665" s="148"/>
      <c r="F665" s="148"/>
      <c r="G665" s="148"/>
      <c r="H665" s="148"/>
      <c r="I665" s="148"/>
      <c r="J665" s="148"/>
      <c r="K665" s="148"/>
      <c r="CK665" s="148"/>
    </row>
    <row r="666" spans="5:89" x14ac:dyDescent="0.2">
      <c r="E666" s="148"/>
      <c r="F666" s="148"/>
      <c r="G666" s="148"/>
      <c r="H666" s="148"/>
      <c r="I666" s="148"/>
      <c r="J666" s="148"/>
      <c r="K666" s="148"/>
      <c r="CK666" s="148"/>
    </row>
    <row r="667" spans="5:89" x14ac:dyDescent="0.2">
      <c r="E667" s="148"/>
      <c r="F667" s="148"/>
      <c r="G667" s="148"/>
      <c r="H667" s="148"/>
      <c r="I667" s="148"/>
      <c r="J667" s="148"/>
      <c r="K667" s="148"/>
      <c r="CK667" s="148"/>
    </row>
    <row r="668" spans="5:89" x14ac:dyDescent="0.2">
      <c r="E668" s="148"/>
      <c r="F668" s="148"/>
      <c r="G668" s="148"/>
      <c r="H668" s="148"/>
      <c r="I668" s="148"/>
      <c r="J668" s="148"/>
      <c r="K668" s="148"/>
      <c r="CK668" s="148"/>
    </row>
    <row r="669" spans="5:89" x14ac:dyDescent="0.2">
      <c r="E669" s="148"/>
      <c r="F669" s="148"/>
      <c r="G669" s="148"/>
      <c r="H669" s="148"/>
      <c r="I669" s="148"/>
      <c r="J669" s="148"/>
      <c r="K669" s="148"/>
      <c r="CK669" s="148"/>
    </row>
    <row r="670" spans="5:89" x14ac:dyDescent="0.2">
      <c r="E670" s="148"/>
      <c r="F670" s="148"/>
      <c r="G670" s="148"/>
      <c r="H670" s="148"/>
      <c r="I670" s="148"/>
      <c r="J670" s="148"/>
      <c r="K670" s="148"/>
      <c r="CK670" s="148"/>
    </row>
    <row r="671" spans="5:89" x14ac:dyDescent="0.2">
      <c r="E671" s="148"/>
      <c r="F671" s="148"/>
      <c r="G671" s="148"/>
      <c r="H671" s="148"/>
      <c r="I671" s="148"/>
      <c r="J671" s="148"/>
      <c r="K671" s="148"/>
      <c r="CK671" s="148"/>
    </row>
    <row r="672" spans="5:89" x14ac:dyDescent="0.2">
      <c r="E672" s="148"/>
      <c r="F672" s="148"/>
      <c r="G672" s="148"/>
      <c r="H672" s="148"/>
      <c r="I672" s="148"/>
      <c r="J672" s="148"/>
      <c r="K672" s="148"/>
      <c r="CK672" s="148"/>
    </row>
    <row r="673" spans="5:89" x14ac:dyDescent="0.2">
      <c r="E673" s="148"/>
      <c r="F673" s="148"/>
      <c r="G673" s="148"/>
      <c r="H673" s="148"/>
      <c r="I673" s="148"/>
      <c r="J673" s="148"/>
      <c r="K673" s="148"/>
      <c r="CK673" s="148"/>
    </row>
    <row r="674" spans="5:89" x14ac:dyDescent="0.2">
      <c r="E674" s="148"/>
      <c r="F674" s="148"/>
      <c r="G674" s="148"/>
      <c r="H674" s="148"/>
      <c r="I674" s="148"/>
      <c r="J674" s="148"/>
      <c r="K674" s="148"/>
      <c r="CK674" s="148"/>
    </row>
    <row r="675" spans="5:89" x14ac:dyDescent="0.2">
      <c r="E675" s="148"/>
      <c r="F675" s="148"/>
      <c r="G675" s="148"/>
      <c r="H675" s="148"/>
      <c r="I675" s="148"/>
      <c r="J675" s="148"/>
      <c r="K675" s="148"/>
      <c r="CK675" s="148"/>
    </row>
    <row r="676" spans="5:89" x14ac:dyDescent="0.2">
      <c r="E676" s="148"/>
      <c r="F676" s="148"/>
      <c r="G676" s="148"/>
      <c r="H676" s="148"/>
      <c r="I676" s="148"/>
      <c r="J676" s="148"/>
      <c r="K676" s="148"/>
      <c r="CK676" s="148"/>
    </row>
    <row r="677" spans="5:89" x14ac:dyDescent="0.2">
      <c r="E677" s="148"/>
      <c r="F677" s="148"/>
      <c r="G677" s="148"/>
      <c r="H677" s="148"/>
      <c r="I677" s="148"/>
      <c r="J677" s="148"/>
      <c r="K677" s="148"/>
      <c r="CK677" s="148"/>
    </row>
    <row r="678" spans="5:89" x14ac:dyDescent="0.2">
      <c r="E678" s="148"/>
      <c r="F678" s="148"/>
      <c r="G678" s="148"/>
      <c r="H678" s="148"/>
      <c r="I678" s="148"/>
      <c r="J678" s="148"/>
      <c r="K678" s="148"/>
      <c r="CK678" s="148"/>
    </row>
    <row r="679" spans="5:89" x14ac:dyDescent="0.2">
      <c r="E679" s="148"/>
      <c r="F679" s="148"/>
      <c r="G679" s="148"/>
      <c r="H679" s="148"/>
      <c r="I679" s="148"/>
      <c r="J679" s="148"/>
      <c r="K679" s="148"/>
      <c r="CK679" s="148"/>
    </row>
    <row r="680" spans="5:89" x14ac:dyDescent="0.2">
      <c r="E680" s="148"/>
      <c r="F680" s="148"/>
      <c r="G680" s="148"/>
      <c r="H680" s="148"/>
      <c r="I680" s="148"/>
      <c r="J680" s="148"/>
      <c r="K680" s="148"/>
      <c r="CK680" s="148"/>
    </row>
    <row r="681" spans="5:89" x14ac:dyDescent="0.2">
      <c r="E681" s="148"/>
      <c r="F681" s="148"/>
      <c r="G681" s="148"/>
      <c r="H681" s="148"/>
      <c r="I681" s="148"/>
      <c r="J681" s="148"/>
      <c r="K681" s="148"/>
      <c r="CK681" s="148"/>
    </row>
    <row r="682" spans="5:89" x14ac:dyDescent="0.2">
      <c r="E682" s="148"/>
      <c r="F682" s="148"/>
      <c r="G682" s="148"/>
      <c r="H682" s="148"/>
      <c r="I682" s="148"/>
      <c r="J682" s="148"/>
      <c r="K682" s="148"/>
      <c r="CK682" s="148"/>
    </row>
    <row r="683" spans="5:89" x14ac:dyDescent="0.2">
      <c r="E683" s="148"/>
      <c r="F683" s="148"/>
      <c r="G683" s="148"/>
      <c r="H683" s="148"/>
      <c r="I683" s="148"/>
      <c r="J683" s="148"/>
      <c r="K683" s="148"/>
      <c r="CK683" s="148"/>
    </row>
    <row r="684" spans="5:89" x14ac:dyDescent="0.2">
      <c r="E684" s="148"/>
      <c r="F684" s="148"/>
      <c r="G684" s="148"/>
      <c r="H684" s="148"/>
      <c r="I684" s="148"/>
      <c r="J684" s="148"/>
      <c r="K684" s="148"/>
      <c r="CK684" s="148"/>
    </row>
    <row r="685" spans="5:89" x14ac:dyDescent="0.2">
      <c r="E685" s="148"/>
      <c r="F685" s="148"/>
      <c r="G685" s="148"/>
      <c r="H685" s="148"/>
      <c r="I685" s="148"/>
      <c r="J685" s="148"/>
      <c r="K685" s="148"/>
      <c r="CK685" s="148"/>
    </row>
    <row r="686" spans="5:89" x14ac:dyDescent="0.2">
      <c r="E686" s="148"/>
      <c r="F686" s="148"/>
      <c r="G686" s="148"/>
      <c r="H686" s="148"/>
      <c r="I686" s="148"/>
      <c r="J686" s="148"/>
      <c r="K686" s="148"/>
      <c r="CK686" s="148"/>
    </row>
    <row r="687" spans="5:89" x14ac:dyDescent="0.2">
      <c r="E687" s="148"/>
      <c r="F687" s="148"/>
      <c r="G687" s="148"/>
      <c r="H687" s="148"/>
      <c r="I687" s="148"/>
      <c r="J687" s="148"/>
      <c r="K687" s="148"/>
      <c r="CK687" s="148"/>
    </row>
    <row r="688" spans="5:89" x14ac:dyDescent="0.2">
      <c r="E688" s="148"/>
      <c r="F688" s="148"/>
      <c r="G688" s="148"/>
      <c r="H688" s="148"/>
      <c r="I688" s="148"/>
      <c r="J688" s="148"/>
      <c r="K688" s="148"/>
      <c r="CK688" s="148"/>
    </row>
    <row r="689" spans="5:89" x14ac:dyDescent="0.2">
      <c r="E689" s="148"/>
      <c r="F689" s="148"/>
      <c r="G689" s="148"/>
      <c r="H689" s="148"/>
      <c r="I689" s="148"/>
      <c r="J689" s="148"/>
      <c r="K689" s="148"/>
      <c r="CK689" s="148"/>
    </row>
    <row r="690" spans="5:89" x14ac:dyDescent="0.2">
      <c r="E690" s="148"/>
      <c r="F690" s="148"/>
      <c r="G690" s="148"/>
      <c r="H690" s="148"/>
      <c r="I690" s="148"/>
      <c r="J690" s="148"/>
      <c r="K690" s="148"/>
      <c r="CK690" s="148"/>
    </row>
    <row r="691" spans="5:89" x14ac:dyDescent="0.2">
      <c r="E691" s="148"/>
      <c r="F691" s="148"/>
      <c r="G691" s="148"/>
      <c r="H691" s="148"/>
      <c r="I691" s="148"/>
      <c r="J691" s="148"/>
      <c r="K691" s="148"/>
      <c r="CK691" s="148"/>
    </row>
    <row r="692" spans="5:89" x14ac:dyDescent="0.2">
      <c r="E692" s="148"/>
      <c r="F692" s="148"/>
      <c r="G692" s="148"/>
      <c r="H692" s="148"/>
      <c r="I692" s="148"/>
      <c r="J692" s="148"/>
      <c r="K692" s="148"/>
      <c r="CK692" s="148"/>
    </row>
    <row r="693" spans="5:89" x14ac:dyDescent="0.2">
      <c r="E693" s="148"/>
      <c r="F693" s="148"/>
      <c r="G693" s="148"/>
      <c r="H693" s="148"/>
      <c r="I693" s="148"/>
      <c r="J693" s="148"/>
      <c r="K693" s="148"/>
      <c r="CK693" s="148"/>
    </row>
    <row r="694" spans="5:89" x14ac:dyDescent="0.2">
      <c r="E694" s="148"/>
      <c r="F694" s="148"/>
      <c r="G694" s="148"/>
      <c r="H694" s="148"/>
      <c r="I694" s="148"/>
      <c r="J694" s="148"/>
      <c r="K694" s="148"/>
      <c r="CK694" s="148"/>
    </row>
    <row r="695" spans="5:89" x14ac:dyDescent="0.2">
      <c r="E695" s="148"/>
      <c r="F695" s="148"/>
      <c r="G695" s="148"/>
      <c r="H695" s="148"/>
      <c r="I695" s="148"/>
      <c r="J695" s="148"/>
      <c r="K695" s="148"/>
      <c r="CK695" s="148"/>
    </row>
    <row r="696" spans="5:89" x14ac:dyDescent="0.2">
      <c r="E696" s="148"/>
      <c r="F696" s="148"/>
      <c r="G696" s="148"/>
      <c r="H696" s="148"/>
      <c r="I696" s="148"/>
      <c r="J696" s="148"/>
      <c r="K696" s="148"/>
      <c r="CK696" s="148"/>
    </row>
    <row r="697" spans="5:89" x14ac:dyDescent="0.2">
      <c r="E697" s="148"/>
      <c r="F697" s="148"/>
      <c r="G697" s="148"/>
      <c r="H697" s="148"/>
      <c r="I697" s="148"/>
      <c r="J697" s="148"/>
      <c r="K697" s="148"/>
      <c r="CK697" s="148"/>
    </row>
    <row r="698" spans="5:89" x14ac:dyDescent="0.2">
      <c r="E698" s="148"/>
      <c r="F698" s="148"/>
      <c r="G698" s="148"/>
      <c r="H698" s="148"/>
      <c r="I698" s="148"/>
      <c r="J698" s="148"/>
      <c r="K698" s="148"/>
      <c r="CK698" s="148"/>
    </row>
    <row r="699" spans="5:89" x14ac:dyDescent="0.2">
      <c r="E699" s="148"/>
      <c r="F699" s="148"/>
      <c r="G699" s="148"/>
      <c r="H699" s="148"/>
      <c r="I699" s="148"/>
      <c r="J699" s="148"/>
      <c r="K699" s="148"/>
      <c r="CK699" s="148"/>
    </row>
    <row r="700" spans="5:89" x14ac:dyDescent="0.2">
      <c r="E700" s="148"/>
      <c r="F700" s="148"/>
      <c r="G700" s="148"/>
      <c r="H700" s="148"/>
      <c r="I700" s="148"/>
      <c r="J700" s="148"/>
      <c r="K700" s="148"/>
      <c r="CK700" s="148"/>
    </row>
    <row r="701" spans="5:89" x14ac:dyDescent="0.2">
      <c r="E701" s="148"/>
      <c r="F701" s="148"/>
      <c r="G701" s="148"/>
      <c r="H701" s="148"/>
      <c r="I701" s="148"/>
      <c r="J701" s="148"/>
      <c r="K701" s="148"/>
      <c r="CK701" s="148"/>
    </row>
    <row r="702" spans="5:89" x14ac:dyDescent="0.2">
      <c r="E702" s="148"/>
      <c r="F702" s="148"/>
      <c r="G702" s="148"/>
      <c r="H702" s="148"/>
      <c r="I702" s="148"/>
      <c r="J702" s="148"/>
      <c r="K702" s="148"/>
      <c r="CK702" s="148"/>
    </row>
    <row r="703" spans="5:89" x14ac:dyDescent="0.2">
      <c r="E703" s="148"/>
      <c r="F703" s="148"/>
      <c r="G703" s="148"/>
      <c r="H703" s="148"/>
      <c r="I703" s="148"/>
      <c r="J703" s="148"/>
      <c r="K703" s="148"/>
      <c r="CK703" s="148"/>
    </row>
    <row r="704" spans="5:89" x14ac:dyDescent="0.2">
      <c r="E704" s="148"/>
      <c r="F704" s="148"/>
      <c r="G704" s="148"/>
      <c r="H704" s="148"/>
      <c r="I704" s="148"/>
      <c r="J704" s="148"/>
      <c r="K704" s="148"/>
      <c r="CK704" s="148"/>
    </row>
    <row r="705" spans="5:89" x14ac:dyDescent="0.2">
      <c r="E705" s="148"/>
      <c r="F705" s="148"/>
      <c r="G705" s="148"/>
      <c r="H705" s="148"/>
      <c r="I705" s="148"/>
      <c r="J705" s="148"/>
      <c r="K705" s="148"/>
      <c r="CK705" s="148"/>
    </row>
    <row r="706" spans="5:89" x14ac:dyDescent="0.2">
      <c r="E706" s="148"/>
      <c r="F706" s="148"/>
      <c r="G706" s="148"/>
      <c r="H706" s="148"/>
      <c r="I706" s="148"/>
      <c r="J706" s="148"/>
      <c r="K706" s="148"/>
      <c r="CK706" s="148"/>
    </row>
    <row r="707" spans="5:89" x14ac:dyDescent="0.2">
      <c r="E707" s="148"/>
      <c r="F707" s="148"/>
      <c r="G707" s="148"/>
      <c r="H707" s="148"/>
      <c r="I707" s="148"/>
      <c r="J707" s="148"/>
      <c r="K707" s="148"/>
      <c r="CK707" s="148"/>
    </row>
    <row r="708" spans="5:89" x14ac:dyDescent="0.2">
      <c r="E708" s="148"/>
      <c r="F708" s="148"/>
      <c r="G708" s="148"/>
      <c r="H708" s="148"/>
      <c r="I708" s="148"/>
      <c r="J708" s="148"/>
      <c r="K708" s="148"/>
      <c r="CK708" s="148"/>
    </row>
    <row r="709" spans="5:89" x14ac:dyDescent="0.2">
      <c r="E709" s="148"/>
      <c r="F709" s="148"/>
      <c r="G709" s="148"/>
      <c r="H709" s="148"/>
      <c r="I709" s="148"/>
      <c r="J709" s="148"/>
      <c r="K709" s="148"/>
      <c r="CK709" s="148"/>
    </row>
    <row r="710" spans="5:89" x14ac:dyDescent="0.2">
      <c r="E710" s="148"/>
      <c r="F710" s="148"/>
      <c r="G710" s="148"/>
      <c r="H710" s="148"/>
      <c r="I710" s="148"/>
      <c r="J710" s="148"/>
      <c r="K710" s="148"/>
      <c r="CK710" s="148"/>
    </row>
    <row r="711" spans="5:89" x14ac:dyDescent="0.2">
      <c r="E711" s="148"/>
      <c r="F711" s="148"/>
      <c r="G711" s="148"/>
      <c r="H711" s="148"/>
      <c r="I711" s="148"/>
      <c r="J711" s="148"/>
      <c r="K711" s="148"/>
      <c r="CK711" s="148"/>
    </row>
    <row r="712" spans="5:89" x14ac:dyDescent="0.2">
      <c r="E712" s="148"/>
      <c r="F712" s="148"/>
      <c r="G712" s="148"/>
      <c r="H712" s="148"/>
      <c r="I712" s="148"/>
      <c r="J712" s="148"/>
      <c r="K712" s="148"/>
      <c r="CK712" s="148"/>
    </row>
    <row r="713" spans="5:89" x14ac:dyDescent="0.2">
      <c r="E713" s="148"/>
      <c r="F713" s="148"/>
      <c r="G713" s="148"/>
      <c r="H713" s="148"/>
      <c r="I713" s="148"/>
      <c r="J713" s="148"/>
      <c r="K713" s="148"/>
      <c r="CK713" s="148"/>
    </row>
    <row r="714" spans="5:89" x14ac:dyDescent="0.2">
      <c r="E714" s="148"/>
      <c r="F714" s="148"/>
      <c r="G714" s="148"/>
      <c r="H714" s="148"/>
      <c r="I714" s="148"/>
      <c r="J714" s="148"/>
      <c r="K714" s="148"/>
      <c r="CK714" s="148"/>
    </row>
    <row r="715" spans="5:89" x14ac:dyDescent="0.2">
      <c r="E715" s="148"/>
      <c r="F715" s="148"/>
      <c r="G715" s="148"/>
      <c r="H715" s="148"/>
      <c r="I715" s="148"/>
      <c r="J715" s="148"/>
      <c r="K715" s="148"/>
      <c r="CK715" s="148"/>
    </row>
    <row r="716" spans="5:89" x14ac:dyDescent="0.2">
      <c r="E716" s="148"/>
      <c r="F716" s="148"/>
      <c r="G716" s="148"/>
      <c r="H716" s="148"/>
      <c r="I716" s="148"/>
      <c r="J716" s="148"/>
      <c r="K716" s="148"/>
      <c r="CK716" s="148"/>
    </row>
    <row r="717" spans="5:89" x14ac:dyDescent="0.2">
      <c r="E717" s="148"/>
      <c r="F717" s="148"/>
      <c r="G717" s="148"/>
      <c r="H717" s="148"/>
      <c r="I717" s="148"/>
      <c r="J717" s="148"/>
      <c r="K717" s="148"/>
      <c r="CK717" s="148"/>
    </row>
    <row r="718" spans="5:89" x14ac:dyDescent="0.2">
      <c r="E718" s="148"/>
      <c r="F718" s="148"/>
      <c r="G718" s="148"/>
      <c r="H718" s="148"/>
      <c r="I718" s="148"/>
      <c r="J718" s="148"/>
      <c r="K718" s="148"/>
      <c r="CK718" s="148"/>
    </row>
    <row r="719" spans="5:89" x14ac:dyDescent="0.2">
      <c r="E719" s="148"/>
      <c r="F719" s="148"/>
      <c r="G719" s="148"/>
      <c r="H719" s="148"/>
      <c r="I719" s="148"/>
      <c r="J719" s="148"/>
      <c r="K719" s="148"/>
      <c r="CK719" s="148"/>
    </row>
    <row r="720" spans="5:89" x14ac:dyDescent="0.2">
      <c r="E720" s="148"/>
      <c r="F720" s="148"/>
      <c r="G720" s="148"/>
      <c r="H720" s="148"/>
      <c r="I720" s="148"/>
      <c r="J720" s="148"/>
      <c r="K720" s="148"/>
      <c r="CK720" s="148"/>
    </row>
    <row r="721" spans="5:89" x14ac:dyDescent="0.2">
      <c r="E721" s="148"/>
      <c r="F721" s="148"/>
      <c r="G721" s="148"/>
      <c r="H721" s="148"/>
      <c r="I721" s="148"/>
      <c r="J721" s="148"/>
      <c r="K721" s="148"/>
      <c r="CK721" s="148"/>
    </row>
    <row r="722" spans="5:89" x14ac:dyDescent="0.2">
      <c r="E722" s="148"/>
      <c r="F722" s="148"/>
      <c r="G722" s="148"/>
      <c r="H722" s="148"/>
      <c r="I722" s="148"/>
      <c r="J722" s="148"/>
      <c r="K722" s="148"/>
      <c r="CK722" s="148"/>
    </row>
    <row r="723" spans="5:89" x14ac:dyDescent="0.2">
      <c r="E723" s="148"/>
      <c r="F723" s="148"/>
      <c r="G723" s="148"/>
      <c r="H723" s="148"/>
      <c r="I723" s="148"/>
      <c r="J723" s="148"/>
      <c r="K723" s="148"/>
      <c r="CK723" s="148"/>
    </row>
    <row r="724" spans="5:89" x14ac:dyDescent="0.2">
      <c r="E724" s="148"/>
      <c r="F724" s="148"/>
      <c r="G724" s="148"/>
      <c r="H724" s="148"/>
      <c r="I724" s="148"/>
      <c r="J724" s="148"/>
      <c r="K724" s="148"/>
      <c r="CK724" s="148"/>
    </row>
    <row r="725" spans="5:89" x14ac:dyDescent="0.2">
      <c r="E725" s="148"/>
      <c r="F725" s="148"/>
      <c r="G725" s="148"/>
      <c r="H725" s="148"/>
      <c r="I725" s="148"/>
      <c r="J725" s="148"/>
      <c r="K725" s="148"/>
      <c r="CK725" s="148"/>
    </row>
    <row r="726" spans="5:89" x14ac:dyDescent="0.2">
      <c r="E726" s="148"/>
      <c r="F726" s="148"/>
      <c r="G726" s="148"/>
      <c r="H726" s="148"/>
      <c r="I726" s="148"/>
      <c r="J726" s="148"/>
      <c r="K726" s="148"/>
      <c r="CK726" s="148"/>
    </row>
    <row r="727" spans="5:89" x14ac:dyDescent="0.2">
      <c r="E727" s="148"/>
      <c r="F727" s="148"/>
      <c r="G727" s="148"/>
      <c r="H727" s="148"/>
      <c r="I727" s="148"/>
      <c r="J727" s="148"/>
      <c r="K727" s="148"/>
      <c r="CK727" s="148"/>
    </row>
    <row r="728" spans="5:89" x14ac:dyDescent="0.2">
      <c r="E728" s="148"/>
      <c r="F728" s="148"/>
      <c r="G728" s="148"/>
      <c r="H728" s="148"/>
      <c r="I728" s="148"/>
      <c r="J728" s="148"/>
      <c r="K728" s="148"/>
      <c r="CK728" s="148"/>
    </row>
    <row r="729" spans="5:89" x14ac:dyDescent="0.2">
      <c r="E729" s="148"/>
      <c r="F729" s="148"/>
      <c r="G729" s="148"/>
      <c r="H729" s="148"/>
      <c r="I729" s="148"/>
      <c r="J729" s="148"/>
      <c r="K729" s="148"/>
      <c r="CK729" s="148"/>
    </row>
    <row r="730" spans="5:89" x14ac:dyDescent="0.2">
      <c r="E730" s="148"/>
      <c r="F730" s="148"/>
      <c r="G730" s="148"/>
      <c r="H730" s="148"/>
      <c r="I730" s="148"/>
      <c r="J730" s="148"/>
      <c r="K730" s="148"/>
      <c r="CK730" s="148"/>
    </row>
    <row r="731" spans="5:89" x14ac:dyDescent="0.2">
      <c r="E731" s="148"/>
      <c r="F731" s="148"/>
      <c r="G731" s="148"/>
      <c r="H731" s="148"/>
      <c r="I731" s="148"/>
      <c r="J731" s="148"/>
      <c r="K731" s="148"/>
      <c r="CK731" s="148"/>
    </row>
    <row r="732" spans="5:89" x14ac:dyDescent="0.2">
      <c r="E732" s="148"/>
      <c r="F732" s="148"/>
      <c r="G732" s="148"/>
      <c r="H732" s="148"/>
      <c r="I732" s="148"/>
      <c r="J732" s="148"/>
      <c r="K732" s="148"/>
      <c r="CK732" s="148"/>
    </row>
    <row r="733" spans="5:89" x14ac:dyDescent="0.2">
      <c r="E733" s="148"/>
      <c r="F733" s="148"/>
      <c r="G733" s="148"/>
      <c r="H733" s="148"/>
      <c r="I733" s="148"/>
      <c r="J733" s="148"/>
      <c r="K733" s="148"/>
      <c r="CK733" s="148"/>
    </row>
    <row r="734" spans="5:89" x14ac:dyDescent="0.2">
      <c r="E734" s="148"/>
      <c r="F734" s="148"/>
      <c r="G734" s="148"/>
      <c r="H734" s="148"/>
      <c r="I734" s="148"/>
      <c r="J734" s="148"/>
      <c r="K734" s="148"/>
      <c r="CK734" s="148"/>
    </row>
    <row r="735" spans="5:89" x14ac:dyDescent="0.2">
      <c r="E735" s="148"/>
      <c r="F735" s="148"/>
      <c r="G735" s="148"/>
      <c r="H735" s="148"/>
      <c r="I735" s="148"/>
      <c r="J735" s="148"/>
      <c r="K735" s="148"/>
      <c r="CK735" s="148"/>
    </row>
    <row r="736" spans="5:89" x14ac:dyDescent="0.2">
      <c r="E736" s="148"/>
      <c r="F736" s="148"/>
      <c r="G736" s="148"/>
      <c r="H736" s="148"/>
      <c r="I736" s="148"/>
      <c r="J736" s="148"/>
      <c r="K736" s="148"/>
      <c r="CK736" s="148"/>
    </row>
    <row r="737" spans="5:89" x14ac:dyDescent="0.2">
      <c r="E737" s="148"/>
      <c r="F737" s="148"/>
      <c r="G737" s="148"/>
      <c r="H737" s="148"/>
      <c r="I737" s="148"/>
      <c r="J737" s="148"/>
      <c r="K737" s="148"/>
      <c r="CK737" s="148"/>
    </row>
    <row r="738" spans="5:89" x14ac:dyDescent="0.2">
      <c r="E738" s="148"/>
      <c r="F738" s="148"/>
      <c r="G738" s="148"/>
      <c r="H738" s="148"/>
      <c r="I738" s="148"/>
      <c r="J738" s="148"/>
      <c r="K738" s="148"/>
      <c r="CK738" s="148"/>
    </row>
    <row r="739" spans="5:89" x14ac:dyDescent="0.2">
      <c r="E739" s="148"/>
      <c r="F739" s="148"/>
      <c r="G739" s="148"/>
      <c r="H739" s="148"/>
      <c r="I739" s="148"/>
      <c r="J739" s="148"/>
      <c r="K739" s="148"/>
      <c r="CK739" s="148"/>
    </row>
    <row r="740" spans="5:89" x14ac:dyDescent="0.2">
      <c r="E740" s="148"/>
      <c r="F740" s="148"/>
      <c r="G740" s="148"/>
      <c r="H740" s="148"/>
      <c r="I740" s="148"/>
      <c r="J740" s="148"/>
      <c r="K740" s="148"/>
      <c r="CK740" s="148"/>
    </row>
    <row r="741" spans="5:89" x14ac:dyDescent="0.2">
      <c r="E741" s="148"/>
      <c r="F741" s="148"/>
      <c r="G741" s="148"/>
      <c r="H741" s="148"/>
      <c r="I741" s="148"/>
      <c r="J741" s="148"/>
      <c r="K741" s="148"/>
      <c r="CK741" s="148"/>
    </row>
    <row r="742" spans="5:89" x14ac:dyDescent="0.2">
      <c r="E742" s="148"/>
      <c r="F742" s="148"/>
      <c r="G742" s="148"/>
      <c r="H742" s="148"/>
      <c r="I742" s="148"/>
      <c r="J742" s="148"/>
      <c r="K742" s="148"/>
      <c r="CK742" s="148"/>
    </row>
    <row r="743" spans="5:89" x14ac:dyDescent="0.2">
      <c r="E743" s="148"/>
      <c r="F743" s="148"/>
      <c r="G743" s="148"/>
      <c r="H743" s="148"/>
      <c r="I743" s="148"/>
      <c r="J743" s="148"/>
      <c r="K743" s="148"/>
      <c r="CK743" s="148"/>
    </row>
    <row r="744" spans="5:89" x14ac:dyDescent="0.2">
      <c r="E744" s="148"/>
      <c r="F744" s="148"/>
      <c r="G744" s="148"/>
      <c r="H744" s="148"/>
      <c r="I744" s="148"/>
      <c r="J744" s="148"/>
      <c r="K744" s="148"/>
      <c r="CK744" s="148"/>
    </row>
    <row r="745" spans="5:89" x14ac:dyDescent="0.2">
      <c r="E745" s="148"/>
      <c r="F745" s="148"/>
      <c r="G745" s="148"/>
      <c r="H745" s="148"/>
      <c r="I745" s="148"/>
      <c r="J745" s="148"/>
      <c r="K745" s="148"/>
      <c r="CK745" s="148"/>
    </row>
    <row r="746" spans="5:89" x14ac:dyDescent="0.2">
      <c r="E746" s="148"/>
      <c r="F746" s="148"/>
      <c r="G746" s="148"/>
      <c r="H746" s="148"/>
      <c r="I746" s="148"/>
      <c r="J746" s="148"/>
      <c r="K746" s="148"/>
      <c r="CK746" s="148"/>
    </row>
    <row r="747" spans="5:89" x14ac:dyDescent="0.2">
      <c r="E747" s="148"/>
      <c r="F747" s="148"/>
      <c r="G747" s="148"/>
      <c r="H747" s="148"/>
      <c r="I747" s="148"/>
      <c r="J747" s="148"/>
      <c r="K747" s="148"/>
      <c r="CK747" s="148"/>
    </row>
    <row r="748" spans="5:89" x14ac:dyDescent="0.2">
      <c r="E748" s="148"/>
      <c r="F748" s="148"/>
      <c r="G748" s="148"/>
      <c r="H748" s="148"/>
      <c r="I748" s="148"/>
      <c r="J748" s="148"/>
      <c r="K748" s="148"/>
      <c r="CK748" s="148"/>
    </row>
    <row r="749" spans="5:89" x14ac:dyDescent="0.2">
      <c r="E749" s="148"/>
      <c r="F749" s="148"/>
      <c r="G749" s="148"/>
      <c r="H749" s="148"/>
      <c r="I749" s="148"/>
      <c r="J749" s="148"/>
      <c r="K749" s="148"/>
      <c r="CK749" s="148"/>
    </row>
    <row r="750" spans="5:89" x14ac:dyDescent="0.2">
      <c r="E750" s="148"/>
      <c r="F750" s="148"/>
      <c r="G750" s="148"/>
      <c r="H750" s="148"/>
      <c r="I750" s="148"/>
      <c r="J750" s="148"/>
      <c r="K750" s="148"/>
      <c r="CK750" s="148"/>
    </row>
    <row r="751" spans="5:89" x14ac:dyDescent="0.2">
      <c r="E751" s="148"/>
      <c r="F751" s="148"/>
      <c r="G751" s="148"/>
      <c r="H751" s="148"/>
      <c r="I751" s="148"/>
      <c r="J751" s="148"/>
      <c r="K751" s="148"/>
      <c r="CK751" s="148"/>
    </row>
    <row r="752" spans="5:89" x14ac:dyDescent="0.2">
      <c r="E752" s="148"/>
      <c r="F752" s="148"/>
      <c r="G752" s="148"/>
      <c r="H752" s="148"/>
      <c r="I752" s="148"/>
      <c r="J752" s="148"/>
      <c r="K752" s="148"/>
      <c r="CK752" s="148"/>
    </row>
    <row r="753" spans="5:89" x14ac:dyDescent="0.2">
      <c r="E753" s="148"/>
      <c r="F753" s="148"/>
      <c r="G753" s="148"/>
      <c r="H753" s="148"/>
      <c r="I753" s="148"/>
      <c r="J753" s="148"/>
      <c r="K753" s="148"/>
      <c r="CK753" s="148"/>
    </row>
    <row r="754" spans="5:89" x14ac:dyDescent="0.2">
      <c r="E754" s="148"/>
      <c r="F754" s="148"/>
      <c r="G754" s="148"/>
      <c r="H754" s="148"/>
      <c r="I754" s="148"/>
      <c r="J754" s="148"/>
      <c r="K754" s="148"/>
      <c r="CK754" s="148"/>
    </row>
    <row r="755" spans="5:89" x14ac:dyDescent="0.2">
      <c r="E755" s="148"/>
      <c r="F755" s="148"/>
      <c r="G755" s="148"/>
      <c r="H755" s="148"/>
      <c r="I755" s="148"/>
      <c r="J755" s="148"/>
      <c r="K755" s="148"/>
      <c r="CK755" s="148"/>
    </row>
    <row r="756" spans="5:89" x14ac:dyDescent="0.2">
      <c r="E756" s="148"/>
      <c r="F756" s="148"/>
      <c r="G756" s="148"/>
      <c r="H756" s="148"/>
      <c r="I756" s="148"/>
      <c r="J756" s="148"/>
      <c r="K756" s="148"/>
      <c r="CK756" s="148"/>
    </row>
    <row r="757" spans="5:89" x14ac:dyDescent="0.2">
      <c r="E757" s="148"/>
      <c r="F757" s="148"/>
      <c r="G757" s="148"/>
      <c r="H757" s="148"/>
      <c r="I757" s="148"/>
      <c r="J757" s="148"/>
      <c r="K757" s="148"/>
      <c r="CK757" s="148"/>
    </row>
    <row r="758" spans="5:89" x14ac:dyDescent="0.2">
      <c r="E758" s="148"/>
      <c r="F758" s="148"/>
      <c r="G758" s="148"/>
      <c r="H758" s="148"/>
      <c r="I758" s="148"/>
      <c r="J758" s="148"/>
      <c r="K758" s="148"/>
      <c r="CK758" s="148"/>
    </row>
    <row r="759" spans="5:89" x14ac:dyDescent="0.2">
      <c r="E759" s="148"/>
      <c r="F759" s="148"/>
      <c r="G759" s="148"/>
      <c r="H759" s="148"/>
      <c r="I759" s="148"/>
      <c r="J759" s="148"/>
      <c r="K759" s="148"/>
      <c r="CK759" s="148"/>
    </row>
    <row r="760" spans="5:89" x14ac:dyDescent="0.2">
      <c r="E760" s="148"/>
      <c r="F760" s="148"/>
      <c r="G760" s="148"/>
      <c r="H760" s="148"/>
      <c r="I760" s="148"/>
      <c r="J760" s="148"/>
      <c r="K760" s="148"/>
      <c r="CK760" s="148"/>
    </row>
    <row r="761" spans="5:89" x14ac:dyDescent="0.2">
      <c r="E761" s="148"/>
      <c r="F761" s="148"/>
      <c r="G761" s="148"/>
      <c r="H761" s="148"/>
      <c r="I761" s="148"/>
      <c r="J761" s="148"/>
      <c r="K761" s="148"/>
      <c r="CK761" s="148"/>
    </row>
    <row r="762" spans="5:89" x14ac:dyDescent="0.2">
      <c r="E762" s="148"/>
      <c r="F762" s="148"/>
      <c r="G762" s="148"/>
      <c r="H762" s="148"/>
      <c r="I762" s="148"/>
      <c r="J762" s="148"/>
      <c r="K762" s="148"/>
      <c r="CK762" s="148"/>
    </row>
    <row r="763" spans="5:89" x14ac:dyDescent="0.2">
      <c r="E763" s="148"/>
      <c r="F763" s="148"/>
      <c r="G763" s="148"/>
      <c r="H763" s="148"/>
      <c r="I763" s="148"/>
      <c r="J763" s="148"/>
      <c r="K763" s="148"/>
      <c r="CK763" s="148"/>
    </row>
    <row r="764" spans="5:89" x14ac:dyDescent="0.2">
      <c r="E764" s="148"/>
      <c r="F764" s="148"/>
      <c r="G764" s="148"/>
      <c r="H764" s="148"/>
      <c r="I764" s="148"/>
      <c r="J764" s="148"/>
      <c r="K764" s="148"/>
      <c r="CK764" s="148"/>
    </row>
    <row r="765" spans="5:89" x14ac:dyDescent="0.2">
      <c r="E765" s="148"/>
      <c r="F765" s="148"/>
      <c r="G765" s="148"/>
      <c r="H765" s="148"/>
      <c r="I765" s="148"/>
      <c r="J765" s="148"/>
      <c r="K765" s="148"/>
      <c r="CK765" s="148"/>
    </row>
    <row r="766" spans="5:89" x14ac:dyDescent="0.2">
      <c r="E766" s="148"/>
      <c r="F766" s="148"/>
      <c r="G766" s="148"/>
      <c r="H766" s="148"/>
      <c r="I766" s="148"/>
      <c r="J766" s="148"/>
      <c r="K766" s="148"/>
      <c r="CK766" s="148"/>
    </row>
    <row r="767" spans="5:89" x14ac:dyDescent="0.2">
      <c r="E767" s="148"/>
      <c r="F767" s="148"/>
      <c r="G767" s="148"/>
      <c r="H767" s="148"/>
      <c r="I767" s="148"/>
      <c r="J767" s="148"/>
      <c r="K767" s="148"/>
      <c r="CK767" s="148"/>
    </row>
    <row r="768" spans="5:89" x14ac:dyDescent="0.2">
      <c r="E768" s="148"/>
      <c r="F768" s="148"/>
      <c r="G768" s="148"/>
      <c r="H768" s="148"/>
      <c r="I768" s="148"/>
      <c r="J768" s="148"/>
      <c r="K768" s="148"/>
      <c r="CK768" s="148"/>
    </row>
    <row r="769" spans="5:89" x14ac:dyDescent="0.2">
      <c r="E769" s="148"/>
      <c r="F769" s="148"/>
      <c r="G769" s="148"/>
      <c r="H769" s="148"/>
      <c r="I769" s="148"/>
      <c r="J769" s="148"/>
      <c r="K769" s="148"/>
      <c r="CK769" s="148"/>
    </row>
    <row r="770" spans="5:89" x14ac:dyDescent="0.2">
      <c r="E770" s="148"/>
      <c r="F770" s="148"/>
      <c r="G770" s="148"/>
      <c r="H770" s="148"/>
      <c r="I770" s="148"/>
      <c r="J770" s="148"/>
      <c r="K770" s="148"/>
      <c r="CK770" s="148"/>
    </row>
    <row r="771" spans="5:89" x14ac:dyDescent="0.2">
      <c r="E771" s="148"/>
      <c r="F771" s="148"/>
      <c r="G771" s="148"/>
      <c r="H771" s="148"/>
      <c r="I771" s="148"/>
      <c r="J771" s="148"/>
      <c r="K771" s="148"/>
      <c r="CK771" s="148"/>
    </row>
    <row r="772" spans="5:89" x14ac:dyDescent="0.2">
      <c r="E772" s="148"/>
      <c r="F772" s="148"/>
      <c r="G772" s="148"/>
      <c r="H772" s="148"/>
      <c r="I772" s="148"/>
      <c r="J772" s="148"/>
      <c r="K772" s="148"/>
      <c r="CK772" s="148"/>
    </row>
    <row r="773" spans="5:89" x14ac:dyDescent="0.2">
      <c r="E773" s="148"/>
      <c r="F773" s="148"/>
      <c r="G773" s="148"/>
      <c r="H773" s="148"/>
      <c r="I773" s="148"/>
      <c r="J773" s="148"/>
      <c r="K773" s="148"/>
      <c r="CK773" s="148"/>
    </row>
    <row r="774" spans="5:89" x14ac:dyDescent="0.2">
      <c r="E774" s="148"/>
      <c r="F774" s="148"/>
      <c r="G774" s="148"/>
      <c r="H774" s="148"/>
      <c r="I774" s="148"/>
      <c r="J774" s="148"/>
      <c r="K774" s="148"/>
      <c r="CK774" s="148"/>
    </row>
    <row r="775" spans="5:89" x14ac:dyDescent="0.2">
      <c r="E775" s="148"/>
      <c r="F775" s="148"/>
      <c r="G775" s="148"/>
      <c r="H775" s="148"/>
      <c r="I775" s="148"/>
      <c r="J775" s="148"/>
      <c r="K775" s="148"/>
      <c r="CK775" s="148"/>
    </row>
    <row r="776" spans="5:89" x14ac:dyDescent="0.2">
      <c r="E776" s="148"/>
      <c r="F776" s="148"/>
      <c r="G776" s="148"/>
      <c r="H776" s="148"/>
      <c r="I776" s="148"/>
      <c r="J776" s="148"/>
      <c r="K776" s="148"/>
      <c r="CK776" s="148"/>
    </row>
    <row r="777" spans="5:89" x14ac:dyDescent="0.2">
      <c r="E777" s="148"/>
      <c r="F777" s="148"/>
      <c r="G777" s="148"/>
      <c r="H777" s="148"/>
      <c r="I777" s="148"/>
      <c r="J777" s="148"/>
      <c r="K777" s="148"/>
      <c r="CK777" s="148"/>
    </row>
    <row r="778" spans="5:89" x14ac:dyDescent="0.2">
      <c r="E778" s="148"/>
      <c r="F778" s="148"/>
      <c r="G778" s="148"/>
      <c r="H778" s="148"/>
      <c r="I778" s="148"/>
      <c r="J778" s="148"/>
      <c r="K778" s="148"/>
      <c r="CK778" s="148"/>
    </row>
    <row r="779" spans="5:89" x14ac:dyDescent="0.2">
      <c r="E779" s="148"/>
      <c r="F779" s="148"/>
      <c r="G779" s="148"/>
      <c r="H779" s="148"/>
      <c r="I779" s="148"/>
      <c r="J779" s="148"/>
      <c r="K779" s="148"/>
      <c r="CK779" s="148"/>
    </row>
    <row r="780" spans="5:89" x14ac:dyDescent="0.2">
      <c r="E780" s="148"/>
      <c r="F780" s="148"/>
      <c r="G780" s="148"/>
      <c r="H780" s="148"/>
      <c r="I780" s="148"/>
      <c r="J780" s="148"/>
      <c r="K780" s="148"/>
      <c r="CK780" s="148"/>
    </row>
    <row r="781" spans="5:89" x14ac:dyDescent="0.2">
      <c r="E781" s="148"/>
      <c r="F781" s="148"/>
      <c r="G781" s="148"/>
      <c r="H781" s="148"/>
      <c r="I781" s="148"/>
      <c r="J781" s="148"/>
      <c r="K781" s="148"/>
      <c r="CK781" s="148"/>
    </row>
    <row r="782" spans="5:89" x14ac:dyDescent="0.2">
      <c r="E782" s="148"/>
      <c r="F782" s="148"/>
      <c r="G782" s="148"/>
      <c r="H782" s="148"/>
      <c r="I782" s="148"/>
      <c r="J782" s="148"/>
      <c r="K782" s="148"/>
      <c r="CK782" s="148"/>
    </row>
    <row r="783" spans="5:89" x14ac:dyDescent="0.2">
      <c r="E783" s="148"/>
      <c r="F783" s="148"/>
      <c r="G783" s="148"/>
      <c r="H783" s="148"/>
      <c r="I783" s="148"/>
      <c r="J783" s="148"/>
      <c r="K783" s="148"/>
      <c r="CK783" s="148"/>
    </row>
    <row r="784" spans="5:89" x14ac:dyDescent="0.2">
      <c r="E784" s="148"/>
      <c r="F784" s="148"/>
      <c r="G784" s="148"/>
      <c r="H784" s="148"/>
      <c r="I784" s="148"/>
      <c r="J784" s="148"/>
      <c r="K784" s="148"/>
      <c r="CK784" s="148"/>
    </row>
    <row r="785" spans="5:89" x14ac:dyDescent="0.2">
      <c r="E785" s="148"/>
      <c r="F785" s="148"/>
      <c r="G785" s="148"/>
      <c r="H785" s="148"/>
      <c r="I785" s="148"/>
      <c r="J785" s="148"/>
      <c r="K785" s="148"/>
      <c r="CK785" s="148"/>
    </row>
    <row r="786" spans="5:89" x14ac:dyDescent="0.2">
      <c r="E786" s="148"/>
      <c r="F786" s="148"/>
      <c r="G786" s="148"/>
      <c r="H786" s="148"/>
      <c r="I786" s="148"/>
      <c r="J786" s="148"/>
      <c r="K786" s="148"/>
      <c r="CK786" s="148"/>
    </row>
    <row r="787" spans="5:89" x14ac:dyDescent="0.2">
      <c r="E787" s="148"/>
      <c r="F787" s="148"/>
      <c r="G787" s="148"/>
      <c r="H787" s="148"/>
      <c r="I787" s="148"/>
      <c r="J787" s="148"/>
      <c r="K787" s="148"/>
      <c r="CK787" s="148"/>
    </row>
    <row r="788" spans="5:89" x14ac:dyDescent="0.2">
      <c r="E788" s="148"/>
      <c r="F788" s="148"/>
      <c r="G788" s="148"/>
      <c r="H788" s="148"/>
      <c r="I788" s="148"/>
      <c r="J788" s="148"/>
      <c r="K788" s="148"/>
      <c r="CK788" s="148"/>
    </row>
    <row r="789" spans="5:89" x14ac:dyDescent="0.2">
      <c r="E789" s="148"/>
      <c r="F789" s="148"/>
      <c r="G789" s="148"/>
      <c r="H789" s="148"/>
      <c r="I789" s="148"/>
      <c r="J789" s="148"/>
      <c r="K789" s="148"/>
      <c r="CK789" s="148"/>
    </row>
    <row r="790" spans="5:89" x14ac:dyDescent="0.2">
      <c r="E790" s="148"/>
      <c r="F790" s="148"/>
      <c r="G790" s="148"/>
      <c r="H790" s="148"/>
      <c r="I790" s="148"/>
      <c r="J790" s="148"/>
      <c r="K790" s="148"/>
      <c r="CK790" s="148"/>
    </row>
    <row r="791" spans="5:89" x14ac:dyDescent="0.2">
      <c r="E791" s="148"/>
      <c r="F791" s="148"/>
      <c r="G791" s="148"/>
      <c r="H791" s="148"/>
      <c r="I791" s="148"/>
      <c r="J791" s="148"/>
      <c r="K791" s="148"/>
      <c r="CK791" s="148"/>
    </row>
    <row r="792" spans="5:89" x14ac:dyDescent="0.2">
      <c r="E792" s="148"/>
      <c r="F792" s="148"/>
      <c r="G792" s="148"/>
      <c r="H792" s="148"/>
      <c r="I792" s="148"/>
      <c r="J792" s="148"/>
      <c r="K792" s="148"/>
      <c r="CK792" s="148"/>
    </row>
    <row r="793" spans="5:89" x14ac:dyDescent="0.2">
      <c r="E793" s="148"/>
      <c r="F793" s="148"/>
      <c r="G793" s="148"/>
      <c r="H793" s="148"/>
      <c r="I793" s="148"/>
      <c r="J793" s="148"/>
      <c r="K793" s="148"/>
      <c r="CK793" s="148"/>
    </row>
    <row r="794" spans="5:89" x14ac:dyDescent="0.2">
      <c r="E794" s="148"/>
      <c r="F794" s="148"/>
      <c r="G794" s="148"/>
      <c r="H794" s="148"/>
      <c r="I794" s="148"/>
      <c r="J794" s="148"/>
      <c r="K794" s="148"/>
      <c r="CK794" s="148"/>
    </row>
    <row r="795" spans="5:89" x14ac:dyDescent="0.2">
      <c r="E795" s="148"/>
      <c r="F795" s="148"/>
      <c r="G795" s="148"/>
      <c r="H795" s="148"/>
      <c r="I795" s="148"/>
      <c r="J795" s="148"/>
      <c r="K795" s="148"/>
      <c r="CK795" s="148"/>
    </row>
    <row r="796" spans="5:89" x14ac:dyDescent="0.2">
      <c r="E796" s="148"/>
      <c r="F796" s="148"/>
      <c r="G796" s="148"/>
      <c r="H796" s="148"/>
      <c r="I796" s="148"/>
      <c r="J796" s="148"/>
      <c r="K796" s="148"/>
      <c r="CK796" s="148"/>
    </row>
    <row r="797" spans="5:89" x14ac:dyDescent="0.2">
      <c r="E797" s="148"/>
      <c r="F797" s="148"/>
      <c r="G797" s="148"/>
      <c r="H797" s="148"/>
      <c r="I797" s="148"/>
      <c r="J797" s="148"/>
      <c r="K797" s="148"/>
      <c r="CK797" s="148"/>
    </row>
    <row r="798" spans="5:89" x14ac:dyDescent="0.2">
      <c r="E798" s="148"/>
      <c r="F798" s="148"/>
      <c r="G798" s="148"/>
      <c r="H798" s="148"/>
      <c r="I798" s="148"/>
      <c r="J798" s="148"/>
      <c r="K798" s="148"/>
      <c r="CK798" s="148"/>
    </row>
    <row r="799" spans="5:89" x14ac:dyDescent="0.2">
      <c r="E799" s="148"/>
      <c r="F799" s="148"/>
      <c r="G799" s="148"/>
      <c r="H799" s="148"/>
      <c r="I799" s="148"/>
      <c r="J799" s="148"/>
      <c r="K799" s="148"/>
      <c r="CK799" s="148"/>
    </row>
    <row r="800" spans="5:89" x14ac:dyDescent="0.2">
      <c r="E800" s="148"/>
      <c r="F800" s="148"/>
      <c r="G800" s="148"/>
      <c r="H800" s="148"/>
      <c r="I800" s="148"/>
      <c r="J800" s="148"/>
      <c r="K800" s="148"/>
      <c r="CK800" s="148"/>
    </row>
    <row r="801" spans="5:89" x14ac:dyDescent="0.2">
      <c r="E801" s="148"/>
      <c r="F801" s="148"/>
      <c r="G801" s="148"/>
      <c r="H801" s="148"/>
      <c r="I801" s="148"/>
      <c r="J801" s="148"/>
      <c r="K801" s="148"/>
      <c r="CK801" s="148"/>
    </row>
    <row r="802" spans="5:89" x14ac:dyDescent="0.2">
      <c r="E802" s="148"/>
      <c r="F802" s="148"/>
      <c r="G802" s="148"/>
      <c r="H802" s="148"/>
      <c r="I802" s="148"/>
      <c r="J802" s="148"/>
      <c r="K802" s="148"/>
      <c r="CK802" s="148"/>
    </row>
    <row r="803" spans="5:89" x14ac:dyDescent="0.2">
      <c r="E803" s="148"/>
      <c r="F803" s="148"/>
      <c r="G803" s="148"/>
      <c r="H803" s="148"/>
      <c r="I803" s="148"/>
      <c r="J803" s="148"/>
      <c r="K803" s="148"/>
      <c r="CK803" s="148"/>
    </row>
    <row r="804" spans="5:89" x14ac:dyDescent="0.2">
      <c r="E804" s="148"/>
      <c r="F804" s="148"/>
      <c r="G804" s="148"/>
      <c r="H804" s="148"/>
      <c r="I804" s="148"/>
      <c r="J804" s="148"/>
      <c r="K804" s="148"/>
      <c r="CK804" s="148"/>
    </row>
    <row r="805" spans="5:89" x14ac:dyDescent="0.2">
      <c r="E805" s="148"/>
      <c r="F805" s="148"/>
      <c r="G805" s="148"/>
      <c r="H805" s="148"/>
      <c r="I805" s="148"/>
      <c r="J805" s="148"/>
      <c r="K805" s="148"/>
      <c r="CK805" s="148"/>
    </row>
    <row r="806" spans="5:89" x14ac:dyDescent="0.2">
      <c r="E806" s="148"/>
      <c r="F806" s="148"/>
      <c r="G806" s="148"/>
      <c r="H806" s="148"/>
      <c r="I806" s="148"/>
      <c r="J806" s="148"/>
      <c r="K806" s="148"/>
      <c r="CK806" s="148"/>
    </row>
    <row r="807" spans="5:89" x14ac:dyDescent="0.2">
      <c r="E807" s="148"/>
      <c r="F807" s="148"/>
      <c r="G807" s="148"/>
      <c r="H807" s="148"/>
      <c r="I807" s="148"/>
      <c r="J807" s="148"/>
      <c r="K807" s="148"/>
      <c r="CK807" s="148"/>
    </row>
    <row r="808" spans="5:89" x14ac:dyDescent="0.2">
      <c r="E808" s="148"/>
      <c r="F808" s="148"/>
      <c r="G808" s="148"/>
      <c r="H808" s="148"/>
      <c r="I808" s="148"/>
      <c r="J808" s="148"/>
      <c r="K808" s="148"/>
      <c r="CK808" s="148"/>
    </row>
    <row r="809" spans="5:89" x14ac:dyDescent="0.2">
      <c r="E809" s="148"/>
      <c r="F809" s="148"/>
      <c r="G809" s="148"/>
      <c r="H809" s="148"/>
      <c r="I809" s="148"/>
      <c r="J809" s="148"/>
      <c r="K809" s="148"/>
      <c r="CK809" s="148"/>
    </row>
    <row r="810" spans="5:89" x14ac:dyDescent="0.2">
      <c r="E810" s="148"/>
      <c r="F810" s="148"/>
      <c r="G810" s="148"/>
      <c r="H810" s="148"/>
      <c r="I810" s="148"/>
      <c r="J810" s="148"/>
      <c r="K810" s="148"/>
      <c r="CK810" s="148"/>
    </row>
    <row r="811" spans="5:89" x14ac:dyDescent="0.2">
      <c r="E811" s="148"/>
      <c r="F811" s="148"/>
      <c r="G811" s="148"/>
      <c r="H811" s="148"/>
      <c r="I811" s="148"/>
      <c r="J811" s="148"/>
      <c r="K811" s="148"/>
      <c r="CK811" s="148"/>
    </row>
    <row r="812" spans="5:89" x14ac:dyDescent="0.2">
      <c r="E812" s="148"/>
      <c r="F812" s="148"/>
      <c r="G812" s="148"/>
      <c r="H812" s="148"/>
      <c r="I812" s="148"/>
      <c r="J812" s="148"/>
      <c r="K812" s="148"/>
      <c r="CK812" s="148"/>
    </row>
    <row r="813" spans="5:89" x14ac:dyDescent="0.2">
      <c r="E813" s="148"/>
      <c r="F813" s="148"/>
      <c r="G813" s="148"/>
      <c r="H813" s="148"/>
      <c r="I813" s="148"/>
      <c r="J813" s="148"/>
      <c r="K813" s="148"/>
      <c r="CK813" s="148"/>
    </row>
    <row r="814" spans="5:89" x14ac:dyDescent="0.2">
      <c r="E814" s="148"/>
      <c r="F814" s="148"/>
      <c r="G814" s="148"/>
      <c r="H814" s="148"/>
      <c r="I814" s="148"/>
      <c r="J814" s="148"/>
      <c r="K814" s="148"/>
      <c r="CK814" s="148"/>
    </row>
    <row r="815" spans="5:89" x14ac:dyDescent="0.2">
      <c r="E815" s="148"/>
      <c r="F815" s="148"/>
      <c r="G815" s="148"/>
      <c r="H815" s="148"/>
      <c r="I815" s="148"/>
      <c r="J815" s="148"/>
      <c r="K815" s="148"/>
      <c r="CK815" s="148"/>
    </row>
    <row r="816" spans="5:89" x14ac:dyDescent="0.2">
      <c r="E816" s="148"/>
      <c r="F816" s="148"/>
      <c r="G816" s="148"/>
      <c r="H816" s="148"/>
      <c r="I816" s="148"/>
      <c r="J816" s="148"/>
      <c r="K816" s="148"/>
      <c r="CK816" s="148"/>
    </row>
    <row r="817" spans="5:89" x14ac:dyDescent="0.2">
      <c r="E817" s="148"/>
      <c r="F817" s="148"/>
      <c r="G817" s="148"/>
      <c r="H817" s="148"/>
      <c r="I817" s="148"/>
      <c r="J817" s="148"/>
      <c r="K817" s="148"/>
      <c r="CK817" s="148"/>
    </row>
    <row r="818" spans="5:89" x14ac:dyDescent="0.2">
      <c r="E818" s="148"/>
      <c r="F818" s="148"/>
      <c r="G818" s="148"/>
      <c r="H818" s="148"/>
      <c r="I818" s="148"/>
      <c r="J818" s="148"/>
      <c r="K818" s="148"/>
      <c r="CK818" s="148"/>
    </row>
    <row r="819" spans="5:89" x14ac:dyDescent="0.2">
      <c r="E819" s="148"/>
      <c r="F819" s="148"/>
      <c r="G819" s="148"/>
      <c r="H819" s="148"/>
      <c r="I819" s="148"/>
      <c r="J819" s="148"/>
      <c r="K819" s="148"/>
      <c r="CK819" s="148"/>
    </row>
    <row r="820" spans="5:89" x14ac:dyDescent="0.2">
      <c r="E820" s="148"/>
      <c r="F820" s="148"/>
      <c r="G820" s="148"/>
      <c r="H820" s="148"/>
      <c r="I820" s="148"/>
      <c r="J820" s="148"/>
      <c r="K820" s="148"/>
      <c r="CK820" s="148"/>
    </row>
    <row r="821" spans="5:89" x14ac:dyDescent="0.2">
      <c r="E821" s="148"/>
      <c r="F821" s="148"/>
      <c r="G821" s="148"/>
      <c r="H821" s="148"/>
      <c r="I821" s="148"/>
      <c r="J821" s="148"/>
      <c r="K821" s="148"/>
      <c r="CK821" s="148"/>
    </row>
    <row r="822" spans="5:89" x14ac:dyDescent="0.2">
      <c r="E822" s="148"/>
      <c r="F822" s="148"/>
      <c r="G822" s="148"/>
      <c r="H822" s="148"/>
      <c r="I822" s="148"/>
      <c r="J822" s="148"/>
      <c r="K822" s="148"/>
      <c r="CK822" s="148"/>
    </row>
    <row r="823" spans="5:89" x14ac:dyDescent="0.2">
      <c r="E823" s="148"/>
      <c r="F823" s="148"/>
      <c r="G823" s="148"/>
      <c r="H823" s="148"/>
      <c r="I823" s="148"/>
      <c r="J823" s="148"/>
      <c r="K823" s="148"/>
      <c r="CK823" s="148"/>
    </row>
    <row r="824" spans="5:89" x14ac:dyDescent="0.2">
      <c r="E824" s="148"/>
      <c r="F824" s="148"/>
      <c r="G824" s="148"/>
      <c r="H824" s="148"/>
      <c r="I824" s="148"/>
      <c r="J824" s="148"/>
      <c r="K824" s="148"/>
      <c r="CK824" s="148"/>
    </row>
    <row r="825" spans="5:89" x14ac:dyDescent="0.2">
      <c r="E825" s="148"/>
      <c r="F825" s="148"/>
      <c r="G825" s="148"/>
      <c r="H825" s="148"/>
      <c r="I825" s="148"/>
      <c r="J825" s="148"/>
      <c r="K825" s="148"/>
      <c r="CK825" s="148"/>
    </row>
    <row r="826" spans="5:89" x14ac:dyDescent="0.2">
      <c r="E826" s="148"/>
      <c r="F826" s="148"/>
      <c r="G826" s="148"/>
      <c r="H826" s="148"/>
      <c r="I826" s="148"/>
      <c r="J826" s="148"/>
      <c r="K826" s="148"/>
      <c r="CK826" s="148"/>
    </row>
    <row r="827" spans="5:89" x14ac:dyDescent="0.2">
      <c r="E827" s="148"/>
      <c r="F827" s="148"/>
      <c r="G827" s="148"/>
      <c r="H827" s="148"/>
      <c r="I827" s="148"/>
      <c r="J827" s="148"/>
      <c r="K827" s="148"/>
      <c r="CK827" s="148"/>
    </row>
    <row r="828" spans="5:89" x14ac:dyDescent="0.2">
      <c r="E828" s="148"/>
      <c r="F828" s="148"/>
      <c r="G828" s="148"/>
      <c r="H828" s="148"/>
      <c r="I828" s="148"/>
      <c r="J828" s="148"/>
      <c r="K828" s="148"/>
      <c r="CK828" s="148"/>
    </row>
    <row r="829" spans="5:89" x14ac:dyDescent="0.2">
      <c r="E829" s="148"/>
      <c r="F829" s="148"/>
      <c r="G829" s="148"/>
      <c r="H829" s="148"/>
      <c r="I829" s="148"/>
      <c r="J829" s="148"/>
      <c r="K829" s="148"/>
      <c r="CK829" s="148"/>
    </row>
    <row r="830" spans="5:89" x14ac:dyDescent="0.2">
      <c r="E830" s="148"/>
      <c r="F830" s="148"/>
      <c r="G830" s="148"/>
      <c r="H830" s="148"/>
      <c r="I830" s="148"/>
      <c r="J830" s="148"/>
      <c r="K830" s="148"/>
      <c r="CK830" s="148"/>
    </row>
    <row r="831" spans="5:89" x14ac:dyDescent="0.2">
      <c r="E831" s="148"/>
      <c r="F831" s="148"/>
      <c r="G831" s="148"/>
      <c r="H831" s="148"/>
      <c r="I831" s="148"/>
      <c r="J831" s="148"/>
      <c r="K831" s="148"/>
      <c r="CK831" s="148"/>
    </row>
    <row r="832" spans="5:89" x14ac:dyDescent="0.2">
      <c r="E832" s="148"/>
      <c r="F832" s="148"/>
      <c r="G832" s="148"/>
      <c r="H832" s="148"/>
      <c r="I832" s="148"/>
      <c r="J832" s="148"/>
      <c r="K832" s="148"/>
      <c r="CK832" s="148"/>
    </row>
    <row r="833" spans="5:89" x14ac:dyDescent="0.2">
      <c r="E833" s="148"/>
      <c r="F833" s="148"/>
      <c r="G833" s="148"/>
      <c r="H833" s="148"/>
      <c r="I833" s="148"/>
      <c r="J833" s="148"/>
      <c r="K833" s="148"/>
      <c r="CK833" s="148"/>
    </row>
    <row r="834" spans="5:89" x14ac:dyDescent="0.2">
      <c r="E834" s="148"/>
      <c r="F834" s="148"/>
      <c r="G834" s="148"/>
      <c r="H834" s="148"/>
      <c r="I834" s="148"/>
      <c r="J834" s="148"/>
      <c r="K834" s="148"/>
      <c r="CK834" s="148"/>
    </row>
    <row r="835" spans="5:89" x14ac:dyDescent="0.2">
      <c r="E835" s="148"/>
      <c r="F835" s="148"/>
      <c r="G835" s="148"/>
      <c r="H835" s="148"/>
      <c r="I835" s="148"/>
      <c r="J835" s="148"/>
      <c r="K835" s="148"/>
      <c r="CK835" s="148"/>
    </row>
    <row r="836" spans="5:89" x14ac:dyDescent="0.2">
      <c r="E836" s="148"/>
      <c r="F836" s="148"/>
      <c r="G836" s="148"/>
      <c r="H836" s="148"/>
      <c r="I836" s="148"/>
      <c r="J836" s="148"/>
      <c r="K836" s="148"/>
      <c r="CK836" s="148"/>
    </row>
    <row r="837" spans="5:89" x14ac:dyDescent="0.2">
      <c r="E837" s="148"/>
      <c r="F837" s="148"/>
      <c r="G837" s="148"/>
      <c r="H837" s="148"/>
      <c r="I837" s="148"/>
      <c r="J837" s="148"/>
      <c r="K837" s="148"/>
      <c r="CK837" s="148"/>
    </row>
    <row r="838" spans="5:89" x14ac:dyDescent="0.2">
      <c r="E838" s="148"/>
      <c r="F838" s="148"/>
      <c r="G838" s="148"/>
      <c r="H838" s="148"/>
      <c r="I838" s="148"/>
      <c r="J838" s="148"/>
      <c r="K838" s="148"/>
      <c r="CK838" s="148"/>
    </row>
    <row r="839" spans="5:89" x14ac:dyDescent="0.2">
      <c r="E839" s="148"/>
      <c r="F839" s="148"/>
      <c r="G839" s="148"/>
      <c r="H839" s="148"/>
      <c r="I839" s="148"/>
      <c r="J839" s="148"/>
      <c r="K839" s="148"/>
      <c r="CK839" s="148"/>
    </row>
    <row r="840" spans="5:89" x14ac:dyDescent="0.2">
      <c r="E840" s="148"/>
      <c r="F840" s="148"/>
      <c r="G840" s="148"/>
      <c r="H840" s="148"/>
      <c r="I840" s="148"/>
      <c r="J840" s="148"/>
      <c r="K840" s="148"/>
      <c r="CK840" s="148"/>
    </row>
    <row r="841" spans="5:89" x14ac:dyDescent="0.2">
      <c r="E841" s="148"/>
      <c r="F841" s="148"/>
      <c r="G841" s="148"/>
      <c r="H841" s="148"/>
      <c r="I841" s="148"/>
      <c r="J841" s="148"/>
      <c r="K841" s="148"/>
      <c r="CK841" s="148"/>
    </row>
    <row r="842" spans="5:89" x14ac:dyDescent="0.2">
      <c r="E842" s="148"/>
      <c r="F842" s="148"/>
      <c r="G842" s="148"/>
      <c r="H842" s="148"/>
      <c r="I842" s="148"/>
      <c r="J842" s="148"/>
      <c r="K842" s="148"/>
      <c r="CK842" s="148"/>
    </row>
    <row r="843" spans="5:89" x14ac:dyDescent="0.2">
      <c r="E843" s="148"/>
      <c r="F843" s="148"/>
      <c r="G843" s="148"/>
      <c r="H843" s="148"/>
      <c r="I843" s="148"/>
      <c r="J843" s="148"/>
      <c r="K843" s="148"/>
      <c r="CK843" s="148"/>
    </row>
    <row r="844" spans="5:89" x14ac:dyDescent="0.2">
      <c r="E844" s="148"/>
      <c r="F844" s="148"/>
      <c r="G844" s="148"/>
      <c r="H844" s="148"/>
      <c r="I844" s="148"/>
      <c r="J844" s="148"/>
      <c r="K844" s="148"/>
      <c r="CK844" s="148"/>
    </row>
    <row r="845" spans="5:89" x14ac:dyDescent="0.2">
      <c r="E845" s="148"/>
      <c r="F845" s="148"/>
      <c r="G845" s="148"/>
      <c r="H845" s="148"/>
      <c r="I845" s="148"/>
      <c r="J845" s="148"/>
      <c r="K845" s="148"/>
      <c r="CK845" s="148"/>
    </row>
    <row r="846" spans="5:89" x14ac:dyDescent="0.2">
      <c r="E846" s="148"/>
      <c r="F846" s="148"/>
      <c r="G846" s="148"/>
      <c r="H846" s="148"/>
      <c r="I846" s="148"/>
      <c r="J846" s="148"/>
      <c r="K846" s="148"/>
      <c r="CK846" s="148"/>
    </row>
    <row r="847" spans="5:89" x14ac:dyDescent="0.2">
      <c r="E847" s="148"/>
      <c r="F847" s="148"/>
      <c r="G847" s="148"/>
      <c r="H847" s="148"/>
      <c r="I847" s="148"/>
      <c r="J847" s="148"/>
      <c r="K847" s="148"/>
      <c r="CK847" s="148"/>
    </row>
    <row r="848" spans="5:89" x14ac:dyDescent="0.2">
      <c r="E848" s="148"/>
      <c r="F848" s="148"/>
      <c r="G848" s="148"/>
      <c r="H848" s="148"/>
      <c r="I848" s="148"/>
      <c r="J848" s="148"/>
      <c r="K848" s="148"/>
      <c r="CK848" s="148"/>
    </row>
    <row r="849" spans="5:89" x14ac:dyDescent="0.2">
      <c r="E849" s="148"/>
      <c r="F849" s="148"/>
      <c r="G849" s="148"/>
      <c r="H849" s="148"/>
      <c r="I849" s="148"/>
      <c r="J849" s="148"/>
      <c r="K849" s="148"/>
      <c r="CK849" s="148"/>
    </row>
    <row r="850" spans="5:89" x14ac:dyDescent="0.2">
      <c r="E850" s="148"/>
      <c r="F850" s="148"/>
      <c r="G850" s="148"/>
      <c r="H850" s="148"/>
      <c r="I850" s="148"/>
      <c r="J850" s="148"/>
      <c r="K850" s="148"/>
      <c r="CK850" s="148"/>
    </row>
    <row r="851" spans="5:89" x14ac:dyDescent="0.2">
      <c r="E851" s="148"/>
      <c r="F851" s="148"/>
      <c r="G851" s="148"/>
      <c r="H851" s="148"/>
      <c r="I851" s="148"/>
      <c r="J851" s="148"/>
      <c r="K851" s="148"/>
      <c r="CK851" s="148"/>
    </row>
    <row r="852" spans="5:89" x14ac:dyDescent="0.2">
      <c r="E852" s="148"/>
      <c r="F852" s="148"/>
      <c r="G852" s="148"/>
      <c r="H852" s="148"/>
      <c r="I852" s="148"/>
      <c r="J852" s="148"/>
      <c r="K852" s="148"/>
      <c r="CK852" s="148"/>
    </row>
    <row r="853" spans="5:89" x14ac:dyDescent="0.2">
      <c r="E853" s="148"/>
      <c r="F853" s="148"/>
      <c r="G853" s="148"/>
      <c r="H853" s="148"/>
      <c r="I853" s="148"/>
      <c r="J853" s="148"/>
      <c r="K853" s="148"/>
      <c r="CK853" s="148"/>
    </row>
    <row r="854" spans="5:89" x14ac:dyDescent="0.2">
      <c r="E854" s="148"/>
      <c r="F854" s="148"/>
      <c r="G854" s="148"/>
      <c r="H854" s="148"/>
      <c r="I854" s="148"/>
      <c r="J854" s="148"/>
      <c r="K854" s="148"/>
      <c r="CK854" s="148"/>
    </row>
    <row r="855" spans="5:89" x14ac:dyDescent="0.2">
      <c r="E855" s="148"/>
      <c r="F855" s="148"/>
      <c r="G855" s="148"/>
      <c r="H855" s="148"/>
      <c r="I855" s="148"/>
      <c r="J855" s="148"/>
      <c r="K855" s="148"/>
      <c r="CK855" s="148"/>
    </row>
    <row r="856" spans="5:89" x14ac:dyDescent="0.2">
      <c r="E856" s="148"/>
      <c r="F856" s="148"/>
      <c r="G856" s="148"/>
      <c r="H856" s="148"/>
      <c r="I856" s="148"/>
      <c r="J856" s="148"/>
      <c r="K856" s="148"/>
      <c r="CK856" s="148"/>
    </row>
    <row r="857" spans="5:89" x14ac:dyDescent="0.2">
      <c r="E857" s="148"/>
      <c r="F857" s="148"/>
      <c r="G857" s="148"/>
      <c r="H857" s="148"/>
      <c r="I857" s="148"/>
      <c r="J857" s="148"/>
      <c r="K857" s="148"/>
      <c r="CK857" s="148"/>
    </row>
    <row r="858" spans="5:89" x14ac:dyDescent="0.2">
      <c r="E858" s="148"/>
      <c r="F858" s="148"/>
      <c r="G858" s="148"/>
      <c r="H858" s="148"/>
      <c r="I858" s="148"/>
      <c r="J858" s="148"/>
      <c r="K858" s="148"/>
      <c r="CK858" s="148"/>
    </row>
    <row r="859" spans="5:89" x14ac:dyDescent="0.2">
      <c r="E859" s="148"/>
      <c r="F859" s="148"/>
      <c r="G859" s="148"/>
      <c r="H859" s="148"/>
      <c r="I859" s="148"/>
      <c r="J859" s="148"/>
      <c r="K859" s="148"/>
      <c r="CK859" s="148"/>
    </row>
    <row r="860" spans="5:89" x14ac:dyDescent="0.2">
      <c r="E860" s="148"/>
      <c r="F860" s="148"/>
      <c r="G860" s="148"/>
      <c r="H860" s="148"/>
      <c r="I860" s="148"/>
      <c r="J860" s="148"/>
      <c r="K860" s="148"/>
      <c r="CK860" s="148"/>
    </row>
    <row r="861" spans="5:89" x14ac:dyDescent="0.2">
      <c r="E861" s="148"/>
      <c r="F861" s="148"/>
      <c r="G861" s="148"/>
      <c r="H861" s="148"/>
      <c r="I861" s="148"/>
      <c r="J861" s="148"/>
      <c r="K861" s="148"/>
      <c r="CK861" s="148"/>
    </row>
    <row r="862" spans="5:89" x14ac:dyDescent="0.2">
      <c r="E862" s="148"/>
      <c r="F862" s="148"/>
      <c r="G862" s="148"/>
      <c r="H862" s="148"/>
      <c r="I862" s="148"/>
      <c r="J862" s="148"/>
      <c r="K862" s="148"/>
      <c r="CK862" s="148"/>
    </row>
    <row r="863" spans="5:89" x14ac:dyDescent="0.2">
      <c r="E863" s="148"/>
      <c r="F863" s="148"/>
      <c r="G863" s="148"/>
      <c r="H863" s="148"/>
      <c r="I863" s="148"/>
      <c r="J863" s="148"/>
      <c r="K863" s="148"/>
      <c r="CK863" s="148"/>
    </row>
    <row r="864" spans="5:89" x14ac:dyDescent="0.2">
      <c r="E864" s="148"/>
      <c r="F864" s="148"/>
      <c r="G864" s="148"/>
      <c r="H864" s="148"/>
      <c r="I864" s="148"/>
      <c r="J864" s="148"/>
      <c r="K864" s="148"/>
      <c r="CK864" s="148"/>
    </row>
    <row r="865" spans="5:89" x14ac:dyDescent="0.2">
      <c r="E865" s="148"/>
      <c r="F865" s="148"/>
      <c r="G865" s="148"/>
      <c r="H865" s="148"/>
      <c r="I865" s="148"/>
      <c r="J865" s="148"/>
      <c r="K865" s="148"/>
      <c r="CK865" s="148"/>
    </row>
    <row r="866" spans="5:89" x14ac:dyDescent="0.2">
      <c r="E866" s="148"/>
      <c r="F866" s="148"/>
      <c r="G866" s="148"/>
      <c r="H866" s="148"/>
      <c r="I866" s="148"/>
      <c r="J866" s="148"/>
      <c r="K866" s="148"/>
      <c r="CK866" s="148"/>
    </row>
    <row r="867" spans="5:89" x14ac:dyDescent="0.2">
      <c r="E867" s="148"/>
      <c r="F867" s="148"/>
      <c r="G867" s="148"/>
      <c r="H867" s="148"/>
      <c r="I867" s="148"/>
      <c r="J867" s="148"/>
      <c r="K867" s="148"/>
      <c r="CK867" s="148"/>
    </row>
    <row r="868" spans="5:89" x14ac:dyDescent="0.2">
      <c r="E868" s="148"/>
      <c r="F868" s="148"/>
      <c r="G868" s="148"/>
      <c r="H868" s="148"/>
      <c r="I868" s="148"/>
      <c r="J868" s="148"/>
      <c r="K868" s="148"/>
      <c r="CK868" s="148"/>
    </row>
    <row r="869" spans="5:89" x14ac:dyDescent="0.2">
      <c r="E869" s="148"/>
      <c r="F869" s="148"/>
      <c r="G869" s="148"/>
      <c r="H869" s="148"/>
      <c r="I869" s="148"/>
      <c r="J869" s="148"/>
      <c r="K869" s="148"/>
      <c r="CK869" s="148"/>
    </row>
    <row r="870" spans="5:89" x14ac:dyDescent="0.2">
      <c r="E870" s="148"/>
      <c r="F870" s="148"/>
      <c r="G870" s="148"/>
      <c r="H870" s="148"/>
      <c r="I870" s="148"/>
      <c r="J870" s="148"/>
      <c r="K870" s="148"/>
      <c r="CK870" s="148"/>
    </row>
    <row r="871" spans="5:89" x14ac:dyDescent="0.2">
      <c r="E871" s="148"/>
      <c r="F871" s="148"/>
      <c r="G871" s="148"/>
      <c r="H871" s="148"/>
      <c r="I871" s="148"/>
      <c r="J871" s="148"/>
      <c r="K871" s="148"/>
      <c r="CK871" s="148"/>
    </row>
    <row r="872" spans="5:89" x14ac:dyDescent="0.2">
      <c r="E872" s="148"/>
      <c r="F872" s="148"/>
      <c r="G872" s="148"/>
      <c r="H872" s="148"/>
      <c r="I872" s="148"/>
      <c r="J872" s="148"/>
      <c r="K872" s="148"/>
      <c r="CK872" s="148"/>
    </row>
    <row r="873" spans="5:89" x14ac:dyDescent="0.2">
      <c r="E873" s="148"/>
      <c r="F873" s="148"/>
      <c r="G873" s="148"/>
      <c r="H873" s="148"/>
      <c r="I873" s="148"/>
      <c r="J873" s="148"/>
      <c r="K873" s="148"/>
      <c r="CK873" s="148"/>
    </row>
    <row r="874" spans="5:89" x14ac:dyDescent="0.2">
      <c r="E874" s="148"/>
      <c r="F874" s="148"/>
      <c r="G874" s="148"/>
      <c r="H874" s="148"/>
      <c r="I874" s="148"/>
      <c r="J874" s="148"/>
      <c r="K874" s="148"/>
      <c r="CK874" s="148"/>
    </row>
    <row r="875" spans="5:89" x14ac:dyDescent="0.2">
      <c r="E875" s="148"/>
      <c r="F875" s="148"/>
      <c r="G875" s="148"/>
      <c r="H875" s="148"/>
      <c r="I875" s="148"/>
      <c r="J875" s="148"/>
      <c r="K875" s="148"/>
      <c r="CK875" s="148"/>
    </row>
    <row r="876" spans="5:89" x14ac:dyDescent="0.2">
      <c r="E876" s="148"/>
      <c r="F876" s="148"/>
      <c r="G876" s="148"/>
      <c r="H876" s="148"/>
      <c r="I876" s="148"/>
      <c r="J876" s="148"/>
      <c r="K876" s="148"/>
      <c r="CK876" s="148"/>
    </row>
    <row r="877" spans="5:89" x14ac:dyDescent="0.2">
      <c r="E877" s="148"/>
      <c r="F877" s="148"/>
      <c r="G877" s="148"/>
      <c r="H877" s="148"/>
      <c r="I877" s="148"/>
      <c r="J877" s="148"/>
      <c r="K877" s="148"/>
      <c r="CK877" s="148"/>
    </row>
    <row r="878" spans="5:89" x14ac:dyDescent="0.2">
      <c r="E878" s="148"/>
      <c r="F878" s="148"/>
      <c r="G878" s="148"/>
      <c r="H878" s="148"/>
      <c r="I878" s="148"/>
      <c r="J878" s="148"/>
      <c r="K878" s="148"/>
      <c r="CK878" s="148"/>
    </row>
    <row r="879" spans="5:89" x14ac:dyDescent="0.2">
      <c r="E879" s="148"/>
      <c r="F879" s="148"/>
      <c r="G879" s="148"/>
      <c r="H879" s="148"/>
      <c r="I879" s="148"/>
      <c r="J879" s="148"/>
      <c r="K879" s="148"/>
      <c r="CK879" s="148"/>
    </row>
    <row r="880" spans="5:89" x14ac:dyDescent="0.2">
      <c r="E880" s="148"/>
      <c r="F880" s="148"/>
      <c r="G880" s="148"/>
      <c r="H880" s="148"/>
      <c r="I880" s="148"/>
      <c r="J880" s="148"/>
      <c r="K880" s="148"/>
      <c r="CK880" s="148"/>
    </row>
    <row r="881" spans="5:89" x14ac:dyDescent="0.2">
      <c r="E881" s="148"/>
      <c r="F881" s="148"/>
      <c r="G881" s="148"/>
      <c r="H881" s="148"/>
      <c r="I881" s="148"/>
      <c r="J881" s="148"/>
      <c r="K881" s="148"/>
      <c r="CK881" s="148"/>
    </row>
    <row r="882" spans="5:89" x14ac:dyDescent="0.2">
      <c r="E882" s="148"/>
      <c r="F882" s="148"/>
      <c r="G882" s="148"/>
      <c r="H882" s="148"/>
      <c r="I882" s="148"/>
      <c r="J882" s="148"/>
      <c r="K882" s="148"/>
      <c r="CK882" s="148"/>
    </row>
    <row r="883" spans="5:89" x14ac:dyDescent="0.2">
      <c r="E883" s="148"/>
      <c r="F883" s="148"/>
      <c r="G883" s="148"/>
      <c r="H883" s="148"/>
      <c r="I883" s="148"/>
      <c r="J883" s="148"/>
      <c r="K883" s="148"/>
      <c r="CK883" s="148"/>
    </row>
    <row r="884" spans="5:89" x14ac:dyDescent="0.2">
      <c r="E884" s="148"/>
      <c r="F884" s="148"/>
      <c r="G884" s="148"/>
      <c r="H884" s="148"/>
      <c r="I884" s="148"/>
      <c r="J884" s="148"/>
      <c r="K884" s="148"/>
      <c r="CK884" s="148"/>
    </row>
    <row r="885" spans="5:89" x14ac:dyDescent="0.2">
      <c r="E885" s="148"/>
      <c r="F885" s="148"/>
      <c r="G885" s="148"/>
      <c r="H885" s="148"/>
      <c r="I885" s="148"/>
      <c r="J885" s="148"/>
      <c r="K885" s="148"/>
      <c r="CK885" s="148"/>
    </row>
    <row r="886" spans="5:89" x14ac:dyDescent="0.2">
      <c r="E886" s="148"/>
      <c r="F886" s="148"/>
      <c r="G886" s="148"/>
      <c r="H886" s="148"/>
      <c r="I886" s="148"/>
      <c r="J886" s="148"/>
      <c r="K886" s="148"/>
      <c r="CK886" s="148"/>
    </row>
    <row r="887" spans="5:89" x14ac:dyDescent="0.2">
      <c r="E887" s="148"/>
      <c r="F887" s="148"/>
      <c r="G887" s="148"/>
      <c r="H887" s="148"/>
      <c r="I887" s="148"/>
      <c r="J887" s="148"/>
      <c r="K887" s="148"/>
      <c r="CK887" s="148"/>
    </row>
  </sheetData>
  <mergeCells count="92">
    <mergeCell ref="CJ3:CJ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R108:CS108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  <ignoredErrors>
    <ignoredError sqref="E45:G49 CO84 AC85:AN85 AC90:AM90 CO88 CO83 AT45:AV46 CR107:CS115 CR91:CR106 CR44 AV17 AP83:AV83 AC83:AO84 AF45:AS49 AC87:AN88 CO45 BP50:BQ50 CR88 CR82 CR52 CR69 CR78 CR36 CR40 CR28 CR22 CR32 Q15:BV16 BA45:BV49 CQ83 CQ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L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L23" sqref="CL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35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45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5"/>
      <c r="BZ5" s="732"/>
      <c r="CA5" s="736"/>
      <c r="CB5" s="752"/>
      <c r="CC5" s="756"/>
      <c r="CD5" s="761"/>
      <c r="CE5" s="762"/>
      <c r="CF5" s="763"/>
      <c r="CG5" s="768"/>
      <c r="CH5" s="769"/>
      <c r="CI5" s="773"/>
      <c r="CJ5" s="776"/>
      <c r="CK5" s="400"/>
      <c r="CL5" s="402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14647.741906069999</v>
      </c>
      <c r="CE6" s="630">
        <f>+entero!CE7</f>
        <v>14708.357076800003</v>
      </c>
      <c r="CF6" s="630">
        <f>+entero!CF7</f>
        <v>14486.075041890001</v>
      </c>
      <c r="CG6" s="630">
        <f>+entero!CG7</f>
        <v>14353.026264579999</v>
      </c>
      <c r="CH6" s="630">
        <f>+entero!CH7</f>
        <v>14229.222640329997</v>
      </c>
      <c r="CI6" s="630">
        <f>+entero!CI7</f>
        <v>13967.455094340003</v>
      </c>
      <c r="CJ6" s="630">
        <f>+entero!CJ7</f>
        <v>13528.590747479999</v>
      </c>
      <c r="CK6" s="630">
        <f>+entero!CK7</f>
        <v>13531.727533079998</v>
      </c>
      <c r="CL6" s="630">
        <f>+entero!CL7</f>
        <v>13397.44527502</v>
      </c>
      <c r="CM6" s="630">
        <f>+entero!CM7</f>
        <v>13499.164982950002</v>
      </c>
      <c r="CN6" s="630">
        <f>+entero!CN7</f>
        <v>13366.37411395</v>
      </c>
      <c r="CO6" s="630">
        <f>+entero!CO7</f>
        <v>13344.513686349999</v>
      </c>
      <c r="CP6" s="630">
        <f>+entero!CP7</f>
        <v>13369.992377490002</v>
      </c>
      <c r="CQ6" s="630">
        <f>+entero!CQ7</f>
        <v>13338.028765610001</v>
      </c>
      <c r="CR6" s="632">
        <f>+entero!CR7</f>
        <v>-59.41650940999898</v>
      </c>
      <c r="CS6" s="545">
        <f>+entero!CS7</f>
        <v>-0.44349133876130375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12944.401605880001</v>
      </c>
      <c r="CD7" s="630">
        <f>+entero!CD8</f>
        <v>12776.478923239998</v>
      </c>
      <c r="CE7" s="630">
        <f>+entero!CE8</f>
        <v>12845.411135120001</v>
      </c>
      <c r="CF7" s="630">
        <f>+entero!CF8</f>
        <v>12749.52231468</v>
      </c>
      <c r="CG7" s="630">
        <f>+entero!CG8</f>
        <v>12551.355121840001</v>
      </c>
      <c r="CH7" s="630">
        <f>+entero!CH8</f>
        <v>12438.3978809</v>
      </c>
      <c r="CI7" s="630">
        <f>+entero!CI8</f>
        <v>12151.058428079999</v>
      </c>
      <c r="CJ7" s="630">
        <f>+entero!CJ8</f>
        <v>11837.056368139998</v>
      </c>
      <c r="CK7" s="630">
        <f>+entero!CK8</f>
        <v>11832.74068467</v>
      </c>
      <c r="CL7" s="630">
        <f>+entero!CL8</f>
        <v>11682.771070429999</v>
      </c>
      <c r="CM7" s="630">
        <f>+entero!CM8</f>
        <v>11776.588639970001</v>
      </c>
      <c r="CN7" s="630">
        <f>+entero!CN8</f>
        <v>11660.557645229999</v>
      </c>
      <c r="CO7" s="630">
        <f>+entero!CO8</f>
        <v>11644.013861779998</v>
      </c>
      <c r="CP7" s="630">
        <f>+entero!CP8</f>
        <v>11656.987663380001</v>
      </c>
      <c r="CQ7" s="630">
        <f>+entero!CQ8</f>
        <v>11653.66528413</v>
      </c>
      <c r="CR7" s="632">
        <f>+entero!CR8</f>
        <v>-29.105786299998726</v>
      </c>
      <c r="CS7" s="545">
        <f>+entero!CS8</f>
        <v>-0.24913426895497581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232.88332547000002</v>
      </c>
      <c r="CD8" s="630">
        <f>+entero!CD9</f>
        <v>231.62289480999999</v>
      </c>
      <c r="CE8" s="630">
        <f>+entero!CE9</f>
        <v>233.9027136</v>
      </c>
      <c r="CF8" s="630">
        <f>+entero!CF9</f>
        <v>232.43571885999998</v>
      </c>
      <c r="CG8" s="630">
        <f>+entero!CG9</f>
        <v>234.7325189</v>
      </c>
      <c r="CH8" s="630">
        <f>+entero!CH9</f>
        <v>234.18535274000001</v>
      </c>
      <c r="CI8" s="630">
        <f>+entero!CI9</f>
        <v>232.27025193999998</v>
      </c>
      <c r="CJ8" s="630">
        <f>+entero!CJ9</f>
        <v>228.98451735</v>
      </c>
      <c r="CK8" s="630">
        <f>+entero!CK9</f>
        <v>228.37269612</v>
      </c>
      <c r="CL8" s="630">
        <f>+entero!CL9</f>
        <v>231.94859953</v>
      </c>
      <c r="CM8" s="630">
        <f>+entero!CM9</f>
        <v>232.05696024</v>
      </c>
      <c r="CN8" s="630">
        <f>+entero!CN9</f>
        <v>232.09863744</v>
      </c>
      <c r="CO8" s="630">
        <f>+entero!CO9</f>
        <v>232.36370439999999</v>
      </c>
      <c r="CP8" s="630">
        <f>+entero!CP9</f>
        <v>231.42013268000002</v>
      </c>
      <c r="CQ8" s="630">
        <f>+entero!CQ9</f>
        <v>230.54991282999998</v>
      </c>
      <c r="CR8" s="632">
        <f>+entero!CR9</f>
        <v>-1.3986867000000132</v>
      </c>
      <c r="CS8" s="545">
        <f>+entero!CS9</f>
        <v>-0.60301579868737853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1651.80623197</v>
      </c>
      <c r="CD9" s="630">
        <f>+entero!CD10</f>
        <v>1627.3072992700002</v>
      </c>
      <c r="CE9" s="630">
        <f>+entero!CE10</f>
        <v>1616.5895618300001</v>
      </c>
      <c r="CF9" s="630">
        <f>+entero!CF10</f>
        <v>1491.7419746</v>
      </c>
      <c r="CG9" s="630">
        <f>+entero!CG10</f>
        <v>1554.4418250899998</v>
      </c>
      <c r="CH9" s="630">
        <f>+entero!CH10</f>
        <v>1544.1722504400002</v>
      </c>
      <c r="CI9" s="630">
        <f>+entero!CI10</f>
        <v>1571.76220807</v>
      </c>
      <c r="CJ9" s="630">
        <f>+entero!CJ10</f>
        <v>1450.35951699</v>
      </c>
      <c r="CK9" s="630">
        <f>+entero!CK10</f>
        <v>1458.4563785400001</v>
      </c>
      <c r="CL9" s="630">
        <f>+entero!CL10</f>
        <v>1470.3774625599999</v>
      </c>
      <c r="CM9" s="630">
        <f>+entero!CM10</f>
        <v>1478.1654714899998</v>
      </c>
      <c r="CN9" s="630">
        <f>+entero!CN10</f>
        <v>1461.36170128</v>
      </c>
      <c r="CO9" s="630">
        <f>+entero!CO10</f>
        <v>1455.76587892</v>
      </c>
      <c r="CP9" s="630">
        <f>+entero!CP10</f>
        <v>1469.2645726799999</v>
      </c>
      <c r="CQ9" s="630">
        <f>+entero!CQ10</f>
        <v>1441.5398874</v>
      </c>
      <c r="CR9" s="632">
        <f>+entero!CR10</f>
        <v>-28.837575159999915</v>
      </c>
      <c r="CS9" s="545">
        <f>+entero!CS10</f>
        <v>-1.9612362059598154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179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12.398729999999999</v>
      </c>
      <c r="CD10" s="630">
        <f>+entero!CD11</f>
        <v>12.332788749999999</v>
      </c>
      <c r="CE10" s="630">
        <f>+entero!CE11</f>
        <v>12.453666249999999</v>
      </c>
      <c r="CF10" s="630">
        <f>+entero!CF11</f>
        <v>12.37503375</v>
      </c>
      <c r="CG10" s="630">
        <f>+entero!CG11</f>
        <v>12.49679875</v>
      </c>
      <c r="CH10" s="630">
        <f>+entero!CH11</f>
        <v>12.46715625</v>
      </c>
      <c r="CI10" s="630">
        <f>+entero!CI11</f>
        <v>12.364206249999999</v>
      </c>
      <c r="CJ10" s="630">
        <f>+entero!CJ11</f>
        <v>12.190344999999999</v>
      </c>
      <c r="CK10" s="630">
        <f>+entero!CK11</f>
        <v>12.15777375</v>
      </c>
      <c r="CL10" s="630">
        <f>+entero!CL11</f>
        <v>12.3481425</v>
      </c>
      <c r="CM10" s="630">
        <f>+entero!CM11</f>
        <v>12.353911249999999</v>
      </c>
      <c r="CN10" s="630">
        <f>+entero!CN11</f>
        <v>12.356129999999999</v>
      </c>
      <c r="CO10" s="630">
        <f>+entero!CO11</f>
        <v>12.370241249999999</v>
      </c>
      <c r="CP10" s="630">
        <f>+entero!CP11</f>
        <v>12.320008750000001</v>
      </c>
      <c r="CQ10" s="630">
        <f>+entero!CQ11</f>
        <v>12.273681249999999</v>
      </c>
      <c r="CR10" s="632">
        <f>+entero!CR11</f>
        <v>-7.4461250000000589E-2</v>
      </c>
      <c r="CS10" s="545">
        <f>+entero!CS11</f>
        <v>-0.60301579772018554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Corto Plazo consolidados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>
        <f>+entero!AP12</f>
        <v>13869.49290512617</v>
      </c>
      <c r="AQ11" s="631">
        <f>+entero!AQ12</f>
        <v>14137.062411160441</v>
      </c>
      <c r="AR11" s="631">
        <f>+entero!AR12</f>
        <v>14107.367534309931</v>
      </c>
      <c r="AS11" s="631">
        <f>+entero!AS12</f>
        <v>14199.45591565</v>
      </c>
      <c r="AT11" s="631">
        <f>+entero!AT12</f>
        <v>13992.836512830436</v>
      </c>
      <c r="AU11" s="631">
        <f>+entero!AU12</f>
        <v>14046.06841238</v>
      </c>
      <c r="AV11" s="631">
        <f>+entero!AV12</f>
        <v>14337.459506660538</v>
      </c>
      <c r="AW11" s="631">
        <f>+entero!AW12</f>
        <v>14669.444518601276</v>
      </c>
      <c r="AX11" s="631">
        <f>+entero!AX12</f>
        <v>15050.047762564205</v>
      </c>
      <c r="AY11" s="631">
        <f>+entero!AY12</f>
        <v>15384.990165996867</v>
      </c>
      <c r="AZ11" s="631">
        <f>+entero!AZ12</f>
        <v>15477.504418987221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18569.949520629816</v>
      </c>
      <c r="CA11" s="631">
        <f>+entero!CA12</f>
        <v>18615.87582340432</v>
      </c>
      <c r="CB11" s="631">
        <f>+entero!CB12</f>
        <v>18427.394790495149</v>
      </c>
      <c r="CC11" s="631">
        <f>+entero!CC12</f>
        <v>18507.721166693646</v>
      </c>
      <c r="CD11" s="631">
        <f>+entero!CD12</f>
        <v>18387.275337557141</v>
      </c>
      <c r="CE11" s="631">
        <f>+entero!CE12</f>
        <v>18376.247299326395</v>
      </c>
      <c r="CF11" s="631">
        <f>+entero!CF12</f>
        <v>18188.043939924013</v>
      </c>
      <c r="CG11" s="631">
        <f>+entero!CG12</f>
        <v>18166.153120889048</v>
      </c>
      <c r="CH11" s="631">
        <f>+entero!CH12</f>
        <v>18024.974720889346</v>
      </c>
      <c r="CI11" s="631">
        <f>+entero!CI12</f>
        <v>17775.091037870869</v>
      </c>
      <c r="CJ11" s="631">
        <f>+entero!CJ12</f>
        <v>17327.230762343737</v>
      </c>
      <c r="CK11" s="631">
        <f>+entero!CK12</f>
        <v>17356.827348511164</v>
      </c>
      <c r="CL11" s="631">
        <f>+entero!CL12</f>
        <v>17209.940593096911</v>
      </c>
      <c r="CM11" s="632">
        <f>+entero!CM12</f>
        <v>17324.126156314946</v>
      </c>
      <c r="CN11" s="632">
        <f>+entero!CN12</f>
        <v>17304.215830732443</v>
      </c>
      <c r="CO11" s="632">
        <f>+entero!CO12</f>
        <v>17345.245921401696</v>
      </c>
      <c r="CP11" s="632">
        <f>+entero!CP12</f>
        <v>17348.00604011559</v>
      </c>
      <c r="CQ11" s="632">
        <f>+entero!CQ12</f>
        <v>17305.261515926606</v>
      </c>
      <c r="CR11" s="632">
        <f>+entero!CR12</f>
        <v>95.320922829694609</v>
      </c>
      <c r="CS11" s="545">
        <f>+entero!CS12</f>
        <v>0.55387130660944361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14840.973869240001</v>
      </c>
      <c r="CD12" s="630">
        <f>+entero!CD13</f>
        <v>14647.676553499999</v>
      </c>
      <c r="CE12" s="630">
        <f>+entero!CE13</f>
        <v>14707.938427520001</v>
      </c>
      <c r="CF12" s="630">
        <f>+entero!CF13</f>
        <v>14486.07687755</v>
      </c>
      <c r="CG12" s="630">
        <f>+entero!CG13</f>
        <v>14352.66032157</v>
      </c>
      <c r="CH12" s="630">
        <f>+entero!CH13</f>
        <v>14226.773664179998</v>
      </c>
      <c r="CI12" s="630">
        <f>+entero!CI13</f>
        <v>13967.156171920002</v>
      </c>
      <c r="CJ12" s="630">
        <f>+entero!CJ13</f>
        <v>13528.426802209999</v>
      </c>
      <c r="CK12" s="630">
        <f>+entero!CK13</f>
        <v>13531.585645919999</v>
      </c>
      <c r="CL12" s="630">
        <f>+entero!CL13</f>
        <v>13397.3479644</v>
      </c>
      <c r="CM12" s="632">
        <f>+entero!CM13</f>
        <v>13499.147887660003</v>
      </c>
      <c r="CN12" s="632">
        <f>+entero!CN13</f>
        <v>13361.739106499999</v>
      </c>
      <c r="CO12" s="632">
        <f>+entero!CO13</f>
        <v>13344.484063709999</v>
      </c>
      <c r="CP12" s="632">
        <f>+entero!CP13</f>
        <v>13370.034694350001</v>
      </c>
      <c r="CQ12" s="632">
        <f>+entero!CQ13</f>
        <v>13338.07108247</v>
      </c>
      <c r="CR12" s="632">
        <f>+entero!CR13</f>
        <v>-59.276881929999945</v>
      </c>
      <c r="CS12" s="545">
        <f>+entero!CS13</f>
        <v>-0.4424523576420758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2008.0036927303195</v>
      </c>
      <c r="CA13" s="631">
        <f>+entero!CA14</f>
        <v>1996.8325895247813</v>
      </c>
      <c r="CB13" s="631">
        <f>+entero!CB14</f>
        <v>2031.8602995743436</v>
      </c>
      <c r="CC13" s="631">
        <f>+entero!CC14</f>
        <v>2216.0754563731775</v>
      </c>
      <c r="CD13" s="631">
        <f>+entero!CD14</f>
        <v>2309.8836710437313</v>
      </c>
      <c r="CE13" s="631">
        <f>+entero!CE14</f>
        <v>2257.8262236661803</v>
      </c>
      <c r="CF13" s="631">
        <f>+entero!CF14</f>
        <v>2277.2129380597667</v>
      </c>
      <c r="CG13" s="631">
        <f>+entero!CG14</f>
        <v>2400.9892644489792</v>
      </c>
      <c r="CH13" s="631">
        <f>+entero!CH14</f>
        <v>2387.6899953483971</v>
      </c>
      <c r="CI13" s="631">
        <f>+entero!CI14</f>
        <v>2373.1703295787165</v>
      </c>
      <c r="CJ13" s="631">
        <f>+entero!CJ14</f>
        <v>2396.3261833571419</v>
      </c>
      <c r="CK13" s="631">
        <f>+entero!CK14</f>
        <v>2433.8712618615159</v>
      </c>
      <c r="CL13" s="631">
        <f>+entero!CL14</f>
        <v>2422.8932439169093</v>
      </c>
      <c r="CM13" s="631">
        <f>+entero!CM14</f>
        <v>2435.218371755102</v>
      </c>
      <c r="CN13" s="631">
        <f>+entero!CN14</f>
        <v>2552.6712259723026</v>
      </c>
      <c r="CO13" s="631">
        <f>+entero!CO14</f>
        <v>2618.3374372186586</v>
      </c>
      <c r="CP13" s="631">
        <f>+entero!CP14</f>
        <v>2595.5209626603501</v>
      </c>
      <c r="CQ13" s="631">
        <f>+entero!CQ14</f>
        <v>2584.7275626239066</v>
      </c>
      <c r="CR13" s="632">
        <f>+entero!CR14</f>
        <v>161.83431870699724</v>
      </c>
      <c r="CS13" s="545">
        <f>+entero!CS14</f>
        <v>6.6793829696504492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26" t="s">
        <v>210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483.4481457</v>
      </c>
      <c r="CD14" s="631">
        <f>+entero!CD15</f>
        <v>483.69512020000002</v>
      </c>
      <c r="CE14" s="631">
        <f>+entero!CE15</f>
        <v>483.96683875100001</v>
      </c>
      <c r="CF14" s="631">
        <f>+entero!CF15</f>
        <v>506.61016133319998</v>
      </c>
      <c r="CG14" s="631">
        <f>+entero!CG15</f>
        <v>506.89118212080001</v>
      </c>
      <c r="CH14" s="631">
        <f>+entero!CH15</f>
        <v>507.1705837554</v>
      </c>
      <c r="CI14" s="631">
        <f>+entero!CI15</f>
        <v>530.93451581039994</v>
      </c>
      <c r="CJ14" s="631">
        <f>+entero!CJ15</f>
        <v>531.23164652460002</v>
      </c>
      <c r="CK14" s="631">
        <f>+entero!CK15</f>
        <v>531.28054657279995</v>
      </c>
      <c r="CL14" s="631">
        <f>+entero!CL15</f>
        <v>531.34680381999999</v>
      </c>
      <c r="CM14" s="632">
        <f>+entero!CM15</f>
        <v>531.36707070609998</v>
      </c>
      <c r="CN14" s="632">
        <f>+entero!CN15</f>
        <v>531.38633354709998</v>
      </c>
      <c r="CO14" s="632">
        <f>+entero!CO15</f>
        <v>531.39621591460002</v>
      </c>
      <c r="CP14" s="632">
        <f>+entero!CP15</f>
        <v>531.40610283080002</v>
      </c>
      <c r="CQ14" s="632">
        <f>+entero!CQ15</f>
        <v>531.41598426170003</v>
      </c>
      <c r="CR14" s="632">
        <f>+entero!CR15</f>
        <v>6.9180441700041229E-2</v>
      </c>
      <c r="CS14" s="545">
        <f>+entero!CS15</f>
        <v>1.3019828331084504E-2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967.22369538046644</v>
      </c>
      <c r="CD15" s="631">
        <f>+entero!CD16</f>
        <v>946.01999281341102</v>
      </c>
      <c r="CE15" s="631">
        <f>+entero!CE16</f>
        <v>926.51580938921268</v>
      </c>
      <c r="CF15" s="631">
        <f>+entero!CF16</f>
        <v>918.14396298104953</v>
      </c>
      <c r="CG15" s="631">
        <f>+entero!CG16</f>
        <v>905.61235274927105</v>
      </c>
      <c r="CH15" s="631">
        <f>+entero!CH16</f>
        <v>903.34047760554995</v>
      </c>
      <c r="CI15" s="631">
        <f>+entero!CI16</f>
        <v>903.83002056174996</v>
      </c>
      <c r="CJ15" s="631">
        <f>+entero!CJ16</f>
        <v>871.24613025199994</v>
      </c>
      <c r="CK15" s="631">
        <f>+entero!CK16</f>
        <v>860.08989415685005</v>
      </c>
      <c r="CL15" s="631">
        <f>+entero!CL16</f>
        <v>858.35258095999995</v>
      </c>
      <c r="CM15" s="632">
        <f>+entero!CM16</f>
        <v>858.39282619374001</v>
      </c>
      <c r="CN15" s="632">
        <f>+entero!CN16</f>
        <v>858.41916471304</v>
      </c>
      <c r="CO15" s="632">
        <f>+entero!CO16</f>
        <v>851.02820455844005</v>
      </c>
      <c r="CP15" s="632">
        <f>+entero!CP16</f>
        <v>851.04428027443998</v>
      </c>
      <c r="CQ15" s="632">
        <f>+entero!CQ16</f>
        <v>851.04688657099996</v>
      </c>
      <c r="CR15" s="632">
        <f>+entero!CR16</f>
        <v>-7.3056943889999957</v>
      </c>
      <c r="CS15" s="545">
        <f>+entero!CS16</f>
        <v>-0.85112977476331508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0</v>
      </c>
      <c r="CL16" s="62">
        <f>+entero!CL17</f>
        <v>44.7</v>
      </c>
      <c r="CM16" s="74">
        <f>+entero!CM17</f>
        <v>0</v>
      </c>
      <c r="CN16" s="74">
        <f>+entero!CN17</f>
        <v>0</v>
      </c>
      <c r="CO16" s="74">
        <f>+entero!CO17</f>
        <v>4</v>
      </c>
      <c r="CP16" s="74">
        <f>+entero!CP17</f>
        <v>35</v>
      </c>
      <c r="CQ16" s="74">
        <f>+entero!CQ17</f>
        <v>5</v>
      </c>
      <c r="CR16" s="765">
        <f>+entero!CR17</f>
        <v>-0.70000000000000284</v>
      </c>
      <c r="CS16" s="546">
        <f>+entero!CS17</f>
        <v>-1.5659955257270708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160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1.5</v>
      </c>
      <c r="CL17" s="62">
        <f>+entero!CL18</f>
        <v>27.700000000000003</v>
      </c>
      <c r="CM17" s="74">
        <f>+entero!CM18</f>
        <v>0</v>
      </c>
      <c r="CN17" s="74">
        <f>+entero!CN18</f>
        <v>0</v>
      </c>
      <c r="CO17" s="74">
        <f>+entero!CO18</f>
        <v>0.2</v>
      </c>
      <c r="CP17" s="74">
        <f>+entero!CP18</f>
        <v>7.4</v>
      </c>
      <c r="CQ17" s="74">
        <f>+entero!CQ18</f>
        <v>0</v>
      </c>
      <c r="CR17" s="765">
        <f>+entero!CR18</f>
        <v>-20.100000000000001</v>
      </c>
      <c r="CS17" s="546">
        <f>+entero!CS18</f>
        <v>-72.563176895306853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65">
        <f>+entero!CR19</f>
        <v>0</v>
      </c>
      <c r="CS18" s="546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65">
        <f>+entero!CR20</f>
        <v>0</v>
      </c>
      <c r="CS19" s="546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54</v>
      </c>
      <c r="CL20" s="59">
        <f>+entero!CL21</f>
        <v>99.7</v>
      </c>
      <c r="CM20" s="83">
        <f>+entero!CM21</f>
        <v>12</v>
      </c>
      <c r="CN20" s="83">
        <f>+entero!CN21</f>
        <v>0</v>
      </c>
      <c r="CO20" s="83">
        <f>+entero!CO21</f>
        <v>6</v>
      </c>
      <c r="CP20" s="83">
        <f>+entero!CP21</f>
        <v>1</v>
      </c>
      <c r="CQ20" s="83">
        <f>+entero!CQ21</f>
        <v>4</v>
      </c>
      <c r="CR20" s="766">
        <f>+entero!CR21</f>
        <v>-76.7</v>
      </c>
      <c r="CS20" s="767">
        <f>+entero!CS21</f>
        <v>-76.930792377131397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42361.640460995368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22" t="s">
        <v>164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22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22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>
        <v>0</v>
      </c>
      <c r="CL79" s="221"/>
      <c r="CM79" s="221"/>
      <c r="CN79" s="221"/>
      <c r="CO79" s="221">
        <v>0</v>
      </c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>
        <v>8605.6139999994666</v>
      </c>
      <c r="CL81" s="221"/>
      <c r="CM81" s="221"/>
      <c r="CN81" s="221"/>
      <c r="CO81" s="221">
        <v>8605.6139999994666</v>
      </c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89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K3:CK4"/>
    <mergeCell ref="CL3:CL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Y3:Y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M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H3:CH4"/>
    <mergeCell ref="AD3:AD4"/>
    <mergeCell ref="AB3:AB4"/>
    <mergeCell ref="AF3:AF4"/>
    <mergeCell ref="AA3:AA4"/>
    <mergeCell ref="AC3:AC4"/>
    <mergeCell ref="AE3:AE4"/>
    <mergeCell ref="Z3:Z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J3:CJ4"/>
    <mergeCell ref="CG3:CG4"/>
    <mergeCell ref="CD3:CD4"/>
    <mergeCell ref="AH3:AH4"/>
    <mergeCell ref="AI3:AI4"/>
    <mergeCell ref="AJ3:AJ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S12 I12:AT12 CM12:CR12 CM16:CR16 CM18:CR20 CM14:CR15 CK18:CK20 CM17:CR17 CK16 CK12 CR13 CK6:CK10 CM6:CR10 I6:AT10 CS6:CS10 BS6:BV10 BS12:BV12 BS16:BV16 BS18:BV20 BS14:BV15 CK17 CK14:C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F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6" sqref="CK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140625" customWidth="1"/>
    <col min="90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351"/>
      <c r="CN5" s="37"/>
      <c r="CO5" s="37"/>
      <c r="CP5" s="37"/>
      <c r="CQ5" s="352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32" t="s">
        <v>3</v>
      </c>
      <c r="C6" s="17"/>
      <c r="D6" s="22" t="s">
        <v>0</v>
      </c>
      <c r="E6" s="640">
        <f>+entero!E23</f>
        <v>22292.500307408791</v>
      </c>
      <c r="F6" s="640">
        <f>+entero!F23</f>
        <v>21540.969362952852</v>
      </c>
      <c r="G6" s="640">
        <f>+entero!G23</f>
        <v>20230.765696745053</v>
      </c>
      <c r="H6" s="640">
        <f>+entero!H23</f>
        <v>19820.482065121079</v>
      </c>
      <c r="I6" s="640">
        <f>+entero!I23</f>
        <v>19286.560879350989</v>
      </c>
      <c r="J6" s="640">
        <f>+entero!J23</f>
        <v>19348.027533117092</v>
      </c>
      <c r="K6" s="640">
        <f>+entero!K23</f>
        <v>21046.297231696335</v>
      </c>
      <c r="L6" s="640">
        <f>+entero!L23</f>
        <v>21660.379042175198</v>
      </c>
      <c r="M6" s="640">
        <f>+entero!M23</f>
        <v>22566.20273726937</v>
      </c>
      <c r="N6" s="640">
        <f>+entero!N23</f>
        <v>24306.220993078063</v>
      </c>
      <c r="O6" s="640">
        <f>+entero!O23</f>
        <v>26471.486631139283</v>
      </c>
      <c r="P6" s="640">
        <f>+entero!P23</f>
        <v>26908.051625143991</v>
      </c>
      <c r="Q6" s="640">
        <f>+entero!Q23</f>
        <v>29568.09127885045</v>
      </c>
      <c r="R6" s="640">
        <f>+entero!R23</f>
        <v>31352.859707103111</v>
      </c>
      <c r="S6" s="640">
        <f>+entero!S23</f>
        <v>31766.3252910835</v>
      </c>
      <c r="T6" s="640">
        <f>+entero!T23</f>
        <v>31734.835493930408</v>
      </c>
      <c r="U6" s="640">
        <f>+entero!U23</f>
        <v>30157.232277248353</v>
      </c>
      <c r="V6" s="640">
        <f>+entero!V23</f>
        <v>30403.324394647541</v>
      </c>
      <c r="W6" s="640">
        <f>+entero!W23</f>
        <v>29903.289470033258</v>
      </c>
      <c r="X6" s="640">
        <f>+entero!X23</f>
        <v>28898.70055204309</v>
      </c>
      <c r="Y6" s="640">
        <f>+entero!Y23</f>
        <v>28619.650201445958</v>
      </c>
      <c r="Z6" s="640">
        <f>+entero!Z23</f>
        <v>28656.14215422389</v>
      </c>
      <c r="AA6" s="640">
        <f>+entero!AA23</f>
        <v>28178.482855580798</v>
      </c>
      <c r="AB6" s="640">
        <f>+entero!AB23</f>
        <v>28789.856249272303</v>
      </c>
      <c r="AC6" s="640">
        <f>+entero!AC23</f>
        <v>32577.475381140739</v>
      </c>
      <c r="AD6" s="640">
        <f>+entero!AD23</f>
        <v>32958.579074453213</v>
      </c>
      <c r="AE6" s="640">
        <f>+entero!AE23</f>
        <v>32753.997521922407</v>
      </c>
      <c r="AF6" s="640">
        <f>+entero!AF23</f>
        <v>33318.498855925034</v>
      </c>
      <c r="AG6" s="640">
        <f>+entero!AG23</f>
        <v>30179.544053439462</v>
      </c>
      <c r="AH6" s="640">
        <f>+entero!AH23</f>
        <v>29387.94146173272</v>
      </c>
      <c r="AI6" s="640">
        <f>+entero!AI23</f>
        <v>31157.768917289424</v>
      </c>
      <c r="AJ6" s="640">
        <f>+entero!AJ23</f>
        <v>31437.502481094012</v>
      </c>
      <c r="AK6" s="640">
        <f>+entero!AK23</f>
        <v>32635.139769102381</v>
      </c>
      <c r="AL6" s="640">
        <f>+entero!AL23</f>
        <v>34320.068200088397</v>
      </c>
      <c r="AM6" s="640">
        <f>+entero!AM23</f>
        <v>35375.422907394481</v>
      </c>
      <c r="AN6" s="640">
        <f>+entero!AN23</f>
        <v>37694.737930022849</v>
      </c>
      <c r="AO6" s="640">
        <f>+entero!AO23</f>
        <v>41768.10404689797</v>
      </c>
      <c r="AP6" s="640">
        <f>+entero!AP23</f>
        <v>39518.452970210099</v>
      </c>
      <c r="AQ6" s="640">
        <f>+entero!AQ23</f>
        <v>39171.409393767935</v>
      </c>
      <c r="AR6" s="640">
        <f>+entero!AR23</f>
        <v>39703.293302109952</v>
      </c>
      <c r="AS6" s="640">
        <f>+entero!AS23</f>
        <v>39703.293302109952</v>
      </c>
      <c r="AT6" s="640">
        <f>+entero!AT23</f>
        <v>36725.834415524267</v>
      </c>
      <c r="AU6" s="640">
        <f>+entero!AU23</f>
        <v>37503.828244931763</v>
      </c>
      <c r="AV6" s="640">
        <f>+entero!AV23</f>
        <v>36976.145654643202</v>
      </c>
      <c r="AW6" s="640">
        <f>+entero!AW23</f>
        <v>37915.235268250122</v>
      </c>
      <c r="AX6" s="640">
        <f>+entero!AX23</f>
        <v>39808.812685307246</v>
      </c>
      <c r="AY6" s="640">
        <f>+entero!AY23</f>
        <v>39897.674000118262</v>
      </c>
      <c r="AZ6" s="640">
        <f>+entero!AZ23</f>
        <v>42290.00662329363</v>
      </c>
      <c r="BA6" s="640">
        <f>+entero!BA23</f>
        <v>48670.600375916838</v>
      </c>
      <c r="BB6" s="640">
        <f>+entero!BB23</f>
        <v>45853.153171793674</v>
      </c>
      <c r="BC6" s="640">
        <f>+entero!BC23</f>
        <v>45106.01534060634</v>
      </c>
      <c r="BD6" s="640">
        <f>+entero!BD23</f>
        <v>43142.448600577838</v>
      </c>
      <c r="BE6" s="640">
        <f>+entero!BE23</f>
        <v>41892.660601382173</v>
      </c>
      <c r="BF6" s="640">
        <f>+entero!BF23</f>
        <v>41468.493126136476</v>
      </c>
      <c r="BG6" s="640">
        <f>+entero!BG23</f>
        <v>43314.165693718947</v>
      </c>
      <c r="BH6" s="640">
        <f>+entero!BH23</f>
        <v>42593.305946749912</v>
      </c>
      <c r="BI6" s="640">
        <f>+entero!BI23</f>
        <v>43705.429036464229</v>
      </c>
      <c r="BJ6" s="640">
        <f>+entero!BJ23</f>
        <v>44527.373373869792</v>
      </c>
      <c r="BK6" s="640">
        <f>+entero!BK23</f>
        <v>45122.235544590403</v>
      </c>
      <c r="BL6" s="640">
        <f>+entero!BL23</f>
        <v>45309.288393787479</v>
      </c>
      <c r="BM6" s="640">
        <f>+entero!BM23</f>
        <v>53487.841091198701</v>
      </c>
      <c r="BN6" s="640">
        <f>+entero!BN23</f>
        <v>46502.025808538099</v>
      </c>
      <c r="BO6" s="640">
        <f>+entero!BO23</f>
        <v>44971.025892743819</v>
      </c>
      <c r="BP6" s="640">
        <f>+entero!BP23</f>
        <v>43583.380129660538</v>
      </c>
      <c r="BQ6" s="640">
        <f>+entero!BQ23</f>
        <v>44933.133215966773</v>
      </c>
      <c r="BR6" s="640">
        <f>+entero!BR23</f>
        <v>44710.185835211887</v>
      </c>
      <c r="BS6" s="640">
        <f>+entero!BS23</f>
        <v>46248.208124989978</v>
      </c>
      <c r="BT6" s="640">
        <f>+entero!BT23</f>
        <v>45999.454656780101</v>
      </c>
      <c r="BU6" s="640">
        <f>+entero!BU23</f>
        <v>47132.791285223575</v>
      </c>
      <c r="BV6" s="640">
        <f>+entero!BV23</f>
        <v>48305.382136724707</v>
      </c>
      <c r="BW6" s="640">
        <f>+entero!BW23</f>
        <v>51843.43906314332</v>
      </c>
      <c r="BX6" s="640">
        <f>+entero!BX23</f>
        <v>52751.707843056443</v>
      </c>
      <c r="BY6" s="640">
        <f>+entero!BY23</f>
        <v>61256.800381815308</v>
      </c>
      <c r="BZ6" s="640">
        <f>+entero!BZ23</f>
        <v>58118.611381419993</v>
      </c>
      <c r="CA6" s="640">
        <f>+entero!CA23</f>
        <v>56149.437725975207</v>
      </c>
      <c r="CB6" s="640">
        <f>+entero!CB23</f>
        <v>53168.353856128393</v>
      </c>
      <c r="CC6" s="640">
        <f>+entero!CC23</f>
        <v>52657.881866565527</v>
      </c>
      <c r="CD6" s="640">
        <f>+entero!CD23</f>
        <v>52892.309277199347</v>
      </c>
      <c r="CE6" s="640">
        <f>+entero!CE23</f>
        <v>55576.847906729046</v>
      </c>
      <c r="CF6" s="640">
        <f>+entero!CF23</f>
        <v>54704.039467584022</v>
      </c>
      <c r="CG6" s="640">
        <f>+entero!CG23</f>
        <v>54681.517672292954</v>
      </c>
      <c r="CH6" s="640">
        <f>+entero!CH23</f>
        <v>57953.789509191731</v>
      </c>
      <c r="CI6" s="640">
        <f>+entero!CI23</f>
        <v>60037.29318046612</v>
      </c>
      <c r="CJ6" s="640">
        <f>+entero!CJ23</f>
        <v>61589.850563890606</v>
      </c>
      <c r="CK6" s="640">
        <f>+entero!CK23</f>
        <v>65560.447673877716</v>
      </c>
      <c r="CL6" s="640">
        <f>+entero!CL23</f>
        <v>65341.528613984716</v>
      </c>
      <c r="CM6" s="641">
        <f>+entero!CM23</f>
        <v>65345.632590121852</v>
      </c>
      <c r="CN6" s="642">
        <f>+entero!CN23</f>
        <v>64485.528519655774</v>
      </c>
      <c r="CO6" s="642">
        <f>+entero!CO23</f>
        <v>64494.470581758273</v>
      </c>
      <c r="CP6" s="642">
        <f>+entero!CP23</f>
        <v>65239.403739564237</v>
      </c>
      <c r="CQ6" s="643">
        <f>+entero!CQ23</f>
        <v>65443.864701190505</v>
      </c>
      <c r="CR6" s="641">
        <f>+entero!CR23</f>
        <v>102.33608720578923</v>
      </c>
      <c r="CS6" s="547">
        <f>+entero!CS23</f>
        <v>0.15661722242581444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32"/>
      <c r="C7" s="17"/>
      <c r="D7" s="22" t="s">
        <v>1</v>
      </c>
      <c r="E7" s="640">
        <f>+entero!E24</f>
        <v>17043.31910552</v>
      </c>
      <c r="F7" s="640">
        <f>+entero!F24</f>
        <v>15808.647000790001</v>
      </c>
      <c r="G7" s="640">
        <f>+entero!G24</f>
        <v>15391.40763399</v>
      </c>
      <c r="H7" s="640">
        <f>+entero!H24</f>
        <v>14840.80677166</v>
      </c>
      <c r="I7" s="640">
        <f>+entero!I24</f>
        <v>14840.585365319999</v>
      </c>
      <c r="J7" s="640">
        <f>+entero!J24</f>
        <v>14944.717257</v>
      </c>
      <c r="K7" s="640">
        <f>+entero!K24</f>
        <v>15350.320920440001</v>
      </c>
      <c r="L7" s="640">
        <f>+entero!L24</f>
        <v>15416.73963217</v>
      </c>
      <c r="M7" s="640">
        <f>+entero!M24</f>
        <v>15516.48481116</v>
      </c>
      <c r="N7" s="640">
        <f>+entero!N24</f>
        <v>15664.60447672</v>
      </c>
      <c r="O7" s="640">
        <f>+entero!O24</f>
        <v>16338.611020350001</v>
      </c>
      <c r="P7" s="640">
        <f>+entero!P24</f>
        <v>17061.986295070001</v>
      </c>
      <c r="Q7" s="640">
        <f>+entero!Q24</f>
        <v>17892.392916360001</v>
      </c>
      <c r="R7" s="640">
        <f>+entero!R24</f>
        <v>17257.12798827</v>
      </c>
      <c r="S7" s="640">
        <f>+entero!S24</f>
        <v>17954.210320189999</v>
      </c>
      <c r="T7" s="640">
        <f>+entero!T24</f>
        <v>17884.95294603</v>
      </c>
      <c r="U7" s="640">
        <f>+entero!U24</f>
        <v>18102.7542961</v>
      </c>
      <c r="V7" s="640">
        <f>+entero!V24</f>
        <v>18598.362352259999</v>
      </c>
      <c r="W7" s="640">
        <f>+entero!W24</f>
        <v>19111.73186009</v>
      </c>
      <c r="X7" s="640">
        <f>+entero!X24</f>
        <v>19273.531734020002</v>
      </c>
      <c r="Y7" s="640">
        <f>+entero!Y24</f>
        <v>19243.647425389998</v>
      </c>
      <c r="Z7" s="640">
        <f>+entero!Z24</f>
        <v>19374.36654173</v>
      </c>
      <c r="AA7" s="640">
        <f>+entero!AA24</f>
        <v>19720.61379911</v>
      </c>
      <c r="AB7" s="640">
        <f>+entero!AB24</f>
        <v>20284.401278249999</v>
      </c>
      <c r="AC7" s="640">
        <f>+entero!AC24</f>
        <v>24585.622267570001</v>
      </c>
      <c r="AD7" s="640">
        <f>+entero!AD24</f>
        <v>23610.75446086</v>
      </c>
      <c r="AE7" s="640">
        <f>+entero!AE24</f>
        <v>23358.59828613</v>
      </c>
      <c r="AF7" s="640">
        <f>+entero!AF24</f>
        <v>23139.315299330003</v>
      </c>
      <c r="AG7" s="640">
        <f>+entero!AG24</f>
        <v>23402.080371930002</v>
      </c>
      <c r="AH7" s="640">
        <f>+entero!AH24</f>
        <v>23750.031313169999</v>
      </c>
      <c r="AI7" s="640">
        <f>+entero!AI24</f>
        <v>24643.468506500001</v>
      </c>
      <c r="AJ7" s="640">
        <f>+entero!AJ24</f>
        <v>25057.120629689998</v>
      </c>
      <c r="AK7" s="640">
        <f>+entero!AK24</f>
        <v>25377.25269935</v>
      </c>
      <c r="AL7" s="640">
        <f>+entero!AL24</f>
        <v>25704.845640889998</v>
      </c>
      <c r="AM7" s="640">
        <f>+entero!AM24</f>
        <v>26070.208207840002</v>
      </c>
      <c r="AN7" s="640">
        <f>+entero!AN24</f>
        <v>26355.467033959998</v>
      </c>
      <c r="AO7" s="640">
        <f>+entero!AO24</f>
        <v>28585.08716164</v>
      </c>
      <c r="AP7" s="640">
        <f>+entero!AP24</f>
        <v>27904.261643500002</v>
      </c>
      <c r="AQ7" s="640">
        <f>+entero!AQ24</f>
        <v>27651.922542569999</v>
      </c>
      <c r="AR7" s="640">
        <f>+entero!AR24</f>
        <v>27218.263037979999</v>
      </c>
      <c r="AS7" s="640">
        <f>+entero!AS24</f>
        <v>27218.263037979999</v>
      </c>
      <c r="AT7" s="640">
        <f>+entero!AT24</f>
        <v>27520.15649094</v>
      </c>
      <c r="AU7" s="640">
        <f>+entero!AU24</f>
        <v>28361.012891549999</v>
      </c>
      <c r="AV7" s="640">
        <f>+entero!AV24</f>
        <v>28505.503548820001</v>
      </c>
      <c r="AW7" s="640">
        <f>+entero!AW24</f>
        <v>28584.619925939998</v>
      </c>
      <c r="AX7" s="640">
        <f>+entero!AX24</f>
        <v>29033.313723990002</v>
      </c>
      <c r="AY7" s="640">
        <f>+entero!AY24</f>
        <v>29535.500998900003</v>
      </c>
      <c r="AZ7" s="640">
        <f>+entero!AZ24</f>
        <v>30131.992337290001</v>
      </c>
      <c r="BA7" s="640">
        <f>+entero!BA24</f>
        <v>32665.086160450002</v>
      </c>
      <c r="BB7" s="640">
        <f>+entero!BB24</f>
        <v>31825.354411959997</v>
      </c>
      <c r="BC7" s="640">
        <f>+entero!BC24</f>
        <v>31105.858646380002</v>
      </c>
      <c r="BD7" s="640">
        <f>+entero!BD24</f>
        <v>30802.19048116</v>
      </c>
      <c r="BE7" s="640">
        <f>+entero!BE24</f>
        <v>30829.345512419997</v>
      </c>
      <c r="BF7" s="640">
        <f>+entero!BF24</f>
        <v>31213.30397026</v>
      </c>
      <c r="BG7" s="640">
        <f>+entero!BG24</f>
        <v>31641.167205549998</v>
      </c>
      <c r="BH7" s="640">
        <f>+entero!BH24</f>
        <v>31888.061633040001</v>
      </c>
      <c r="BI7" s="640">
        <f>+entero!BI24</f>
        <v>31958.471105610002</v>
      </c>
      <c r="BJ7" s="640">
        <f>+entero!BJ24</f>
        <v>32333.088900520001</v>
      </c>
      <c r="BK7" s="640">
        <f>+entero!BK24</f>
        <v>32726.848775180002</v>
      </c>
      <c r="BL7" s="640">
        <f>+entero!BL24</f>
        <v>33376.52294907</v>
      </c>
      <c r="BM7" s="640">
        <f>+entero!BM24</f>
        <v>37001.012189349996</v>
      </c>
      <c r="BN7" s="640">
        <f>+entero!BN24</f>
        <v>35908.594242320003</v>
      </c>
      <c r="BO7" s="640">
        <f>+entero!BO24</f>
        <v>35170.474726610002</v>
      </c>
      <c r="BP7" s="640">
        <f>+entero!BP24</f>
        <v>34508.930251170001</v>
      </c>
      <c r="BQ7" s="640">
        <f>+entero!BQ24</f>
        <v>34555.717835570002</v>
      </c>
      <c r="BR7" s="640">
        <f>+entero!BR24</f>
        <v>34634.109018330004</v>
      </c>
      <c r="BS7" s="640">
        <f>+entero!BS24</f>
        <v>35280.659298040002</v>
      </c>
      <c r="BT7" s="640">
        <f>+entero!BT24</f>
        <v>35344.692928870005</v>
      </c>
      <c r="BU7" s="640">
        <f>+entero!BU24</f>
        <v>35635.031122339999</v>
      </c>
      <c r="BV7" s="640">
        <f>+entero!BV24</f>
        <v>36020.29927055</v>
      </c>
      <c r="BW7" s="640">
        <f>+entero!BW24</f>
        <v>36636.916671539999</v>
      </c>
      <c r="BX7" s="640">
        <f>+entero!BX24</f>
        <v>37663.86396078</v>
      </c>
      <c r="BY7" s="640">
        <f>+entero!BY24</f>
        <v>41371.515351379996</v>
      </c>
      <c r="BZ7" s="640">
        <f>+entero!BZ24</f>
        <v>40506.033192499999</v>
      </c>
      <c r="CA7" s="640">
        <f>+entero!CA24</f>
        <v>39262.991807869999</v>
      </c>
      <c r="CB7" s="640">
        <f>+entero!CB24</f>
        <v>38283.96615778</v>
      </c>
      <c r="CC7" s="640">
        <f>+entero!CC24</f>
        <v>37850.323657679997</v>
      </c>
      <c r="CD7" s="640">
        <f>+entero!CD24</f>
        <v>38148.541673379994</v>
      </c>
      <c r="CE7" s="640">
        <f>+entero!CE24</f>
        <v>38359.647042080003</v>
      </c>
      <c r="CF7" s="640">
        <f>+entero!CF24</f>
        <v>38372.521949379996</v>
      </c>
      <c r="CG7" s="640">
        <f>+entero!CG24</f>
        <v>38105.396707079999</v>
      </c>
      <c r="CH7" s="640">
        <f>+entero!CH24</f>
        <v>37894.315809970001</v>
      </c>
      <c r="CI7" s="640">
        <f>+entero!CI24</f>
        <v>38141.613873480004</v>
      </c>
      <c r="CJ7" s="640">
        <f>+entero!CJ24</f>
        <v>38648.379029690004</v>
      </c>
      <c r="CK7" s="640">
        <f>+entero!CK24</f>
        <v>39727.839551309997</v>
      </c>
      <c r="CL7" s="640">
        <f>+entero!CL24</f>
        <v>41085.02728029</v>
      </c>
      <c r="CM7" s="641">
        <f>+entero!CM24</f>
        <v>41087.60519989</v>
      </c>
      <c r="CN7" s="642">
        <f>+entero!CN24</f>
        <v>41089.815793889997</v>
      </c>
      <c r="CO7" s="642">
        <f>+entero!CO24</f>
        <v>41054.231596789999</v>
      </c>
      <c r="CP7" s="642">
        <f>+entero!CP24</f>
        <v>41120.902505890001</v>
      </c>
      <c r="CQ7" s="643">
        <f>+entero!CQ24</f>
        <v>41347.966428190004</v>
      </c>
      <c r="CR7" s="641">
        <f>+entero!CR24</f>
        <v>262.93914790000417</v>
      </c>
      <c r="CS7" s="547">
        <f>+entero!CS24</f>
        <v>0.63998776514417877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32"/>
      <c r="C8" s="17"/>
      <c r="D8" s="22" t="s">
        <v>26</v>
      </c>
      <c r="E8" s="640">
        <f>+entero!E25</f>
        <v>-36779.201253403495</v>
      </c>
      <c r="F8" s="640">
        <f>+entero!F25</f>
        <v>-38442.365162255592</v>
      </c>
      <c r="G8" s="640">
        <f>+entero!G25</f>
        <v>-38131.99694694746</v>
      </c>
      <c r="H8" s="640">
        <f>+entero!H25</f>
        <v>-39281.034730554442</v>
      </c>
      <c r="I8" s="640">
        <f>+entero!I25</f>
        <v>-39108.524165928487</v>
      </c>
      <c r="J8" s="640">
        <f>+entero!J25</f>
        <v>-40080.477212219397</v>
      </c>
      <c r="K8" s="640">
        <f>+entero!K25</f>
        <v>-40100.533764195701</v>
      </c>
      <c r="L8" s="640">
        <f>+entero!L25</f>
        <v>-40400.366856336754</v>
      </c>
      <c r="M8" s="640">
        <f>+entero!M25</f>
        <v>-42404.280717641355</v>
      </c>
      <c r="N8" s="640">
        <f>+entero!N25</f>
        <v>-43255.980398323809</v>
      </c>
      <c r="O8" s="640">
        <f>+entero!O25</f>
        <v>-43597.531125447298</v>
      </c>
      <c r="P8" s="640">
        <f>+entero!P25</f>
        <v>-43996.375476328256</v>
      </c>
      <c r="Q8" s="640">
        <f>+entero!Q25</f>
        <v>-40910.92261469888</v>
      </c>
      <c r="R8" s="640">
        <f>+entero!R25</f>
        <v>-41394.693758971094</v>
      </c>
      <c r="S8" s="640">
        <f>+entero!S25</f>
        <v>-41454.649890003071</v>
      </c>
      <c r="T8" s="640">
        <f>+entero!T25</f>
        <v>-40993.012545658261</v>
      </c>
      <c r="U8" s="640">
        <f>+entero!U25</f>
        <v>-40725.721875145755</v>
      </c>
      <c r="V8" s="640">
        <f>+entero!V25</f>
        <v>-40337.81012964726</v>
      </c>
      <c r="W8" s="640">
        <f>+entero!W25</f>
        <v>-40393.376146655639</v>
      </c>
      <c r="X8" s="640">
        <f>+entero!X25</f>
        <v>-40786.054479408231</v>
      </c>
      <c r="Y8" s="640">
        <f>+entero!Y25</f>
        <v>-41654.468781513388</v>
      </c>
      <c r="Z8" s="640">
        <f>+entero!Z25</f>
        <v>-43763.135008598176</v>
      </c>
      <c r="AA8" s="640">
        <f>+entero!AA25</f>
        <v>-44456.948586455765</v>
      </c>
      <c r="AB8" s="640">
        <f>+entero!AB25</f>
        <v>-44259.691304114895</v>
      </c>
      <c r="AC8" s="640">
        <f>+entero!AC25</f>
        <v>-42938.181556930314</v>
      </c>
      <c r="AD8" s="640">
        <f>+entero!AD25</f>
        <v>-45901.140750460218</v>
      </c>
      <c r="AE8" s="640">
        <f>+entero!AE25</f>
        <v>-48312.242030117974</v>
      </c>
      <c r="AF8" s="640">
        <f>+entero!AF25</f>
        <v>-49213.248066820343</v>
      </c>
      <c r="AG8" s="640">
        <f>+entero!AG25</f>
        <v>-50678.862959427162</v>
      </c>
      <c r="AH8" s="640">
        <f>+entero!AH25</f>
        <v>-49812.623303278691</v>
      </c>
      <c r="AI8" s="640">
        <f>+entero!AI25</f>
        <v>-49325.781787705811</v>
      </c>
      <c r="AJ8" s="640">
        <f>+entero!AJ25</f>
        <v>-50765.833533730947</v>
      </c>
      <c r="AK8" s="640">
        <f>+entero!AK25</f>
        <v>-54535.029617007371</v>
      </c>
      <c r="AL8" s="640">
        <f>+entero!AL25</f>
        <v>-52669.107745117784</v>
      </c>
      <c r="AM8" s="640">
        <f>+entero!AM25</f>
        <v>-55701.044226470614</v>
      </c>
      <c r="AN8" s="640">
        <f>+entero!AN25</f>
        <v>-56751.641763571315</v>
      </c>
      <c r="AO8" s="640">
        <f>+entero!AO25</f>
        <v>-53862.153016766635</v>
      </c>
      <c r="AP8" s="640">
        <f>+entero!AP25</f>
        <v>-57769.8499961743</v>
      </c>
      <c r="AQ8" s="640">
        <f>+entero!AQ25</f>
        <v>-59738.430211019026</v>
      </c>
      <c r="AR8" s="640">
        <f>+entero!AR25</f>
        <v>-60223.761023498584</v>
      </c>
      <c r="AS8" s="640">
        <f>+entero!AS25</f>
        <v>-60223.761023498584</v>
      </c>
      <c r="AT8" s="640">
        <f>+entero!AT25</f>
        <v>-57693.920501219334</v>
      </c>
      <c r="AU8" s="640">
        <f>+entero!AU25</f>
        <v>-56975.733137620555</v>
      </c>
      <c r="AV8" s="640">
        <f>+entero!AV25</f>
        <v>-58945.687472738617</v>
      </c>
      <c r="AW8" s="640">
        <f>+entero!AW25</f>
        <v>-61032.358741471253</v>
      </c>
      <c r="AX8" s="640">
        <f>+entero!AX25</f>
        <v>-63022.789226928377</v>
      </c>
      <c r="AY8" s="640">
        <f>+entero!AY25</f>
        <v>-64938.716468228835</v>
      </c>
      <c r="AZ8" s="640">
        <f>+entero!AZ25</f>
        <v>-65398.945782221133</v>
      </c>
      <c r="BA8" s="640">
        <f>+entero!BA25</f>
        <v>-62872.216313078694</v>
      </c>
      <c r="BB8" s="640">
        <f>+entero!BB25</f>
        <v>-64550.757844114705</v>
      </c>
      <c r="BC8" s="640">
        <f>+entero!BC25</f>
        <v>-65624.384177470201</v>
      </c>
      <c r="BD8" s="640">
        <f>+entero!BD25</f>
        <v>-66525.27326386956</v>
      </c>
      <c r="BE8" s="640">
        <f>+entero!BE25</f>
        <v>-66625.615153915016</v>
      </c>
      <c r="BF8" s="640">
        <f>+entero!BF25</f>
        <v>-64879.032880982537</v>
      </c>
      <c r="BG8" s="640">
        <f>+entero!BG25</f>
        <v>-64067.514772103619</v>
      </c>
      <c r="BH8" s="640">
        <f>+entero!BH25</f>
        <v>-66282.880942301694</v>
      </c>
      <c r="BI8" s="640">
        <f>+entero!BI25</f>
        <v>-66834.390144024423</v>
      </c>
      <c r="BJ8" s="640">
        <f>+entero!BJ25</f>
        <v>-67257.32114892808</v>
      </c>
      <c r="BK8" s="640">
        <f>+entero!BK25</f>
        <v>-65027.991334582759</v>
      </c>
      <c r="BL8" s="640">
        <f>+entero!BL25</f>
        <v>-64228.712436513662</v>
      </c>
      <c r="BM8" s="640">
        <f>+entero!BM25</f>
        <v>-61989.77955595086</v>
      </c>
      <c r="BN8" s="640">
        <f>+entero!BN25</f>
        <v>-63694.572215758635</v>
      </c>
      <c r="BO8" s="640">
        <f>+entero!BO25</f>
        <v>-64695.313957981081</v>
      </c>
      <c r="BP8" s="640">
        <f>+entero!BP25</f>
        <v>-64896.284958885997</v>
      </c>
      <c r="BQ8" s="640">
        <f>+entero!BQ25</f>
        <v>-65140.840120823574</v>
      </c>
      <c r="BR8" s="640">
        <f>+entero!BR25</f>
        <v>-65115.007822482745</v>
      </c>
      <c r="BS8" s="640">
        <f>+entero!BS25</f>
        <v>-66308.059794521148</v>
      </c>
      <c r="BT8" s="640">
        <f>+entero!BT25</f>
        <v>-66686.713396128602</v>
      </c>
      <c r="BU8" s="640">
        <f>+entero!BU25</f>
        <v>-69975.856252409969</v>
      </c>
      <c r="BV8" s="640">
        <f>+entero!BV25</f>
        <v>-68744.612766179111</v>
      </c>
      <c r="BW8" s="640">
        <f>+entero!BW25</f>
        <v>-68916.057885444578</v>
      </c>
      <c r="BX8" s="640">
        <f>+entero!BX25</f>
        <v>-68511.081671989712</v>
      </c>
      <c r="BY8" s="640">
        <f>+entero!BY25</f>
        <v>-62371.181571876186</v>
      </c>
      <c r="BZ8" s="640">
        <f>+entero!BZ25</f>
        <v>-62991.898781180244</v>
      </c>
      <c r="CA8" s="640">
        <f>+entero!CA25</f>
        <v>-64621.504459789583</v>
      </c>
      <c r="CB8" s="640">
        <f>+entero!CB25</f>
        <v>-64393.307691634778</v>
      </c>
      <c r="CC8" s="640">
        <f>+entero!CC25</f>
        <v>-63958.757084868026</v>
      </c>
      <c r="CD8" s="640">
        <f>+entero!CD25</f>
        <v>-62334.519483329743</v>
      </c>
      <c r="CE8" s="640">
        <f>+entero!CE25</f>
        <v>-62536.810570389527</v>
      </c>
      <c r="CF8" s="640">
        <f>+entero!CF25</f>
        <v>-61001.96543023803</v>
      </c>
      <c r="CG8" s="640">
        <f>+entero!CG25</f>
        <v>-60353.853098806503</v>
      </c>
      <c r="CH8" s="640">
        <f>+entero!CH25</f>
        <v>-59701.351525934311</v>
      </c>
      <c r="CI8" s="640">
        <f>+entero!CI25</f>
        <v>-57673.077465773837</v>
      </c>
      <c r="CJ8" s="640">
        <f>+entero!CJ25</f>
        <v>-54156.628833257717</v>
      </c>
      <c r="CK8" s="640">
        <f>+entero!CK25</f>
        <v>-53098.83797938082</v>
      </c>
      <c r="CL8" s="640">
        <f>+entero!CL25</f>
        <v>-50820.779755080242</v>
      </c>
      <c r="CM8" s="641">
        <f>+entero!CM25</f>
        <v>-51516.549309033566</v>
      </c>
      <c r="CN8" s="642">
        <f>+entero!CN25</f>
        <v>-50571.7144762397</v>
      </c>
      <c r="CO8" s="642">
        <f>+entero!CO25</f>
        <v>-50488.929079911919</v>
      </c>
      <c r="CP8" s="642">
        <f>+entero!CP25</f>
        <v>-50597.535497113</v>
      </c>
      <c r="CQ8" s="643">
        <f>+entero!CQ25</f>
        <v>-50151.201197390008</v>
      </c>
      <c r="CR8" s="641">
        <f>+entero!CR25</f>
        <v>669.57855769023445</v>
      </c>
      <c r="CS8" s="547">
        <f>+entero!CS25</f>
        <v>-1.3175290912833759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32"/>
      <c r="C9" s="17"/>
      <c r="D9" s="22" t="s">
        <v>43</v>
      </c>
      <c r="E9" s="640">
        <f>+entero!E26</f>
        <v>-11931.858236763219</v>
      </c>
      <c r="F9" s="640">
        <f>+entero!F26</f>
        <v>-12564.234717054193</v>
      </c>
      <c r="G9" s="640">
        <f>+entero!G26</f>
        <v>-13157.015446541927</v>
      </c>
      <c r="H9" s="640">
        <f>+entero!H26</f>
        <v>-13994.098295523072</v>
      </c>
      <c r="I9" s="640">
        <f>+entero!I26</f>
        <v>-15092.949144283639</v>
      </c>
      <c r="J9" s="640">
        <f>+entero!J26</f>
        <v>-16211.804937160685</v>
      </c>
      <c r="K9" s="640">
        <f>+entero!K26</f>
        <v>-15645.075490415855</v>
      </c>
      <c r="L9" s="640">
        <f>+entero!L26</f>
        <v>-16557.844935554949</v>
      </c>
      <c r="M9" s="640">
        <f>+entero!M26</f>
        <v>-16285.247744686087</v>
      </c>
      <c r="N9" s="640">
        <f>+entero!N26</f>
        <v>-15842.017450560101</v>
      </c>
      <c r="O9" s="640">
        <f>+entero!O26</f>
        <v>-14869.605046034345</v>
      </c>
      <c r="P9" s="640">
        <f>+entero!P26</f>
        <v>-14810.16082922297</v>
      </c>
      <c r="Q9" s="640">
        <f>+entero!Q26</f>
        <v>-12037.861640102699</v>
      </c>
      <c r="R9" s="640">
        <f>+entero!R26</f>
        <v>-12046.325549962668</v>
      </c>
      <c r="S9" s="640">
        <f>+entero!S26</f>
        <v>-11798.433159611999</v>
      </c>
      <c r="T9" s="640">
        <f>+entero!T26</f>
        <v>-12534.1795896276</v>
      </c>
      <c r="U9" s="640">
        <f>+entero!U26</f>
        <v>-14535.737468911831</v>
      </c>
      <c r="V9" s="640">
        <f>+entero!V26</f>
        <v>-14921.374404462185</v>
      </c>
      <c r="W9" s="640">
        <f>+entero!W26</f>
        <v>-16051.877890473672</v>
      </c>
      <c r="X9" s="640">
        <f>+entero!X26</f>
        <v>-17451.955823853175</v>
      </c>
      <c r="Y9" s="640">
        <f>+entero!Y26</f>
        <v>-18695.844246511424</v>
      </c>
      <c r="Z9" s="640">
        <f>+entero!Z26</f>
        <v>-19622.556781357227</v>
      </c>
      <c r="AA9" s="640">
        <f>+entero!AA26</f>
        <v>-20206.230807064483</v>
      </c>
      <c r="AB9" s="640">
        <f>+entero!AB26</f>
        <v>-20380.590815921831</v>
      </c>
      <c r="AC9" s="640">
        <f>+entero!AC26</f>
        <v>-19033.717018390915</v>
      </c>
      <c r="AD9" s="640">
        <f>+entero!AD26</f>
        <v>-20395.683250635</v>
      </c>
      <c r="AE9" s="640">
        <f>+entero!AE26</f>
        <v>-21398.482908853341</v>
      </c>
      <c r="AF9" s="640">
        <f>+entero!AF26</f>
        <v>-20515.376437737094</v>
      </c>
      <c r="AG9" s="640">
        <f>+entero!AG26</f>
        <v>-22720.668638767067</v>
      </c>
      <c r="AH9" s="640">
        <f>+entero!AH26</f>
        <v>-24039.985288323489</v>
      </c>
      <c r="AI9" s="640">
        <f>+entero!AI26</f>
        <v>-23153.205909382435</v>
      </c>
      <c r="AJ9" s="640">
        <f>+entero!AJ26</f>
        <v>-24583.659881486485</v>
      </c>
      <c r="AK9" s="640">
        <f>+entero!AK26</f>
        <v>-25793.166578529057</v>
      </c>
      <c r="AL9" s="640">
        <f>+entero!AL26</f>
        <v>-26182.201187179729</v>
      </c>
      <c r="AM9" s="640">
        <f>+entero!AM26</f>
        <v>-26496.70745701719</v>
      </c>
      <c r="AN9" s="640">
        <f>+entero!AN26</f>
        <v>-25953.885438716748</v>
      </c>
      <c r="AO9" s="640">
        <f>+entero!AO26</f>
        <v>-23173.066224700859</v>
      </c>
      <c r="AP9" s="640">
        <f>+entero!AP26</f>
        <v>-26541.033333331314</v>
      </c>
      <c r="AQ9" s="640">
        <f>+entero!AQ26</f>
        <v>-27446.881256662626</v>
      </c>
      <c r="AR9" s="640">
        <f>+entero!AR26</f>
        <v>-27543.760398590322</v>
      </c>
      <c r="AS9" s="640">
        <f>+entero!AS26</f>
        <v>-27543.760398590322</v>
      </c>
      <c r="AT9" s="640">
        <f>+entero!AT26</f>
        <v>-29605.296675278201</v>
      </c>
      <c r="AU9" s="640">
        <f>+entero!AU26</f>
        <v>-29131.072663441082</v>
      </c>
      <c r="AV9" s="640">
        <f>+entero!AV26</f>
        <v>-31072.632851696399</v>
      </c>
      <c r="AW9" s="640">
        <f>+entero!AW26</f>
        <v>-32641.457819049901</v>
      </c>
      <c r="AX9" s="640">
        <f>+entero!AX26</f>
        <v>-31624.133640066389</v>
      </c>
      <c r="AY9" s="640">
        <f>+entero!AY26</f>
        <v>-35032.5816729574</v>
      </c>
      <c r="AZ9" s="640">
        <f>+entero!AZ26</f>
        <v>-34484.140394999115</v>
      </c>
      <c r="BA9" s="640">
        <f>+entero!BA26</f>
        <v>-29315.840023017481</v>
      </c>
      <c r="BB9" s="640">
        <f>+entero!BB26</f>
        <v>-31541.942415822032</v>
      </c>
      <c r="BC9" s="640">
        <f>+entero!BC26</f>
        <v>-33255.567901084709</v>
      </c>
      <c r="BD9" s="640">
        <f>+entero!BD26</f>
        <v>-34246.472273750573</v>
      </c>
      <c r="BE9" s="640">
        <f>+entero!BE26</f>
        <v>-36347.891468227179</v>
      </c>
      <c r="BF9" s="640">
        <f>+entero!BF26</f>
        <v>-36985.8815015625</v>
      </c>
      <c r="BG9" s="640">
        <f>+entero!BG26</f>
        <v>-35653.62847587213</v>
      </c>
      <c r="BH9" s="640">
        <f>+entero!BH26</f>
        <v>-37909.190004581549</v>
      </c>
      <c r="BI9" s="640">
        <f>+entero!BI26</f>
        <v>-41299.918654736801</v>
      </c>
      <c r="BJ9" s="640">
        <f>+entero!BJ26</f>
        <v>-41345.434098601705</v>
      </c>
      <c r="BK9" s="640">
        <f>+entero!BK26</f>
        <v>-41671.917323780086</v>
      </c>
      <c r="BL9" s="640">
        <f>+entero!BL26</f>
        <v>-41205.002824314797</v>
      </c>
      <c r="BM9" s="640">
        <f>+entero!BM26</f>
        <v>-33813.097812691674</v>
      </c>
      <c r="BN9" s="640">
        <f>+entero!BN26</f>
        <v>-35379.873657794473</v>
      </c>
      <c r="BO9" s="640">
        <f>+entero!BO26</f>
        <v>-35909.120431382136</v>
      </c>
      <c r="BP9" s="640">
        <f>+entero!BP26</f>
        <v>-37354.259685190009</v>
      </c>
      <c r="BQ9" s="640">
        <f>+entero!BQ26</f>
        <v>-38644.746607878733</v>
      </c>
      <c r="BR9" s="640">
        <f>+entero!BR26</f>
        <v>-39922.86813474472</v>
      </c>
      <c r="BS9" s="640">
        <f>+entero!BS26</f>
        <v>-39064.965928607722</v>
      </c>
      <c r="BT9" s="640">
        <f>+entero!BT26</f>
        <v>-41939.025653690995</v>
      </c>
      <c r="BU9" s="640">
        <f>+entero!BU26</f>
        <v>-44207.526102950054</v>
      </c>
      <c r="BV9" s="640">
        <f>+entero!BV26</f>
        <v>-42349.181198990605</v>
      </c>
      <c r="BW9" s="640">
        <f>+entero!BW26</f>
        <v>-40838.065709731833</v>
      </c>
      <c r="BX9" s="640">
        <f>+entero!BX26</f>
        <v>-40093.649966347883</v>
      </c>
      <c r="BY9" s="640">
        <f>+entero!BY26</f>
        <v>-29328.915759721393</v>
      </c>
      <c r="BZ9" s="640">
        <f>+entero!BZ26</f>
        <v>-31461.852360015266</v>
      </c>
      <c r="CA9" s="640">
        <f>+entero!CA26</f>
        <v>-31891.980872479322</v>
      </c>
      <c r="CB9" s="640">
        <f>+entero!CB26</f>
        <v>-31100.461763368094</v>
      </c>
      <c r="CC9" s="640">
        <f>+entero!CC26</f>
        <v>-33126.363105549004</v>
      </c>
      <c r="CD9" s="640">
        <f>+entero!CD26</f>
        <v>-31763.446206964381</v>
      </c>
      <c r="CE9" s="640">
        <f>+entero!CE26</f>
        <v>-31746.886380987838</v>
      </c>
      <c r="CF9" s="640">
        <f>+entero!CF26</f>
        <v>-33903.953379198727</v>
      </c>
      <c r="CG9" s="640">
        <f>+entero!CG26</f>
        <v>-34604.179077711262</v>
      </c>
      <c r="CH9" s="640">
        <f>+entero!CH26</f>
        <v>-33442.229593978205</v>
      </c>
      <c r="CI9" s="640">
        <f>+entero!CI26</f>
        <v>-31437.801849881685</v>
      </c>
      <c r="CJ9" s="640">
        <f>+entero!CJ26</f>
        <v>-29994.733169060746</v>
      </c>
      <c r="CK9" s="640">
        <f>+entero!CK26</f>
        <v>-25516.619823106786</v>
      </c>
      <c r="CL9" s="640">
        <f>+entero!CL26</f>
        <v>-24349.971148812871</v>
      </c>
      <c r="CM9" s="641">
        <f>+entero!CM26</f>
        <v>-24969.039067110763</v>
      </c>
      <c r="CN9" s="642">
        <f>+entero!CN26</f>
        <v>-24991.511084729489</v>
      </c>
      <c r="CO9" s="642">
        <f>+entero!CO26</f>
        <v>-24960.940240258988</v>
      </c>
      <c r="CP9" s="642">
        <f>+entero!CP26</f>
        <v>-24294.127807449884</v>
      </c>
      <c r="CQ9" s="643">
        <f>+entero!CQ26</f>
        <v>-24269.022933861186</v>
      </c>
      <c r="CR9" s="641">
        <f>+entero!CR26</f>
        <v>80.948214951684349</v>
      </c>
      <c r="CS9" s="547">
        <f>+entero!CS26</f>
        <v>-0.33243659492233624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32"/>
      <c r="C10" s="17"/>
      <c r="D10" s="22" t="str">
        <f>+entero!D27</f>
        <v>Crédito a otros sectores (financiero y privado)</v>
      </c>
      <c r="E10" s="640"/>
      <c r="F10" s="640"/>
      <c r="G10" s="640"/>
      <c r="H10" s="640"/>
      <c r="I10" s="640"/>
      <c r="J10" s="640"/>
      <c r="K10" s="640"/>
      <c r="L10" s="640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0"/>
      <c r="AC10" s="640"/>
      <c r="AD10" s="640"/>
      <c r="AE10" s="640"/>
      <c r="AF10" s="640"/>
      <c r="AG10" s="640"/>
      <c r="AH10" s="640"/>
      <c r="AI10" s="640"/>
      <c r="AJ10" s="640"/>
      <c r="AK10" s="640"/>
      <c r="AL10" s="640"/>
      <c r="AM10" s="640"/>
      <c r="AN10" s="640"/>
      <c r="AO10" s="640">
        <f>+entero!AO27</f>
        <v>1455.511738355</v>
      </c>
      <c r="AP10" s="640">
        <f>+entero!AP27</f>
        <v>0</v>
      </c>
      <c r="AQ10" s="640">
        <f>+entero!AQ27</f>
        <v>0</v>
      </c>
      <c r="AR10" s="640">
        <f>+entero!AR27</f>
        <v>0</v>
      </c>
      <c r="AS10" s="640">
        <f>+entero!AS27</f>
        <v>0</v>
      </c>
      <c r="AT10" s="640">
        <f>+entero!AT27</f>
        <v>0</v>
      </c>
      <c r="AU10" s="640">
        <f>+entero!AU27</f>
        <v>0</v>
      </c>
      <c r="AV10" s="640">
        <f>+entero!AV27</f>
        <v>0</v>
      </c>
      <c r="AW10" s="640">
        <f>+entero!AW27</f>
        <v>0</v>
      </c>
      <c r="AX10" s="640">
        <f>+entero!AX27</f>
        <v>0</v>
      </c>
      <c r="AY10" s="640">
        <f>+entero!AY27</f>
        <v>0</v>
      </c>
      <c r="AZ10" s="640">
        <f>+entero!AZ27</f>
        <v>0</v>
      </c>
      <c r="BA10" s="640">
        <f>+entero!BA27</f>
        <v>1459.122102502</v>
      </c>
      <c r="BB10" s="640">
        <f>+entero!BB27</f>
        <v>0</v>
      </c>
      <c r="BC10" s="640">
        <f>+entero!BC27</f>
        <v>0</v>
      </c>
      <c r="BD10" s="640">
        <f>+entero!BD27</f>
        <v>0</v>
      </c>
      <c r="BE10" s="640">
        <f>+entero!BE27</f>
        <v>0</v>
      </c>
      <c r="BF10" s="640">
        <f>+entero!BF27</f>
        <v>0</v>
      </c>
      <c r="BG10" s="640">
        <f>+entero!BG27</f>
        <v>0</v>
      </c>
      <c r="BH10" s="640">
        <f>+entero!BH27</f>
        <v>0</v>
      </c>
      <c r="BI10" s="640">
        <f>+entero!BI27</f>
        <v>0</v>
      </c>
      <c r="BJ10" s="640">
        <f>+entero!BJ27</f>
        <v>0</v>
      </c>
      <c r="BK10" s="640">
        <f>+entero!BK27</f>
        <v>0</v>
      </c>
      <c r="BL10" s="640">
        <f>+entero!BL27</f>
        <v>0</v>
      </c>
      <c r="BM10" s="640">
        <f>+entero!BM27</f>
        <v>5573.0120549231997</v>
      </c>
      <c r="BN10" s="640">
        <f>+entero!BN27</f>
        <v>5575.2324228890002</v>
      </c>
      <c r="BO10" s="640">
        <f>+entero!BO27</f>
        <v>5575.7902906360005</v>
      </c>
      <c r="BP10" s="640">
        <f>+entero!BP27</f>
        <v>5732.2215220583994</v>
      </c>
      <c r="BQ10" s="640">
        <f>+entero!BQ27</f>
        <v>6387.6393860655999</v>
      </c>
      <c r="BR10" s="640">
        <f>+entero!BR27</f>
        <v>6720.5717864904</v>
      </c>
      <c r="BS10" s="640">
        <f>+entero!BS27</f>
        <v>6402.3115020688001</v>
      </c>
      <c r="BT10" s="640">
        <f>+entero!BT27</f>
        <v>7008.4402740528003</v>
      </c>
      <c r="BU10" s="640">
        <f>+entero!BU27</f>
        <v>6174.7879282787999</v>
      </c>
      <c r="BV10" s="640">
        <f>+entero!BV27</f>
        <v>5572.7175188295996</v>
      </c>
      <c r="BW10" s="640">
        <f>+entero!BW27</f>
        <v>6032.0038579862003</v>
      </c>
      <c r="BX10" s="640">
        <f>+entero!BX27</f>
        <v>5550.5131906986007</v>
      </c>
      <c r="BY10" s="640">
        <f>+entero!BY27</f>
        <v>5614.7077047839994</v>
      </c>
      <c r="BZ10" s="640">
        <f>+entero!BZ27</f>
        <v>5520.3519819792009</v>
      </c>
      <c r="CA10" s="640">
        <f>+entero!CA27</f>
        <v>5515.2189933064001</v>
      </c>
      <c r="CB10" s="640">
        <f>+entero!CB27</f>
        <v>5515.5993681549999</v>
      </c>
      <c r="CC10" s="640">
        <f>+entero!CC27</f>
        <v>6006.9863481479997</v>
      </c>
      <c r="CD10" s="640">
        <f>+entero!CD27</f>
        <v>5515.1043655202002</v>
      </c>
      <c r="CE10" s="640">
        <f>+entero!CE27</f>
        <v>5514.9757570049997</v>
      </c>
      <c r="CF10" s="640">
        <f>+entero!CF27</f>
        <v>5513.6795435652002</v>
      </c>
      <c r="CG10" s="640">
        <f>+entero!CG27</f>
        <v>5513.5700385094005</v>
      </c>
      <c r="CH10" s="640">
        <f>+entero!CH27</f>
        <v>5517.9591603192002</v>
      </c>
      <c r="CI10" s="640">
        <f>+entero!CI27</f>
        <v>5517.3650404956006</v>
      </c>
      <c r="CJ10" s="640">
        <f>+entero!CJ27</f>
        <v>5517.1263421548001</v>
      </c>
      <c r="CK10" s="640">
        <f>+entero!CK27</f>
        <v>5514.0237197762008</v>
      </c>
      <c r="CL10" s="640">
        <f>+entero!CL27</f>
        <v>5514.7707535178006</v>
      </c>
      <c r="CM10" s="641">
        <f>+entero!CM27</f>
        <v>5514.8020854718006</v>
      </c>
      <c r="CN10" s="642">
        <f>+entero!CN27</f>
        <v>5518.5836099066009</v>
      </c>
      <c r="CO10" s="642">
        <f>+entero!CO27</f>
        <v>5518.5233655378006</v>
      </c>
      <c r="CP10" s="642">
        <f>+entero!CP27</f>
        <v>5518.5319885602003</v>
      </c>
      <c r="CQ10" s="643">
        <f>+entero!CQ27</f>
        <v>5517.6328900996004</v>
      </c>
      <c r="CR10" s="641">
        <f>+entero!CR27</f>
        <v>2.8621365817998594</v>
      </c>
      <c r="CS10" s="547">
        <f>+entero!CS27</f>
        <v>5.1899466174076814E-2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32"/>
      <c r="C11" s="17"/>
      <c r="D11" s="92" t="s">
        <v>161</v>
      </c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4"/>
      <c r="AT11" s="644"/>
      <c r="AU11" s="644"/>
      <c r="AV11" s="644"/>
      <c r="AW11" s="644"/>
      <c r="AX11" s="644"/>
      <c r="AY11" s="644"/>
      <c r="AZ11" s="644"/>
      <c r="BA11" s="644"/>
      <c r="BB11" s="644"/>
      <c r="BC11" s="644"/>
      <c r="BD11" s="644"/>
      <c r="BE11" s="644"/>
      <c r="BF11" s="644"/>
      <c r="BG11" s="644"/>
      <c r="BH11" s="644"/>
      <c r="BI11" s="644"/>
      <c r="BJ11" s="644"/>
      <c r="BK11" s="644"/>
      <c r="BL11" s="644"/>
      <c r="BM11" s="644"/>
      <c r="BN11" s="644"/>
      <c r="BO11" s="644"/>
      <c r="BP11" s="644"/>
      <c r="BQ11" s="644"/>
      <c r="BR11" s="644"/>
      <c r="BS11" s="644"/>
      <c r="BT11" s="644"/>
      <c r="BU11" s="644"/>
      <c r="BV11" s="644"/>
      <c r="BW11" s="644"/>
      <c r="BX11" s="644"/>
      <c r="BY11" s="644"/>
      <c r="BZ11" s="644"/>
      <c r="CA11" s="644"/>
      <c r="CB11" s="644"/>
      <c r="CC11" s="644"/>
      <c r="CD11" s="644"/>
      <c r="CE11" s="644"/>
      <c r="CF11" s="644"/>
      <c r="CG11" s="644"/>
      <c r="CH11" s="644"/>
      <c r="CI11" s="644"/>
      <c r="CJ11" s="644"/>
      <c r="CK11" s="644"/>
      <c r="CL11" s="644"/>
      <c r="CM11" s="645"/>
      <c r="CN11" s="646"/>
      <c r="CO11" s="646"/>
      <c r="CP11" s="646"/>
      <c r="CQ11" s="647"/>
      <c r="CR11" s="641"/>
      <c r="CS11" s="547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32"/>
      <c r="C12" s="17"/>
      <c r="D12" s="22" t="s">
        <v>69</v>
      </c>
      <c r="E12" s="640">
        <f>+entero!E29</f>
        <v>25645.572286460003</v>
      </c>
      <c r="F12" s="640">
        <f>+entero!F29</f>
        <v>24622.515750930001</v>
      </c>
      <c r="G12" s="640">
        <f>+entero!G29</f>
        <v>24248.767373540002</v>
      </c>
      <c r="H12" s="640">
        <f>+entero!H29</f>
        <v>23824.72457106</v>
      </c>
      <c r="I12" s="640">
        <f>+entero!I29</f>
        <v>23648.226722019994</v>
      </c>
      <c r="J12" s="640">
        <f>+entero!J29</f>
        <v>23844.441160409999</v>
      </c>
      <c r="K12" s="640">
        <f>+entero!K29</f>
        <v>24704.865051889999</v>
      </c>
      <c r="L12" s="640">
        <f>+entero!L29</f>
        <v>24697.269103929997</v>
      </c>
      <c r="M12" s="640">
        <f>+entero!M29</f>
        <v>25121.753179530002</v>
      </c>
      <c r="N12" s="640">
        <f>+entero!N29</f>
        <v>26409.049688889994</v>
      </c>
      <c r="O12" s="640">
        <f>+entero!O29</f>
        <v>27318.713081509999</v>
      </c>
      <c r="P12" s="640">
        <f>+entero!P29</f>
        <v>28124.632042830002</v>
      </c>
      <c r="Q12" s="640">
        <f>+entero!Q29</f>
        <v>30295.482569939999</v>
      </c>
      <c r="R12" s="640">
        <f>+entero!R29</f>
        <v>29878.586228070002</v>
      </c>
      <c r="S12" s="640">
        <f>+entero!S29</f>
        <v>29808.667062920002</v>
      </c>
      <c r="T12" s="640">
        <f>+entero!T29</f>
        <v>29739.619144310003</v>
      </c>
      <c r="U12" s="640">
        <f>+entero!U29</f>
        <v>29250.893768460002</v>
      </c>
      <c r="V12" s="640">
        <f>+entero!V29</f>
        <v>30168.744834689998</v>
      </c>
      <c r="W12" s="640">
        <f>+entero!W29</f>
        <v>30283.664809280002</v>
      </c>
      <c r="X12" s="640">
        <f>+entero!X29</f>
        <v>30532.648274700005</v>
      </c>
      <c r="Y12" s="640">
        <f>+entero!Y29</f>
        <v>30370.906168759993</v>
      </c>
      <c r="Z12" s="640">
        <f>+entero!Z29</f>
        <v>30638.255550649999</v>
      </c>
      <c r="AA12" s="640">
        <f>+entero!AA29</f>
        <v>31432.455952240005</v>
      </c>
      <c r="AB12" s="640">
        <f>+entero!AB29</f>
        <v>32446.696645309996</v>
      </c>
      <c r="AC12" s="640">
        <f>+entero!AC29</f>
        <v>37244.249848437001</v>
      </c>
      <c r="AD12" s="640">
        <f>+entero!AD29</f>
        <v>36107.67075049549</v>
      </c>
      <c r="AE12" s="640">
        <f>+entero!AE29</f>
        <v>36176.139365153998</v>
      </c>
      <c r="AF12" s="640">
        <f>+entero!AF29</f>
        <v>36007.887858862501</v>
      </c>
      <c r="AG12" s="640">
        <f>+entero!AG29</f>
        <v>35705.659998256007</v>
      </c>
      <c r="AH12" s="640">
        <f>+entero!AH29</f>
        <v>35823.089207131998</v>
      </c>
      <c r="AI12" s="640">
        <f>+entero!AI29</f>
        <v>37107.6610888215</v>
      </c>
      <c r="AJ12" s="640">
        <f>+entero!AJ29</f>
        <v>37470.887397171799</v>
      </c>
      <c r="AK12" s="640">
        <f>+entero!AK29</f>
        <v>38190.646566401003</v>
      </c>
      <c r="AL12" s="640">
        <f>+entero!AL29</f>
        <v>38309.584206441999</v>
      </c>
      <c r="AM12" s="640">
        <f>+entero!AM29</f>
        <v>39034.533150743009</v>
      </c>
      <c r="AN12" s="640">
        <f>+entero!AN29</f>
        <v>40078.367743338997</v>
      </c>
      <c r="AO12" s="640">
        <f>+entero!AO29</f>
        <v>42821.419856407498</v>
      </c>
      <c r="AP12" s="640">
        <f>+entero!AP29</f>
        <v>41830.996366526</v>
      </c>
      <c r="AQ12" s="640">
        <f>+entero!AQ29</f>
        <v>41892.954996234497</v>
      </c>
      <c r="AR12" s="640">
        <f>+entero!AR29</f>
        <v>42329.142218833003</v>
      </c>
      <c r="AS12" s="640">
        <f>+entero!AS29</f>
        <v>42657.988702971496</v>
      </c>
      <c r="AT12" s="640">
        <f>+entero!AT29</f>
        <v>43324.360499339193</v>
      </c>
      <c r="AU12" s="640">
        <f>+entero!AU29</f>
        <v>43964.826877606894</v>
      </c>
      <c r="AV12" s="640">
        <f>+entero!AV29</f>
        <v>42964.016179094586</v>
      </c>
      <c r="AW12" s="640">
        <f>+entero!AW29</f>
        <v>43834.697136912306</v>
      </c>
      <c r="AX12" s="640">
        <f>+entero!AX29</f>
        <v>44480.472935211154</v>
      </c>
      <c r="AY12" s="640">
        <f>+entero!AY29</f>
        <v>45447.778206228919</v>
      </c>
      <c r="AZ12" s="640">
        <f>+entero!AZ29</f>
        <v>46183.335472026694</v>
      </c>
      <c r="BA12" s="640">
        <f>+entero!BA29</f>
        <v>50998.195371094458</v>
      </c>
      <c r="BB12" s="640">
        <f>+entero!BB29</f>
        <v>48607.552982802226</v>
      </c>
      <c r="BC12" s="640">
        <f>+entero!BC29</f>
        <v>48671.48909898111</v>
      </c>
      <c r="BD12" s="640">
        <f>+entero!BD29</f>
        <v>48514.825874322887</v>
      </c>
      <c r="BE12" s="640">
        <f>+entero!BE29</f>
        <v>47830.258328658776</v>
      </c>
      <c r="BF12" s="640">
        <f>+entero!BF29</f>
        <v>48411.897874234666</v>
      </c>
      <c r="BG12" s="640">
        <f>+entero!BG29</f>
        <v>50061.199623470551</v>
      </c>
      <c r="BH12" s="640">
        <f>+entero!BH29</f>
        <v>49361.426799386441</v>
      </c>
      <c r="BI12" s="640">
        <f>+entero!BI29</f>
        <v>49206.397096282344</v>
      </c>
      <c r="BJ12" s="640">
        <f>+entero!BJ29</f>
        <v>50290.640708598221</v>
      </c>
      <c r="BK12" s="640">
        <f>+entero!BK29</f>
        <v>51727.215281334124</v>
      </c>
      <c r="BL12" s="640">
        <f>+entero!BL29</f>
        <v>52708.053935999997</v>
      </c>
      <c r="BM12" s="640">
        <f>+entero!BM29</f>
        <v>57981.186573919993</v>
      </c>
      <c r="BN12" s="640">
        <f>+entero!BN29</f>
        <v>55745.036374110001</v>
      </c>
      <c r="BO12" s="640">
        <f>+entero!BO29</f>
        <v>55341.436452139998</v>
      </c>
      <c r="BP12" s="640">
        <f>+entero!BP29</f>
        <v>55421.626092499995</v>
      </c>
      <c r="BQ12" s="640">
        <f>+entero!BQ29</f>
        <v>54927.41316222</v>
      </c>
      <c r="BR12" s="640">
        <f>+entero!BR29</f>
        <v>55637.674639310004</v>
      </c>
      <c r="BS12" s="640">
        <f>+entero!BS29</f>
        <v>56613.917716260003</v>
      </c>
      <c r="BT12" s="640">
        <f>+entero!BT29</f>
        <v>55401.59871643001</v>
      </c>
      <c r="BU12" s="640">
        <f>+entero!BU29</f>
        <v>55336.900258520007</v>
      </c>
      <c r="BV12" s="640">
        <f>+entero!BV29</f>
        <v>56975.379198599985</v>
      </c>
      <c r="BW12" s="640">
        <f>+entero!BW29</f>
        <v>57888.117288289999</v>
      </c>
      <c r="BX12" s="640">
        <f>+entero!BX29</f>
        <v>60326.959420589992</v>
      </c>
      <c r="BY12" s="640">
        <f>+entero!BY29</f>
        <v>65694.033748599992</v>
      </c>
      <c r="BZ12" s="640">
        <f>+entero!BZ29</f>
        <v>63655.379903439993</v>
      </c>
      <c r="CA12" s="640">
        <f>+entero!CA29</f>
        <v>61961.986347140002</v>
      </c>
      <c r="CB12" s="640">
        <f>+entero!CB29</f>
        <v>62034.553127090003</v>
      </c>
      <c r="CC12" s="640">
        <f>+entero!CC29</f>
        <v>60956.949763599987</v>
      </c>
      <c r="CD12" s="640">
        <f>+entero!CD29</f>
        <v>62132.629435919996</v>
      </c>
      <c r="CE12" s="640">
        <f>+entero!CE29</f>
        <v>62876.378961160008</v>
      </c>
      <c r="CF12" s="640">
        <f>+entero!CF29</f>
        <v>60897.805052679993</v>
      </c>
      <c r="CG12" s="640">
        <f>+entero!CG29</f>
        <v>60398.108558390006</v>
      </c>
      <c r="CH12" s="640">
        <f>+entero!CH29</f>
        <v>61281.818871090007</v>
      </c>
      <c r="CI12" s="640">
        <f>+entero!CI29</f>
        <v>61703.746218740009</v>
      </c>
      <c r="CJ12" s="640">
        <f>+entero!CJ29</f>
        <v>63153.478805814113</v>
      </c>
      <c r="CK12" s="640">
        <f>+entero!CK29</f>
        <v>64907.230130834112</v>
      </c>
      <c r="CL12" s="640">
        <f>+entero!CL29</f>
        <v>64273.700887394109</v>
      </c>
      <c r="CM12" s="648">
        <f>+entero!CM29</f>
        <v>64947.645861094104</v>
      </c>
      <c r="CN12" s="649">
        <f>+entero!CN29</f>
        <v>64759.661338174097</v>
      </c>
      <c r="CO12" s="649">
        <f>+entero!CO29</f>
        <v>65092.782562494125</v>
      </c>
      <c r="CP12" s="649">
        <f>+entero!CP29</f>
        <v>65195.341975494113</v>
      </c>
      <c r="CQ12" s="650">
        <f>+entero!CQ29</f>
        <v>64832.882420444119</v>
      </c>
      <c r="CR12" s="641">
        <f>+entero!CR29</f>
        <v>559.18153305001033</v>
      </c>
      <c r="CS12" s="547">
        <f>+entero!CS29</f>
        <v>0.87000052172143683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32"/>
      <c r="C13" s="17"/>
      <c r="D13" s="22" t="s">
        <v>70</v>
      </c>
      <c r="E13" s="640">
        <f>+entero!E30</f>
        <v>44349.982139060005</v>
      </c>
      <c r="F13" s="640">
        <f>+entero!F30</f>
        <v>43261.412291169996</v>
      </c>
      <c r="G13" s="640">
        <f>+entero!G30</f>
        <v>43038.593695120006</v>
      </c>
      <c r="H13" s="640">
        <f>+entero!H30</f>
        <v>42468.284877179991</v>
      </c>
      <c r="I13" s="640">
        <f>+entero!I30</f>
        <v>42454.249702779991</v>
      </c>
      <c r="J13" s="640">
        <f>+entero!J30</f>
        <v>42531.827381429997</v>
      </c>
      <c r="K13" s="640">
        <f>+entero!K30</f>
        <v>44368.910534569994</v>
      </c>
      <c r="L13" s="640">
        <f>+entero!L30</f>
        <v>44458.489392989999</v>
      </c>
      <c r="M13" s="640">
        <f>+entero!M30</f>
        <v>45409.233766800004</v>
      </c>
      <c r="N13" s="640">
        <f>+entero!N30</f>
        <v>47880.454098759998</v>
      </c>
      <c r="O13" s="640">
        <f>+entero!O30</f>
        <v>48972.902599990004</v>
      </c>
      <c r="P13" s="640">
        <f>+entero!P30</f>
        <v>49491.619455849999</v>
      </c>
      <c r="Q13" s="640">
        <f>+entero!Q30</f>
        <v>52334.546232460001</v>
      </c>
      <c r="R13" s="640">
        <f>+entero!R30</f>
        <v>52565.561574250001</v>
      </c>
      <c r="S13" s="640">
        <f>+entero!S30</f>
        <v>52985.080564960001</v>
      </c>
      <c r="T13" s="640">
        <f>+entero!T30</f>
        <v>53168.961842659999</v>
      </c>
      <c r="U13" s="640">
        <f>+entero!U30</f>
        <v>52653.923143260006</v>
      </c>
      <c r="V13" s="640">
        <f>+entero!V30</f>
        <v>53583.891153490003</v>
      </c>
      <c r="W13" s="640">
        <f>+entero!W30</f>
        <v>53175.173067739997</v>
      </c>
      <c r="X13" s="640">
        <f>+entero!X30</f>
        <v>53261.222453220005</v>
      </c>
      <c r="Y13" s="640">
        <f>+entero!Y30</f>
        <v>53399.874287899998</v>
      </c>
      <c r="Z13" s="640">
        <f>+entero!Z30</f>
        <v>53931.013560920001</v>
      </c>
      <c r="AA13" s="640">
        <f>+entero!AA30</f>
        <v>54857.240814149998</v>
      </c>
      <c r="AB13" s="640">
        <f>+entero!AB30</f>
        <v>56152.299735519999</v>
      </c>
      <c r="AC13" s="640">
        <f>+entero!AC30</f>
        <v>59795.511458582994</v>
      </c>
      <c r="AD13" s="640">
        <f>+entero!AD30</f>
        <v>58687.643064259493</v>
      </c>
      <c r="AE13" s="640">
        <f>+entero!AE30</f>
        <v>59235.820405369996</v>
      </c>
      <c r="AF13" s="640">
        <f>+entero!AF30</f>
        <v>59541.201579582506</v>
      </c>
      <c r="AG13" s="640">
        <f>+entero!AG30</f>
        <v>59122.959015164008</v>
      </c>
      <c r="AH13" s="640">
        <f>+entero!AH30</f>
        <v>59524.701501433003</v>
      </c>
      <c r="AI13" s="640">
        <f>+entero!AI30</f>
        <v>61813.096313685506</v>
      </c>
      <c r="AJ13" s="640">
        <f>+entero!AJ30</f>
        <v>62057.621591589996</v>
      </c>
      <c r="AK13" s="640">
        <f>+entero!AK30</f>
        <v>63418.020179719999</v>
      </c>
      <c r="AL13" s="640">
        <f>+entero!AL30</f>
        <v>64177.645165150003</v>
      </c>
      <c r="AM13" s="640">
        <f>+entero!AM30</f>
        <v>64705.949370800001</v>
      </c>
      <c r="AN13" s="640">
        <f>+entero!AN30</f>
        <v>66284.820864516994</v>
      </c>
      <c r="AO13" s="640">
        <f>+entero!AO30</f>
        <v>70469.611502287502</v>
      </c>
      <c r="AP13" s="640">
        <f>+entero!AP30</f>
        <v>68731.166633368004</v>
      </c>
      <c r="AQ13" s="640">
        <f>+entero!AQ30</f>
        <v>68818.232481838495</v>
      </c>
      <c r="AR13" s="640">
        <f>+entero!AR30</f>
        <v>69920.000598339015</v>
      </c>
      <c r="AS13" s="640">
        <f>+entero!AS30</f>
        <v>70198.776502709501</v>
      </c>
      <c r="AT13" s="640">
        <f>+entero!AT30</f>
        <v>71002.295431863589</v>
      </c>
      <c r="AU13" s="640">
        <f>+entero!AU30</f>
        <v>72379.4522285977</v>
      </c>
      <c r="AV13" s="640">
        <f>+entero!AV30</f>
        <v>71440.51667605179</v>
      </c>
      <c r="AW13" s="640">
        <f>+entero!AW30</f>
        <v>72515.670655115915</v>
      </c>
      <c r="AX13" s="640">
        <f>+entero!AX30</f>
        <v>73115.184479007949</v>
      </c>
      <c r="AY13" s="640">
        <f>+entero!AY30</f>
        <v>74134.415856130363</v>
      </c>
      <c r="AZ13" s="640">
        <f>+entero!AZ30</f>
        <v>75692.35479805278</v>
      </c>
      <c r="BA13" s="640">
        <f>+entero!BA30</f>
        <v>82646.059704255182</v>
      </c>
      <c r="BB13" s="640">
        <f>+entero!BB30</f>
        <v>80302.280598797588</v>
      </c>
      <c r="BC13" s="640">
        <f>+entero!BC30</f>
        <v>80368.737670523798</v>
      </c>
      <c r="BD13" s="640">
        <f>+entero!BD30</f>
        <v>80073.478577673028</v>
      </c>
      <c r="BE13" s="640">
        <f>+entero!BE30</f>
        <v>79646.26757356766</v>
      </c>
      <c r="BF13" s="640">
        <f>+entero!BF30</f>
        <v>79768.63938528228</v>
      </c>
      <c r="BG13" s="640">
        <f>+entero!BG30</f>
        <v>82165.819381306908</v>
      </c>
      <c r="BH13" s="640">
        <f>+entero!BH30</f>
        <v>82453.027439881509</v>
      </c>
      <c r="BI13" s="640">
        <f>+entero!BI30</f>
        <v>82983.282688866151</v>
      </c>
      <c r="BJ13" s="640">
        <f>+entero!BJ30</f>
        <v>83937.935079830757</v>
      </c>
      <c r="BK13" s="640">
        <f>+entero!BK30</f>
        <v>86151.983389465386</v>
      </c>
      <c r="BL13" s="640">
        <f>+entero!BL30</f>
        <v>86764.301130570006</v>
      </c>
      <c r="BM13" s="640">
        <f>+entero!BM30</f>
        <v>95835.928591749995</v>
      </c>
      <c r="BN13" s="640">
        <f>+entero!BN30</f>
        <v>93159.19932947999</v>
      </c>
      <c r="BO13" s="640">
        <f>+entero!BO30</f>
        <v>92215.998880779996</v>
      </c>
      <c r="BP13" s="640">
        <f>+entero!BP30</f>
        <v>92757.126277439995</v>
      </c>
      <c r="BQ13" s="640">
        <f>+entero!BQ30</f>
        <v>93653.09530115001</v>
      </c>
      <c r="BR13" s="640">
        <f>+entero!BR30</f>
        <v>93856.359839099998</v>
      </c>
      <c r="BS13" s="640">
        <f>+entero!BS30</f>
        <v>95094.069593120003</v>
      </c>
      <c r="BT13" s="640">
        <f>+entero!BT30</f>
        <v>93713.81704917</v>
      </c>
      <c r="BU13" s="640">
        <f>+entero!BU30</f>
        <v>93915.253035380025</v>
      </c>
      <c r="BV13" s="640">
        <f>+entero!BV30</f>
        <v>96547.50702425999</v>
      </c>
      <c r="BW13" s="640">
        <f>+entero!BW30</f>
        <v>98301.218581719993</v>
      </c>
      <c r="BX13" s="640">
        <f>+entero!BX30</f>
        <v>100279.60308080999</v>
      </c>
      <c r="BY13" s="640">
        <f>+entero!BY30</f>
        <v>109988.09195566</v>
      </c>
      <c r="BZ13" s="640">
        <f>+entero!BZ30</f>
        <v>106348.33333356</v>
      </c>
      <c r="CA13" s="640">
        <f>+entero!CA30</f>
        <v>105041.72511164001</v>
      </c>
      <c r="CB13" s="640">
        <f>+entero!CB30</f>
        <v>104226.59752160999</v>
      </c>
      <c r="CC13" s="640">
        <f>+entero!CC30</f>
        <v>104134.14216728999</v>
      </c>
      <c r="CD13" s="640">
        <f>+entero!CD30</f>
        <v>106147.68217032999</v>
      </c>
      <c r="CE13" s="640">
        <f>+entero!CE30</f>
        <v>108326.18642199002</v>
      </c>
      <c r="CF13" s="640">
        <f>+entero!CF30</f>
        <v>106235.83814370999</v>
      </c>
      <c r="CG13" s="640">
        <f>+entero!CG30</f>
        <v>107838.36113228</v>
      </c>
      <c r="CH13" s="640">
        <f>+entero!CH30</f>
        <v>110229.67866184002</v>
      </c>
      <c r="CI13" s="640">
        <f>+entero!CI30</f>
        <v>111510.14740497002</v>
      </c>
      <c r="CJ13" s="640">
        <f>+entero!CJ30</f>
        <v>113723.41656999457</v>
      </c>
      <c r="CK13" s="640">
        <f>+entero!CK30</f>
        <v>117916.4742355356</v>
      </c>
      <c r="CL13" s="640">
        <f>+entero!CL30</f>
        <v>117561.52873895095</v>
      </c>
      <c r="CM13" s="648">
        <f>+entero!CM30</f>
        <v>117641.75942527538</v>
      </c>
      <c r="CN13" s="649">
        <f>+entero!CN30</f>
        <v>117554.33873798537</v>
      </c>
      <c r="CO13" s="649">
        <f>+entero!CO30</f>
        <v>117940.7641992354</v>
      </c>
      <c r="CP13" s="649">
        <f>+entero!CP30</f>
        <v>118666.3485786954</v>
      </c>
      <c r="CQ13" s="650">
        <f>+entero!CQ30</f>
        <v>118703.21568404538</v>
      </c>
      <c r="CR13" s="641">
        <f>+entero!CR30</f>
        <v>1141.6869450944359</v>
      </c>
      <c r="CS13" s="547">
        <f>+entero!CS30</f>
        <v>0.97113992761150847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32"/>
      <c r="C14" s="17"/>
      <c r="D14" s="22" t="s">
        <v>71</v>
      </c>
      <c r="E14" s="640">
        <f>+entero!E31</f>
        <v>62632.814654025802</v>
      </c>
      <c r="F14" s="640">
        <f>+entero!F31</f>
        <v>62012.237911165794</v>
      </c>
      <c r="G14" s="640">
        <f>+entero!G31</f>
        <v>62282.866322195805</v>
      </c>
      <c r="H14" s="640">
        <f>+entero!H31</f>
        <v>62459.062038605793</v>
      </c>
      <c r="I14" s="640">
        <f>+entero!I31</f>
        <v>62838.257164735798</v>
      </c>
      <c r="J14" s="640">
        <f>+entero!J31</f>
        <v>63263.128496265803</v>
      </c>
      <c r="K14" s="640">
        <f>+entero!K31</f>
        <v>65756.119667185805</v>
      </c>
      <c r="L14" s="640">
        <f>+entero!L31</f>
        <v>65902.607378715809</v>
      </c>
      <c r="M14" s="640">
        <f>+entero!M31</f>
        <v>67017.5824336558</v>
      </c>
      <c r="N14" s="640">
        <f>+entero!N31</f>
        <v>69754.988887765794</v>
      </c>
      <c r="O14" s="640">
        <f>+entero!O31</f>
        <v>71234.697349585796</v>
      </c>
      <c r="P14" s="640">
        <f>+entero!P31</f>
        <v>71559.044249735802</v>
      </c>
      <c r="Q14" s="640">
        <f>+entero!Q31</f>
        <v>74984.549777865803</v>
      </c>
      <c r="R14" s="640">
        <f>+entero!R31</f>
        <v>75325.718585885799</v>
      </c>
      <c r="S14" s="640">
        <f>+entero!S31</f>
        <v>75739.925712085809</v>
      </c>
      <c r="T14" s="640">
        <f>+entero!T31</f>
        <v>75801.991178435797</v>
      </c>
      <c r="U14" s="640">
        <f>+entero!U31</f>
        <v>75489.958072085807</v>
      </c>
      <c r="V14" s="640">
        <f>+entero!V31</f>
        <v>76400.379196155802</v>
      </c>
      <c r="W14" s="640">
        <f>+entero!W31</f>
        <v>76245.808094325796</v>
      </c>
      <c r="X14" s="640">
        <f>+entero!X31</f>
        <v>76400.320739171701</v>
      </c>
      <c r="Y14" s="640">
        <f>+entero!Y31</f>
        <v>76739.858415041701</v>
      </c>
      <c r="Z14" s="640">
        <f>+entero!Z31</f>
        <v>77909.719554511699</v>
      </c>
      <c r="AA14" s="640">
        <f>+entero!AA31</f>
        <v>79031.253344311699</v>
      </c>
      <c r="AB14" s="640">
        <f>+entero!AB31</f>
        <v>80669.947129351698</v>
      </c>
      <c r="AC14" s="640">
        <f>+entero!AC31</f>
        <v>84382.319463853695</v>
      </c>
      <c r="AD14" s="640">
        <f>+entero!AD31</f>
        <v>82889.43923241469</v>
      </c>
      <c r="AE14" s="640">
        <f>+entero!AE31</f>
        <v>83427.637294941698</v>
      </c>
      <c r="AF14" s="640">
        <f>+entero!AF31</f>
        <v>83789.583412150692</v>
      </c>
      <c r="AG14" s="640">
        <f>+entero!AG31</f>
        <v>83340.470766056911</v>
      </c>
      <c r="AH14" s="640">
        <f>+entero!AH31</f>
        <v>83937.181505270404</v>
      </c>
      <c r="AI14" s="640">
        <f>+entero!AI31</f>
        <v>86598.8640859999</v>
      </c>
      <c r="AJ14" s="640">
        <f>+entero!AJ31</f>
        <v>87368.913462263197</v>
      </c>
      <c r="AK14" s="640">
        <f>+entero!AK31</f>
        <v>89307.969362839402</v>
      </c>
      <c r="AL14" s="640">
        <f>+entero!AL31</f>
        <v>90730.317390501703</v>
      </c>
      <c r="AM14" s="640">
        <f>+entero!AM31</f>
        <v>91773.681273110196</v>
      </c>
      <c r="AN14" s="640">
        <f>+entero!AN31</f>
        <v>94331.77645408368</v>
      </c>
      <c r="AO14" s="640">
        <f>+entero!AO31</f>
        <v>99315.127231664694</v>
      </c>
      <c r="AP14" s="640">
        <f>+entero!AP31</f>
        <v>98516.216726915707</v>
      </c>
      <c r="AQ14" s="640">
        <f>+entero!AQ31</f>
        <v>99348.577483866698</v>
      </c>
      <c r="AR14" s="640">
        <f>+entero!AR31</f>
        <v>101337.7884243177</v>
      </c>
      <c r="AS14" s="640">
        <f>+entero!AS31</f>
        <v>101809.0979670587</v>
      </c>
      <c r="AT14" s="640">
        <f>+entero!AT31</f>
        <v>103184.34992402291</v>
      </c>
      <c r="AU14" s="640">
        <f>+entero!AU31</f>
        <v>105188.5761322771</v>
      </c>
      <c r="AV14" s="640">
        <f>+entero!AV31</f>
        <v>105021.32788836132</v>
      </c>
      <c r="AW14" s="640">
        <f>+entero!AW31</f>
        <v>106556.10393981548</v>
      </c>
      <c r="AX14" s="640">
        <f>+entero!AX31</f>
        <v>107786.72568253259</v>
      </c>
      <c r="AY14" s="640">
        <f>+entero!AY31</f>
        <v>109403.85375722403</v>
      </c>
      <c r="AZ14" s="640">
        <f>+entero!AZ31</f>
        <v>111729.85505637575</v>
      </c>
      <c r="BA14" s="640">
        <f>+entero!BA31</f>
        <v>119366.65706839717</v>
      </c>
      <c r="BB14" s="640">
        <f>+entero!BB31</f>
        <v>117385.65405996857</v>
      </c>
      <c r="BC14" s="640">
        <f>+entero!BC31</f>
        <v>117905.2814847393</v>
      </c>
      <c r="BD14" s="640">
        <f>+entero!BD31</f>
        <v>118394.88136048344</v>
      </c>
      <c r="BE14" s="640">
        <f>+entero!BE31</f>
        <v>118422.17607169051</v>
      </c>
      <c r="BF14" s="640">
        <f>+entero!BF31</f>
        <v>119817.08459071757</v>
      </c>
      <c r="BG14" s="640">
        <f>+entero!BG31</f>
        <v>122491.17993263465</v>
      </c>
      <c r="BH14" s="640">
        <f>+entero!BH31</f>
        <v>122835.2922999617</v>
      </c>
      <c r="BI14" s="640">
        <f>+entero!BI31</f>
        <v>123829.69990555879</v>
      </c>
      <c r="BJ14" s="640">
        <f>+entero!BJ31</f>
        <v>125662.88104628585</v>
      </c>
      <c r="BK14" s="640">
        <f>+entero!BK31</f>
        <v>128211.99222190292</v>
      </c>
      <c r="BL14" s="640">
        <f>+entero!BL31</f>
        <v>128997.96135686</v>
      </c>
      <c r="BM14" s="640">
        <f>+entero!BM31</f>
        <v>138661.27142405001</v>
      </c>
      <c r="BN14" s="640">
        <f>+entero!BN31</f>
        <v>136049.80942356001</v>
      </c>
      <c r="BO14" s="640">
        <f>+entero!BO31</f>
        <v>135287.90724203998</v>
      </c>
      <c r="BP14" s="640">
        <f>+entero!BP31</f>
        <v>135897.95399149001</v>
      </c>
      <c r="BQ14" s="640">
        <f>+entero!BQ31</f>
        <v>136879.31941299999</v>
      </c>
      <c r="BR14" s="640">
        <f>+entero!BR31</f>
        <v>137284.39870665001</v>
      </c>
      <c r="BS14" s="640">
        <f>+entero!BS31</f>
        <v>139353.69191854002</v>
      </c>
      <c r="BT14" s="640">
        <f>+entero!BT31</f>
        <v>138720.03873366999</v>
      </c>
      <c r="BU14" s="640">
        <f>+entero!BU31</f>
        <v>139926.12404522</v>
      </c>
      <c r="BV14" s="640">
        <f>+entero!BV31</f>
        <v>143430.80620456999</v>
      </c>
      <c r="BW14" s="640">
        <f>+entero!BW31</f>
        <v>146199.40293012999</v>
      </c>
      <c r="BX14" s="640">
        <f>+entero!BX31</f>
        <v>149184.73693717999</v>
      </c>
      <c r="BY14" s="640">
        <f>+entero!BY31</f>
        <v>160278.86070871001</v>
      </c>
      <c r="BZ14" s="640">
        <f>+entero!BZ31</f>
        <v>157108.58009941003</v>
      </c>
      <c r="CA14" s="640">
        <f>+entero!CA31</f>
        <v>156544.24060175999</v>
      </c>
      <c r="CB14" s="640">
        <f>+entero!CB31</f>
        <v>155857.07016415001</v>
      </c>
      <c r="CC14" s="640">
        <f>+entero!CC31</f>
        <v>156170.02365478</v>
      </c>
      <c r="CD14" s="640">
        <f>+entero!CD31</f>
        <v>159847.41810125002</v>
      </c>
      <c r="CE14" s="640">
        <f>+entero!CE31</f>
        <v>163373.74353541003</v>
      </c>
      <c r="CF14" s="640">
        <f>+entero!CF31</f>
        <v>162722.93270303</v>
      </c>
      <c r="CG14" s="640">
        <f>+entero!CG31</f>
        <v>164574.99377840001</v>
      </c>
      <c r="CH14" s="640">
        <f>+entero!CH31</f>
        <v>167303.21830317003</v>
      </c>
      <c r="CI14" s="640">
        <f>+entero!CI31</f>
        <v>169747.82814012002</v>
      </c>
      <c r="CJ14" s="640">
        <f>+entero!CJ31</f>
        <v>171591.85865482211</v>
      </c>
      <c r="CK14" s="640">
        <f>+entero!CK31</f>
        <v>175851.62846229316</v>
      </c>
      <c r="CL14" s="640">
        <f>+entero!CL31</f>
        <v>175573.3817957885</v>
      </c>
      <c r="CM14" s="648">
        <f>+entero!CM31</f>
        <v>175867.16541020293</v>
      </c>
      <c r="CN14" s="649">
        <f>+entero!CN31</f>
        <v>175799.71632209292</v>
      </c>
      <c r="CO14" s="649">
        <f>+entero!CO31</f>
        <v>176203.98106404298</v>
      </c>
      <c r="CP14" s="649">
        <f>+entero!CP31</f>
        <v>176997.53682183294</v>
      </c>
      <c r="CQ14" s="650">
        <f>+entero!CQ31</f>
        <v>177203.63884149294</v>
      </c>
      <c r="CR14" s="641">
        <f>+entero!CR31</f>
        <v>1630.2570457044349</v>
      </c>
      <c r="CS14" s="547">
        <f>+entero!CS31</f>
        <v>0.92853314610104043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3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3"/>
      <c r="CN15" s="115"/>
      <c r="CO15" s="115"/>
      <c r="CP15" s="115"/>
      <c r="CQ15" s="354"/>
      <c r="CR15" s="12"/>
      <c r="CS15" s="547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32"/>
      <c r="C16" s="17"/>
      <c r="D16" s="22" t="s">
        <v>72</v>
      </c>
      <c r="E16" s="651">
        <f>+entero!E33</f>
        <v>84.687568656156287</v>
      </c>
      <c r="F16" s="651">
        <f>+entero!F33</f>
        <v>84.331973948542242</v>
      </c>
      <c r="G16" s="651">
        <f>+entero!G33</f>
        <v>83.249717358655815</v>
      </c>
      <c r="H16" s="651">
        <f>+entero!H33</f>
        <v>82.103227596010399</v>
      </c>
      <c r="I16" s="651">
        <f>+entero!I33</f>
        <v>81.663372572488598</v>
      </c>
      <c r="J16" s="651">
        <f>+entero!J33</f>
        <v>81.295185621186889</v>
      </c>
      <c r="K16" s="651">
        <f>+entero!K33</f>
        <v>81.272318063214655</v>
      </c>
      <c r="L16" s="651">
        <f>+entero!L33</f>
        <v>81.868035979462135</v>
      </c>
      <c r="M16" s="651">
        <f>+entero!M33</f>
        <v>80.90006424730835</v>
      </c>
      <c r="N16" s="651">
        <f>+entero!N33</f>
        <v>79.436936014041592</v>
      </c>
      <c r="O16" s="651">
        <f>+entero!O33</f>
        <v>80.520731842702673</v>
      </c>
      <c r="P16" s="651">
        <f>+entero!P33</f>
        <v>80.975934305906677</v>
      </c>
      <c r="Q16" s="651">
        <f>+entero!Q33</f>
        <v>82.250799393981566</v>
      </c>
      <c r="R16" s="651">
        <f>+entero!R33</f>
        <v>81.927568861316914</v>
      </c>
      <c r="S16" s="651">
        <f>+entero!S33</f>
        <v>81.638520444450052</v>
      </c>
      <c r="T16" s="651">
        <f>+entero!T33</f>
        <v>80.484475531185694</v>
      </c>
      <c r="U16" s="651">
        <f>+entero!U33</f>
        <v>79.769156322666589</v>
      </c>
      <c r="V16" s="651">
        <f>+entero!V33</f>
        <v>81.249998601911912</v>
      </c>
      <c r="W16" s="651">
        <f>+entero!W33</f>
        <v>81.129769485730009</v>
      </c>
      <c r="X16" s="651">
        <f>+entero!X33</f>
        <v>81.306301571162749</v>
      </c>
      <c r="Y16" s="651">
        <f>+entero!Y33</f>
        <v>81.579654775284524</v>
      </c>
      <c r="Z16" s="651">
        <f>+entero!Z33</f>
        <v>81.149994662775512</v>
      </c>
      <c r="AA16" s="651">
        <f>+entero!AA33</f>
        <v>81.624118510063852</v>
      </c>
      <c r="AB16" s="651">
        <f>+entero!AB33</f>
        <v>81.744332905222905</v>
      </c>
      <c r="AC16" s="651">
        <f>+entero!AC33</f>
        <v>85.62381544515199</v>
      </c>
      <c r="AD16" s="651">
        <f>+entero!AD33</f>
        <v>84.817638345669906</v>
      </c>
      <c r="AE16" s="651">
        <f>+entero!AE33</f>
        <v>84.625428248052856</v>
      </c>
      <c r="AF16" s="651">
        <f>+entero!AF33</f>
        <v>84.925337951448284</v>
      </c>
      <c r="AG16" s="651">
        <f>+entero!AG33</f>
        <v>83.893914683509877</v>
      </c>
      <c r="AH16" s="651">
        <f>+entero!AH33</f>
        <v>84.274123937736974</v>
      </c>
      <c r="AI16" s="651">
        <f>+entero!AI33</f>
        <v>84.361812454145436</v>
      </c>
      <c r="AJ16" s="651">
        <f>+entero!AJ33</f>
        <v>83.861764251433442</v>
      </c>
      <c r="AK16" s="651">
        <f>+entero!AK33</f>
        <v>84.517988940008408</v>
      </c>
      <c r="AL16" s="651">
        <f>+entero!AL33</f>
        <v>84.968779889232806</v>
      </c>
      <c r="AM16" s="651">
        <f>+entero!AM33</f>
        <v>85.189474855503789</v>
      </c>
      <c r="AN16" s="651">
        <f>+entero!AN33</f>
        <v>85.415316012984377</v>
      </c>
      <c r="AO16" s="651">
        <f>+entero!AO33</f>
        <v>86.62098488332181</v>
      </c>
      <c r="AP16" s="651">
        <f>+entero!AP33</f>
        <v>86.783710379024058</v>
      </c>
      <c r="AQ16" s="651">
        <f>+entero!AQ33</f>
        <v>86.467900858522512</v>
      </c>
      <c r="AR16" s="651">
        <f>+entero!AR33</f>
        <v>85.872953374260788</v>
      </c>
      <c r="AS16" s="651">
        <f>+entero!AS33</f>
        <v>84.789154954478647</v>
      </c>
      <c r="AT16" s="651">
        <f>+entero!AT33</f>
        <v>84.65173051388625</v>
      </c>
      <c r="AU16" s="651">
        <f>+entero!AU33</f>
        <v>85.34436010311039</v>
      </c>
      <c r="AV16" s="651">
        <f>+entero!AV33</f>
        <v>85.672437984144452</v>
      </c>
      <c r="AW16" s="651">
        <f>+entero!AW33</f>
        <v>85.492969489012111</v>
      </c>
      <c r="AX16" s="651">
        <f>+entero!AX33</f>
        <v>85.984420565185914</v>
      </c>
      <c r="AY16" s="651">
        <f>+entero!AY33</f>
        <v>85.292674154636046</v>
      </c>
      <c r="AZ16" s="651">
        <f>+entero!AZ33</f>
        <v>85.616655022470596</v>
      </c>
      <c r="BA16" s="651">
        <f>+entero!BA33</f>
        <v>86.860127475898196</v>
      </c>
      <c r="BB16" s="651">
        <f>+entero!BB33</f>
        <v>85.828860096733891</v>
      </c>
      <c r="BC16" s="651">
        <f>+entero!BC33</f>
        <v>85.135642156970718</v>
      </c>
      <c r="BD16" s="651">
        <f>+entero!BD33</f>
        <v>85.288071359377099</v>
      </c>
      <c r="BE16" s="651">
        <f>+entero!BE33</f>
        <v>84.869764562433176</v>
      </c>
      <c r="BF16" s="651">
        <f>+entero!BF33</f>
        <v>84.793779046720545</v>
      </c>
      <c r="BG16" s="651">
        <f>+entero!BG33</f>
        <v>85.59844510505566</v>
      </c>
      <c r="BH16" s="651">
        <f>+entero!BH33</f>
        <v>85.320160271052998</v>
      </c>
      <c r="BI16" s="651">
        <f>+entero!BI33</f>
        <v>85.884546502499717</v>
      </c>
      <c r="BJ16" s="651">
        <f>+entero!BJ33</f>
        <v>85.225451256538946</v>
      </c>
      <c r="BK16" s="651">
        <f>+entero!BK33</f>
        <v>85.182964786824527</v>
      </c>
      <c r="BL16" s="651">
        <f>+entero!BL33</f>
        <v>85.334321880549723</v>
      </c>
      <c r="BM16" s="651">
        <f>+entero!BM33</f>
        <v>87.143727181908147</v>
      </c>
      <c r="BN16" s="651">
        <f>+entero!BN33</f>
        <v>86.764335043762372</v>
      </c>
      <c r="BO16" s="651">
        <f>+entero!BO33</f>
        <v>87.028208216336594</v>
      </c>
      <c r="BP16" s="651">
        <f>+entero!BP33</f>
        <v>86.580852319747365</v>
      </c>
      <c r="BQ16" s="651">
        <f>+entero!BQ33</f>
        <v>86.286169608291175</v>
      </c>
      <c r="BR16" s="651">
        <f>+entero!BR33</f>
        <v>85.853321058948538</v>
      </c>
      <c r="BS16" s="651">
        <f>+entero!BS33</f>
        <v>86.248134971333343</v>
      </c>
      <c r="BT16" s="651">
        <f>+entero!BT33</f>
        <v>86.503620026125034</v>
      </c>
      <c r="BU16" s="651">
        <f>+entero!BU33</f>
        <v>86.899514816094452</v>
      </c>
      <c r="BV16" s="651">
        <f>+entero!BV33</f>
        <v>87.492916553420443</v>
      </c>
      <c r="BW16" s="651">
        <f>+entero!BW33</f>
        <v>87.076823300589922</v>
      </c>
      <c r="BX16" s="651">
        <f>+entero!BX33</f>
        <v>87.429051186936434</v>
      </c>
      <c r="BY16" s="651">
        <f>+entero!BY33</f>
        <v>88.203445218054142</v>
      </c>
      <c r="BZ16" s="651">
        <f>+entero!BZ33</f>
        <v>87.698614095670138</v>
      </c>
      <c r="CA16" s="651">
        <f>+entero!CA33</f>
        <v>87.132964639105055</v>
      </c>
      <c r="CB16" s="651">
        <f>+entero!CB33</f>
        <v>86.592915896893658</v>
      </c>
      <c r="CC16" s="651">
        <f>+entero!CC33</f>
        <v>86.168552453661903</v>
      </c>
      <c r="CD16" s="651">
        <f>+entero!CD33</f>
        <v>85.760026663405625</v>
      </c>
      <c r="CE16" s="651">
        <f>+entero!CE33</f>
        <v>86.291797638196911</v>
      </c>
      <c r="CF16" s="651">
        <f>+entero!CF33</f>
        <v>85.622912671998364</v>
      </c>
      <c r="CG16" s="651">
        <f>+entero!CG33</f>
        <v>86.114501579644241</v>
      </c>
      <c r="CH16" s="651">
        <f>+entero!CH33</f>
        <v>85.979616989218826</v>
      </c>
      <c r="CI16" s="651">
        <f>+entero!CI33</f>
        <v>87.072952253233737</v>
      </c>
      <c r="CJ16" s="651">
        <f>+entero!CJ33</f>
        <v>87.292332011896207</v>
      </c>
      <c r="CK16" s="651">
        <f>+entero!CK33</f>
        <v>87.567595736631304</v>
      </c>
      <c r="CL16" s="651">
        <f>+entero!CL33</f>
        <v>87.543941482354342</v>
      </c>
      <c r="CM16" s="82">
        <f>+entero!CM33</f>
        <v>87.620961389523544</v>
      </c>
      <c r="CN16" s="605">
        <f>+entero!CN33</f>
        <v>87.64627956049172</v>
      </c>
      <c r="CO16" s="605">
        <f>+entero!CO33</f>
        <v>86.5792983626054</v>
      </c>
      <c r="CP16" s="605">
        <f>+entero!CP33</f>
        <v>86.680710700859009</v>
      </c>
      <c r="CQ16" s="652">
        <f>+entero!CQ33</f>
        <v>86.715051489081475</v>
      </c>
      <c r="CR16" s="95"/>
      <c r="CS16" s="547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32"/>
      <c r="C17" s="17"/>
      <c r="D17" s="22" t="s">
        <v>73</v>
      </c>
      <c r="E17" s="651">
        <f>+entero!E34</f>
        <v>73.669928665821331</v>
      </c>
      <c r="F17" s="651">
        <f>+entero!F34</f>
        <v>72.638456988386352</v>
      </c>
      <c r="G17" s="651">
        <f>+entero!G34</f>
        <v>71.802722371860327</v>
      </c>
      <c r="H17" s="651">
        <f>+entero!H34</f>
        <v>70.306627157396647</v>
      </c>
      <c r="I17" s="651">
        <f>+entero!I34</f>
        <v>69.683255699729884</v>
      </c>
      <c r="J17" s="651">
        <f>+entero!J34</f>
        <v>68.901883119263957</v>
      </c>
      <c r="K17" s="651">
        <f>+entero!K34</f>
        <v>69.118470186383661</v>
      </c>
      <c r="L17" s="651">
        <f>+entero!L34</f>
        <v>69.227597793128908</v>
      </c>
      <c r="M17" s="651">
        <f>+entero!M34</f>
        <v>68.448876821469355</v>
      </c>
      <c r="N17" s="651">
        <f>+entero!N34</f>
        <v>68.030329095236326</v>
      </c>
      <c r="O17" s="651">
        <f>+entero!O34</f>
        <v>68.445696584434927</v>
      </c>
      <c r="P17" s="651">
        <f>+entero!P34</f>
        <v>68.580572438508142</v>
      </c>
      <c r="Q17" s="651">
        <f>+entero!Q34</f>
        <v>70.027675132566685</v>
      </c>
      <c r="R17" s="651">
        <f>+entero!R34</f>
        <v>69.888354030476592</v>
      </c>
      <c r="S17" s="651">
        <f>+entero!S34</f>
        <v>69.300063805834313</v>
      </c>
      <c r="T17" s="651">
        <f>+entero!T34</f>
        <v>68.486979081606691</v>
      </c>
      <c r="U17" s="651">
        <f>+entero!U34</f>
        <v>67.909697478500448</v>
      </c>
      <c r="V17" s="651">
        <f>+entero!V34</f>
        <v>69.074312966741871</v>
      </c>
      <c r="W17" s="651">
        <f>+entero!W34</f>
        <v>69.065496355310458</v>
      </c>
      <c r="X17" s="651">
        <f>+entero!X34</f>
        <v>69.263524363248465</v>
      </c>
      <c r="Y17" s="651">
        <f>+entero!Y34</f>
        <v>69.297327798644233</v>
      </c>
      <c r="Z17" s="651">
        <f>+entero!Z34</f>
        <v>69.002398062227655</v>
      </c>
      <c r="AA17" s="651">
        <f>+entero!AA34</f>
        <v>69.279211667235359</v>
      </c>
      <c r="AB17" s="651">
        <f>+entero!AB34</f>
        <v>70.541757623496864</v>
      </c>
      <c r="AC17" s="651">
        <f>+entero!AC34</f>
        <v>76.688163385785117</v>
      </c>
      <c r="AD17" s="651">
        <f>+entero!AD34</f>
        <v>75.799729699184667</v>
      </c>
      <c r="AE17" s="651">
        <f>+entero!AE34</f>
        <v>75.66820721757847</v>
      </c>
      <c r="AF17" s="651">
        <f>+entero!AF34</f>
        <v>75.726016970299696</v>
      </c>
      <c r="AG17" s="651">
        <f>+entero!AG34</f>
        <v>74.914234966270897</v>
      </c>
      <c r="AH17" s="651">
        <f>+entero!AH34</f>
        <v>74.983084735644539</v>
      </c>
      <c r="AI17" s="651">
        <f>+entero!AI34</f>
        <v>75.543147554775601</v>
      </c>
      <c r="AJ17" s="651">
        <f>+entero!AJ34</f>
        <v>75.17390043294975</v>
      </c>
      <c r="AK17" s="651">
        <f>+entero!AK34</f>
        <v>76.240789956414673</v>
      </c>
      <c r="AL17" s="651">
        <f>+entero!AL34</f>
        <v>76.788542118766927</v>
      </c>
      <c r="AM17" s="651">
        <f>+entero!AM34</f>
        <v>76.964433360102461</v>
      </c>
      <c r="AN17" s="651">
        <f>+entero!AN34</f>
        <v>77.298101648239779</v>
      </c>
      <c r="AO17" s="651">
        <f>+entero!AO34</f>
        <v>78.549716506310205</v>
      </c>
      <c r="AP17" s="651">
        <f>+entero!AP34</f>
        <v>78.22988228038929</v>
      </c>
      <c r="AQ17" s="651">
        <f>+entero!AQ34</f>
        <v>78.058029793420687</v>
      </c>
      <c r="AR17" s="651">
        <f>+entero!AR34</f>
        <v>77.832477951206982</v>
      </c>
      <c r="AS17" s="651">
        <f>+entero!AS34</f>
        <v>77.243829840766637</v>
      </c>
      <c r="AT17" s="651">
        <f>+entero!AT34</f>
        <v>77.282974347994482</v>
      </c>
      <c r="AU17" s="651">
        <f>+entero!AU34</f>
        <v>78.025012783783467</v>
      </c>
      <c r="AV17" s="651">
        <f>+entero!AV34</f>
        <v>78.151557966017776</v>
      </c>
      <c r="AW17" s="651">
        <f>+entero!AW34</f>
        <v>78.341871893562498</v>
      </c>
      <c r="AX17" s="651">
        <f>+entero!AX34</f>
        <v>78.565345852497686</v>
      </c>
      <c r="AY17" s="651">
        <f>+entero!AY34</f>
        <v>78.299023883994678</v>
      </c>
      <c r="AZ17" s="651">
        <f>+entero!AZ34</f>
        <v>78.988611007867149</v>
      </c>
      <c r="BA17" s="651">
        <f>+entero!BA34</f>
        <v>80.529430892165152</v>
      </c>
      <c r="BB17" s="651">
        <f>+entero!BB34</f>
        <v>79.606796220592088</v>
      </c>
      <c r="BC17" s="651">
        <f>+entero!BC34</f>
        <v>79.165987818110978</v>
      </c>
      <c r="BD17" s="651">
        <f>+entero!BD34</f>
        <v>79.130304278513691</v>
      </c>
      <c r="BE17" s="651">
        <f>+entero!BE34</f>
        <v>78.825891469064928</v>
      </c>
      <c r="BF17" s="651">
        <f>+entero!BF34</f>
        <v>78.644536345413144</v>
      </c>
      <c r="BG17" s="651">
        <f>+entero!BG34</f>
        <v>79.384442273982387</v>
      </c>
      <c r="BH17" s="651">
        <f>+entero!BH34</f>
        <v>79.372960854426339</v>
      </c>
      <c r="BI17" s="651">
        <f>+entero!BI34</f>
        <v>79.89618144768869</v>
      </c>
      <c r="BJ17" s="651">
        <f>+entero!BJ34</f>
        <v>79.519359857962186</v>
      </c>
      <c r="BK17" s="651">
        <f>+entero!BK34</f>
        <v>79.711980426499395</v>
      </c>
      <c r="BL17" s="651">
        <f>+entero!BL34</f>
        <v>79.813267286677956</v>
      </c>
      <c r="BM17" s="651">
        <f>+entero!BM34</f>
        <v>81.772004122477085</v>
      </c>
      <c r="BN17" s="651">
        <f>+entero!BN34</f>
        <v>81.331805555582321</v>
      </c>
      <c r="BO17" s="651">
        <f>+entero!BO34</f>
        <v>81.27908640076754</v>
      </c>
      <c r="BP17" s="651">
        <f>+entero!BP34</f>
        <v>81.018809356912811</v>
      </c>
      <c r="BQ17" s="651">
        <f>+entero!BQ34</f>
        <v>81.005965270427566</v>
      </c>
      <c r="BR17" s="651">
        <f>+entero!BR34</f>
        <v>80.629591712573358</v>
      </c>
      <c r="BS17" s="651">
        <f>+entero!BS34</f>
        <v>80.933068495558629</v>
      </c>
      <c r="BT17" s="651">
        <f>+entero!BT34</f>
        <v>80.881584667743226</v>
      </c>
      <c r="BU17" s="651">
        <f>+entero!BU34</f>
        <v>81.27072973795471</v>
      </c>
      <c r="BV17" s="651">
        <f>+entero!BV34</f>
        <v>81.903012564586675</v>
      </c>
      <c r="BW17" s="651">
        <f>+entero!BW34</f>
        <v>81.920860682059043</v>
      </c>
      <c r="BX17" s="651">
        <f>+entero!BX34</f>
        <v>82.238070746653648</v>
      </c>
      <c r="BY17" s="651">
        <f>+entero!BY34</f>
        <v>83.442450853385225</v>
      </c>
      <c r="BZ17" s="651">
        <f>+entero!BZ34</f>
        <v>82.726479779714111</v>
      </c>
      <c r="CA17" s="651">
        <f>+entero!CA34</f>
        <v>82.365601639783463</v>
      </c>
      <c r="CB17" s="651">
        <f>+entero!CB34</f>
        <v>81.809200985689912</v>
      </c>
      <c r="CC17" s="651">
        <f>+entero!CC34</f>
        <v>81.569298124319985</v>
      </c>
      <c r="CD17" s="651">
        <f>+entero!CD34</f>
        <v>81.419929497921046</v>
      </c>
      <c r="CE17" s="651">
        <f>+entero!CE34</f>
        <v>81.923887376399819</v>
      </c>
      <c r="CF17" s="651">
        <f>+entero!CF34</f>
        <v>81.449728655897275</v>
      </c>
      <c r="CG17" s="651">
        <f>+entero!CG34</f>
        <v>81.851234972383509</v>
      </c>
      <c r="CH17" s="651">
        <f>+entero!CH34</f>
        <v>81.981501846638452</v>
      </c>
      <c r="CI17" s="651">
        <f>+entero!CI34</f>
        <v>82.825524464523809</v>
      </c>
      <c r="CJ17" s="651">
        <f>+entero!CJ34</f>
        <v>83.148498474244661</v>
      </c>
      <c r="CK17" s="651">
        <f>+entero!CK34</f>
        <v>83.733293649817028</v>
      </c>
      <c r="CL17" s="651">
        <f>+entero!CL34</f>
        <v>83.718849979472864</v>
      </c>
      <c r="CM17" s="82">
        <f>+entero!CM34</f>
        <v>83.710820111615419</v>
      </c>
      <c r="CN17" s="605">
        <f>+entero!CN34</f>
        <v>83.788855155368353</v>
      </c>
      <c r="CO17" s="605">
        <f>+entero!CO34</f>
        <v>83.209163681201488</v>
      </c>
      <c r="CP17" s="605">
        <f>+entero!CP34</f>
        <v>83.328364374543867</v>
      </c>
      <c r="CQ17" s="652">
        <f>+entero!CQ34</f>
        <v>83.369955898863651</v>
      </c>
      <c r="CR17" s="95"/>
      <c r="CS17" s="547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32"/>
      <c r="C18" s="17"/>
      <c r="D18" s="96" t="s">
        <v>74</v>
      </c>
      <c r="E18" s="653">
        <f>+entero!E35</f>
        <v>60.273576235717684</v>
      </c>
      <c r="F18" s="653">
        <f>+entero!F35</f>
        <v>59.003816889426844</v>
      </c>
      <c r="G18" s="653">
        <f>+entero!G35</f>
        <v>58.113195449165303</v>
      </c>
      <c r="H18" s="653">
        <f>+entero!H35</f>
        <v>56.732519402305414</v>
      </c>
      <c r="I18" s="653">
        <f>+entero!I35</f>
        <v>56.042252284811688</v>
      </c>
      <c r="J18" s="653">
        <f>+entero!J35</f>
        <v>55.239901421683193</v>
      </c>
      <c r="K18" s="653">
        <f>+entero!K35</f>
        <v>55.833681285608726</v>
      </c>
      <c r="L18" s="653">
        <f>+entero!L35</f>
        <v>55.80621867180917</v>
      </c>
      <c r="M18" s="653">
        <f>+entero!M35</f>
        <v>55.534033126282367</v>
      </c>
      <c r="N18" s="653">
        <f>+entero!N35</f>
        <v>56.046024180998444</v>
      </c>
      <c r="O18" s="653">
        <f>+entero!O35</f>
        <v>57.061137116288108</v>
      </c>
      <c r="P18" s="653">
        <f>+entero!P35</f>
        <v>57.751854317328423</v>
      </c>
      <c r="Q18" s="653">
        <f>+entero!Q35</f>
        <v>59.760006321845523</v>
      </c>
      <c r="R18" s="653">
        <f>+entero!R35</f>
        <v>59.856096711048458</v>
      </c>
      <c r="S18" s="653">
        <f>+entero!S35</f>
        <v>59.692379055945779</v>
      </c>
      <c r="T18" s="653">
        <f>+entero!T35</f>
        <v>59.387757288566434</v>
      </c>
      <c r="U18" s="653">
        <f>+entero!U35</f>
        <v>59.068052132404581</v>
      </c>
      <c r="V18" s="653">
        <f>+entero!V35</f>
        <v>60.112243779597407</v>
      </c>
      <c r="W18" s="653">
        <f>+entero!W35</f>
        <v>60.146838598819784</v>
      </c>
      <c r="X18" s="653">
        <f>+entero!X35</f>
        <v>60.47093279713485</v>
      </c>
      <c r="Y18" s="653">
        <f>+entero!Y35</f>
        <v>60.803096908391176</v>
      </c>
      <c r="Z18" s="653">
        <f>+entero!Z35</f>
        <v>61.085856105438886</v>
      </c>
      <c r="AA18" s="653">
        <f>+entero!AA35</f>
        <v>61.500583424061738</v>
      </c>
      <c r="AB18" s="653">
        <f>+entero!AB35</f>
        <v>62.99745827060196</v>
      </c>
      <c r="AC18" s="653">
        <f>+entero!AC35</f>
        <v>68.088230250139517</v>
      </c>
      <c r="AD18" s="653">
        <f>+entero!AD35</f>
        <v>67.798041929084462</v>
      </c>
      <c r="AE18" s="653">
        <f>+entero!AE35</f>
        <v>68.015039925485695</v>
      </c>
      <c r="AF18" s="653">
        <f>+entero!AF35</f>
        <v>68.389057435262004</v>
      </c>
      <c r="AG18" s="653">
        <f>+entero!AG35</f>
        <v>68.006842337210131</v>
      </c>
      <c r="AH18" s="653">
        <f>+entero!AH35</f>
        <v>68.320583847575008</v>
      </c>
      <c r="AI18" s="653">
        <f>+entero!AI35</f>
        <v>69.206052234518182</v>
      </c>
      <c r="AJ18" s="653">
        <f>+entero!AJ35</f>
        <v>69.368300927787857</v>
      </c>
      <c r="AK18" s="653">
        <f>+entero!AK35</f>
        <v>70.510700983551516</v>
      </c>
      <c r="AL18" s="653">
        <f>+entero!AL35</f>
        <v>71.438450074271898</v>
      </c>
      <c r="AM18" s="653">
        <f>+entero!AM35</f>
        <v>71.901239981003798</v>
      </c>
      <c r="AN18" s="653">
        <f>+entero!AN35</f>
        <v>72.458132706913574</v>
      </c>
      <c r="AO18" s="653">
        <f>+entero!AO35</f>
        <v>73.79118997100953</v>
      </c>
      <c r="AP18" s="653">
        <f>+entero!AP35</f>
        <v>73.855744510667137</v>
      </c>
      <c r="AQ18" s="653">
        <f>+entero!AQ35</f>
        <v>74.1451043958496</v>
      </c>
      <c r="AR18" s="653">
        <f>+entero!AR35</f>
        <v>74.527636455069526</v>
      </c>
      <c r="AS18" s="653">
        <f>+entero!AS35</f>
        <v>74.565441666406201</v>
      </c>
      <c r="AT18" s="653">
        <f>+entero!AT35</f>
        <v>75.119682879834926</v>
      </c>
      <c r="AU18" s="653">
        <f>+entero!AU35</f>
        <v>75.996207041878122</v>
      </c>
      <c r="AV18" s="653">
        <f>+entero!AV35</f>
        <v>76.381681131649856</v>
      </c>
      <c r="AW18" s="653">
        <f>+entero!AW35</f>
        <v>76.843705591295191</v>
      </c>
      <c r="AX18" s="653">
        <f>+entero!AX35</f>
        <v>77.278841514277261</v>
      </c>
      <c r="AY18" s="653">
        <f>+entero!AY35</f>
        <v>77.389274325543511</v>
      </c>
      <c r="AZ18" s="653">
        <f>+entero!AZ35</f>
        <v>78.149688307881917</v>
      </c>
      <c r="BA18" s="653">
        <f>+entero!BA35</f>
        <v>79.51026499272281</v>
      </c>
      <c r="BB18" s="653">
        <f>+entero!BB35</f>
        <v>79.012493047000419</v>
      </c>
      <c r="BC18" s="653">
        <f>+entero!BC35</f>
        <v>78.943838202376625</v>
      </c>
      <c r="BD18" s="653">
        <f>+entero!BD35</f>
        <v>79.17584432189399</v>
      </c>
      <c r="BE18" s="653">
        <f>+entero!BE35</f>
        <v>79.242850151247751</v>
      </c>
      <c r="BF18" s="653">
        <f>+entero!BF35</f>
        <v>79.398645333226312</v>
      </c>
      <c r="BG18" s="653">
        <f>+entero!BG35</f>
        <v>80.149569282651782</v>
      </c>
      <c r="BH18" s="653">
        <f>+entero!BH35</f>
        <v>80.403582103084645</v>
      </c>
      <c r="BI18" s="653">
        <f>+entero!BI35</f>
        <v>81.057720562922029</v>
      </c>
      <c r="BJ18" s="653">
        <f>+entero!BJ35</f>
        <v>80.973807231566212</v>
      </c>
      <c r="BK18" s="653">
        <f>+entero!BK35</f>
        <v>81.203623633035605</v>
      </c>
      <c r="BL18" s="653">
        <f>+entero!BL35</f>
        <v>81.404792892849557</v>
      </c>
      <c r="BM18" s="653">
        <f>+entero!BM35</f>
        <v>82.811047055828411</v>
      </c>
      <c r="BN18" s="653">
        <f>+entero!BN35</f>
        <v>82.578423286805801</v>
      </c>
      <c r="BO18" s="653">
        <f>+entero!BO35</f>
        <v>82.629300058484944</v>
      </c>
      <c r="BP18" s="653">
        <f>+entero!BP35</f>
        <v>82.495226635575634</v>
      </c>
      <c r="BQ18" s="653">
        <f>+entero!BQ35</f>
        <v>82.521770135965596</v>
      </c>
      <c r="BR18" s="653">
        <f>+entero!BR35</f>
        <v>82.437970508558493</v>
      </c>
      <c r="BS18" s="653">
        <f>+entero!BS35</f>
        <v>82.860840720363086</v>
      </c>
      <c r="BT18" s="653">
        <f>+entero!BT35</f>
        <v>83.021177659442088</v>
      </c>
      <c r="BU18" s="653">
        <f>+entero!BU35</f>
        <v>83.427521905848039</v>
      </c>
      <c r="BV18" s="653">
        <f>+entero!BV35</f>
        <v>83.940657653654654</v>
      </c>
      <c r="BW18" s="653">
        <f>+entero!BW35</f>
        <v>84.123377096602567</v>
      </c>
      <c r="BX18" s="653">
        <f>+entero!BX35</f>
        <v>84.363824078603528</v>
      </c>
      <c r="BY18" s="653">
        <f>+entero!BY35</f>
        <v>85.213845190488897</v>
      </c>
      <c r="BZ18" s="653">
        <f>+entero!BZ35</f>
        <v>84.916030206714154</v>
      </c>
      <c r="CA18" s="653">
        <f>+entero!CA35</f>
        <v>84.697324158212353</v>
      </c>
      <c r="CB18" s="653">
        <f>+entero!CB35</f>
        <v>84.392246278745134</v>
      </c>
      <c r="CC18" s="653">
        <f>+entero!CC35</f>
        <v>84.281418496161791</v>
      </c>
      <c r="CD18" s="653">
        <f>+entero!CD35</f>
        <v>84.396438324483057</v>
      </c>
      <c r="CE18" s="653">
        <f>+entero!CE35</f>
        <v>84.79873281647167</v>
      </c>
      <c r="CF18" s="653">
        <f>+entero!CF35</f>
        <v>84.625509020023841</v>
      </c>
      <c r="CG18" s="653">
        <f>+entero!CG35</f>
        <v>84.964700584848131</v>
      </c>
      <c r="CH18" s="653">
        <f>+entero!CH35</f>
        <v>85.067387163049787</v>
      </c>
      <c r="CI18" s="653">
        <f>+entero!CI35</f>
        <v>85.702308389915828</v>
      </c>
      <c r="CJ18" s="653">
        <f>+entero!CJ35</f>
        <v>85.80721297212456</v>
      </c>
      <c r="CK18" s="653">
        <f>+entero!CK35</f>
        <v>86.154208139066057</v>
      </c>
      <c r="CL18" s="653">
        <f>+entero!CL35</f>
        <v>86.159946978577324</v>
      </c>
      <c r="CM18" s="90">
        <f>+entero!CM35</f>
        <v>86.169589475153444</v>
      </c>
      <c r="CN18" s="654">
        <f>+entero!CN35</f>
        <v>86.217464565022738</v>
      </c>
      <c r="CO18" s="654">
        <f>+entero!CO35</f>
        <v>85.83468783407902</v>
      </c>
      <c r="CP18" s="654">
        <f>+entero!CP35</f>
        <v>85.913669192606235</v>
      </c>
      <c r="CQ18" s="655">
        <f>+entero!CQ35</f>
        <v>85.954494431034163</v>
      </c>
      <c r="CR18" s="97"/>
      <c r="CS18" s="548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55"/>
      <c r="CL30" s="55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56"/>
      <c r="CL31" s="56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54"/>
      <c r="CL32" s="54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K3:CK4"/>
    <mergeCell ref="AW3:AW4"/>
    <mergeCell ref="BY3:BY4"/>
    <mergeCell ref="BZ3:BZ4"/>
    <mergeCell ref="CA3:CA4"/>
    <mergeCell ref="CB3:CB4"/>
    <mergeCell ref="CC3:CC4"/>
    <mergeCell ref="BR3:BR4"/>
    <mergeCell ref="BQ3:BQ4"/>
    <mergeCell ref="CM3:CQ3"/>
    <mergeCell ref="CL3:CL4"/>
    <mergeCell ref="CD3:CD4"/>
    <mergeCell ref="CE3:CE4"/>
    <mergeCell ref="CH3:CH4"/>
    <mergeCell ref="CF3:CF4"/>
    <mergeCell ref="CI3:CI4"/>
    <mergeCell ref="CJ3:CJ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D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1" sqref="CM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0" width="9.71093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338"/>
      <c r="CN5" s="33"/>
      <c r="CO5" s="33"/>
      <c r="CP5" s="33"/>
      <c r="CQ5" s="339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56">
        <f>+entero!E37</f>
        <v>3055.9739694734585</v>
      </c>
      <c r="F6" s="656">
        <f>+entero!F37</f>
        <v>3131.6850622955526</v>
      </c>
      <c r="G6" s="656">
        <f>+entero!G37</f>
        <v>3124.7326695437587</v>
      </c>
      <c r="H6" s="656">
        <f>+entero!H37</f>
        <v>3240.778009494979</v>
      </c>
      <c r="I6" s="656">
        <f>+entero!I37</f>
        <v>3292.0509170903879</v>
      </c>
      <c r="J6" s="656">
        <f>+entero!J37</f>
        <v>3224.7263609383072</v>
      </c>
      <c r="K6" s="656">
        <f>+entero!K37</f>
        <v>3157.0921734146341</v>
      </c>
      <c r="L6" s="656">
        <f>+entero!L37</f>
        <v>2989.8134951391676</v>
      </c>
      <c r="M6" s="656">
        <f>+entero!M37</f>
        <v>2947.7451208364419</v>
      </c>
      <c r="N6" s="656">
        <f>+entero!N37</f>
        <v>2818.5073573213776</v>
      </c>
      <c r="O6" s="656">
        <f>+entero!O37</f>
        <v>2752.319402159254</v>
      </c>
      <c r="P6" s="656">
        <f>+entero!P37</f>
        <v>2703.6891232424682</v>
      </c>
      <c r="Q6" s="656">
        <f>+entero!Q37</f>
        <v>2652.57111080917</v>
      </c>
      <c r="R6" s="656">
        <f>+entero!R37</f>
        <v>2410.3687225968433</v>
      </c>
      <c r="S6" s="656">
        <f>+entero!S37</f>
        <v>2348.7763069081702</v>
      </c>
      <c r="T6" s="656">
        <f>+entero!T37</f>
        <v>2269.4563817794801</v>
      </c>
      <c r="U6" s="656">
        <f>+entero!U37</f>
        <v>2245.220744883788</v>
      </c>
      <c r="V6" s="656">
        <f>+entero!V37</f>
        <v>2247.0461317934005</v>
      </c>
      <c r="W6" s="656">
        <f>+entero!W37</f>
        <v>2251.9987356169304</v>
      </c>
      <c r="X6" s="656">
        <f>+entero!X37</f>
        <v>2251.819633190818</v>
      </c>
      <c r="Y6" s="656">
        <f>+entero!Y37</f>
        <v>2260.8467131922525</v>
      </c>
      <c r="Z6" s="656">
        <f>+entero!Z37</f>
        <v>2293.2477557317079</v>
      </c>
      <c r="AA6" s="656">
        <f>+entero!AA37</f>
        <v>2392.9833212137737</v>
      </c>
      <c r="AB6" s="656">
        <f>+entero!AB37</f>
        <v>2441.5409592327587</v>
      </c>
      <c r="AC6" s="656">
        <f>+entero!AC37</f>
        <v>2532.5465200634007</v>
      </c>
      <c r="AD6" s="656">
        <f>+entero!AD37</f>
        <v>2564.17155329971</v>
      </c>
      <c r="AE6" s="656">
        <f>+entero!AE37</f>
        <v>2662.9810700317921</v>
      </c>
      <c r="AF6" s="656">
        <f>+entero!AF37</f>
        <v>2727.9278297956525</v>
      </c>
      <c r="AG6" s="656">
        <f>+entero!AG37</f>
        <v>2923.8761090537014</v>
      </c>
      <c r="AH6" s="656">
        <f>+entero!AH37</f>
        <v>2887.5086511973877</v>
      </c>
      <c r="AI6" s="656">
        <f>+entero!AI37</f>
        <v>2836.8003074273261</v>
      </c>
      <c r="AJ6" s="656">
        <f>+entero!AJ37</f>
        <v>2766.3669740451242</v>
      </c>
      <c r="AK6" s="656">
        <f>+entero!AK37</f>
        <v>2721.324852946143</v>
      </c>
      <c r="AL6" s="656">
        <f>+entero!AL37</f>
        <v>2625.8080586550223</v>
      </c>
      <c r="AM6" s="656">
        <f>+entero!AM37</f>
        <v>2616.3612797903934</v>
      </c>
      <c r="AN6" s="656">
        <f>+entero!AN37</f>
        <v>2710.8446474577263</v>
      </c>
      <c r="AO6" s="656">
        <f>+entero!AO37</f>
        <v>2685.480126682216</v>
      </c>
      <c r="AP6" s="656">
        <f>+entero!AP37</f>
        <v>2692.0461901166182</v>
      </c>
      <c r="AQ6" s="656">
        <f>+entero!AQ37</f>
        <v>2733.4407782565604</v>
      </c>
      <c r="AR6" s="656">
        <f>+entero!AR37</f>
        <v>2822.9167616734699</v>
      </c>
      <c r="AS6" s="656">
        <f>+entero!AS37</f>
        <v>2797.3142921530616</v>
      </c>
      <c r="AT6" s="656">
        <f>+entero!AT37</f>
        <v>2897.689581037901</v>
      </c>
      <c r="AU6" s="656">
        <f>+entero!AU37</f>
        <v>2847.9821901341111</v>
      </c>
      <c r="AV6" s="656">
        <f>+entero!AV37</f>
        <v>2811.4154404198252</v>
      </c>
      <c r="AW6" s="656">
        <f>+entero!AW37</f>
        <v>2685.9185330874634</v>
      </c>
      <c r="AX6" s="656">
        <f>+entero!AX37</f>
        <v>2671.0405044052477</v>
      </c>
      <c r="AY6" s="656">
        <f>+entero!AY37</f>
        <v>2627.4617623381928</v>
      </c>
      <c r="AZ6" s="656">
        <f>+entero!AZ37</f>
        <v>2510.3171469241988</v>
      </c>
      <c r="BA6" s="656">
        <f>+entero!BA37</f>
        <v>2413.0019464431489</v>
      </c>
      <c r="BB6" s="656">
        <f>+entero!BB37</f>
        <v>2428.5321556122449</v>
      </c>
      <c r="BC6" s="656">
        <f>+entero!BC37</f>
        <v>2536.1160906822161</v>
      </c>
      <c r="BD6" s="656">
        <f>+entero!BD37</f>
        <v>2679.1891751603498</v>
      </c>
      <c r="BE6" s="656">
        <f>+entero!BE37</f>
        <v>2740.1935937390672</v>
      </c>
      <c r="BF6" s="656">
        <f>+entero!BF37</f>
        <v>2710.1246088877551</v>
      </c>
      <c r="BG6" s="656">
        <f>+entero!BG37</f>
        <v>2854.4512984766766</v>
      </c>
      <c r="BH6" s="656">
        <f>+entero!BH37</f>
        <v>2766.013137755102</v>
      </c>
      <c r="BI6" s="656">
        <f>+entero!BI37</f>
        <v>2685.6247048104956</v>
      </c>
      <c r="BJ6" s="656">
        <f>+entero!BJ37</f>
        <v>2734.0830655976679</v>
      </c>
      <c r="BK6" s="656">
        <f>+entero!BK37</f>
        <v>2904.2346188046645</v>
      </c>
      <c r="BL6" s="656">
        <f>+entero!BL37</f>
        <v>3169.9099883381923</v>
      </c>
      <c r="BM6" s="656">
        <f>+entero!BM37</f>
        <v>3295.8235714285711</v>
      </c>
      <c r="BN6" s="656">
        <f>+entero!BN37</f>
        <v>3967.5796355685125</v>
      </c>
      <c r="BO6" s="656">
        <f>+entero!BO37</f>
        <v>4103.6273381924193</v>
      </c>
      <c r="BP6" s="656">
        <f>+entero!BP37</f>
        <v>4147.3039067055388</v>
      </c>
      <c r="BQ6" s="656">
        <f>+entero!BQ37</f>
        <v>4196.7717055393578</v>
      </c>
      <c r="BR6" s="656">
        <f>+entero!BR37</f>
        <v>4189.0607434402327</v>
      </c>
      <c r="BS6" s="656">
        <f>+entero!BS37</f>
        <v>4229.0890816326528</v>
      </c>
      <c r="BT6" s="656">
        <f>+entero!BT37</f>
        <v>4076.1638688046646</v>
      </c>
      <c r="BU6" s="656">
        <f>+entero!BU37</f>
        <v>4030.7952230320698</v>
      </c>
      <c r="BV6" s="656">
        <f>+entero!BV37</f>
        <v>4130.0212201166187</v>
      </c>
      <c r="BW6" s="656">
        <f>+entero!BW37</f>
        <v>4084.7479162886293</v>
      </c>
      <c r="BX6" s="656">
        <f>+entero!BX37</f>
        <v>4118.5551916909617</v>
      </c>
      <c r="BY6" s="656">
        <f>+entero!BY37</f>
        <v>4197.8526618075794</v>
      </c>
      <c r="BZ6" s="656">
        <f>+entero!BZ37</f>
        <v>4383.5288673469386</v>
      </c>
      <c r="CA6" s="656">
        <f>+entero!CA37</f>
        <v>4629.9042237609319</v>
      </c>
      <c r="CB6" s="656">
        <f>+entero!CB37</f>
        <v>4845.3991209912529</v>
      </c>
      <c r="CC6" s="656">
        <f>+entero!CC37</f>
        <v>4682.8660918367341</v>
      </c>
      <c r="CD6" s="656">
        <f>+entero!CD37</f>
        <v>4636.9817405247804</v>
      </c>
      <c r="CE6" s="656">
        <f>+entero!CE37</f>
        <v>4470.8377565597657</v>
      </c>
      <c r="CF6" s="656">
        <f>+entero!CF37</f>
        <v>4233.3161479591818</v>
      </c>
      <c r="CG6" s="656">
        <f>+entero!CG37</f>
        <v>3911.2144883381916</v>
      </c>
      <c r="CH6" s="656">
        <f>+entero!CH37</f>
        <v>3464.7937842565589</v>
      </c>
      <c r="CI6" s="656">
        <f>+entero!CI37</f>
        <v>3160.8506501457714</v>
      </c>
      <c r="CJ6" s="656">
        <f>+entero!CJ37</f>
        <v>2891.3354606413986</v>
      </c>
      <c r="CK6" s="656">
        <f>+entero!CK37</f>
        <v>2915.2320845481045</v>
      </c>
      <c r="CL6" s="656">
        <f>+entero!CL37</f>
        <v>2964.7953002915447</v>
      </c>
      <c r="CM6" s="657">
        <f>+entero!CM37</f>
        <v>2964.7953002915447</v>
      </c>
      <c r="CN6" s="658">
        <f>+entero!CN37</f>
        <v>2964.7953002915447</v>
      </c>
      <c r="CO6" s="658">
        <f>+entero!CO37</f>
        <v>2964.7953002915447</v>
      </c>
      <c r="CP6" s="658">
        <f>+entero!CP37</f>
        <v>2964.7953002915447</v>
      </c>
      <c r="CQ6" s="659">
        <f>+entero!CQ37</f>
        <v>2968.9111603498532</v>
      </c>
      <c r="CR6" s="657">
        <f>+entero!CR37</f>
        <v>4.115860058308499</v>
      </c>
      <c r="CS6" s="687">
        <f>+entero!CS37</f>
        <v>0.13882442602035638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1543.1276078717206</v>
      </c>
      <c r="CD7" s="630">
        <f>+entero!CD38</f>
        <v>1551.2123527696797</v>
      </c>
      <c r="CE7" s="630">
        <f>+entero!CE38</f>
        <v>1551.6800306122452</v>
      </c>
      <c r="CF7" s="630">
        <f>+entero!CF38</f>
        <v>1536.5550692419827</v>
      </c>
      <c r="CG7" s="630">
        <f>+entero!CG38</f>
        <v>1522.6182784256564</v>
      </c>
      <c r="CH7" s="630">
        <f>+entero!CH38</f>
        <v>1520.3306647230324</v>
      </c>
      <c r="CI7" s="630">
        <f>+entero!CI38</f>
        <v>1514.5678513119537</v>
      </c>
      <c r="CJ7" s="630">
        <f>+entero!CJ38</f>
        <v>1513.5216122448983</v>
      </c>
      <c r="CK7" s="630">
        <f>+entero!CK38</f>
        <v>1512.932959183674</v>
      </c>
      <c r="CL7" s="630">
        <f>+entero!CL38</f>
        <v>1512.8167288629741</v>
      </c>
      <c r="CM7" s="641">
        <f>+entero!CM38</f>
        <v>1512.8167288629741</v>
      </c>
      <c r="CN7" s="642">
        <f>+entero!CN38</f>
        <v>1512.8167288629741</v>
      </c>
      <c r="CO7" s="642">
        <f>+entero!CO38</f>
        <v>1512.8167288629741</v>
      </c>
      <c r="CP7" s="642">
        <f>+entero!CP38</f>
        <v>1512.8167288629741</v>
      </c>
      <c r="CQ7" s="643">
        <f>+entero!CQ38</f>
        <v>1512.8477492711372</v>
      </c>
      <c r="CR7" s="641">
        <f>+entero!CR38</f>
        <v>3.1020408163158208E-2</v>
      </c>
      <c r="CS7" s="688">
        <f>+entero!CS38</f>
        <v>2.050506685402631E-3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162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10585.855390000004</v>
      </c>
      <c r="CD8" s="630">
        <f>+entero!CD39</f>
        <v>10641.316740000004</v>
      </c>
      <c r="CE8" s="630">
        <f>+entero!CE39</f>
        <v>10644.525010000003</v>
      </c>
      <c r="CF8" s="630">
        <f>+entero!CF39</f>
        <v>10540.767775000002</v>
      </c>
      <c r="CG8" s="630">
        <f>+entero!CG39</f>
        <v>10445.161390000003</v>
      </c>
      <c r="CH8" s="630">
        <f>+entero!CH39</f>
        <v>10429.468360000003</v>
      </c>
      <c r="CI8" s="630">
        <f>+entero!CI39</f>
        <v>10389.935460000002</v>
      </c>
      <c r="CJ8" s="630">
        <f>+entero!CJ39</f>
        <v>10382.758260000002</v>
      </c>
      <c r="CK8" s="630">
        <f>+entero!CK39</f>
        <v>10378.720100000004</v>
      </c>
      <c r="CL8" s="630">
        <f>+entero!CL39</f>
        <v>10377.922760000003</v>
      </c>
      <c r="CM8" s="641">
        <f>+entero!CM39</f>
        <v>10377.922760000003</v>
      </c>
      <c r="CN8" s="642">
        <f>+entero!CN39</f>
        <v>10377.922760000003</v>
      </c>
      <c r="CO8" s="642">
        <f>+entero!CO39</f>
        <v>10377.922760000003</v>
      </c>
      <c r="CP8" s="642">
        <f>+entero!CP39</f>
        <v>10377.922760000003</v>
      </c>
      <c r="CQ8" s="643">
        <f>+entero!CQ39</f>
        <v>10378.135560000002</v>
      </c>
      <c r="CR8" s="641">
        <f>+entero!CR39</f>
        <v>0.21279999999933352</v>
      </c>
      <c r="CS8" s="688">
        <f>+entero!CS39</f>
        <v>2.050506685402631E-3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163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0</v>
      </c>
      <c r="CB9" s="630">
        <f>+entero!CB40</f>
        <v>0</v>
      </c>
      <c r="CC9" s="630">
        <f>+entero!CC40</f>
        <v>0</v>
      </c>
      <c r="CD9" s="630">
        <f>+entero!CD40</f>
        <v>0</v>
      </c>
      <c r="CE9" s="630">
        <f>+entero!CE40</f>
        <v>0</v>
      </c>
      <c r="CF9" s="630">
        <f>+entero!CF40</f>
        <v>0</v>
      </c>
      <c r="CG9" s="630">
        <f>+entero!CG40</f>
        <v>0</v>
      </c>
      <c r="CH9" s="630">
        <f>+entero!CH40</f>
        <v>0</v>
      </c>
      <c r="CI9" s="630">
        <f>+entero!CI40</f>
        <v>0</v>
      </c>
      <c r="CJ9" s="630">
        <f>+entero!CJ40</f>
        <v>0</v>
      </c>
      <c r="CK9" s="630">
        <f>+entero!CK40</f>
        <v>0</v>
      </c>
      <c r="CL9" s="630">
        <f>+entero!CL40</f>
        <v>0</v>
      </c>
      <c r="CM9" s="641">
        <f>+entero!CM40</f>
        <v>0</v>
      </c>
      <c r="CN9" s="642">
        <f>+entero!CN40</f>
        <v>0</v>
      </c>
      <c r="CO9" s="642">
        <f>+entero!CO40</f>
        <v>0</v>
      </c>
      <c r="CP9" s="642">
        <f>+entero!CP40</f>
        <v>0</v>
      </c>
      <c r="CQ9" s="643">
        <f>+entero!CQ40</f>
        <v>0</v>
      </c>
      <c r="CR9" s="641" t="str">
        <f>+entero!CR40</f>
        <v xml:space="preserve"> </v>
      </c>
      <c r="CS9" s="688" t="str">
        <f>+entero!CS40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3117.5609329446052</v>
      </c>
      <c r="CB10" s="630">
        <f>+entero!CB41</f>
        <v>3305.970408163264</v>
      </c>
      <c r="CC10" s="630">
        <f>+entero!CC41</f>
        <v>3139.7384839650135</v>
      </c>
      <c r="CD10" s="630">
        <f>+entero!CD41</f>
        <v>3085.7693877551005</v>
      </c>
      <c r="CE10" s="630">
        <f>+entero!CE41</f>
        <v>2919.1577259475202</v>
      </c>
      <c r="CF10" s="630">
        <f>+entero!CF41</f>
        <v>2696.7610787171993</v>
      </c>
      <c r="CG10" s="630">
        <f>+entero!CG41</f>
        <v>2388.596209912535</v>
      </c>
      <c r="CH10" s="630">
        <f>+entero!CH41</f>
        <v>1944.4631195335264</v>
      </c>
      <c r="CI10" s="630">
        <f>+entero!CI41</f>
        <v>1646.2827988338179</v>
      </c>
      <c r="CJ10" s="630">
        <f>+entero!CJ41</f>
        <v>1377.8138483965004</v>
      </c>
      <c r="CK10" s="630">
        <f>+entero!CK41</f>
        <v>1402.2991253644304</v>
      </c>
      <c r="CL10" s="630">
        <f>+entero!CL41</f>
        <v>1451.9785714285704</v>
      </c>
      <c r="CM10" s="641">
        <f>+entero!CM41</f>
        <v>1451.9785714285704</v>
      </c>
      <c r="CN10" s="642">
        <f>+entero!CN41</f>
        <v>1451.9785714285704</v>
      </c>
      <c r="CO10" s="642">
        <f>+entero!CO41</f>
        <v>1451.9785714285704</v>
      </c>
      <c r="CP10" s="642">
        <f>+entero!CP41</f>
        <v>1451.9785714285704</v>
      </c>
      <c r="CQ10" s="643">
        <f>+entero!CQ41</f>
        <v>1456.0634110787162</v>
      </c>
      <c r="CR10" s="641">
        <f>+entero!CR41</f>
        <v>4.0848396501457955</v>
      </c>
      <c r="CS10" s="688">
        <f>+entero!CS41</f>
        <v>0.2813291966235365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170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21386.467999999993</v>
      </c>
      <c r="CB11" s="630">
        <f>+entero!CB42</f>
        <v>22678.956999999991</v>
      </c>
      <c r="CC11" s="630">
        <f>+entero!CC42</f>
        <v>21538.605999999992</v>
      </c>
      <c r="CD11" s="630">
        <f>+entero!CD42</f>
        <v>21168.37799999999</v>
      </c>
      <c r="CE11" s="630">
        <f>+entero!CE42</f>
        <v>20025.421999999991</v>
      </c>
      <c r="CF11" s="630">
        <f>+entero!CF42</f>
        <v>18499.780999999988</v>
      </c>
      <c r="CG11" s="630">
        <f>+entero!CG42</f>
        <v>16385.76999999999</v>
      </c>
      <c r="CH11" s="630">
        <f>+entero!CH42</f>
        <v>13339.016999999993</v>
      </c>
      <c r="CI11" s="630">
        <f>+entero!CI42</f>
        <v>11293.499999999991</v>
      </c>
      <c r="CJ11" s="630">
        <f>+entero!CJ42</f>
        <v>9451.8029999999926</v>
      </c>
      <c r="CK11" s="630">
        <f>+entero!CK42</f>
        <v>9619.7719999999936</v>
      </c>
      <c r="CL11" s="630">
        <f>+entero!CL42</f>
        <v>9960.572999999993</v>
      </c>
      <c r="CM11" s="641">
        <f>+entero!CM42</f>
        <v>9960.572999999993</v>
      </c>
      <c r="CN11" s="642">
        <f>+entero!CN42</f>
        <v>9960.572999999993</v>
      </c>
      <c r="CO11" s="642">
        <f>+entero!CO42</f>
        <v>9960.572999999993</v>
      </c>
      <c r="CP11" s="642">
        <f>+entero!CP42</f>
        <v>9960.572999999993</v>
      </c>
      <c r="CQ11" s="643">
        <f>+entero!CQ42</f>
        <v>9988.5949999999939</v>
      </c>
      <c r="CR11" s="641">
        <f>+entero!CR42</f>
        <v>28.022000000000844</v>
      </c>
      <c r="CS11" s="688">
        <f>+entero!CS42</f>
        <v>0.2813291966235365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30">
        <f>+entero!CE44</f>
        <v>0</v>
      </c>
      <c r="CF12" s="630">
        <f>+entero!CF44</f>
        <v>0</v>
      </c>
      <c r="CG12" s="630">
        <f>+entero!CG44</f>
        <v>0</v>
      </c>
      <c r="CH12" s="630">
        <f>+entero!CH44</f>
        <v>0</v>
      </c>
      <c r="CI12" s="630">
        <f>+entero!CI44</f>
        <v>0</v>
      </c>
      <c r="CJ12" s="630">
        <f>+entero!CJ44</f>
        <v>0</v>
      </c>
      <c r="CK12" s="630">
        <f>+entero!CK44</f>
        <v>0</v>
      </c>
      <c r="CL12" s="630">
        <f>+entero!CL44</f>
        <v>0</v>
      </c>
      <c r="CM12" s="641">
        <f>+entero!CM44</f>
        <v>0</v>
      </c>
      <c r="CN12" s="642">
        <f>+entero!CN44</f>
        <v>0</v>
      </c>
      <c r="CO12" s="642">
        <f>+entero!CO44</f>
        <v>0</v>
      </c>
      <c r="CP12" s="642">
        <f>+entero!CP44</f>
        <v>0</v>
      </c>
      <c r="CQ12" s="643">
        <f>+entero!CQ44</f>
        <v>0</v>
      </c>
      <c r="CR12" s="641" t="str">
        <f>+entero!CR44</f>
        <v xml:space="preserve"> </v>
      </c>
      <c r="CS12" s="688" t="str">
        <f>+entero!CS44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0.15</v>
      </c>
      <c r="CL13" s="57">
        <f>+entero!CL45</f>
        <v>0.26644314868804664</v>
      </c>
      <c r="CM13" s="12">
        <f>+entero!CM45</f>
        <v>0.26644314868804664</v>
      </c>
      <c r="CN13" s="9">
        <f>+entero!CN45</f>
        <v>0.81644314868804668</v>
      </c>
      <c r="CO13" s="9">
        <f>+entero!CO45</f>
        <v>0.81644314868804668</v>
      </c>
      <c r="CP13" s="9">
        <f>+entero!CP45</f>
        <v>0.81644314868804668</v>
      </c>
      <c r="CQ13" s="349">
        <f>+entero!CQ45</f>
        <v>0.7</v>
      </c>
      <c r="CR13" s="685">
        <f>+entero!CR45</f>
        <v>0.43355685131195332</v>
      </c>
      <c r="CS13" s="688">
        <f>+entero!CS45</f>
        <v>162.72021008863112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0.15</v>
      </c>
      <c r="CL14" s="57">
        <f>+entero!CL46</f>
        <v>0.26644314868804664</v>
      </c>
      <c r="CM14" s="12">
        <f>+entero!CM46</f>
        <v>0.26644314868804664</v>
      </c>
      <c r="CN14" s="9">
        <f>+entero!CN46</f>
        <v>0.81644314868804668</v>
      </c>
      <c r="CO14" s="9">
        <f>+entero!CO46</f>
        <v>0.81644314868804668</v>
      </c>
      <c r="CP14" s="9">
        <f>+entero!CP46</f>
        <v>0.81644314868804668</v>
      </c>
      <c r="CQ14" s="349">
        <f>+entero!CQ46</f>
        <v>0.7</v>
      </c>
      <c r="CR14" s="685">
        <f>+entero!CR46</f>
        <v>0.43355685131195332</v>
      </c>
      <c r="CS14" s="688">
        <f>+entero!CS46</f>
        <v>162.72021008863112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0.25</v>
      </c>
      <c r="CM15" s="12">
        <f>+entero!CM47</f>
        <v>0.25</v>
      </c>
      <c r="CN15" s="9">
        <f>+entero!CN47</f>
        <v>0.25</v>
      </c>
      <c r="CO15" s="9">
        <f>+entero!CO47</f>
        <v>0.25</v>
      </c>
      <c r="CP15" s="9">
        <f>+entero!CP47</f>
        <v>0.25</v>
      </c>
      <c r="CQ15" s="349">
        <f>+entero!CQ47</f>
        <v>0</v>
      </c>
      <c r="CR15" s="685">
        <f>+entero!CR47</f>
        <v>-0.25</v>
      </c>
      <c r="CS15" s="729">
        <f>+entero!CS47</f>
        <v>-100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0.15</v>
      </c>
      <c r="CL16" s="57">
        <f>+entero!CL48</f>
        <v>0.23</v>
      </c>
      <c r="CM16" s="12">
        <f>+entero!CM48</f>
        <v>0.23</v>
      </c>
      <c r="CN16" s="9">
        <f>+entero!CN48</f>
        <v>0.78</v>
      </c>
      <c r="CO16" s="9">
        <f>+entero!CO48</f>
        <v>0.78</v>
      </c>
      <c r="CP16" s="9">
        <f>+entero!CP48</f>
        <v>0.78</v>
      </c>
      <c r="CQ16" s="349">
        <f>+entero!CQ48</f>
        <v>0.7</v>
      </c>
      <c r="CR16" s="685">
        <f>+entero!CR48</f>
        <v>0.47</v>
      </c>
      <c r="CS16" s="688">
        <f>+entero!CS48</f>
        <v>204.3478260869565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12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49">
        <f>+entero!CQ49</f>
        <v>0</v>
      </c>
      <c r="CR17" s="685">
        <f>+entero!CR49</f>
        <v>0</v>
      </c>
      <c r="CS17" s="729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12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49">
        <f>+entero!CQ50</f>
        <v>0</v>
      </c>
      <c r="CR18" s="685">
        <f>+entero!CR50</f>
        <v>0</v>
      </c>
      <c r="CS18" s="729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30">
        <f>+entero!CM51</f>
        <v>0</v>
      </c>
      <c r="CN19" s="50">
        <f>+entero!CN51</f>
        <v>0</v>
      </c>
      <c r="CO19" s="50">
        <f>+entero!CO51</f>
        <v>0</v>
      </c>
      <c r="CP19" s="50">
        <f>+entero!CP51</f>
        <v>0</v>
      </c>
      <c r="CQ19" s="350">
        <f>+entero!CQ51</f>
        <v>0</v>
      </c>
      <c r="CR19" s="686">
        <f>+entero!CR51</f>
        <v>0</v>
      </c>
      <c r="CS19" s="730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89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89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X3:BX4"/>
    <mergeCell ref="CC3:CC4"/>
    <mergeCell ref="CB3:CB4"/>
    <mergeCell ref="CA3:CA4"/>
    <mergeCell ref="BY3:BY4"/>
    <mergeCell ref="BZ3:BZ4"/>
    <mergeCell ref="CD3:CD4"/>
    <mergeCell ref="CR3:CS3"/>
    <mergeCell ref="CM3:CQ3"/>
    <mergeCell ref="CK3:CK4"/>
    <mergeCell ref="CL3:CL4"/>
    <mergeCell ref="CJ3:CJ4"/>
    <mergeCell ref="CI3:CI4"/>
    <mergeCell ref="CF3:CF4"/>
    <mergeCell ref="CE3:CE4"/>
    <mergeCell ref="CH3:CH4"/>
    <mergeCell ref="CG3:C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E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N1" sqref="CM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89" width="9.85546875" customWidth="1"/>
    <col min="90" max="90" width="10.14062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345"/>
      <c r="CN5" s="52"/>
      <c r="CO5" s="52"/>
      <c r="CP5" s="52"/>
      <c r="CQ5" s="346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501" t="s">
        <v>211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18198.700608602041</v>
      </c>
      <c r="BW6" s="498">
        <f>+entero!BW53</f>
        <v>18587.771018316329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19749.907044244897</v>
      </c>
      <c r="CA6" s="498">
        <f>+entero!CA53</f>
        <v>20043.864163026243</v>
      </c>
      <c r="CB6" s="498">
        <f>+entero!CB53</f>
        <v>20263.696798135566</v>
      </c>
      <c r="CC6" s="498">
        <f>+entero!CC53</f>
        <v>20342.698932463558</v>
      </c>
      <c r="CD6" s="498">
        <f>+entero!CD53</f>
        <v>20747.519806153065</v>
      </c>
      <c r="CE6" s="498">
        <f>+entero!CE53</f>
        <v>21012.929194838194</v>
      </c>
      <c r="CF6" s="498">
        <f>+entero!CF53</f>
        <v>20996.880696489799</v>
      </c>
      <c r="CG6" s="498">
        <f>+entero!CG53</f>
        <v>21003.814097438775</v>
      </c>
      <c r="CH6" s="498">
        <f>+entero!CH53</f>
        <v>21182.280467879009</v>
      </c>
      <c r="CI6" s="498">
        <f>+entero!CI53</f>
        <v>21334.888349730318</v>
      </c>
      <c r="CJ6" s="498">
        <f>+entero!CJ53</f>
        <v>21381.0041382729</v>
      </c>
      <c r="CK6" s="498">
        <f>+entero!CK53</f>
        <v>21852.32834459667</v>
      </c>
      <c r="CL6" s="498">
        <f>+entero!CL53</f>
        <v>21702.134960004154</v>
      </c>
      <c r="CM6" s="660">
        <f>+entero!CM53</f>
        <v>21718.210604842992</v>
      </c>
      <c r="CN6" s="661">
        <f>+entero!CN53</f>
        <v>21719.943146456695</v>
      </c>
      <c r="CO6" s="661">
        <f>+entero!CO53</f>
        <v>21776.452160517929</v>
      </c>
      <c r="CP6" s="661">
        <f>+entero!CP53</f>
        <v>21876.369048509168</v>
      </c>
      <c r="CQ6" s="662">
        <f>+entero!CQ53</f>
        <v>21867.226238703053</v>
      </c>
      <c r="CR6" s="660">
        <f>+entero!CR53</f>
        <v>165.09127869889926</v>
      </c>
      <c r="CS6" s="549">
        <f>+entero!CS53</f>
        <v>0.7607144596748272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496" t="s">
        <v>216</v>
      </c>
      <c r="E7" s="691">
        <f>+entero!E54</f>
        <v>51.727152070935503</v>
      </c>
      <c r="F7" s="691">
        <f>+entero!F54</f>
        <v>51.133659524873487</v>
      </c>
      <c r="G7" s="691">
        <f>+entero!G54</f>
        <v>50.612696094026511</v>
      </c>
      <c r="H7" s="691">
        <f>+entero!H54</f>
        <v>49.611305595307712</v>
      </c>
      <c r="I7" s="691">
        <f>+entero!I54</f>
        <v>48.916552660337778</v>
      </c>
      <c r="J7" s="691">
        <f>+entero!J54</f>
        <v>47.411505283843887</v>
      </c>
      <c r="K7" s="691">
        <f>+entero!K54</f>
        <v>48.232964993599921</v>
      </c>
      <c r="L7" s="691">
        <f>+entero!L54</f>
        <v>48.262101736828008</v>
      </c>
      <c r="M7" s="691">
        <f>+entero!M54</f>
        <v>47.316358988207192</v>
      </c>
      <c r="N7" s="691">
        <f>+entero!N54</f>
        <v>48.25530152386002</v>
      </c>
      <c r="O7" s="691">
        <f>+entero!O54</f>
        <v>49.012342617898149</v>
      </c>
      <c r="P7" s="691">
        <f>+entero!P54</f>
        <v>49.813842218581513</v>
      </c>
      <c r="Q7" s="691">
        <f>+entero!Q54</f>
        <v>50.969723080935779</v>
      </c>
      <c r="R7" s="691">
        <f>+entero!R54</f>
        <v>0</v>
      </c>
      <c r="S7" s="691">
        <f>+entero!S54</f>
        <v>0</v>
      </c>
      <c r="T7" s="691">
        <f>+entero!T54</f>
        <v>0</v>
      </c>
      <c r="U7" s="691">
        <f>+entero!U54</f>
        <v>0</v>
      </c>
      <c r="V7" s="691">
        <f>+entero!V54</f>
        <v>0</v>
      </c>
      <c r="W7" s="691">
        <f>+entero!W54</f>
        <v>0</v>
      </c>
      <c r="X7" s="691">
        <f>+entero!X54</f>
        <v>0</v>
      </c>
      <c r="Y7" s="691">
        <f>+entero!Y54</f>
        <v>0</v>
      </c>
      <c r="Z7" s="691">
        <f>+entero!Z54</f>
        <v>0</v>
      </c>
      <c r="AA7" s="691">
        <f>+entero!AA54</f>
        <v>0</v>
      </c>
      <c r="AB7" s="691">
        <f>+entero!AB54</f>
        <v>0</v>
      </c>
      <c r="AC7" s="691">
        <f>+entero!AC54</f>
        <v>58.145068410508749</v>
      </c>
      <c r="AD7" s="691">
        <f>+entero!AD54</f>
        <v>58.365569329977504</v>
      </c>
      <c r="AE7" s="691">
        <f>+entero!AE54</f>
        <v>58.807248180688333</v>
      </c>
      <c r="AF7" s="691">
        <f>+entero!AF54</f>
        <v>59.558198630217021</v>
      </c>
      <c r="AG7" s="691">
        <f>+entero!AG54</f>
        <v>59.085732785894209</v>
      </c>
      <c r="AH7" s="691">
        <f>+entero!AH54</f>
        <v>59.3598739312135</v>
      </c>
      <c r="AI7" s="691">
        <f>+entero!AI54</f>
        <v>60.578190432634884</v>
      </c>
      <c r="AJ7" s="691">
        <f>+entero!AJ54</f>
        <v>60.504108737334086</v>
      </c>
      <c r="AK7" s="691">
        <f>+entero!AK54</f>
        <v>62.005837772806949</v>
      </c>
      <c r="AL7" s="691">
        <f>+entero!AL54</f>
        <v>63.133984676621566</v>
      </c>
      <c r="AM7" s="691">
        <f>+entero!AM54</f>
        <v>63.45015851799446</v>
      </c>
      <c r="AN7" s="691">
        <f>+entero!AN54</f>
        <v>64.625068167142288</v>
      </c>
      <c r="AO7" s="691">
        <f>+entero!AO54</f>
        <v>65.736999268964922</v>
      </c>
      <c r="AP7" s="691">
        <f>+entero!AP54</f>
        <v>66.140406184457731</v>
      </c>
      <c r="AQ7" s="691">
        <f>+entero!AQ54</f>
        <v>66.727961165597506</v>
      </c>
      <c r="AR7" s="691">
        <f>+entero!AR54</f>
        <v>67.480303731025231</v>
      </c>
      <c r="AS7" s="691">
        <f>+entero!AS54</f>
        <v>67.384912755293641</v>
      </c>
      <c r="AT7" s="691">
        <f>+entero!AT54</f>
        <v>68.391859628769907</v>
      </c>
      <c r="AU7" s="691">
        <f>+entero!AU54</f>
        <v>69.360597153899874</v>
      </c>
      <c r="AV7" s="691">
        <f>+entero!AV54</f>
        <v>69.982818834754497</v>
      </c>
      <c r="AW7" s="691">
        <f>+entero!AW54</f>
        <v>70.516102973323385</v>
      </c>
      <c r="AX7" s="691">
        <f>+entero!AX54</f>
        <v>70.848767160945513</v>
      </c>
      <c r="AY7" s="691">
        <f>+entero!AY54</f>
        <v>70.933489308554158</v>
      </c>
      <c r="AZ7" s="691">
        <f>+entero!AZ54</f>
        <v>71.480889610536238</v>
      </c>
      <c r="BA7" s="691">
        <f>+entero!BA54</f>
        <v>72.718015380159841</v>
      </c>
      <c r="BB7" s="691">
        <f>+entero!BB54</f>
        <v>72.410804568011002</v>
      </c>
      <c r="BC7" s="691">
        <f>+entero!BC54</f>
        <v>72.782479911099145</v>
      </c>
      <c r="BD7" s="691">
        <f>+entero!BD54</f>
        <v>73.1903283469114</v>
      </c>
      <c r="BE7" s="691">
        <f>+entero!BE54</f>
        <v>73.12073202570221</v>
      </c>
      <c r="BF7" s="691">
        <f>+entero!BF54</f>
        <v>73.808207497036719</v>
      </c>
      <c r="BG7" s="691">
        <f>+entero!BG54</f>
        <v>74.920466547110948</v>
      </c>
      <c r="BH7" s="691">
        <f>+entero!BH54</f>
        <v>75.482891157535818</v>
      </c>
      <c r="BI7" s="691">
        <f>+entero!BI54</f>
        <v>76.463588400680123</v>
      </c>
      <c r="BJ7" s="691">
        <f>+entero!BJ54</f>
        <v>76.373049337756044</v>
      </c>
      <c r="BK7" s="691">
        <f>+entero!BK54</f>
        <v>76.728157816989608</v>
      </c>
      <c r="BL7" s="691">
        <f>+entero!BL54</f>
        <v>77.434907464096554</v>
      </c>
      <c r="BM7" s="691">
        <f>+entero!BM54</f>
        <v>78.898152631609079</v>
      </c>
      <c r="BN7" s="691">
        <f>+entero!BN54</f>
        <v>79.074503336060289</v>
      </c>
      <c r="BO7" s="691">
        <f>+entero!BO54</f>
        <v>79.181617321576297</v>
      </c>
      <c r="BP7" s="691">
        <f>+entero!BP54</f>
        <v>79.092362337921713</v>
      </c>
      <c r="BQ7" s="691">
        <f>+entero!BQ54</f>
        <v>79.396558658773813</v>
      </c>
      <c r="BR7" s="691">
        <f>+entero!BR54</f>
        <v>79.238303983454756</v>
      </c>
      <c r="BS7" s="691">
        <f>+entero!BS54</f>
        <v>79.633614683688165</v>
      </c>
      <c r="BT7" s="691">
        <f>+entero!BT54</f>
        <v>80.01258371889692</v>
      </c>
      <c r="BU7" s="691">
        <f>+entero!BU54</f>
        <v>80.599010913293355</v>
      </c>
      <c r="BV7" s="691">
        <f>+entero!BV54</f>
        <v>81.378263668595679</v>
      </c>
      <c r="BW7" s="691">
        <f>+entero!BW54</f>
        <v>81.687768714648044</v>
      </c>
      <c r="BX7" s="691">
        <f>+entero!BX54</f>
        <v>82.026441293331359</v>
      </c>
      <c r="BY7" s="691">
        <f>+entero!BY54</f>
        <v>82.616982937023636</v>
      </c>
      <c r="BZ7" s="691">
        <f>+entero!BZ54</f>
        <v>82.456661356542313</v>
      </c>
      <c r="CA7" s="691">
        <f>+entero!CA54</f>
        <v>82.415091038418879</v>
      </c>
      <c r="CB7" s="691">
        <f>+entero!CB54</f>
        <v>82.331898666147609</v>
      </c>
      <c r="CC7" s="691">
        <f>+entero!CC54</f>
        <v>82.276099841935775</v>
      </c>
      <c r="CD7" s="691">
        <f>+entero!CD54</f>
        <v>82.281523583069401</v>
      </c>
      <c r="CE7" s="691">
        <f>+entero!CE54</f>
        <v>82.464204991421497</v>
      </c>
      <c r="CF7" s="691">
        <f>+entero!CF54</f>
        <v>82.557040296329959</v>
      </c>
      <c r="CG7" s="691">
        <f>+entero!CG54</f>
        <v>82.523740512203531</v>
      </c>
      <c r="CH7" s="691">
        <f>+entero!CH54</f>
        <v>82.284984138614348</v>
      </c>
      <c r="CI7" s="691">
        <f>+entero!CI54</f>
        <v>82.863408882852056</v>
      </c>
      <c r="CJ7" s="691">
        <f>+entero!CJ54</f>
        <v>83.020716504615024</v>
      </c>
      <c r="CK7" s="691">
        <f>+entero!CK54</f>
        <v>83.341906382099396</v>
      </c>
      <c r="CL7" s="691">
        <f>+entero!CL54</f>
        <v>83.254486362195493</v>
      </c>
      <c r="CM7" s="692">
        <f>+entero!CM54</f>
        <v>83.252546640487722</v>
      </c>
      <c r="CN7" s="693">
        <f>+entero!CN54</f>
        <v>83.318530988447463</v>
      </c>
      <c r="CO7" s="693">
        <f>+entero!CO54</f>
        <v>83.075408538049899</v>
      </c>
      <c r="CP7" s="693">
        <f>+entero!CP54</f>
        <v>83.188117770075905</v>
      </c>
      <c r="CQ7" s="694">
        <f>+entero!CQ54</f>
        <v>83.207873910045748</v>
      </c>
      <c r="CR7" s="660"/>
      <c r="CS7" s="549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197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16332.770107950439</v>
      </c>
      <c r="BW8" s="498">
        <f>+entero!BW55</f>
        <v>16656.532923224491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17888.081815357145</v>
      </c>
      <c r="CC8" s="498">
        <f>+entero!CC55</f>
        <v>17963.631931330903</v>
      </c>
      <c r="CD8" s="498">
        <f>+entero!CD55</f>
        <v>18427.513725422737</v>
      </c>
      <c r="CE8" s="498">
        <f>+entero!CE55</f>
        <v>18946.857233409624</v>
      </c>
      <c r="CF8" s="498">
        <f>+entero!CF55</f>
        <v>18877.349253413995</v>
      </c>
      <c r="CG8" s="498">
        <f>+entero!CG55</f>
        <v>19181.69617837172</v>
      </c>
      <c r="CH8" s="498">
        <f>+entero!CH55</f>
        <v>19623.205508470848</v>
      </c>
      <c r="CI8" s="498">
        <f>+entero!CI55</f>
        <v>19902.438782596208</v>
      </c>
      <c r="CJ8" s="498">
        <f>+entero!CJ55</f>
        <v>20201.65215836911</v>
      </c>
      <c r="CK8" s="498">
        <f>+entero!CK55</f>
        <v>20667.463144168094</v>
      </c>
      <c r="CL8" s="498">
        <f>+entero!CL55</f>
        <v>20496.597642199493</v>
      </c>
      <c r="CM8" s="660">
        <f>+entero!CM55</f>
        <v>20508.567083248239</v>
      </c>
      <c r="CN8" s="661">
        <f>+entero!CN55</f>
        <v>20507.833416990219</v>
      </c>
      <c r="CO8" s="661">
        <f>+entero!CO55</f>
        <v>20562.105523471273</v>
      </c>
      <c r="CP8" s="661">
        <f>+entero!CP55</f>
        <v>20660.19337560247</v>
      </c>
      <c r="CQ8" s="662">
        <f>+entero!CQ55</f>
        <v>20649.659285038328</v>
      </c>
      <c r="CR8" s="660">
        <f>+entero!CR55</f>
        <v>153.06164283883481</v>
      </c>
      <c r="CS8" s="549">
        <f>+entero!CS55</f>
        <v>0.7467660999682435</v>
      </c>
      <c r="CT8" s="3"/>
      <c r="CU8" s="499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690" t="s">
        <v>191</v>
      </c>
      <c r="E9" s="691">
        <f>+entero!E56</f>
        <v>46.862771685166102</v>
      </c>
      <c r="F9" s="695">
        <f>+entero!F56</f>
        <v>46.32426177659169</v>
      </c>
      <c r="G9" s="695">
        <f>+entero!G56</f>
        <v>45.755709676836467</v>
      </c>
      <c r="H9" s="695">
        <f>+entero!H56</f>
        <v>44.560042978442993</v>
      </c>
      <c r="I9" s="695">
        <f>+entero!I56</f>
        <v>43.791842978449225</v>
      </c>
      <c r="J9" s="695">
        <f>+entero!J56</f>
        <v>42.688610820507478</v>
      </c>
      <c r="K9" s="695">
        <f>+entero!K56</f>
        <v>43.854588430115086</v>
      </c>
      <c r="L9" s="695">
        <f>+entero!L56</f>
        <v>43.763649790868278</v>
      </c>
      <c r="M9" s="695">
        <f>+entero!M56</f>
        <v>43.020278904289206</v>
      </c>
      <c r="N9" s="695">
        <f>+entero!N56</f>
        <v>44.274967823234839</v>
      </c>
      <c r="O9" s="695">
        <f>+entero!O56</f>
        <v>45.206314800105005</v>
      </c>
      <c r="P9" s="695">
        <f>+entero!P56</f>
        <v>45.88628527609788</v>
      </c>
      <c r="Q9" s="695">
        <f>+entero!Q56</f>
        <v>47.528352868071586</v>
      </c>
      <c r="R9" s="695">
        <f>+entero!R56</f>
        <v>48.263784021680948</v>
      </c>
      <c r="S9" s="695">
        <f>+entero!S56</f>
        <v>48.436758880543707</v>
      </c>
      <c r="T9" s="695">
        <f>+entero!T56</f>
        <v>47.985195381865857</v>
      </c>
      <c r="U9" s="695">
        <f>+entero!U56</f>
        <v>47.303110509328782</v>
      </c>
      <c r="V9" s="695">
        <f>+entero!V56</f>
        <v>48.705220800017933</v>
      </c>
      <c r="W9" s="695">
        <f>+entero!W56</f>
        <v>48.502395339910684</v>
      </c>
      <c r="X9" s="695">
        <f>+entero!X56</f>
        <v>48.667212205744995</v>
      </c>
      <c r="Y9" s="695">
        <f>+entero!Y56</f>
        <v>49.266792109175064</v>
      </c>
      <c r="Z9" s="695">
        <f>+entero!Z56</f>
        <v>49.657480226141679</v>
      </c>
      <c r="AA9" s="695">
        <f>+entero!AA56</f>
        <v>50.010920392071881</v>
      </c>
      <c r="AB9" s="695">
        <f>+entero!AB56</f>
        <v>51.688468661517653</v>
      </c>
      <c r="AC9" s="695">
        <f>+entero!AC56</f>
        <v>56.12401510574626</v>
      </c>
      <c r="AD9" s="695">
        <f>+entero!AD56</f>
        <v>56.41267742238886</v>
      </c>
      <c r="AE9" s="695">
        <f>+entero!AE56</f>
        <v>56.93400325561926</v>
      </c>
      <c r="AF9" s="695">
        <f>+entero!AF56</f>
        <v>57.534027061023515</v>
      </c>
      <c r="AG9" s="695">
        <f>+entero!AG56</f>
        <v>56.68166095281827</v>
      </c>
      <c r="AH9" s="695">
        <f>+entero!AH56</f>
        <v>56.87188488374705</v>
      </c>
      <c r="AI9" s="695">
        <f>+entero!AI56</f>
        <v>58.15132818759394</v>
      </c>
      <c r="AJ9" s="695">
        <f>+entero!AJ56</f>
        <v>58.16649977689945</v>
      </c>
      <c r="AK9" s="695">
        <f>+entero!AK56</f>
        <v>59.911371375648514</v>
      </c>
      <c r="AL9" s="695">
        <f>+entero!AL56</f>
        <v>61.232514211766102</v>
      </c>
      <c r="AM9" s="695">
        <f>+entero!AM56</f>
        <v>61.628099620826703</v>
      </c>
      <c r="AN9" s="695">
        <f>+entero!AN56</f>
        <v>62.718616419154216</v>
      </c>
      <c r="AO9" s="691">
        <f>+entero!AO56</f>
        <v>64.016751848453453</v>
      </c>
      <c r="AP9" s="695">
        <f>+entero!AP56</f>
        <v>64.46023524160735</v>
      </c>
      <c r="AQ9" s="695">
        <f>+entero!AQ56</f>
        <v>65.037528774567321</v>
      </c>
      <c r="AR9" s="695">
        <f>+entero!AR56</f>
        <v>65.780800707184298</v>
      </c>
      <c r="AS9" s="695">
        <f>+entero!AS56</f>
        <v>65.763272006741815</v>
      </c>
      <c r="AT9" s="695">
        <f>+entero!AT56</f>
        <v>66.735957005269938</v>
      </c>
      <c r="AU9" s="695">
        <f>+entero!AU56</f>
        <v>67.874892844027329</v>
      </c>
      <c r="AV9" s="695">
        <f>+entero!AV56</f>
        <v>68.298299533830416</v>
      </c>
      <c r="AW9" s="695">
        <f>+entero!AW56</f>
        <v>69.121992345233025</v>
      </c>
      <c r="AX9" s="695">
        <f>+entero!AX56</f>
        <v>69.654850409057943</v>
      </c>
      <c r="AY9" s="695">
        <f>+entero!AY56</f>
        <v>69.674572947042819</v>
      </c>
      <c r="AZ9" s="695">
        <f>+entero!AZ56</f>
        <v>70.458375597270489</v>
      </c>
      <c r="BA9" s="691">
        <f>+entero!BA56</f>
        <v>72.001384554409753</v>
      </c>
      <c r="BB9" s="691">
        <f>+entero!BB56</f>
        <v>71.63744927633482</v>
      </c>
      <c r="BC9" s="691">
        <f>+entero!BC56</f>
        <v>71.832317959987108</v>
      </c>
      <c r="BD9" s="691">
        <f>+entero!BD56</f>
        <v>72.205866840483566</v>
      </c>
      <c r="BE9" s="691">
        <f>+entero!BE56</f>
        <v>72.211309053879674</v>
      </c>
      <c r="BF9" s="691">
        <f>+entero!BF56</f>
        <v>72.44719560541256</v>
      </c>
      <c r="BG9" s="691">
        <f>+entero!BG56</f>
        <v>73.332394270590058</v>
      </c>
      <c r="BH9" s="691">
        <f>+entero!BH56</f>
        <v>73.825885712356907</v>
      </c>
      <c r="BI9" s="691">
        <f>+entero!BI56</f>
        <v>74.960753739735495</v>
      </c>
      <c r="BJ9" s="691">
        <f>+entero!BJ56</f>
        <v>74.976069313789452</v>
      </c>
      <c r="BK9" s="691">
        <f>+entero!BK56</f>
        <v>75.284922941338863</v>
      </c>
      <c r="BL9" s="691">
        <f>+entero!BL56</f>
        <v>75.580187469605633</v>
      </c>
      <c r="BM9" s="691">
        <f>+entero!BM56</f>
        <v>77.076293226000431</v>
      </c>
      <c r="BN9" s="691">
        <f>+entero!BN56</f>
        <v>76.910179581654461</v>
      </c>
      <c r="BO9" s="691">
        <f>+entero!BO56</f>
        <v>76.842381325389667</v>
      </c>
      <c r="BP9" s="691">
        <f>+entero!BP56</f>
        <v>76.612766100674193</v>
      </c>
      <c r="BQ9" s="691">
        <f>+entero!BQ56</f>
        <v>76.805605481701122</v>
      </c>
      <c r="BR9" s="691">
        <f>+entero!BR56</f>
        <v>76.580797254595652</v>
      </c>
      <c r="BS9" s="691">
        <f>+entero!BS56</f>
        <v>77.05100533499845</v>
      </c>
      <c r="BT9" s="691">
        <f>+entero!BT56</f>
        <v>77.315801780356523</v>
      </c>
      <c r="BU9" s="691">
        <f>+entero!BU56</f>
        <v>78.035847120868581</v>
      </c>
      <c r="BV9" s="691">
        <f>+entero!BV56</f>
        <v>78.925366752463773</v>
      </c>
      <c r="BW9" s="691">
        <f>+entero!BW56</f>
        <v>79.195777664214404</v>
      </c>
      <c r="BX9" s="691">
        <f>+entero!BX56</f>
        <v>79.5946544950841</v>
      </c>
      <c r="BY9" s="691">
        <f>+entero!BY56</f>
        <v>80.348426168189292</v>
      </c>
      <c r="BZ9" s="691">
        <f>+entero!BZ56</f>
        <v>80.262753349421473</v>
      </c>
      <c r="CA9" s="691">
        <f>+entero!CA56</f>
        <v>80.0013941549187</v>
      </c>
      <c r="CB9" s="691">
        <f>+entero!CB56</f>
        <v>79.640689073266373</v>
      </c>
      <c r="CC9" s="691">
        <f>+entero!CC56</f>
        <v>79.540260684159264</v>
      </c>
      <c r="CD9" s="691">
        <f>+entero!CD56</f>
        <v>79.735162847274367</v>
      </c>
      <c r="CE9" s="691">
        <f>+entero!CE56</f>
        <v>80.298776276578494</v>
      </c>
      <c r="CF9" s="691">
        <f>+entero!CF56</f>
        <v>80.247426678533401</v>
      </c>
      <c r="CG9" s="691">
        <f>+entero!CG56</f>
        <v>80.75688534184475</v>
      </c>
      <c r="CH9" s="691">
        <f>+entero!CH56</f>
        <v>80.903885164436872</v>
      </c>
      <c r="CI9" s="691">
        <f>+entero!CI56</f>
        <v>81.716649577819993</v>
      </c>
      <c r="CJ9" s="691">
        <f>+entero!CJ56</f>
        <v>82.005462927461664</v>
      </c>
      <c r="CK9" s="691">
        <f>+entero!CK56</f>
        <v>82.359126893207829</v>
      </c>
      <c r="CL9" s="691">
        <f>+entero!CL56</f>
        <v>82.236546199331258</v>
      </c>
      <c r="CM9" s="692">
        <f>+entero!CM56</f>
        <v>82.227052291634024</v>
      </c>
      <c r="CN9" s="693">
        <f>+entero!CN56</f>
        <v>82.281112954594818</v>
      </c>
      <c r="CO9" s="693">
        <f>+entero!CO56</f>
        <v>82.016652887056424</v>
      </c>
      <c r="CP9" s="693">
        <f>+entero!CP56</f>
        <v>82.158691025709885</v>
      </c>
      <c r="CQ9" s="694">
        <f>+entero!CQ56</f>
        <v>82.176709205681348</v>
      </c>
      <c r="CR9" s="660"/>
      <c r="CS9" s="550"/>
      <c r="CT9" s="3"/>
      <c r="CU9" s="499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7"/>
      <c r="CN10" s="100"/>
      <c r="CO10" s="100"/>
      <c r="CP10" s="100"/>
      <c r="CQ10" s="348"/>
      <c r="CR10" s="660"/>
      <c r="CS10" s="549"/>
      <c r="CT10" s="3"/>
      <c r="CU10" s="499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192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3729.9381828819237</v>
      </c>
      <c r="BW11" s="498">
        <f>+entero!BW58</f>
        <v>3783.1676693119543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4211.3300606836729</v>
      </c>
      <c r="CC11" s="498">
        <f>+entero!CC58</f>
        <v>4084.1750958819239</v>
      </c>
      <c r="CD11" s="498">
        <f>+entero!CD58</f>
        <v>4183.3754360160356</v>
      </c>
      <c r="CE11" s="498">
        <f>+entero!CE58</f>
        <v>4297.0956336647232</v>
      </c>
      <c r="CF11" s="498">
        <f>+entero!CF58</f>
        <v>4034.0361848498546</v>
      </c>
      <c r="CG11" s="498">
        <f>+entero!CG58</f>
        <v>3995.5613066501464</v>
      </c>
      <c r="CH11" s="498">
        <f>+entero!CH58</f>
        <v>4168.191013998543</v>
      </c>
      <c r="CI11" s="498">
        <f>+entero!CI58</f>
        <v>4152.5726132988329</v>
      </c>
      <c r="CJ11" s="498">
        <f>+entero!CJ58</f>
        <v>4394.3081570559916</v>
      </c>
      <c r="CK11" s="498">
        <f>+entero!CK58</f>
        <v>4494.8103261711531</v>
      </c>
      <c r="CL11" s="498">
        <f>+entero!CL58</f>
        <v>4272.1543610924364</v>
      </c>
      <c r="CM11" s="660">
        <f>+entero!CM58</f>
        <v>4339.5409099087619</v>
      </c>
      <c r="CN11" s="661">
        <f>+entero!CN58</f>
        <v>4321.2364805589077</v>
      </c>
      <c r="CO11" s="661">
        <f>+entero!CO58</f>
        <v>4365.1378118752355</v>
      </c>
      <c r="CP11" s="661">
        <f>+entero!CP58</f>
        <v>4362.4973338621157</v>
      </c>
      <c r="CQ11" s="662">
        <f>+entero!CQ58</f>
        <v>4269.0825472761098</v>
      </c>
      <c r="CR11" s="660">
        <f>+entero!CR58</f>
        <v>-3.0718138163265394</v>
      </c>
      <c r="CS11" s="549">
        <f>+entero!CS58</f>
        <v>-7.1903156035335591E-2</v>
      </c>
      <c r="CT11" s="3"/>
      <c r="CU11" s="499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696" t="s">
        <v>191</v>
      </c>
      <c r="E12" s="691">
        <f>+entero!E59</f>
        <v>60.084351140735379</v>
      </c>
      <c r="F12" s="695">
        <f>+entero!F59</f>
        <v>61.319086062235939</v>
      </c>
      <c r="G12" s="695">
        <f>+entero!G59</f>
        <v>59.624425565475001</v>
      </c>
      <c r="H12" s="695">
        <f>+entero!H59</f>
        <v>57.829590890409236</v>
      </c>
      <c r="I12" s="695">
        <f>+entero!I59</f>
        <v>56.4310531792608</v>
      </c>
      <c r="J12" s="695">
        <f>+entero!J59</f>
        <v>55.353026963149297</v>
      </c>
      <c r="K12" s="695">
        <f>+entero!K59</f>
        <v>56.659609526118324</v>
      </c>
      <c r="L12" s="695">
        <f>+entero!L59</f>
        <v>57.692482729005654</v>
      </c>
      <c r="M12" s="695">
        <f>+entero!M59</f>
        <v>56.124337575690411</v>
      </c>
      <c r="N12" s="695">
        <f>+entero!N59</f>
        <v>55.075094856112713</v>
      </c>
      <c r="O12" s="695">
        <f>+entero!O59</f>
        <v>56.973134937777516</v>
      </c>
      <c r="P12" s="695">
        <f>+entero!P59</f>
        <v>58.742406405049984</v>
      </c>
      <c r="Q12" s="695">
        <f>+entero!Q59</f>
        <v>59.312739782679081</v>
      </c>
      <c r="R12" s="695">
        <f>+entero!R59</f>
        <v>59.957309361085109</v>
      </c>
      <c r="S12" s="695">
        <f>+entero!S59</f>
        <v>59.977732299537521</v>
      </c>
      <c r="T12" s="695">
        <f>+entero!T59</f>
        <v>57.504017016673991</v>
      </c>
      <c r="U12" s="695">
        <f>+entero!U59</f>
        <v>54.079210103830491</v>
      </c>
      <c r="V12" s="695">
        <f>+entero!V59</f>
        <v>58.134934264262014</v>
      </c>
      <c r="W12" s="695">
        <f>+entero!W59</f>
        <v>57.466858078453157</v>
      </c>
      <c r="X12" s="695">
        <f>+entero!X59</f>
        <v>57.417682459328958</v>
      </c>
      <c r="Y12" s="695">
        <f>+entero!Y59</f>
        <v>58.057703473090626</v>
      </c>
      <c r="Z12" s="695">
        <f>+entero!Z59</f>
        <v>57.181557418190145</v>
      </c>
      <c r="AA12" s="695">
        <f>+entero!AA59</f>
        <v>58.274470921666818</v>
      </c>
      <c r="AB12" s="695">
        <f>+entero!AB59</f>
        <v>58.296576010949593</v>
      </c>
      <c r="AC12" s="695">
        <f>+entero!AC59</f>
        <v>63.7229277506041</v>
      </c>
      <c r="AD12" s="695">
        <f>+entero!AD59</f>
        <v>63.134537367185764</v>
      </c>
      <c r="AE12" s="695">
        <f>+entero!AE59</f>
        <v>63.526740094935199</v>
      </c>
      <c r="AF12" s="695">
        <f>+entero!AF59</f>
        <v>64.501458521583615</v>
      </c>
      <c r="AG12" s="695">
        <f>+entero!AG59</f>
        <v>60.429480842277194</v>
      </c>
      <c r="AH12" s="695">
        <f>+entero!AH59</f>
        <v>60.724991510381528</v>
      </c>
      <c r="AI12" s="695">
        <f>+entero!AI59</f>
        <v>60.969849791486361</v>
      </c>
      <c r="AJ12" s="695">
        <f>+entero!AJ59</f>
        <v>59.111972751000266</v>
      </c>
      <c r="AK12" s="695">
        <f>+entero!AK59</f>
        <v>61.294837764550238</v>
      </c>
      <c r="AL12" s="695">
        <f>+entero!AL59</f>
        <v>61.908650875330416</v>
      </c>
      <c r="AM12" s="695">
        <f>+entero!AM59</f>
        <v>62.964300709345878</v>
      </c>
      <c r="AN12" s="695">
        <f>+entero!AN59</f>
        <v>64.800717827131052</v>
      </c>
      <c r="AO12" s="691">
        <f>+entero!AO59</f>
        <v>66.314941051981748</v>
      </c>
      <c r="AP12" s="695">
        <f>+entero!AP59</f>
        <v>67.340899628617194</v>
      </c>
      <c r="AQ12" s="695">
        <f>+entero!AQ59</f>
        <v>67.169728203822899</v>
      </c>
      <c r="AR12" s="695">
        <f>+entero!AR59</f>
        <v>66.383823756535207</v>
      </c>
      <c r="AS12" s="695">
        <f>+entero!AS59</f>
        <v>63.824970603853806</v>
      </c>
      <c r="AT12" s="695">
        <f>+entero!AT59</f>
        <v>64.349851190084749</v>
      </c>
      <c r="AU12" s="695">
        <f>+entero!AU59</f>
        <v>65.595334970900552</v>
      </c>
      <c r="AV12" s="695">
        <f>+entero!AV59</f>
        <v>65.042229548241423</v>
      </c>
      <c r="AW12" s="695">
        <f>+entero!AW59</f>
        <v>65.455360590629581</v>
      </c>
      <c r="AX12" s="695">
        <f>+entero!AX59</f>
        <v>66.451863006690473</v>
      </c>
      <c r="AY12" s="695">
        <f>+entero!AY59</f>
        <v>65.064639667305798</v>
      </c>
      <c r="AZ12" s="695">
        <f>+entero!AZ59</f>
        <v>66.227924109720234</v>
      </c>
      <c r="BA12" s="691">
        <f>+entero!BA59</f>
        <v>69.110074885137124</v>
      </c>
      <c r="BB12" s="691">
        <f>+entero!BB59</f>
        <v>66.554242927320047</v>
      </c>
      <c r="BC12" s="695">
        <f>+entero!BC59</f>
        <v>66.138234765126072</v>
      </c>
      <c r="BD12" s="691">
        <f>+entero!BD59</f>
        <v>66.468762214228335</v>
      </c>
      <c r="BE12" s="691">
        <f>+entero!BE59</f>
        <v>64.719809023821384</v>
      </c>
      <c r="BF12" s="691">
        <f>+entero!BF59</f>
        <v>64.696889001157359</v>
      </c>
      <c r="BG12" s="691">
        <f>+entero!BG59</f>
        <v>67.310175515078143</v>
      </c>
      <c r="BH12" s="691">
        <f>+entero!BH59</f>
        <v>65.886371310350313</v>
      </c>
      <c r="BI12" s="691">
        <f>+entero!BI59</f>
        <v>66.944990578486255</v>
      </c>
      <c r="BJ12" s="691">
        <f>+entero!BJ59</f>
        <v>66.054993845281444</v>
      </c>
      <c r="BK12" s="691">
        <f>+entero!BK59</f>
        <v>66.506389519375546</v>
      </c>
      <c r="BL12" s="691">
        <f>+entero!BL59</f>
        <v>67.108553076311452</v>
      </c>
      <c r="BM12" s="691">
        <f>+entero!BM59</f>
        <v>70.495617939552858</v>
      </c>
      <c r="BN12" s="691">
        <f>+entero!BN59</f>
        <v>69.953948486103599</v>
      </c>
      <c r="BO12" s="691">
        <f>+entero!BO59</f>
        <v>70.706311044989604</v>
      </c>
      <c r="BP12" s="691">
        <f>+entero!BP59</f>
        <v>70.478573939164889</v>
      </c>
      <c r="BQ12" s="691">
        <f>+entero!BQ59</f>
        <v>69.395431181316283</v>
      </c>
      <c r="BR12" s="691">
        <f>+entero!BR59</f>
        <v>68.625415281547717</v>
      </c>
      <c r="BS12" s="691">
        <f>+entero!BS59</f>
        <v>69.524694948184063</v>
      </c>
      <c r="BT12" s="691">
        <f>+entero!BT59</f>
        <v>69.332830480482102</v>
      </c>
      <c r="BU12" s="691">
        <f>+entero!BU59</f>
        <v>69.849057086277298</v>
      </c>
      <c r="BV12" s="691">
        <f>+entero!BV59</f>
        <v>71.999185857576336</v>
      </c>
      <c r="BW12" s="691">
        <f>+entero!BW59</f>
        <v>71.110292807354057</v>
      </c>
      <c r="BX12" s="691">
        <f>+entero!BX59</f>
        <v>72.958128749445493</v>
      </c>
      <c r="BY12" s="691">
        <f>+entero!BY59</f>
        <v>73.305689779494045</v>
      </c>
      <c r="BZ12" s="691">
        <f>+entero!BZ59</f>
        <v>72.791612212165703</v>
      </c>
      <c r="CA12" s="691">
        <f>+entero!CA59</f>
        <v>71.724287228211267</v>
      </c>
      <c r="CB12" s="691">
        <f>+entero!CB59</f>
        <v>71.209542224186279</v>
      </c>
      <c r="CC12" s="691">
        <f>+entero!CC59</f>
        <v>69.907214277961245</v>
      </c>
      <c r="CD12" s="691">
        <f>+entero!CD59</f>
        <v>69.169685736835334</v>
      </c>
      <c r="CE12" s="691">
        <f>+entero!CE59</f>
        <v>70.864989338876001</v>
      </c>
      <c r="CF12" s="691">
        <f>+entero!CF59</f>
        <v>68.168514287041646</v>
      </c>
      <c r="CG12" s="691">
        <f>+entero!CG59</f>
        <v>69.402714610974698</v>
      </c>
      <c r="CH12" s="691">
        <f>+entero!CH59</f>
        <v>69.951707644495315</v>
      </c>
      <c r="CI12" s="691">
        <f>+entero!CI59</f>
        <v>71.999258390756765</v>
      </c>
      <c r="CJ12" s="691">
        <f>+entero!CJ59</f>
        <v>73.377519763604752</v>
      </c>
      <c r="CK12" s="691">
        <f>+entero!CK59</f>
        <v>73.829458169304488</v>
      </c>
      <c r="CL12" s="691">
        <f>+entero!CL59</f>
        <v>72.682377748186624</v>
      </c>
      <c r="CM12" s="692">
        <f>+entero!CM59</f>
        <v>72.992621633531314</v>
      </c>
      <c r="CN12" s="693">
        <f>+entero!CN59</f>
        <v>73.012031872322666</v>
      </c>
      <c r="CO12" s="693">
        <f>+entero!CO59</f>
        <v>70.826671430188696</v>
      </c>
      <c r="CP12" s="693">
        <f>+entero!CP59</f>
        <v>70.983947424190632</v>
      </c>
      <c r="CQ12" s="694">
        <f>+entero!CQ59</f>
        <v>70.589897519222063</v>
      </c>
      <c r="CR12" s="660"/>
      <c r="CS12" s="549"/>
      <c r="CT12" s="3"/>
      <c r="CU12" s="499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7"/>
      <c r="CN13" s="100"/>
      <c r="CO13" s="100"/>
      <c r="CP13" s="100"/>
      <c r="CQ13" s="348"/>
      <c r="CR13" s="660"/>
      <c r="CS13" s="549"/>
      <c r="CT13" s="3"/>
      <c r="CU13" s="499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193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5768.5317530116627</v>
      </c>
      <c r="BW14" s="498">
        <f>+entero!BW61</f>
        <v>5891.1226375262377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6150.4437892886299</v>
      </c>
      <c r="CC14" s="498">
        <f>+entero!CC61</f>
        <v>6294.0513708002927</v>
      </c>
      <c r="CD14" s="498">
        <f>+entero!CD61</f>
        <v>6416.1884452492695</v>
      </c>
      <c r="CE14" s="498">
        <f>+entero!CE61</f>
        <v>6625.3363645524778</v>
      </c>
      <c r="CF14" s="498">
        <f>+entero!CF61</f>
        <v>6609.0427246399422</v>
      </c>
      <c r="CG14" s="498">
        <f>+entero!CG61</f>
        <v>6915.4887133950424</v>
      </c>
      <c r="CH14" s="498">
        <f>+entero!CH61</f>
        <v>7135.2565292638483</v>
      </c>
      <c r="CI14" s="498">
        <f>+entero!CI61</f>
        <v>7260.4083361851317</v>
      </c>
      <c r="CJ14" s="498">
        <f>+entero!CJ61</f>
        <v>7371.7110443411739</v>
      </c>
      <c r="CK14" s="498">
        <f>+entero!CK61</f>
        <v>7727.2950589943857</v>
      </c>
      <c r="CL14" s="498">
        <f>+entero!CL61</f>
        <v>7767.9049346292786</v>
      </c>
      <c r="CM14" s="660">
        <f>+entero!CM61</f>
        <v>7681.3576624170946</v>
      </c>
      <c r="CN14" s="661">
        <f>+entero!CN61</f>
        <v>7696.0171136751114</v>
      </c>
      <c r="CO14" s="661">
        <f>+entero!CO61</f>
        <v>7703.7874106036852</v>
      </c>
      <c r="CP14" s="661">
        <f>+entero!CP61</f>
        <v>7794.6073765599522</v>
      </c>
      <c r="CQ14" s="662">
        <f>+entero!CQ61</f>
        <v>7852.8182600001846</v>
      </c>
      <c r="CR14" s="660">
        <f>+entero!CR61</f>
        <v>84.913325370906023</v>
      </c>
      <c r="CS14" s="549">
        <f>+entero!CS61</f>
        <v>1.0931303367573753</v>
      </c>
      <c r="CT14" s="3"/>
      <c r="CU14" s="499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696" t="s">
        <v>191</v>
      </c>
      <c r="E15" s="691">
        <f>+entero!E62</f>
        <v>58.563668429599467</v>
      </c>
      <c r="F15" s="695">
        <f>+entero!F62</f>
        <v>57.190986430588033</v>
      </c>
      <c r="G15" s="695">
        <f>+entero!G62</f>
        <v>57.030072864073844</v>
      </c>
      <c r="H15" s="695">
        <f>+entero!H62</f>
        <v>55.231676251557062</v>
      </c>
      <c r="I15" s="695">
        <f>+entero!I62</f>
        <v>54.618479896087521</v>
      </c>
      <c r="J15" s="695">
        <f>+entero!J62</f>
        <v>53.088469258428475</v>
      </c>
      <c r="K15" s="695">
        <f>+entero!K62</f>
        <v>53.84901955768283</v>
      </c>
      <c r="L15" s="695">
        <f>+entero!L62</f>
        <v>53.429772612651959</v>
      </c>
      <c r="M15" s="695">
        <f>+entero!M62</f>
        <v>53.030715066072851</v>
      </c>
      <c r="N15" s="695">
        <f>+entero!N62</f>
        <v>54.000615754180195</v>
      </c>
      <c r="O15" s="695">
        <f>+entero!O62</f>
        <v>53.211950551676999</v>
      </c>
      <c r="P15" s="695">
        <f>+entero!P62</f>
        <v>52.264983122164899</v>
      </c>
      <c r="Q15" s="695">
        <f>+entero!Q62</f>
        <v>53.225443709203027</v>
      </c>
      <c r="R15" s="695">
        <f>+entero!R62</f>
        <v>54.032793165590732</v>
      </c>
      <c r="S15" s="695">
        <f>+entero!S62</f>
        <v>53.430785930791288</v>
      </c>
      <c r="T15" s="695">
        <f>+entero!T62</f>
        <v>53.258170502148829</v>
      </c>
      <c r="U15" s="695">
        <f>+entero!U62</f>
        <v>53.086839922475527</v>
      </c>
      <c r="V15" s="695">
        <f>+entero!V62</f>
        <v>53.38681103471594</v>
      </c>
      <c r="W15" s="695">
        <f>+entero!W62</f>
        <v>53.105411964007573</v>
      </c>
      <c r="X15" s="695">
        <f>+entero!X62</f>
        <v>53.085744012762667</v>
      </c>
      <c r="Y15" s="695">
        <f>+entero!Y62</f>
        <v>53.099233372018986</v>
      </c>
      <c r="Z15" s="695">
        <f>+entero!Z62</f>
        <v>53.023991004991487</v>
      </c>
      <c r="AA15" s="695">
        <f>+entero!AA62</f>
        <v>52.714246701317037</v>
      </c>
      <c r="AB15" s="695">
        <f>+entero!AB62</f>
        <v>55.208396964871575</v>
      </c>
      <c r="AC15" s="695">
        <f>+entero!AC62</f>
        <v>61.930600655546122</v>
      </c>
      <c r="AD15" s="695">
        <f>+entero!AD62</f>
        <v>61.379177196254886</v>
      </c>
      <c r="AE15" s="695">
        <f>+entero!AE62</f>
        <v>61.616075457481301</v>
      </c>
      <c r="AF15" s="695">
        <f>+entero!AF62</f>
        <v>61.650306163145906</v>
      </c>
      <c r="AG15" s="695">
        <f>+entero!AG62</f>
        <v>61.22241719320197</v>
      </c>
      <c r="AH15" s="695">
        <f>+entero!AH62</f>
        <v>60.940422910332956</v>
      </c>
      <c r="AI15" s="695">
        <f>+entero!AI62</f>
        <v>62.297478115511417</v>
      </c>
      <c r="AJ15" s="695">
        <f>+entero!AJ62</f>
        <v>61.93334703980041</v>
      </c>
      <c r="AK15" s="695">
        <f>+entero!AK62</f>
        <v>63.71029091249882</v>
      </c>
      <c r="AL15" s="695">
        <f>+entero!AL62</f>
        <v>64.673930660389118</v>
      </c>
      <c r="AM15" s="695">
        <f>+entero!AM62</f>
        <v>64.457890979801817</v>
      </c>
      <c r="AN15" s="695">
        <f>+entero!AN62</f>
        <v>64.884185852101524</v>
      </c>
      <c r="AO15" s="691">
        <f>+entero!AO62</f>
        <v>66.048965051295568</v>
      </c>
      <c r="AP15" s="695">
        <f>+entero!AP62</f>
        <v>64.928287957213868</v>
      </c>
      <c r="AQ15" s="695">
        <f>+entero!AQ62</f>
        <v>64.973137715973536</v>
      </c>
      <c r="AR15" s="695">
        <f>+entero!AR62</f>
        <v>65.496999909600333</v>
      </c>
      <c r="AS15" s="695">
        <f>+entero!AS62</f>
        <v>65.556858654559832</v>
      </c>
      <c r="AT15" s="695">
        <f>+entero!AT62</f>
        <v>65.74863664031831</v>
      </c>
      <c r="AU15" s="695">
        <f>+entero!AU62</f>
        <v>66.700075932555052</v>
      </c>
      <c r="AV15" s="695">
        <f>+entero!AV62</f>
        <v>66.804404869928888</v>
      </c>
      <c r="AW15" s="695">
        <f>+entero!AW62</f>
        <v>67.412459156087593</v>
      </c>
      <c r="AX15" s="695">
        <f>+entero!AX62</f>
        <v>67.040733444326676</v>
      </c>
      <c r="AY15" s="695">
        <f>+entero!AY62</f>
        <v>67.219096350098624</v>
      </c>
      <c r="AZ15" s="695">
        <f>+entero!AZ62</f>
        <v>68.61533574352066</v>
      </c>
      <c r="BA15" s="691">
        <f>+entero!BA62</f>
        <v>70.327981030853337</v>
      </c>
      <c r="BB15" s="691">
        <f>+entero!BB62</f>
        <v>70.06453723082528</v>
      </c>
      <c r="BC15" s="695">
        <f>+entero!BC62</f>
        <v>69.999515042951856</v>
      </c>
      <c r="BD15" s="691">
        <f>+entero!BD62</f>
        <v>69.664025711082544</v>
      </c>
      <c r="BE15" s="691">
        <f>+entero!BE62</f>
        <v>69.739899283929688</v>
      </c>
      <c r="BF15" s="691">
        <f>+entero!BF62</f>
        <v>69.150676482624391</v>
      </c>
      <c r="BG15" s="691">
        <f>+entero!BG62</f>
        <v>69.694857456170013</v>
      </c>
      <c r="BH15" s="691">
        <f>+entero!BH62</f>
        <v>70.501759613531064</v>
      </c>
      <c r="BI15" s="691">
        <f>+entero!BI62</f>
        <v>71.172290429470337</v>
      </c>
      <c r="BJ15" s="691">
        <f>+entero!BJ62</f>
        <v>70.990799159732802</v>
      </c>
      <c r="BK15" s="691">
        <f>+entero!BK62</f>
        <v>71.491190531316178</v>
      </c>
      <c r="BL15" s="691">
        <f>+entero!BL62</f>
        <v>71.268460759557442</v>
      </c>
      <c r="BM15" s="691">
        <f>+entero!BM62</f>
        <v>73.544266715480589</v>
      </c>
      <c r="BN15" s="691">
        <f>+entero!BN62</f>
        <v>73.237636663356497</v>
      </c>
      <c r="BO15" s="691">
        <f>+entero!BO62</f>
        <v>72.650789855482628</v>
      </c>
      <c r="BP15" s="691">
        <f>+entero!BP62</f>
        <v>72.762392170329136</v>
      </c>
      <c r="BQ15" s="691">
        <f>+entero!BQ62</f>
        <v>73.516672655612084</v>
      </c>
      <c r="BR15" s="691">
        <f>+entero!BR62</f>
        <v>73.025035138789519</v>
      </c>
      <c r="BS15" s="691">
        <f>+entero!BS62</f>
        <v>73.115678427633668</v>
      </c>
      <c r="BT15" s="691">
        <f>+entero!BT62</f>
        <v>72.873022552185063</v>
      </c>
      <c r="BU15" s="691">
        <f>+entero!BU62</f>
        <v>73.196784221221961</v>
      </c>
      <c r="BV15" s="691">
        <f>+entero!BV62</f>
        <v>73.846377040488477</v>
      </c>
      <c r="BW15" s="691">
        <f>+entero!BW62</f>
        <v>74.519002898293081</v>
      </c>
      <c r="BX15" s="691">
        <f>+entero!BX62</f>
        <v>74.399889397822932</v>
      </c>
      <c r="BY15" s="691">
        <f>+entero!BY62</f>
        <v>76.383103504698411</v>
      </c>
      <c r="BZ15" s="691">
        <f>+entero!BZ62</f>
        <v>75.286138288230518</v>
      </c>
      <c r="CA15" s="691">
        <f>+entero!CA62</f>
        <v>75.497668754741099</v>
      </c>
      <c r="CB15" s="691">
        <f>+entero!CB62</f>
        <v>74.791151829084058</v>
      </c>
      <c r="CC15" s="691">
        <f>+entero!CC62</f>
        <v>75.07613588990489</v>
      </c>
      <c r="CD15" s="691">
        <f>+entero!CD62</f>
        <v>75.293351608168251</v>
      </c>
      <c r="CE15" s="691">
        <f>+entero!CE62</f>
        <v>75.810304820894132</v>
      </c>
      <c r="CF15" s="691">
        <f>+entero!CF62</f>
        <v>75.700123665249933</v>
      </c>
      <c r="CG15" s="691">
        <f>+entero!CG62</f>
        <v>76.423497441736174</v>
      </c>
      <c r="CH15" s="691">
        <f>+entero!CH62</f>
        <v>76.975935330742018</v>
      </c>
      <c r="CI15" s="691">
        <f>+entero!CI62</f>
        <v>77.563505926444037</v>
      </c>
      <c r="CJ15" s="691">
        <f>+entero!CJ62</f>
        <v>77.973536529160697</v>
      </c>
      <c r="CK15" s="691">
        <f>+entero!CK62</f>
        <v>79.038378033808115</v>
      </c>
      <c r="CL15" s="691">
        <f>+entero!CL62</f>
        <v>79.105173704133108</v>
      </c>
      <c r="CM15" s="692">
        <f>+entero!CM62</f>
        <v>78.891411380598285</v>
      </c>
      <c r="CN15" s="693">
        <f>+entero!CN62</f>
        <v>79.057213436608848</v>
      </c>
      <c r="CO15" s="693">
        <f>+entero!CO62</f>
        <v>79.058173667413826</v>
      </c>
      <c r="CP15" s="693">
        <f>+entero!CP62</f>
        <v>79.240964883707974</v>
      </c>
      <c r="CQ15" s="694">
        <f>+entero!CQ62</f>
        <v>79.344137309167422</v>
      </c>
      <c r="CR15" s="660"/>
      <c r="CS15" s="549"/>
      <c r="CT15" s="3"/>
      <c r="CU15" s="499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7"/>
      <c r="CN16" s="100"/>
      <c r="CO16" s="100"/>
      <c r="CP16" s="100"/>
      <c r="CQ16" s="348"/>
      <c r="CR16" s="660"/>
      <c r="CS16" s="549"/>
      <c r="CT16" s="3"/>
      <c r="CU16" s="499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194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6399.3499030597659</v>
      </c>
      <c r="BW17" s="498">
        <f>+entero!BW64</f>
        <v>6554.8066256822149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7033.1177290364449</v>
      </c>
      <c r="CC17" s="498">
        <f>+entero!CC64</f>
        <v>7082.9866066166187</v>
      </c>
      <c r="CD17" s="498">
        <f>+entero!CD64</f>
        <v>7343.472604591836</v>
      </c>
      <c r="CE17" s="498">
        <f>+entero!CE64</f>
        <v>7541.0014777011666</v>
      </c>
      <c r="CF17" s="498">
        <f>+entero!CF64</f>
        <v>7748.7377936938774</v>
      </c>
      <c r="CG17" s="498">
        <f>+entero!CG64</f>
        <v>7793.5156482827997</v>
      </c>
      <c r="CH17" s="498">
        <f>+entero!CH64</f>
        <v>7818.5767272565599</v>
      </c>
      <c r="CI17" s="498">
        <f>+entero!CI64</f>
        <v>7978.7979123950436</v>
      </c>
      <c r="CJ17" s="498">
        <f>+entero!CJ64</f>
        <v>7885.212596408157</v>
      </c>
      <c r="CK17" s="498">
        <f>+entero!CK64</f>
        <v>7899.6432334373103</v>
      </c>
      <c r="CL17" s="498">
        <f>+entero!CL64</f>
        <v>7909.2075785320631</v>
      </c>
      <c r="CM17" s="660">
        <f>+entero!CM64</f>
        <v>7941.0663714489756</v>
      </c>
      <c r="CN17" s="661">
        <f>+entero!CN64</f>
        <v>7943.8907502725888</v>
      </c>
      <c r="CO17" s="661">
        <f>+entero!CO64</f>
        <v>7946.4998517084514</v>
      </c>
      <c r="CP17" s="661">
        <f>+entero!CP64</f>
        <v>7958.3084061953305</v>
      </c>
      <c r="CQ17" s="662">
        <f>+entero!CQ64</f>
        <v>7962.3679402609278</v>
      </c>
      <c r="CR17" s="660">
        <f>+entero!CR64</f>
        <v>53.1603617288647</v>
      </c>
      <c r="CS17" s="549">
        <f>+entero!CS64</f>
        <v>0.67213258978253698</v>
      </c>
      <c r="CT17" s="3"/>
      <c r="CU17" s="499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696" t="s">
        <v>191</v>
      </c>
      <c r="E18" s="691">
        <f>+entero!E65</f>
        <v>27.726229875785002</v>
      </c>
      <c r="F18" s="695">
        <f>+entero!F65</f>
        <v>27.488318630119153</v>
      </c>
      <c r="G18" s="695">
        <f>+entero!G65</f>
        <v>27.458082221878477</v>
      </c>
      <c r="H18" s="695">
        <f>+entero!H65</f>
        <v>27.950040096179535</v>
      </c>
      <c r="I18" s="695">
        <f>+entero!I65</f>
        <v>27.597597098513404</v>
      </c>
      <c r="J18" s="695">
        <f>+entero!J65</f>
        <v>27.250104677887144</v>
      </c>
      <c r="K18" s="695">
        <f>+entero!K65</f>
        <v>28.087635839311403</v>
      </c>
      <c r="L18" s="695">
        <f>+entero!L65</f>
        <v>27.84294317299636</v>
      </c>
      <c r="M18" s="695">
        <f>+entero!M65</f>
        <v>28.449824701835901</v>
      </c>
      <c r="N18" s="695">
        <f>+entero!N65</f>
        <v>29.644222593728603</v>
      </c>
      <c r="O18" s="695">
        <f>+entero!O65</f>
        <v>32.016033238488561</v>
      </c>
      <c r="P18" s="695">
        <f>+entero!P65</f>
        <v>33.35300384184626</v>
      </c>
      <c r="Q18" s="695">
        <f>+entero!Q65</f>
        <v>36.113295541145526</v>
      </c>
      <c r="R18" s="695">
        <f>+entero!R65</f>
        <v>36.565497571669098</v>
      </c>
      <c r="S18" s="695">
        <f>+entero!S65</f>
        <v>37.376328956608795</v>
      </c>
      <c r="T18" s="695">
        <f>+entero!T65</f>
        <v>38.100824945897514</v>
      </c>
      <c r="U18" s="695">
        <f>+entero!U65</f>
        <v>38.776672287369017</v>
      </c>
      <c r="V18" s="695">
        <f>+entero!V65</f>
        <v>39.094166727029474</v>
      </c>
      <c r="W18" s="695">
        <f>+entero!W65</f>
        <v>39.721494424172747</v>
      </c>
      <c r="X18" s="695">
        <f>+entero!X65</f>
        <v>40.391966789877557</v>
      </c>
      <c r="Y18" s="695">
        <f>+entero!Y65</f>
        <v>41.385088881530102</v>
      </c>
      <c r="Z18" s="695">
        <f>+entero!Z65</f>
        <v>43.382868474833543</v>
      </c>
      <c r="AA18" s="695">
        <f>+entero!AA65</f>
        <v>44.206303294054571</v>
      </c>
      <c r="AB18" s="695">
        <f>+entero!AB65</f>
        <v>45.973508213864669</v>
      </c>
      <c r="AC18" s="695">
        <f>+entero!AC65</f>
        <v>47.595161135426224</v>
      </c>
      <c r="AD18" s="695">
        <f>+entero!AD65</f>
        <v>48.803678883118145</v>
      </c>
      <c r="AE18" s="695">
        <f>+entero!AE65</f>
        <v>49.705463548936258</v>
      </c>
      <c r="AF18" s="695">
        <f>+entero!AF65</f>
        <v>50.829024579294845</v>
      </c>
      <c r="AG18" s="695">
        <f>+entero!AG65</f>
        <v>51.393924119155088</v>
      </c>
      <c r="AH18" s="695">
        <f>+entero!AH65</f>
        <v>52.535130162286578</v>
      </c>
      <c r="AI18" s="695">
        <f>+entero!AI65</f>
        <v>53.741177822615882</v>
      </c>
      <c r="AJ18" s="695">
        <f>+entero!AJ65</f>
        <v>55.615327871973619</v>
      </c>
      <c r="AK18" s="695">
        <f>+entero!AK65</f>
        <v>57.0723614458716</v>
      </c>
      <c r="AL18" s="695">
        <f>+entero!AL65</f>
        <v>59.104882283193064</v>
      </c>
      <c r="AM18" s="695">
        <f>+entero!AM65</f>
        <v>60.190789262031345</v>
      </c>
      <c r="AN18" s="695">
        <f>+entero!AN65</f>
        <v>61.50007861887201</v>
      </c>
      <c r="AO18" s="691">
        <f>+entero!AO65</f>
        <v>62.347023045736648</v>
      </c>
      <c r="AP18" s="695">
        <f>+entero!AP65</f>
        <v>64.0324397471353</v>
      </c>
      <c r="AQ18" s="695">
        <f>+entero!AQ65</f>
        <v>65.639290035572884</v>
      </c>
      <c r="AR18" s="695">
        <f>+entero!AR65</f>
        <v>67.598161926596077</v>
      </c>
      <c r="AS18" s="695">
        <f>+entero!AS65</f>
        <v>69.109874730849555</v>
      </c>
      <c r="AT18" s="695">
        <f>+entero!AT65</f>
        <v>70.864662563196831</v>
      </c>
      <c r="AU18" s="695">
        <f>+entero!AU65</f>
        <v>72.052709741719028</v>
      </c>
      <c r="AV18" s="695">
        <f>+entero!AV65</f>
        <v>73.164203824225964</v>
      </c>
      <c r="AW18" s="695">
        <f>+entero!AW65</f>
        <v>74.163132875471618</v>
      </c>
      <c r="AX18" s="695">
        <f>+entero!AX65</f>
        <v>75.065161119103209</v>
      </c>
      <c r="AY18" s="695">
        <f>+entero!AY65</f>
        <v>75.859386981108855</v>
      </c>
      <c r="AZ18" s="695">
        <f>+entero!AZ65</f>
        <v>76.760020879424999</v>
      </c>
      <c r="BA18" s="691">
        <f>+entero!BA65</f>
        <v>77.566755521160616</v>
      </c>
      <c r="BB18" s="691">
        <f>+entero!BB65</f>
        <v>78.053612005737264</v>
      </c>
      <c r="BC18" s="695">
        <f>+entero!BC65</f>
        <v>78.813252454800079</v>
      </c>
      <c r="BD18" s="691">
        <f>+entero!BD65</f>
        <v>79.59137676323958</v>
      </c>
      <c r="BE18" s="691">
        <f>+entero!BE65</f>
        <v>80.362984400328713</v>
      </c>
      <c r="BF18" s="691">
        <f>+entero!BF65</f>
        <v>81.566248680036551</v>
      </c>
      <c r="BG18" s="691">
        <f>+entero!BG65</f>
        <v>82.401606575673483</v>
      </c>
      <c r="BH18" s="691">
        <f>+entero!BH65</f>
        <v>83.294793710472547</v>
      </c>
      <c r="BI18" s="691">
        <f>+entero!BI65</f>
        <v>84.163004065730433</v>
      </c>
      <c r="BJ18" s="691">
        <f>+entero!BJ65</f>
        <v>84.992356713831356</v>
      </c>
      <c r="BK18" s="691">
        <f>+entero!BK65</f>
        <v>85.298792015754856</v>
      </c>
      <c r="BL18" s="691">
        <f>+entero!BL65</f>
        <v>85.705752773291479</v>
      </c>
      <c r="BM18" s="691">
        <f>+entero!BM65</f>
        <v>86.106880339804988</v>
      </c>
      <c r="BN18" s="691">
        <f>+entero!BN65</f>
        <v>86.297077949785731</v>
      </c>
      <c r="BO18" s="691">
        <f>+entero!BO65</f>
        <v>86.535623575225159</v>
      </c>
      <c r="BP18" s="691">
        <f>+entero!BP65</f>
        <v>86.707331062857207</v>
      </c>
      <c r="BQ18" s="691">
        <f>+entero!BQ65</f>
        <v>86.898367482853573</v>
      </c>
      <c r="BR18" s="691">
        <f>+entero!BR65</f>
        <v>87.435753291397788</v>
      </c>
      <c r="BS18" s="691">
        <f>+entero!BS65</f>
        <v>88.072972228339736</v>
      </c>
      <c r="BT18" s="691">
        <f>+entero!BT65</f>
        <v>88.53583836263897</v>
      </c>
      <c r="BU18" s="691">
        <f>+entero!BU65</f>
        <v>88.849449387117687</v>
      </c>
      <c r="BV18" s="691">
        <f>+entero!BV65</f>
        <v>89.120430988952776</v>
      </c>
      <c r="BW18" s="691">
        <f>+entero!BW65</f>
        <v>89.548873426334438</v>
      </c>
      <c r="BX18" s="691">
        <f>+entero!BX65</f>
        <v>89.840862940864866</v>
      </c>
      <c r="BY18" s="691">
        <f>+entero!BY65</f>
        <v>90.404459147841465</v>
      </c>
      <c r="BZ18" s="691">
        <f>+entero!BZ65</f>
        <v>90.68787959099069</v>
      </c>
      <c r="CA18" s="691">
        <f>+entero!CA65</f>
        <v>90.87911557015974</v>
      </c>
      <c r="CB18" s="691">
        <f>+entero!CB65</f>
        <v>91.02944057135231</v>
      </c>
      <c r="CC18" s="691">
        <f>+entero!CC65</f>
        <v>91.115965350746293</v>
      </c>
      <c r="CD18" s="691">
        <f>+entero!CD65</f>
        <v>91.557818450515143</v>
      </c>
      <c r="CE18" s="691">
        <f>+entero!CE65</f>
        <v>91.693686600294285</v>
      </c>
      <c r="CF18" s="691">
        <f>+entero!CF65</f>
        <v>91.898667388181863</v>
      </c>
      <c r="CG18" s="691">
        <f>+entero!CG65</f>
        <v>92.043520619315942</v>
      </c>
      <c r="CH18" s="691">
        <f>+entero!CH65</f>
        <v>92.175412668997865</v>
      </c>
      <c r="CI18" s="691">
        <f>+entero!CI65</f>
        <v>92.253971680846377</v>
      </c>
      <c r="CJ18" s="691">
        <f>+entero!CJ65</f>
        <v>92.192109813328798</v>
      </c>
      <c r="CK18" s="691">
        <f>+entero!CK65</f>
        <v>92.246275379063945</v>
      </c>
      <c r="CL18" s="691">
        <f>+entero!CL65</f>
        <v>92.257000714721087</v>
      </c>
      <c r="CM18" s="692">
        <f>+entero!CM65</f>
        <v>92.292887097431816</v>
      </c>
      <c r="CN18" s="693">
        <f>+entero!CN65</f>
        <v>92.286825430953641</v>
      </c>
      <c r="CO18" s="693">
        <f>+entero!CO65</f>
        <v>92.304758600891063</v>
      </c>
      <c r="CP18" s="693">
        <f>+entero!CP65</f>
        <v>92.32824492862683</v>
      </c>
      <c r="CQ18" s="694">
        <f>+entero!CQ65</f>
        <v>92.350030352672718</v>
      </c>
      <c r="CR18" s="660"/>
      <c r="CS18" s="549"/>
      <c r="CT18" s="3"/>
      <c r="CU18" s="499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7"/>
      <c r="CN19" s="100"/>
      <c r="CO19" s="100"/>
      <c r="CP19" s="100"/>
      <c r="CQ19" s="348"/>
      <c r="CR19" s="660"/>
      <c r="CS19" s="549"/>
      <c r="CT19" s="3"/>
      <c r="CU19" s="499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195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434.95026899708461</v>
      </c>
      <c r="BW20" s="498">
        <f>+entero!BW67</f>
        <v>427.43599070408169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493.19023634839658</v>
      </c>
      <c r="CC20" s="498">
        <f>+entero!CC67</f>
        <v>502.41885803206992</v>
      </c>
      <c r="CD20" s="498">
        <f>+entero!CD67</f>
        <v>484.47723956559776</v>
      </c>
      <c r="CE20" s="498">
        <f>+entero!CE67</f>
        <v>485.53255023032057</v>
      </c>
      <c r="CF20" s="498">
        <f>+entero!CF67</f>
        <v>486.49048875183473</v>
      </c>
      <c r="CG20" s="498">
        <f>+entero!CG67</f>
        <v>477.1305100437317</v>
      </c>
      <c r="CH20" s="498">
        <f>+entero!CH67</f>
        <v>501.18123795189513</v>
      </c>
      <c r="CI20" s="498">
        <f>+entero!CI67</f>
        <v>510.6599207172012</v>
      </c>
      <c r="CJ20" s="498">
        <f>+entero!CJ67</f>
        <v>550.42036056378822</v>
      </c>
      <c r="CK20" s="498">
        <f>+entero!CK67</f>
        <v>545.71452556524594</v>
      </c>
      <c r="CL20" s="498">
        <f>+entero!CL67</f>
        <v>547.33076794571218</v>
      </c>
      <c r="CM20" s="660">
        <f>+entero!CM67</f>
        <v>546.60213947340901</v>
      </c>
      <c r="CN20" s="661">
        <f>+entero!CN67</f>
        <v>546.68907248361313</v>
      </c>
      <c r="CO20" s="661">
        <f>+entero!CO67</f>
        <v>546.68044928390475</v>
      </c>
      <c r="CP20" s="661">
        <f>+entero!CP67</f>
        <v>544.78025898507087</v>
      </c>
      <c r="CQ20" s="662">
        <f>+entero!CQ67</f>
        <v>565.390537501106</v>
      </c>
      <c r="CR20" s="660">
        <f>+entero!CR67</f>
        <v>18.059769555393814</v>
      </c>
      <c r="CS20" s="549">
        <f>+entero!CS67</f>
        <v>3.2996079542864543</v>
      </c>
      <c r="CT20" s="3"/>
      <c r="CU20" s="499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696" t="s">
        <v>191</v>
      </c>
      <c r="E21" s="691">
        <f>+entero!E68</f>
        <v>29.608725951431719</v>
      </c>
      <c r="F21" s="695">
        <f>+entero!F68</f>
        <v>29.982314879707221</v>
      </c>
      <c r="G21" s="695">
        <f>+entero!G68</f>
        <v>29.10871909184284</v>
      </c>
      <c r="H21" s="695">
        <f>+entero!H68</f>
        <v>25.325194831620745</v>
      </c>
      <c r="I21" s="695">
        <f>+entero!I68</f>
        <v>29.337065971699726</v>
      </c>
      <c r="J21" s="695">
        <f>+entero!J68</f>
        <v>25.413734907762723</v>
      </c>
      <c r="K21" s="695">
        <f>+entero!K68</f>
        <v>36.125562689101329</v>
      </c>
      <c r="L21" s="695">
        <f>+entero!L68</f>
        <v>33.753248787141729</v>
      </c>
      <c r="M21" s="695">
        <f>+entero!M68</f>
        <v>26.003375728121746</v>
      </c>
      <c r="N21" s="695">
        <f>+entero!N68</f>
        <v>36.150484698156845</v>
      </c>
      <c r="O21" s="695">
        <f>+entero!O68</f>
        <v>32.051945241635131</v>
      </c>
      <c r="P21" s="695">
        <f>+entero!P68</f>
        <v>37.568973260565095</v>
      </c>
      <c r="Q21" s="695">
        <f>+entero!Q68</f>
        <v>33.300094505160288</v>
      </c>
      <c r="R21" s="695">
        <f>+entero!R68</f>
        <v>41.015211045997766</v>
      </c>
      <c r="S21" s="695">
        <f>+entero!S68</f>
        <v>35.217164730836252</v>
      </c>
      <c r="T21" s="695">
        <f>+entero!T68</f>
        <v>34.805092083168454</v>
      </c>
      <c r="U21" s="695">
        <f>+entero!U68</f>
        <v>35.248688179698405</v>
      </c>
      <c r="V21" s="695">
        <f>+entero!V68</f>
        <v>37.984396950735359</v>
      </c>
      <c r="W21" s="695">
        <f>+entero!W68</f>
        <v>35.051326609730523</v>
      </c>
      <c r="X21" s="695">
        <f>+entero!X68</f>
        <v>34.571407331737092</v>
      </c>
      <c r="Y21" s="695">
        <f>+entero!Y68</f>
        <v>40.805673344128309</v>
      </c>
      <c r="Z21" s="695">
        <f>+entero!Z68</f>
        <v>39.245893166712492</v>
      </c>
      <c r="AA21" s="695">
        <f>+entero!AA68</f>
        <v>32.869212830342761</v>
      </c>
      <c r="AB21" s="695">
        <f>+entero!AB68</f>
        <v>38.230594090884942</v>
      </c>
      <c r="AC21" s="695">
        <f>+entero!AC68</f>
        <v>37.470745567076619</v>
      </c>
      <c r="AD21" s="695">
        <f>+entero!AD68</f>
        <v>36.777092579676427</v>
      </c>
      <c r="AE21" s="695">
        <f>+entero!AE68</f>
        <v>37.325811476374483</v>
      </c>
      <c r="AF21" s="695">
        <f>+entero!AF68</f>
        <v>37.370450314426677</v>
      </c>
      <c r="AG21" s="695">
        <f>+entero!AG68</f>
        <v>44.746327550562455</v>
      </c>
      <c r="AH21" s="695">
        <f>+entero!AH68</f>
        <v>39.131425037896797</v>
      </c>
      <c r="AI21" s="695">
        <f>+entero!AI68</f>
        <v>44.087644264850375</v>
      </c>
      <c r="AJ21" s="695">
        <f>+entero!AJ68</f>
        <v>40.100579164462566</v>
      </c>
      <c r="AK21" s="695">
        <f>+entero!AK68</f>
        <v>39.42991972955241</v>
      </c>
      <c r="AL21" s="695">
        <f>+entero!AL68</f>
        <v>40.845236656628792</v>
      </c>
      <c r="AM21" s="695">
        <f>+entero!AM68</f>
        <v>49.584347280466602</v>
      </c>
      <c r="AN21" s="695">
        <f>+entero!AN68</f>
        <v>50.455696913299896</v>
      </c>
      <c r="AO21" s="691">
        <f>+entero!AO68</f>
        <v>58.608036943807164</v>
      </c>
      <c r="AP21" s="695">
        <f>+entero!AP68</f>
        <v>58.339067857931624</v>
      </c>
      <c r="AQ21" s="695">
        <f>+entero!AQ68</f>
        <v>58.581650319176369</v>
      </c>
      <c r="AR21" s="695">
        <f>+entero!AR68</f>
        <v>58.371894458164078</v>
      </c>
      <c r="AS21" s="695">
        <f>+entero!AS68</f>
        <v>58.110520200614467</v>
      </c>
      <c r="AT21" s="695">
        <f>+entero!AT68</f>
        <v>58.854996624132916</v>
      </c>
      <c r="AU21" s="695">
        <f>+entero!AU68</f>
        <v>59.596084814168968</v>
      </c>
      <c r="AV21" s="695">
        <f>+entero!AV68</f>
        <v>59.768941976268188</v>
      </c>
      <c r="AW21" s="695">
        <f>+entero!AW68</f>
        <v>62.993185278390762</v>
      </c>
      <c r="AX21" s="695">
        <f>+entero!AX68</f>
        <v>64.369198381571266</v>
      </c>
      <c r="AY21" s="695">
        <f>+entero!AY68</f>
        <v>68.13478913480445</v>
      </c>
      <c r="AZ21" s="695">
        <f>+entero!AZ68</f>
        <v>69.439463645575586</v>
      </c>
      <c r="BA21" s="691">
        <f>+entero!BA68</f>
        <v>70.81904509240195</v>
      </c>
      <c r="BB21" s="691">
        <f>+entero!BB68</f>
        <v>72.043568279043029</v>
      </c>
      <c r="BC21" s="695">
        <f>+entero!BC68</f>
        <v>72.526230116597034</v>
      </c>
      <c r="BD21" s="691">
        <f>+entero!BD68</f>
        <v>73.719885384619857</v>
      </c>
      <c r="BE21" s="691">
        <f>+entero!BE68</f>
        <v>75.74383979358592</v>
      </c>
      <c r="BF21" s="691">
        <f>+entero!BF68</f>
        <v>70.749886130043279</v>
      </c>
      <c r="BG21" s="691">
        <f>+entero!BG68</f>
        <v>71.340213120718715</v>
      </c>
      <c r="BH21" s="691">
        <f>+entero!BH68</f>
        <v>70.567153237013173</v>
      </c>
      <c r="BI21" s="691">
        <f>+entero!BI68</f>
        <v>71.64581749353664</v>
      </c>
      <c r="BJ21" s="691">
        <f>+entero!BJ68</f>
        <v>67.770944749219524</v>
      </c>
      <c r="BK21" s="691">
        <f>+entero!BK68</f>
        <v>69.390923102800784</v>
      </c>
      <c r="BL21" s="691">
        <f>+entero!BL68</f>
        <v>70.532599535105021</v>
      </c>
      <c r="BM21" s="691">
        <f>+entero!BM68</f>
        <v>71.592959802047517</v>
      </c>
      <c r="BN21" s="691">
        <f>+entero!BN68</f>
        <v>71.231021100407744</v>
      </c>
      <c r="BO21" s="691">
        <f>+entero!BO68</f>
        <v>71.30459376162591</v>
      </c>
      <c r="BP21" s="691">
        <f>+entero!BP68</f>
        <v>71.066773054539226</v>
      </c>
      <c r="BQ21" s="691">
        <f>+entero!BQ68</f>
        <v>70.45254225565435</v>
      </c>
      <c r="BR21" s="691">
        <f>+entero!BR68</f>
        <v>70.951084854575285</v>
      </c>
      <c r="BS21" s="691">
        <f>+entero!BS68</f>
        <v>71.411213777394195</v>
      </c>
      <c r="BT21" s="691">
        <f>+entero!BT68</f>
        <v>71.8324348630006</v>
      </c>
      <c r="BU21" s="691">
        <f>+entero!BU68</f>
        <v>71.9801962953957</v>
      </c>
      <c r="BV21" s="691">
        <f>+entero!BV68</f>
        <v>73.643670141190611</v>
      </c>
      <c r="BW21" s="691">
        <f>+entero!BW68</f>
        <v>74.857590919774523</v>
      </c>
      <c r="BX21" s="691">
        <f>+entero!BX68</f>
        <v>73.106915526919863</v>
      </c>
      <c r="BY21" s="691">
        <f>+entero!BY68</f>
        <v>70.562571185231036</v>
      </c>
      <c r="BZ21" s="691">
        <f>+entero!BZ68</f>
        <v>72.341495244934762</v>
      </c>
      <c r="CA21" s="691">
        <f>+entero!CA68</f>
        <v>69.641703464956464</v>
      </c>
      <c r="CB21" s="691">
        <f>+entero!CB68</f>
        <v>69.290827385703778</v>
      </c>
      <c r="CC21" s="691">
        <f>+entero!CC68</f>
        <v>69.872571079222794</v>
      </c>
      <c r="CD21" s="691">
        <f>+entero!CD68</f>
        <v>70.912588254552659</v>
      </c>
      <c r="CE21" s="691">
        <f>+entero!CE68</f>
        <v>71.352690517633434</v>
      </c>
      <c r="CF21" s="691">
        <f>+entero!CF68</f>
        <v>69.755908457809014</v>
      </c>
      <c r="CG21" s="691">
        <f>+entero!CG68</f>
        <v>71.916706633924079</v>
      </c>
      <c r="CH21" s="691">
        <f>+entero!CH68</f>
        <v>73.11722182993941</v>
      </c>
      <c r="CI21" s="691">
        <f>+entero!CI68</f>
        <v>74.908590118808121</v>
      </c>
      <c r="CJ21" s="691">
        <f>+entero!CJ68</f>
        <v>74.414566198457592</v>
      </c>
      <c r="CK21" s="691">
        <f>+entero!CK68</f>
        <v>74.221079190145517</v>
      </c>
      <c r="CL21" s="691">
        <f>+entero!CL68</f>
        <v>74.486610358627729</v>
      </c>
      <c r="CM21" s="692">
        <f>+entero!CM68</f>
        <v>74.3507308303559</v>
      </c>
      <c r="CN21" s="693">
        <f>+entero!CN68</f>
        <v>74.149909122892538</v>
      </c>
      <c r="CO21" s="693">
        <f>+entero!CO68</f>
        <v>74.356299648570598</v>
      </c>
      <c r="CP21" s="693">
        <f>+entero!CP68</f>
        <v>74.298362696564794</v>
      </c>
      <c r="CQ21" s="694">
        <f>+entero!CQ68</f>
        <v>74.985804590765994</v>
      </c>
      <c r="CR21" s="660"/>
      <c r="CS21" s="549"/>
      <c r="CT21" s="3"/>
      <c r="CU21" s="499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7"/>
      <c r="CN22" s="100"/>
      <c r="CO22" s="100"/>
      <c r="CP22" s="100"/>
      <c r="CQ22" s="348"/>
      <c r="CR22" s="660"/>
      <c r="CS22" s="549"/>
      <c r="CT22" s="3"/>
      <c r="CU22" s="499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40"/>
      <c r="CR23" s="660"/>
      <c r="CS23" s="549"/>
      <c r="CT23" s="3"/>
      <c r="CU23" s="499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698" t="s">
        <v>171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3745.9608039812006</v>
      </c>
      <c r="CC24" s="498">
        <f>+entero!CC70</f>
        <v>3861.1813416265218</v>
      </c>
      <c r="CD24" s="498">
        <f>+entero!CD70</f>
        <v>4158.4530232946181</v>
      </c>
      <c r="CE24" s="498">
        <f>+entero!CE70</f>
        <v>4526.1441037225413</v>
      </c>
      <c r="CF24" s="498">
        <f>+entero!CF70</f>
        <v>4448.2607802507982</v>
      </c>
      <c r="CG24" s="498">
        <f>+entero!CG70</f>
        <v>4626.8480839791364</v>
      </c>
      <c r="CH24" s="498">
        <f>+entero!CH70</f>
        <v>5139.8565043359822</v>
      </c>
      <c r="CI24" s="498">
        <f>+entero!CI70</f>
        <v>5379.3039134560349</v>
      </c>
      <c r="CJ24" s="498">
        <f>+entero!CJ70</f>
        <v>5531.201196149701</v>
      </c>
      <c r="CK24" s="498">
        <f>+entero!CK70</f>
        <v>5946.3327570524607</v>
      </c>
      <c r="CL24" s="498">
        <f>+entero!CL70</f>
        <v>5724.603010338682</v>
      </c>
      <c r="CM24" s="660">
        <f>+entero!CM70</f>
        <v>5725.6961744258961</v>
      </c>
      <c r="CN24" s="661">
        <f>+entero!CN70</f>
        <v>5674.3041537816553</v>
      </c>
      <c r="CO24" s="661">
        <f>+entero!CO70</f>
        <v>5722.7617738594572</v>
      </c>
      <c r="CP24" s="661">
        <f>+entero!CP70</f>
        <v>5821.443600349714</v>
      </c>
      <c r="CQ24" s="662">
        <f>+entero!CQ70</f>
        <v>5818.9125352763313</v>
      </c>
      <c r="CR24" s="660">
        <f>+entero!CR70</f>
        <v>94.309524937649257</v>
      </c>
      <c r="CS24" s="549">
        <f>+entero!CS70</f>
        <v>1.6474421853764465</v>
      </c>
      <c r="CT24" s="3"/>
      <c r="CU24" s="499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698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573.47508981792987</v>
      </c>
      <c r="CC25" s="498">
        <f>+entero!CC71</f>
        <v>608.54651751639938</v>
      </c>
      <c r="CD25" s="498">
        <f>+entero!CD71</f>
        <v>1057.4249900692419</v>
      </c>
      <c r="CE25" s="498">
        <f>+entero!CE71</f>
        <v>1336.0994956741984</v>
      </c>
      <c r="CF25" s="498">
        <f>+entero!CF71</f>
        <v>1407.2871674067055</v>
      </c>
      <c r="CG25" s="498">
        <f>+entero!CG71</f>
        <v>1605.2257823615159</v>
      </c>
      <c r="CH25" s="498">
        <f>+entero!CH71</f>
        <v>2019.983322553936</v>
      </c>
      <c r="CI25" s="498">
        <f>+entero!CI71</f>
        <v>2342.3559602900873</v>
      </c>
      <c r="CJ25" s="498">
        <f>+entero!CJ71</f>
        <v>2449.4980466690954</v>
      </c>
      <c r="CK25" s="498">
        <f>+entero!CK71</f>
        <v>2879.1445181727408</v>
      </c>
      <c r="CL25" s="498">
        <f>+entero!CL71</f>
        <v>2626.2615269999997</v>
      </c>
      <c r="CM25" s="660">
        <f>+entero!CM71</f>
        <v>2633.6591456443157</v>
      </c>
      <c r="CN25" s="661">
        <f>+entero!CN71</f>
        <v>2572.139008446793</v>
      </c>
      <c r="CO25" s="661">
        <f>+entero!CO71</f>
        <v>2579.8425750371721</v>
      </c>
      <c r="CP25" s="661">
        <f>+entero!CP71</f>
        <v>2671.6737629555387</v>
      </c>
      <c r="CQ25" s="662">
        <f>+entero!CQ71</f>
        <v>2667.200619064869</v>
      </c>
      <c r="CR25" s="660">
        <f>+entero!CR71</f>
        <v>40.939092064869328</v>
      </c>
      <c r="CS25" s="549">
        <f>+entero!CS71</f>
        <v>1.5588353118676013</v>
      </c>
      <c r="CT25" s="3"/>
      <c r="CU25" s="499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698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854.56767445626815</v>
      </c>
      <c r="CC26" s="498">
        <f>+entero!CC72</f>
        <v>866.40120074198262</v>
      </c>
      <c r="CD26" s="498">
        <f>+entero!CD72</f>
        <v>696.84090751749261</v>
      </c>
      <c r="CE26" s="498">
        <f>+entero!CE72</f>
        <v>730.76316841982509</v>
      </c>
      <c r="CF26" s="498">
        <f>+entero!CF72</f>
        <v>558.6888989956268</v>
      </c>
      <c r="CG26" s="498">
        <f>+entero!CG72</f>
        <v>547.55851781924184</v>
      </c>
      <c r="CH26" s="498">
        <f>+entero!CH72</f>
        <v>570.52133981486872</v>
      </c>
      <c r="CI26" s="498">
        <f>+entero!CI72</f>
        <v>586.19860629883385</v>
      </c>
      <c r="CJ26" s="498">
        <f>+entero!CJ72</f>
        <v>596.64105278279874</v>
      </c>
      <c r="CK26" s="498">
        <f>+entero!CK72</f>
        <v>604.51986994606409</v>
      </c>
      <c r="CL26" s="498">
        <f>+entero!CL72</f>
        <v>632.08862772448981</v>
      </c>
      <c r="CM26" s="660">
        <f>+entero!CM72</f>
        <v>632.09849178571426</v>
      </c>
      <c r="CN26" s="661">
        <f>+entero!CN72</f>
        <v>632.72769179737611</v>
      </c>
      <c r="CO26" s="661">
        <f>+entero!CO72</f>
        <v>632.73085810058308</v>
      </c>
      <c r="CP26" s="661">
        <f>+entero!CP72</f>
        <v>632.7356781807581</v>
      </c>
      <c r="CQ26" s="662">
        <f>+entero!CQ72</f>
        <v>632.74004651895041</v>
      </c>
      <c r="CR26" s="660">
        <f>+entero!CR72</f>
        <v>0.65141879446059647</v>
      </c>
      <c r="CS26" s="549">
        <f>+entero!CS72</f>
        <v>0.1030581418314247</v>
      </c>
      <c r="CT26" s="3"/>
      <c r="CU26" s="499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698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948.60012129700283</v>
      </c>
      <c r="CC27" s="498">
        <f>+entero!CC73</f>
        <v>887.16531528813994</v>
      </c>
      <c r="CD27" s="498">
        <f>+entero!CD73</f>
        <v>861.95807256788316</v>
      </c>
      <c r="CE27" s="498">
        <f>+entero!CE73</f>
        <v>918.06957905851891</v>
      </c>
      <c r="CF27" s="498">
        <f>+entero!CF73</f>
        <v>949.28993600846627</v>
      </c>
      <c r="CG27" s="498">
        <f>+entero!CG73</f>
        <v>816.27481673837895</v>
      </c>
      <c r="CH27" s="498">
        <f>+entero!CH73</f>
        <v>901.81922951717775</v>
      </c>
      <c r="CI27" s="498">
        <f>+entero!CI73</f>
        <v>828.75024638711352</v>
      </c>
      <c r="CJ27" s="498">
        <f>+entero!CJ73</f>
        <v>874.38466787780749</v>
      </c>
      <c r="CK27" s="498">
        <f>+entero!CK73</f>
        <v>852.48080393365603</v>
      </c>
      <c r="CL27" s="498">
        <f>+entero!CL73</f>
        <v>864.96575887419237</v>
      </c>
      <c r="CM27" s="660">
        <f>+entero!CM73</f>
        <v>858.5909380858659</v>
      </c>
      <c r="CN27" s="661">
        <f>+entero!CN73</f>
        <v>753.10251434748693</v>
      </c>
      <c r="CO27" s="661">
        <f>+entero!CO73</f>
        <v>793.89893072170264</v>
      </c>
      <c r="CP27" s="661">
        <f>+entero!CP73</f>
        <v>800.48537054341693</v>
      </c>
      <c r="CQ27" s="662">
        <f>+entero!CQ73</f>
        <v>802.69487675251276</v>
      </c>
      <c r="CR27" s="660">
        <f>+entero!CR73</f>
        <v>-62.27088212167962</v>
      </c>
      <c r="CS27" s="549">
        <f>+entero!CS73</f>
        <v>-7.1992308924146435</v>
      </c>
      <c r="CT27" s="3"/>
      <c r="CU27" s="499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698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1369.3179184099999</v>
      </c>
      <c r="CC28" s="498">
        <f>+entero!CC74</f>
        <v>1499.0683080799997</v>
      </c>
      <c r="CD28" s="498">
        <f>+entero!CD74</f>
        <v>1542.2290531399999</v>
      </c>
      <c r="CE28" s="498">
        <f>+entero!CE74</f>
        <v>1541.2118605699993</v>
      </c>
      <c r="CF28" s="498">
        <f>+entero!CF74</f>
        <v>1532.9947778400001</v>
      </c>
      <c r="CG28" s="498">
        <f>+entero!CG74</f>
        <v>1657.7889670599995</v>
      </c>
      <c r="CH28" s="498">
        <f>+entero!CH74</f>
        <v>1647.5326124499998</v>
      </c>
      <c r="CI28" s="498">
        <f>+entero!CI74</f>
        <v>1621.9991004799999</v>
      </c>
      <c r="CJ28" s="498">
        <f>+entero!CJ74</f>
        <v>1610.6774288199992</v>
      </c>
      <c r="CK28" s="498">
        <f>+entero!CK74</f>
        <v>1610.1875649999997</v>
      </c>
      <c r="CL28" s="498">
        <f>+entero!CL74</f>
        <v>1601.2870967399999</v>
      </c>
      <c r="CM28" s="660">
        <f>+entero!CM74</f>
        <v>1601.34759891</v>
      </c>
      <c r="CN28" s="661">
        <f>+entero!CN74</f>
        <v>1716.3349391899997</v>
      </c>
      <c r="CO28" s="661">
        <f>+entero!CO74</f>
        <v>1716.2894100000001</v>
      </c>
      <c r="CP28" s="661">
        <f>+entero!CP74</f>
        <v>1716.54878867</v>
      </c>
      <c r="CQ28" s="662">
        <f>+entero!CQ74</f>
        <v>1716.2769929399994</v>
      </c>
      <c r="CR28" s="660">
        <f>+entero!CR74</f>
        <v>114.98989619999952</v>
      </c>
      <c r="CS28" s="549">
        <f>+entero!CS74</f>
        <v>7.1810917876065528</v>
      </c>
      <c r="CT28" s="3"/>
      <c r="CU28" s="499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698" t="s">
        <v>222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736.56181556195952</v>
      </c>
      <c r="AD29" s="498">
        <f>+entero!AD75</f>
        <v>914.07925072046123</v>
      </c>
      <c r="AE29" s="498">
        <f>+entero!AE75</f>
        <v>845.29349710982672</v>
      </c>
      <c r="AF29" s="498">
        <f>+entero!AF75</f>
        <v>853.32202898550713</v>
      </c>
      <c r="AG29" s="498">
        <f>+entero!AG75</f>
        <v>452.23018867924532</v>
      </c>
      <c r="AH29" s="498">
        <f>+entero!AH75</f>
        <v>286.8849056603774</v>
      </c>
      <c r="AI29" s="498">
        <f>+entero!AI75</f>
        <v>405.69752906976748</v>
      </c>
      <c r="AJ29" s="498">
        <f>+entero!AJ75</f>
        <v>337.11382823871901</v>
      </c>
      <c r="AK29" s="498">
        <f>+entero!AK75</f>
        <v>461.14206695778739</v>
      </c>
      <c r="AL29" s="498">
        <f>+entero!AL75</f>
        <v>647.58093158660859</v>
      </c>
      <c r="AM29" s="498">
        <f>+entero!AM75</f>
        <v>741.15676855895185</v>
      </c>
      <c r="AN29" s="498">
        <f>+entero!AN75</f>
        <v>1031.087609329446</v>
      </c>
      <c r="AO29" s="498">
        <f>+entero!AO75</f>
        <v>1279.5123906705537</v>
      </c>
      <c r="AP29" s="498">
        <f>+entero!AP75</f>
        <v>1040.9766763848397</v>
      </c>
      <c r="AQ29" s="498">
        <f>+entero!AQ75</f>
        <v>1037.1906705539357</v>
      </c>
      <c r="AR29" s="498">
        <f>+entero!AR75</f>
        <v>1174.371137026239</v>
      </c>
      <c r="AS29" s="498">
        <f>+entero!AS75</f>
        <v>873.14125364431493</v>
      </c>
      <c r="AT29" s="498">
        <f>+entero!AT75</f>
        <v>675.71865889212825</v>
      </c>
      <c r="AU29" s="498">
        <f>+entero!AU75</f>
        <v>672.7739067055395</v>
      </c>
      <c r="AV29" s="498">
        <f>+entero!AV75</f>
        <v>552.31967930029145</v>
      </c>
      <c r="AW29" s="498">
        <f>+entero!AW75</f>
        <v>693.40102040816316</v>
      </c>
      <c r="AX29" s="498">
        <f>+entero!AX75</f>
        <v>906.33790087463535</v>
      </c>
      <c r="AY29" s="498">
        <f>+entero!AY75</f>
        <v>790.93221574344022</v>
      </c>
      <c r="AZ29" s="498">
        <f>+entero!AZ75</f>
        <v>1054.503498542274</v>
      </c>
      <c r="BA29" s="498">
        <f>+entero!BA75</f>
        <v>1612.7723032069971</v>
      </c>
      <c r="BB29" s="498">
        <f>+entero!BB75</f>
        <v>1394.4810495626821</v>
      </c>
      <c r="BC29" s="498">
        <f>+entero!BC75</f>
        <v>1227.6954810495624</v>
      </c>
      <c r="BD29" s="498">
        <f>+entero!BD75</f>
        <v>1021.1325072886295</v>
      </c>
      <c r="BE29" s="498">
        <f>+entero!BE75</f>
        <v>847.10451895043741</v>
      </c>
      <c r="BF29" s="498">
        <f>+entero!BF75</f>
        <v>734.68192419825061</v>
      </c>
      <c r="BG29" s="498">
        <f>+entero!BG75</f>
        <v>921.40116618075785</v>
      </c>
      <c r="BH29" s="498">
        <f>+entero!BH75</f>
        <v>745.25335276967928</v>
      </c>
      <c r="BI29" s="498">
        <f>+entero!BI75</f>
        <v>918.84554447542007</v>
      </c>
      <c r="BJ29" s="498">
        <f>+entero!BJ75</f>
        <v>711.55029154518945</v>
      </c>
      <c r="BK29" s="498">
        <f>+entero!BK75</f>
        <v>719.8107871720116</v>
      </c>
      <c r="BL29" s="498">
        <f>+entero!BL75</f>
        <v>640.78469387755104</v>
      </c>
      <c r="BM29" s="498">
        <f>+entero!BM75</f>
        <v>1268.3416909620989</v>
      </c>
      <c r="BN29" s="498">
        <f>+entero!BN75</f>
        <v>650.43921282798817</v>
      </c>
      <c r="BO29" s="498">
        <f>+entero!BO75</f>
        <v>536.95437317784251</v>
      </c>
      <c r="BP29" s="498">
        <f>+entero!BP75</f>
        <v>445.23542274052471</v>
      </c>
      <c r="BQ29" s="498">
        <f>+entero!BQ75</f>
        <v>626.70816326530598</v>
      </c>
      <c r="BR29" s="498">
        <f>+entero!BR75</f>
        <v>447.62332361516036</v>
      </c>
      <c r="BS29" s="498">
        <f>+entero!BS75</f>
        <v>500.27740524781336</v>
      </c>
      <c r="BT29" s="498">
        <f>+entero!BT75</f>
        <v>253.39956268221573</v>
      </c>
      <c r="BU29" s="498">
        <f>+entero!BU75</f>
        <v>384.54052478134116</v>
      </c>
      <c r="BV29" s="498">
        <f>+entero!BV75</f>
        <v>473.72696793002933</v>
      </c>
      <c r="BW29" s="498">
        <f>+entero!BW75</f>
        <v>866.79241982507278</v>
      </c>
      <c r="BX29" s="498">
        <f>+entero!BX75</f>
        <v>802.66836734693857</v>
      </c>
      <c r="BY29" s="498">
        <f>+entero!BY75</f>
        <v>1409.1355485850888</v>
      </c>
      <c r="BZ29" s="498">
        <f>+entero!BZ75</f>
        <v>1039.3227627355768</v>
      </c>
      <c r="CA29" s="498">
        <f>+entero!CA75</f>
        <v>957.92271895439285</v>
      </c>
      <c r="CB29" s="498">
        <f>+entero!CB75</f>
        <v>666.05031947569535</v>
      </c>
      <c r="CC29" s="498">
        <f>+entero!CC75</f>
        <v>608.30075074814022</v>
      </c>
      <c r="CD29" s="498">
        <f>+entero!CD75</f>
        <v>854.65550574479369</v>
      </c>
      <c r="CE29" s="498">
        <f>+entero!CE75</f>
        <v>1189.0938445343202</v>
      </c>
      <c r="CF29" s="498">
        <f>+entero!CF75</f>
        <v>1123.1651189090624</v>
      </c>
      <c r="CG29" s="498">
        <f>+entero!CG75</f>
        <v>1176.4427767428729</v>
      </c>
      <c r="CH29" s="498">
        <f>+entero!CH75</f>
        <v>1653.0128126095417</v>
      </c>
      <c r="CI29" s="498">
        <f>+entero!CI75</f>
        <v>1878.3953619030131</v>
      </c>
      <c r="CJ29" s="498">
        <f>+entero!CJ75</f>
        <v>2004.0191407685847</v>
      </c>
      <c r="CK29" s="498">
        <f>+entero!CK75</f>
        <v>2410.1140768500732</v>
      </c>
      <c r="CL29" s="498">
        <f>+entero!CL75</f>
        <v>2139.8785105289162</v>
      </c>
      <c r="CM29" s="660">
        <f>+entero!CM75</f>
        <v>2138.8184369101614</v>
      </c>
      <c r="CN29" s="661">
        <f>+entero!CN75</f>
        <v>1970.4101705099069</v>
      </c>
      <c r="CO29" s="661">
        <f>+entero!CO75</f>
        <v>2020.0105279577906</v>
      </c>
      <c r="CP29" s="661">
        <f>+entero!CP75</f>
        <v>2121.1373422631841</v>
      </c>
      <c r="CQ29" s="662">
        <f>+entero!CQ75</f>
        <v>2120.0981391236714</v>
      </c>
      <c r="CR29" s="660">
        <f>+entero!CR75</f>
        <v>-19.78037140524475</v>
      </c>
      <c r="CS29" s="549">
        <f>+entero!CS75</f>
        <v>-0.92436889794998978</v>
      </c>
      <c r="CT29" s="3"/>
      <c r="CU29" s="499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698" t="s">
        <v>60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688.74769452449561</v>
      </c>
      <c r="AD30" s="498">
        <f>+entero!AD76</f>
        <v>626.13717579250726</v>
      </c>
      <c r="AE30" s="498">
        <f>+entero!AE76</f>
        <v>567.09205202312148</v>
      </c>
      <c r="AF30" s="498">
        <f>+entero!AF76</f>
        <v>561.23869565217387</v>
      </c>
      <c r="AG30" s="498">
        <f>+entero!AG76</f>
        <v>232.92119013062413</v>
      </c>
      <c r="AH30" s="498">
        <f>+entero!AH76</f>
        <v>150.57576197387522</v>
      </c>
      <c r="AI30" s="498">
        <f>+entero!AI76</f>
        <v>259.3228197674419</v>
      </c>
      <c r="AJ30" s="498">
        <f>+entero!AJ76</f>
        <v>239.15240174672488</v>
      </c>
      <c r="AK30" s="498">
        <f>+entero!AK76</f>
        <v>325.52416302765641</v>
      </c>
      <c r="AL30" s="498">
        <f>+entero!AL76</f>
        <v>448.84745269286759</v>
      </c>
      <c r="AM30" s="498">
        <f>+entero!AM76</f>
        <v>500.26390101892275</v>
      </c>
      <c r="AN30" s="498">
        <f>+entero!AN76</f>
        <v>735.72565597667642</v>
      </c>
      <c r="AO30" s="498">
        <f>+entero!AO76</f>
        <v>989.24052478134092</v>
      </c>
      <c r="AP30" s="498">
        <f>+entero!AP76</f>
        <v>725.91895043731779</v>
      </c>
      <c r="AQ30" s="498">
        <f>+entero!AQ76</f>
        <v>743.83002915451868</v>
      </c>
      <c r="AR30" s="498">
        <f>+entero!AR76</f>
        <v>796.0211370262391</v>
      </c>
      <c r="AS30" s="498">
        <f>+entero!AS76</f>
        <v>608.88862973760934</v>
      </c>
      <c r="AT30" s="498">
        <f>+entero!AT76</f>
        <v>548.46545189504377</v>
      </c>
      <c r="AU30" s="498">
        <f>+entero!AU76</f>
        <v>580.49241982507294</v>
      </c>
      <c r="AV30" s="498">
        <f>+entero!AV76</f>
        <v>396.40291545189496</v>
      </c>
      <c r="AW30" s="498">
        <f>+entero!AW76</f>
        <v>564.58731778425647</v>
      </c>
      <c r="AX30" s="498">
        <f>+entero!AX76</f>
        <v>572.35306122448981</v>
      </c>
      <c r="AY30" s="498">
        <f>+entero!AY76</f>
        <v>488.63979591836733</v>
      </c>
      <c r="AZ30" s="498">
        <f>+entero!AZ76</f>
        <v>677.245189504373</v>
      </c>
      <c r="BA30" s="498">
        <f>+entero!BA76</f>
        <v>1376.2438775510202</v>
      </c>
      <c r="BB30" s="498">
        <f>+entero!BB76</f>
        <v>1160.2274052478133</v>
      </c>
      <c r="BC30" s="498">
        <f>+entero!BC76</f>
        <v>917.11399416909603</v>
      </c>
      <c r="BD30" s="498">
        <f>+entero!BD76</f>
        <v>716.95495626822151</v>
      </c>
      <c r="BE30" s="498">
        <f>+entero!BE76</f>
        <v>554.2532069970847</v>
      </c>
      <c r="BF30" s="498">
        <f>+entero!BF76</f>
        <v>472.04183673469385</v>
      </c>
      <c r="BG30" s="498">
        <f>+entero!BG76</f>
        <v>597.13921282798822</v>
      </c>
      <c r="BH30" s="498">
        <f>+entero!BH76</f>
        <v>426.84008746355693</v>
      </c>
      <c r="BI30" s="498">
        <f>+entero!BI76</f>
        <v>646.52668859719847</v>
      </c>
      <c r="BJ30" s="498">
        <f>+entero!BJ76</f>
        <v>471.75174927113704</v>
      </c>
      <c r="BK30" s="498">
        <f>+entero!BK76</f>
        <v>448.43790087463555</v>
      </c>
      <c r="BL30" s="498">
        <f>+entero!BL76</f>
        <v>330.46268221574343</v>
      </c>
      <c r="BM30" s="498">
        <f>+entero!BM76</f>
        <v>948.06239067055367</v>
      </c>
      <c r="BN30" s="498">
        <f>+entero!BN76</f>
        <v>332.667055393586</v>
      </c>
      <c r="BO30" s="498">
        <f>+entero!BO76</f>
        <v>244.61166180758016</v>
      </c>
      <c r="BP30" s="498">
        <f>+entero!BP76</f>
        <v>282.20291545189508</v>
      </c>
      <c r="BQ30" s="498">
        <f>+entero!BQ76</f>
        <v>429.67274052478132</v>
      </c>
      <c r="BR30" s="498">
        <f>+entero!BR76</f>
        <v>328.6466472303207</v>
      </c>
      <c r="BS30" s="498">
        <f>+entero!BS76</f>
        <v>369.71588921282796</v>
      </c>
      <c r="BT30" s="498">
        <f>+entero!BT76</f>
        <v>173.28104956268223</v>
      </c>
      <c r="BU30" s="498">
        <f>+entero!BU76</f>
        <v>291.60510204081623</v>
      </c>
      <c r="BV30" s="498">
        <f>+entero!BV76</f>
        <v>394.02026239067067</v>
      </c>
      <c r="BW30" s="498">
        <f>+entero!BW76</f>
        <v>752.83177842565601</v>
      </c>
      <c r="BX30" s="498">
        <f>+entero!BX76</f>
        <v>629.59970845481018</v>
      </c>
      <c r="BY30" s="498">
        <f>+entero!BY76</f>
        <v>1188.3376533993569</v>
      </c>
      <c r="BZ30" s="498">
        <f>+entero!BZ76</f>
        <v>724.15338714002007</v>
      </c>
      <c r="CA30" s="498">
        <f>+entero!CA76</f>
        <v>527.95096608249173</v>
      </c>
      <c r="CB30" s="498">
        <f>+entero!CB76</f>
        <v>198.51966943869249</v>
      </c>
      <c r="CC30" s="498">
        <f>+entero!CC76</f>
        <v>214.48507352000047</v>
      </c>
      <c r="CD30" s="498">
        <f>+entero!CD76</f>
        <v>495.66743216691066</v>
      </c>
      <c r="CE30" s="498">
        <f>+entero!CE76</f>
        <v>779.76760218580114</v>
      </c>
      <c r="CF30" s="498">
        <f>+entero!CF76</f>
        <v>676.259449470596</v>
      </c>
      <c r="CG30" s="498">
        <f>+entero!CG76</f>
        <v>878.83049287449398</v>
      </c>
      <c r="CH30" s="498">
        <f>+entero!CH76</f>
        <v>1271.7230209523641</v>
      </c>
      <c r="CI30" s="498">
        <f>+entero!CI76</f>
        <v>1565.6587965458993</v>
      </c>
      <c r="CJ30" s="498">
        <f>+entero!CJ76</f>
        <v>1633.8306901907774</v>
      </c>
      <c r="CK30" s="498">
        <f>+entero!CK76</f>
        <v>2063.2928562564171</v>
      </c>
      <c r="CL30" s="498">
        <f>+entero!CL76</f>
        <v>1777.5416385447238</v>
      </c>
      <c r="CM30" s="660">
        <f>+entero!CM76</f>
        <v>1780.6418689642956</v>
      </c>
      <c r="CN30" s="661">
        <f>+entero!CN76</f>
        <v>1720.5782209424201</v>
      </c>
      <c r="CO30" s="661">
        <f>+entero!CO76</f>
        <v>1728.4825700260881</v>
      </c>
      <c r="CP30" s="661">
        <f>+entero!CP76</f>
        <v>1823.9475278897671</v>
      </c>
      <c r="CQ30" s="662">
        <f>+entero!CQ76</f>
        <v>1819.3839778311587</v>
      </c>
      <c r="CR30" s="660">
        <f>+entero!CR76</f>
        <v>41.842339286434935</v>
      </c>
      <c r="CS30" s="549">
        <f>+entero!CS76</f>
        <v>2.3539442553194512</v>
      </c>
      <c r="CT30" s="3"/>
      <c r="CU30" s="499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698" t="s">
        <v>61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47.814121037463998</v>
      </c>
      <c r="AD31" s="498">
        <f>+entero!AD77</f>
        <v>287.94207492795385</v>
      </c>
      <c r="AE31" s="498">
        <f>+entero!AE77</f>
        <v>278.20144508670518</v>
      </c>
      <c r="AF31" s="498">
        <f>+entero!AF77</f>
        <v>292.08333333333326</v>
      </c>
      <c r="AG31" s="498">
        <f>+entero!AG77</f>
        <v>219.30899854862116</v>
      </c>
      <c r="AH31" s="498">
        <f>+entero!AH77</f>
        <v>136.30914368650218</v>
      </c>
      <c r="AI31" s="498">
        <f>+entero!AI77</f>
        <v>146.37470930232558</v>
      </c>
      <c r="AJ31" s="498">
        <f>+entero!AJ77</f>
        <v>97.96142649199416</v>
      </c>
      <c r="AK31" s="498">
        <f>+entero!AK77</f>
        <v>135.61790393013095</v>
      </c>
      <c r="AL31" s="498">
        <f>+entero!AL77</f>
        <v>198.73347889374102</v>
      </c>
      <c r="AM31" s="498">
        <f>+entero!AM77</f>
        <v>240.89286754002921</v>
      </c>
      <c r="AN31" s="498">
        <f>+entero!AN77</f>
        <v>295.36195335276966</v>
      </c>
      <c r="AO31" s="498">
        <f>+entero!AO77</f>
        <v>290.27186588921285</v>
      </c>
      <c r="AP31" s="498">
        <f>+entero!AP77</f>
        <v>315.05772594752193</v>
      </c>
      <c r="AQ31" s="498">
        <f>+entero!AQ77</f>
        <v>293.36064139941703</v>
      </c>
      <c r="AR31" s="498">
        <f>+entero!AR77</f>
        <v>378.34999999999997</v>
      </c>
      <c r="AS31" s="498">
        <f>+entero!AS77</f>
        <v>264.25262390670554</v>
      </c>
      <c r="AT31" s="498">
        <f>+entero!AT77</f>
        <v>127.25320699708446</v>
      </c>
      <c r="AU31" s="498">
        <f>+entero!AU77</f>
        <v>92.281486880466531</v>
      </c>
      <c r="AV31" s="498">
        <f>+entero!AV77</f>
        <v>155.9167638483965</v>
      </c>
      <c r="AW31" s="498">
        <f>+entero!AW77</f>
        <v>128.81370262390675</v>
      </c>
      <c r="AX31" s="498">
        <f>+entero!AX77</f>
        <v>333.9848396501456</v>
      </c>
      <c r="AY31" s="498">
        <f>+entero!AY77</f>
        <v>302.2924198250729</v>
      </c>
      <c r="AZ31" s="498">
        <f>+entero!AZ77</f>
        <v>377.25830903790086</v>
      </c>
      <c r="BA31" s="498">
        <f>+entero!BA77</f>
        <v>236.52842565597675</v>
      </c>
      <c r="BB31" s="498">
        <f>+entero!BB77</f>
        <v>234.25364431486881</v>
      </c>
      <c r="BC31" s="498">
        <f>+entero!BC77</f>
        <v>310.58148688046634</v>
      </c>
      <c r="BD31" s="498">
        <f>+entero!BD77</f>
        <v>304.17755102040815</v>
      </c>
      <c r="BE31" s="498">
        <f>+entero!BE77</f>
        <v>292.85131195335271</v>
      </c>
      <c r="BF31" s="498">
        <f>+entero!BF77</f>
        <v>262.64008746355677</v>
      </c>
      <c r="BG31" s="498">
        <f>+entero!BG77</f>
        <v>324.26195335276964</v>
      </c>
      <c r="BH31" s="498">
        <f>+entero!BH77</f>
        <v>318.41326530612236</v>
      </c>
      <c r="BI31" s="498">
        <f>+entero!BI77</f>
        <v>272.31885587822165</v>
      </c>
      <c r="BJ31" s="498">
        <f>+entero!BJ77</f>
        <v>239.79854227405241</v>
      </c>
      <c r="BK31" s="498">
        <f>+entero!BK77</f>
        <v>271.37288629737606</v>
      </c>
      <c r="BL31" s="498">
        <f>+entero!BL77</f>
        <v>310.32201166180761</v>
      </c>
      <c r="BM31" s="498">
        <f>+entero!BM77</f>
        <v>320.27930029154521</v>
      </c>
      <c r="BN31" s="498">
        <f>+entero!BN77</f>
        <v>317.77215743440223</v>
      </c>
      <c r="BO31" s="498">
        <f>+entero!BO77</f>
        <v>292.34271137026229</v>
      </c>
      <c r="BP31" s="498">
        <f>+entero!BP77</f>
        <v>163.03250728862963</v>
      </c>
      <c r="BQ31" s="498">
        <f>+entero!BQ77</f>
        <v>197.03542274052469</v>
      </c>
      <c r="BR31" s="498">
        <f>+entero!BR77</f>
        <v>118.97667638483969</v>
      </c>
      <c r="BS31" s="498">
        <f>+entero!BS77</f>
        <v>130.56151603498543</v>
      </c>
      <c r="BT31" s="498">
        <f>+entero!BT77</f>
        <v>80.118513119533503</v>
      </c>
      <c r="BU31" s="498">
        <f>+entero!BU77</f>
        <v>92.935422740524885</v>
      </c>
      <c r="BV31" s="498">
        <f>+entero!BV77</f>
        <v>79.706705539358666</v>
      </c>
      <c r="BW31" s="498">
        <f>+entero!BW77</f>
        <v>113.9606413994169</v>
      </c>
      <c r="BX31" s="498">
        <f>+entero!BX77</f>
        <v>173.06865889212824</v>
      </c>
      <c r="BY31" s="498">
        <f>+entero!BY77</f>
        <v>220.79789518573196</v>
      </c>
      <c r="BZ31" s="498">
        <f>+entero!BZ77</f>
        <v>315.1693755955568</v>
      </c>
      <c r="CA31" s="498">
        <f>+entero!CA77</f>
        <v>429.971752871901</v>
      </c>
      <c r="CB31" s="498">
        <f>+entero!CB77</f>
        <v>467.53065003700283</v>
      </c>
      <c r="CC31" s="498">
        <f>+entero!CC77</f>
        <v>393.8156772281398</v>
      </c>
      <c r="CD31" s="498">
        <f>+entero!CD77</f>
        <v>358.98807357788314</v>
      </c>
      <c r="CE31" s="498">
        <f>+entero!CE77</f>
        <v>409.32624234851897</v>
      </c>
      <c r="CF31" s="498">
        <f>+entero!CF77</f>
        <v>446.9056694384663</v>
      </c>
      <c r="CG31" s="498">
        <f>+entero!CG77</f>
        <v>297.61228386837894</v>
      </c>
      <c r="CH31" s="498">
        <f>+entero!CH77</f>
        <v>381.28979165717777</v>
      </c>
      <c r="CI31" s="498">
        <f>+entero!CI77</f>
        <v>312.73656535711359</v>
      </c>
      <c r="CJ31" s="498">
        <f>+entero!CJ77</f>
        <v>370.18845057780743</v>
      </c>
      <c r="CK31" s="498">
        <f>+entero!CK77</f>
        <v>346.82122059365616</v>
      </c>
      <c r="CL31" s="498">
        <f>+entero!CL77</f>
        <v>362.33687198419244</v>
      </c>
      <c r="CM31" s="660">
        <f>+entero!CM77</f>
        <v>358.176567945866</v>
      </c>
      <c r="CN31" s="661">
        <f>+entero!CN77</f>
        <v>249.83194956748682</v>
      </c>
      <c r="CO31" s="661">
        <f>+entero!CO77</f>
        <v>291.52795793170276</v>
      </c>
      <c r="CP31" s="661">
        <f>+entero!CP77</f>
        <v>297.18981437341688</v>
      </c>
      <c r="CQ31" s="662">
        <f>+entero!CQ77</f>
        <v>300.71416129251281</v>
      </c>
      <c r="CR31" s="660">
        <f>+entero!CR77</f>
        <v>-61.622710691679629</v>
      </c>
      <c r="CS31" s="549">
        <f>+entero!CS77</f>
        <v>-17.007021767955209</v>
      </c>
      <c r="CT31" s="3"/>
      <c r="CU31" s="499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698" t="s">
        <v>75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63">
        <f>+entero!AO78</f>
        <v>0</v>
      </c>
      <c r="AP32" s="663">
        <f>+entero!AP78</f>
        <v>0</v>
      </c>
      <c r="AQ32" s="663">
        <f>+entero!AQ78</f>
        <v>0</v>
      </c>
      <c r="AR32" s="663">
        <f>+entero!AR78</f>
        <v>0</v>
      </c>
      <c r="AS32" s="663">
        <f>+entero!AS78</f>
        <v>0</v>
      </c>
      <c r="AT32" s="663">
        <f>+entero!AT78</f>
        <v>0</v>
      </c>
      <c r="AU32" s="663">
        <f>+entero!AU78</f>
        <v>0</v>
      </c>
      <c r="AV32" s="663">
        <f>+entero!AV78</f>
        <v>0</v>
      </c>
      <c r="AW32" s="663">
        <f>+entero!AW78</f>
        <v>0</v>
      </c>
      <c r="AX32" s="663">
        <f>+entero!AX78</f>
        <v>0</v>
      </c>
      <c r="AY32" s="663">
        <f>+entero!AY78</f>
        <v>0</v>
      </c>
      <c r="AZ32" s="663">
        <f>+entero!AZ78</f>
        <v>0</v>
      </c>
      <c r="BA32" s="663">
        <f>+entero!BA78</f>
        <v>0</v>
      </c>
      <c r="BB32" s="663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498">
        <f>+entero!CE78</f>
        <v>0</v>
      </c>
      <c r="CF32" s="498">
        <f>+entero!CF78</f>
        <v>0</v>
      </c>
      <c r="CG32" s="498">
        <f>+entero!CG78</f>
        <v>0</v>
      </c>
      <c r="CH32" s="498">
        <f>+entero!CH78</f>
        <v>0</v>
      </c>
      <c r="CI32" s="498">
        <f>+entero!CI78</f>
        <v>0</v>
      </c>
      <c r="CJ32" s="498">
        <f>+entero!CJ78</f>
        <v>0</v>
      </c>
      <c r="CK32" s="498">
        <f>+entero!CK78</f>
        <v>0</v>
      </c>
      <c r="CL32" s="498">
        <f>+entero!CL78</f>
        <v>0</v>
      </c>
      <c r="CM32" s="660">
        <f>+entero!CM78</f>
        <v>0</v>
      </c>
      <c r="CN32" s="661">
        <f>+entero!CN78</f>
        <v>0</v>
      </c>
      <c r="CO32" s="661">
        <f>+entero!CO78</f>
        <v>0</v>
      </c>
      <c r="CP32" s="661">
        <f>+entero!CP78</f>
        <v>0</v>
      </c>
      <c r="CQ32" s="662">
        <f>+entero!CQ78</f>
        <v>0</v>
      </c>
      <c r="CR32" s="660"/>
      <c r="CS32" s="549"/>
      <c r="CT32" s="3"/>
      <c r="CU32" s="499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698" t="s">
        <v>196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13878.649407011209</v>
      </c>
      <c r="BX33" s="498">
        <f>+entero!BX79</f>
        <v>14119.261717762945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14588.720039625277</v>
      </c>
      <c r="CC33" s="498">
        <f>+entero!CC79</f>
        <v>14901.514216816546</v>
      </c>
      <c r="CD33" s="498">
        <f>+entero!CD79</f>
        <v>15162.984117753162</v>
      </c>
      <c r="CE33" s="498">
        <f>+entero!CE79</f>
        <v>15366.360120591351</v>
      </c>
      <c r="CF33" s="498">
        <f>+entero!CF79</f>
        <v>15588.703330523635</v>
      </c>
      <c r="CG33" s="498">
        <f>+entero!CG79</f>
        <v>15806.62720721314</v>
      </c>
      <c r="CH33" s="498">
        <f>+entero!CH79</f>
        <v>15989.826094414291</v>
      </c>
      <c r="CI33" s="498">
        <f>+entero!CI79</f>
        <v>16252.661038705641</v>
      </c>
      <c r="CJ33" s="498">
        <f>+entero!CJ79</f>
        <v>16490.254496063491</v>
      </c>
      <c r="CK33" s="498">
        <f>+entero!CK79</f>
        <v>16485.481595397301</v>
      </c>
      <c r="CL33" s="498">
        <f>+entero!CL79</f>
        <v>16514.052327009555</v>
      </c>
      <c r="CM33" s="660">
        <f>+entero!CM79</f>
        <v>16565.090482486226</v>
      </c>
      <c r="CN33" s="661">
        <f>+entero!CN79</f>
        <v>16547.7889513011</v>
      </c>
      <c r="CO33" s="661">
        <f>+entero!CO79</f>
        <v>16560.180247193224</v>
      </c>
      <c r="CP33" s="661">
        <f>+entero!CP79</f>
        <v>16594.645861468733</v>
      </c>
      <c r="CQ33" s="662">
        <f>+entero!CQ79</f>
        <v>16599.534139508098</v>
      </c>
      <c r="CR33" s="660">
        <f>+entero!CR79</f>
        <v>85.48181249854315</v>
      </c>
      <c r="CS33" s="549">
        <f>+entero!CS79</f>
        <v>0.51763074747397386</v>
      </c>
      <c r="CT33" s="3"/>
      <c r="CU33" s="499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99">
        <f>+entero!CL80</f>
        <v>0</v>
      </c>
      <c r="CM34" s="347">
        <f>+entero!CM80</f>
        <v>0</v>
      </c>
      <c r="CN34" s="100">
        <f>+entero!CN80</f>
        <v>0</v>
      </c>
      <c r="CO34" s="100">
        <f>+entero!CO80</f>
        <v>14355.068793996428</v>
      </c>
      <c r="CP34" s="100">
        <f>+entero!CP80</f>
        <v>14355.068793996428</v>
      </c>
      <c r="CQ34" s="348">
        <f>+entero!CQ80</f>
        <v>0</v>
      </c>
      <c r="CR34" s="660"/>
      <c r="CS34" s="549"/>
      <c r="CT34" s="3"/>
      <c r="CU34" s="499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699" t="s">
        <v>191</v>
      </c>
      <c r="E35" s="626">
        <f>+entero!E81</f>
        <v>33.923918785321</v>
      </c>
      <c r="F35" s="626">
        <f>+entero!F81</f>
        <v>33.200648490561299</v>
      </c>
      <c r="G35" s="626">
        <f>+entero!G81</f>
        <v>32.3658133668266</v>
      </c>
      <c r="H35" s="626">
        <f>+entero!H81</f>
        <v>31.296237712804501</v>
      </c>
      <c r="I35" s="626">
        <f>+entero!I81</f>
        <v>30.640906479623901</v>
      </c>
      <c r="J35" s="626">
        <f>+entero!J81</f>
        <v>29.846292770951798</v>
      </c>
      <c r="K35" s="626">
        <f>+entero!K81</f>
        <v>30.0274606107347</v>
      </c>
      <c r="L35" s="626">
        <f>+entero!L81</f>
        <v>30.400688911449102</v>
      </c>
      <c r="M35" s="626">
        <f>+entero!M81</f>
        <v>31.2549151656142</v>
      </c>
      <c r="N35" s="626">
        <f>+entero!N81</f>
        <v>32.938494747107796</v>
      </c>
      <c r="O35" s="626">
        <f>+entero!O81</f>
        <v>34.672105151715201</v>
      </c>
      <c r="P35" s="626">
        <f>+entero!P81</f>
        <v>36.344614051327603</v>
      </c>
      <c r="Q35" s="626">
        <f>+entero!Q81</f>
        <v>38.731167458055801</v>
      </c>
      <c r="R35" s="626">
        <f>+entero!R81</f>
        <v>40.108609650023197</v>
      </c>
      <c r="S35" s="626">
        <f>+entero!S81</f>
        <v>41.329034059016699</v>
      </c>
      <c r="T35" s="626">
        <f>+entero!T81</f>
        <v>42.449927673480801</v>
      </c>
      <c r="U35" s="626">
        <f>+entero!U81</f>
        <v>43.673647138997801</v>
      </c>
      <c r="V35" s="626">
        <f>+entero!V81</f>
        <v>44.9076327201387</v>
      </c>
      <c r="W35" s="626">
        <f>+entero!W81</f>
        <v>46.450800215728002</v>
      </c>
      <c r="X35" s="626">
        <f>+entero!X81</f>
        <v>48.459791889126102</v>
      </c>
      <c r="Y35" s="626">
        <f>+entero!Y81</f>
        <v>50.105979499431697</v>
      </c>
      <c r="Z35" s="626">
        <f>+entero!Z81</f>
        <v>51.793221338267301</v>
      </c>
      <c r="AA35" s="626">
        <f>+entero!AA81</f>
        <v>53.542842879098302</v>
      </c>
      <c r="AB35" s="626">
        <f>+entero!AB81</f>
        <v>55.312777993857203</v>
      </c>
      <c r="AC35" s="626">
        <f>+entero!AC81</f>
        <v>56.3840052807194</v>
      </c>
      <c r="AD35" s="626">
        <f>+entero!AD81</f>
        <v>57.4670226386949</v>
      </c>
      <c r="AE35" s="626">
        <f>+entero!AE81</f>
        <v>58.532804094332697</v>
      </c>
      <c r="AF35" s="626">
        <f>+entero!AF81</f>
        <v>59.910809444690003</v>
      </c>
      <c r="AG35" s="626">
        <f>+entero!AG81</f>
        <v>60.906049597635501</v>
      </c>
      <c r="AH35" s="626">
        <f>+entero!AH81</f>
        <v>61.533134037814499</v>
      </c>
      <c r="AI35" s="626">
        <f>+entero!AI81</f>
        <v>62.708881410811301</v>
      </c>
      <c r="AJ35" s="626">
        <f>+entero!AJ81</f>
        <v>63.880107008626503</v>
      </c>
      <c r="AK35" s="626">
        <f>+entero!AK81</f>
        <v>65.164866167848103</v>
      </c>
      <c r="AL35" s="626">
        <f>+entero!AL81</f>
        <v>66.354198848628897</v>
      </c>
      <c r="AM35" s="626">
        <f>+entero!AM81</f>
        <v>67.391996078884503</v>
      </c>
      <c r="AN35" s="626">
        <f>+entero!AN81</f>
        <v>68.372858221029105</v>
      </c>
      <c r="AO35" s="626">
        <f>+entero!AO81</f>
        <v>69.520683950960205</v>
      </c>
      <c r="AP35" s="626">
        <f>+entero!AP81</f>
        <v>70.125348212986907</v>
      </c>
      <c r="AQ35" s="626">
        <f>+entero!AQ81</f>
        <v>70.851488082794603</v>
      </c>
      <c r="AR35" s="626">
        <f>+entero!AR81</f>
        <v>71.791864465935902</v>
      </c>
      <c r="AS35" s="626">
        <f>+entero!AS81</f>
        <v>72.156338900097097</v>
      </c>
      <c r="AT35" s="626">
        <f>+entero!AT81</f>
        <v>73.140838662313399</v>
      </c>
      <c r="AU35" s="626">
        <f>+entero!AU81</f>
        <v>74.168600453948201</v>
      </c>
      <c r="AV35" s="626">
        <f>+entero!AV81</f>
        <v>75.323680214256697</v>
      </c>
      <c r="AW35" s="626">
        <f>+entero!AW81</f>
        <v>76.352468803890702</v>
      </c>
      <c r="AX35" s="626">
        <f>+entero!AX81</f>
        <v>77.3011459522357</v>
      </c>
      <c r="AY35" s="626">
        <f>+entero!AY81</f>
        <v>78.351263889421404</v>
      </c>
      <c r="AZ35" s="626">
        <f>+entero!AZ81</f>
        <v>79.226915842217295</v>
      </c>
      <c r="BA35" s="626">
        <f>+entero!BA81</f>
        <v>80.011224230787604</v>
      </c>
      <c r="BB35" s="626">
        <f>+entero!BB81</f>
        <v>80.5815066680901</v>
      </c>
      <c r="BC35" s="626">
        <f>+entero!BC81</f>
        <v>81.264309180162414</v>
      </c>
      <c r="BD35" s="626">
        <f>+entero!BD81</f>
        <v>81.916084516792125</v>
      </c>
      <c r="BE35" s="626">
        <f>+entero!BE81</f>
        <v>82.787649896932265</v>
      </c>
      <c r="BF35" s="626">
        <f>+entero!BF81</f>
        <v>83.592013446293109</v>
      </c>
      <c r="BG35" s="626">
        <f>+entero!BG81</f>
        <v>84.260859902898915</v>
      </c>
      <c r="BH35" s="626">
        <f>+entero!BH81</f>
        <v>84.816080056027161</v>
      </c>
      <c r="BI35" s="626">
        <f>+entero!BI81</f>
        <v>85.39383837534146</v>
      </c>
      <c r="BJ35" s="626">
        <f>+entero!BJ81</f>
        <v>85.882031127596861</v>
      </c>
      <c r="BK35" s="626">
        <f>+entero!BK81</f>
        <v>86.519864098941341</v>
      </c>
      <c r="BL35" s="626">
        <f>+entero!BL81</f>
        <v>87.060755190251697</v>
      </c>
      <c r="BM35" s="626">
        <f>+entero!BM81</f>
        <v>87.611227558077658</v>
      </c>
      <c r="BN35" s="626">
        <f>+entero!BN81</f>
        <v>88.028500760176001</v>
      </c>
      <c r="BO35" s="626">
        <f>+entero!BO81</f>
        <v>88.352125637626941</v>
      </c>
      <c r="BP35" s="626">
        <f>+entero!BP81</f>
        <v>88.833230097317028</v>
      </c>
      <c r="BQ35" s="626">
        <f>+entero!BQ81</f>
        <v>89.375880998251347</v>
      </c>
      <c r="BR35" s="626">
        <f>+entero!BR81</f>
        <v>89.763733341557796</v>
      </c>
      <c r="BS35" s="626">
        <f>+entero!BS81</f>
        <v>90.119374857428809</v>
      </c>
      <c r="BT35" s="626">
        <f>+entero!BT81</f>
        <v>90.541176245161381</v>
      </c>
      <c r="BU35" s="626">
        <f>+entero!BU81</f>
        <v>91.053132054846813</v>
      </c>
      <c r="BV35" s="626">
        <f>+entero!BV81</f>
        <v>91.422384260821516</v>
      </c>
      <c r="BW35" s="626">
        <f>+entero!BW81</f>
        <v>91.661444595219876</v>
      </c>
      <c r="BX35" s="626">
        <f>+entero!BX81</f>
        <v>91.930801349358575</v>
      </c>
      <c r="BY35" s="626">
        <f>+entero!BY81</f>
        <v>92.300000000000011</v>
      </c>
      <c r="BZ35" s="626">
        <f>+entero!BZ81</f>
        <v>92.37629948815453</v>
      </c>
      <c r="CA35" s="626">
        <f>+entero!CA81</f>
        <v>92.497043282089834</v>
      </c>
      <c r="CB35" s="626">
        <f>+entero!CB81</f>
        <v>92.823035009211395</v>
      </c>
      <c r="CC35" s="626">
        <f>+entero!CC81</f>
        <v>93.163894536522278</v>
      </c>
      <c r="CD35" s="626">
        <f>+entero!CD81</f>
        <v>93.448235157029117</v>
      </c>
      <c r="CE35" s="626">
        <f>+entero!CE81</f>
        <v>93.737877461533884</v>
      </c>
      <c r="CF35" s="626">
        <f>+entero!CF81</f>
        <v>94.048515289213313</v>
      </c>
      <c r="CG35" s="626">
        <f>+entero!CG81</f>
        <v>94.285164837224315</v>
      </c>
      <c r="CH35" s="626">
        <f>+entero!CH81</f>
        <v>94.52625462464222</v>
      </c>
      <c r="CI35" s="626">
        <f>+entero!CI81</f>
        <v>94.787380557774384</v>
      </c>
      <c r="CJ35" s="626">
        <f>+entero!CJ81</f>
        <v>95.01156887525741</v>
      </c>
      <c r="CK35" s="626">
        <f>+entero!CK81</f>
        <v>95.041055386882007</v>
      </c>
      <c r="CL35" s="626">
        <f>+entero!CL81</f>
        <v>95.08926912443701</v>
      </c>
      <c r="CM35" s="627">
        <f>+entero!CM81</f>
        <v>95.092829380361906</v>
      </c>
      <c r="CN35" s="628">
        <f>+entero!CN81</f>
        <v>95.098548327111999</v>
      </c>
      <c r="CO35" s="628">
        <f>+entero!CO81</f>
        <v>95.107808996648203</v>
      </c>
      <c r="CP35" s="628">
        <f>+entero!CP81</f>
        <v>95.123135577029601</v>
      </c>
      <c r="CQ35" s="629">
        <f>+entero!CQ81</f>
        <v>95.130455133980803</v>
      </c>
      <c r="CR35" s="660"/>
      <c r="CS35" s="549"/>
      <c r="CT35" s="3"/>
      <c r="CU35" s="499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1"/>
      <c r="CR36" s="101"/>
      <c r="CS36" s="697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R3:CS3"/>
    <mergeCell ref="CM3:CQ3"/>
    <mergeCell ref="AM3:AM4"/>
    <mergeCell ref="AN3:AN4"/>
    <mergeCell ref="AO3:AO4"/>
    <mergeCell ref="AP3:AP4"/>
    <mergeCell ref="AU3:AU4"/>
    <mergeCell ref="AV3:AV4"/>
    <mergeCell ref="BA3:BA4"/>
    <mergeCell ref="CL3:CL4"/>
    <mergeCell ref="CK3:CK4"/>
    <mergeCell ref="AT3:AT4"/>
    <mergeCell ref="BD3:BD4"/>
    <mergeCell ref="BE3:BE4"/>
    <mergeCell ref="BP3:BP4"/>
    <mergeCell ref="BS3:BS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B3:CB4"/>
    <mergeCell ref="CH3:CH4"/>
    <mergeCell ref="CA3:CA4"/>
    <mergeCell ref="CF3:CF4"/>
    <mergeCell ref="CE3:CE4"/>
    <mergeCell ref="CJ3:CJ4"/>
    <mergeCell ref="CI3:CI4"/>
    <mergeCell ref="CG3:CG4"/>
    <mergeCell ref="CD3:CD4"/>
    <mergeCell ref="CC3:C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D162"/>
  <sheetViews>
    <sheetView tabSelected="1"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N1" sqref="CM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0" width="8.425781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57" t="str">
        <f>+entero!D3</f>
        <v>V   A   R   I   A   B   L   E   S     b/</v>
      </c>
      <c r="E3" s="850" t="str">
        <f>+entero!E3</f>
        <v>2008                          A  fines de Dic*</v>
      </c>
      <c r="F3" s="850" t="str">
        <f>+entero!F3</f>
        <v>2009                          A  fines de Ene*</v>
      </c>
      <c r="G3" s="850" t="str">
        <f>+entero!G3</f>
        <v>2009                          A  fines de Feb*</v>
      </c>
      <c r="H3" s="850" t="str">
        <f>+entero!H3</f>
        <v>2009                          A  fines de Mar*</v>
      </c>
      <c r="I3" s="850" t="str">
        <f>+entero!I3</f>
        <v>2009                          A  fines de Abr*</v>
      </c>
      <c r="J3" s="850" t="str">
        <f>+entero!J3</f>
        <v>2009                          A  fines de May*</v>
      </c>
      <c r="K3" s="850" t="str">
        <f>+entero!K3</f>
        <v>2009                          A  fines de Jun*</v>
      </c>
      <c r="L3" s="850" t="str">
        <f>+entero!L3</f>
        <v>2009                          A  fines de Jul*</v>
      </c>
      <c r="M3" s="850" t="str">
        <f>+entero!M3</f>
        <v>2009                          A  fines de Ago*</v>
      </c>
      <c r="N3" s="850" t="str">
        <f>+entero!N3</f>
        <v>2009                          A  fines de Sep*</v>
      </c>
      <c r="O3" s="850" t="str">
        <f>+entero!O3</f>
        <v>2009                          A  fines de Oct*</v>
      </c>
      <c r="P3" s="850" t="str">
        <f>+entero!P3</f>
        <v>2009                          A  fines de Nov*</v>
      </c>
      <c r="Q3" s="850" t="str">
        <f>+entero!Q3</f>
        <v>2009                          A  fines de Dic*</v>
      </c>
      <c r="R3" s="850" t="str">
        <f>+entero!R3</f>
        <v>2010                          A  fines de Ene*</v>
      </c>
      <c r="S3" s="850" t="str">
        <f>+entero!S3</f>
        <v>2010                          A  fines de Feb*</v>
      </c>
      <c r="T3" s="850" t="str">
        <f>+entero!T3</f>
        <v>2010                          A  fines de Mar*</v>
      </c>
      <c r="U3" s="850" t="str">
        <f>+entero!U3</f>
        <v>2010                          A  fines de Abr*</v>
      </c>
      <c r="V3" s="850" t="str">
        <f>+entero!V3</f>
        <v>2010                          A  fines de May*</v>
      </c>
      <c r="W3" s="850" t="str">
        <f>+entero!W3</f>
        <v>2010                          A  fines de Jun*</v>
      </c>
      <c r="X3" s="850" t="str">
        <f>+entero!X3</f>
        <v>2010                          A  fines de Jul*</v>
      </c>
      <c r="Y3" s="850" t="str">
        <f>+entero!Y3</f>
        <v>2010                          A  fines de Ago*</v>
      </c>
      <c r="Z3" s="850" t="str">
        <f>+entero!Z3</f>
        <v>2010                          A  fines de Sep*</v>
      </c>
      <c r="AA3" s="850" t="str">
        <f>+entero!AA3</f>
        <v>2010                          A  fines de Oct*</v>
      </c>
      <c r="AB3" s="850" t="str">
        <f>+entero!AB3</f>
        <v>2010                          A  fines de Nov*</v>
      </c>
      <c r="AC3" s="850" t="str">
        <f>+entero!AC3</f>
        <v>2010                          A  fines de Dic*</v>
      </c>
      <c r="AD3" s="850" t="str">
        <f>+entero!AD3</f>
        <v>2011                          A  fines de Ene*</v>
      </c>
      <c r="AE3" s="850" t="str">
        <f>+entero!AE3</f>
        <v>2011                          A  fines de Feb*</v>
      </c>
      <c r="AF3" s="850" t="str">
        <f>+entero!AF3</f>
        <v>2011                          A  fines de Mar*</v>
      </c>
      <c r="AG3" s="850" t="str">
        <f>+entero!AG3</f>
        <v>2011                          A  fines de Abr*</v>
      </c>
      <c r="AH3" s="850" t="str">
        <f>+entero!AH3</f>
        <v>2011                          A  fines de May*</v>
      </c>
      <c r="AI3" s="850" t="str">
        <f>+entero!AI3</f>
        <v>2011                          A  fines de Jun*</v>
      </c>
      <c r="AJ3" s="850" t="str">
        <f>+entero!AJ3</f>
        <v>2011                          A  fines de Jul*</v>
      </c>
      <c r="AK3" s="850" t="str">
        <f>+entero!AK3</f>
        <v>2011                          A  fines de Ago*</v>
      </c>
      <c r="AL3" s="850" t="str">
        <f>+entero!AL3</f>
        <v>2011                          A  fines de Sep*</v>
      </c>
      <c r="AM3" s="850" t="str">
        <f>+entero!AM3</f>
        <v>2011                          A  fines de Oct*</v>
      </c>
      <c r="AN3" s="850" t="str">
        <f>+entero!AN3</f>
        <v>2011                          A  fines de Nov*</v>
      </c>
      <c r="AO3" s="850" t="str">
        <f>+entero!AO3</f>
        <v>2011                          A  fines de Dic*</v>
      </c>
      <c r="AP3" s="850" t="str">
        <f>+entero!AP3</f>
        <v>2012                          A  fines de Ene*</v>
      </c>
      <c r="AQ3" s="850" t="str">
        <f>+entero!AQ3</f>
        <v>2012                          A  fines de Feb*</v>
      </c>
      <c r="AR3" s="850" t="str">
        <f>+entero!AR3</f>
        <v>2012                          A  fines de Mar*</v>
      </c>
      <c r="AS3" s="850" t="str">
        <f>+entero!AS3</f>
        <v>2012                          A  fines de Abr*</v>
      </c>
      <c r="AT3" s="850" t="str">
        <f>+entero!AT3</f>
        <v>2012                          A  fines de May*</v>
      </c>
      <c r="AU3" s="850" t="str">
        <f>+entero!AU3</f>
        <v>2012                          A  fines de Jun*</v>
      </c>
      <c r="AV3" s="850" t="str">
        <f>+entero!AV3</f>
        <v>2012                          A  fines de Jul*</v>
      </c>
      <c r="AW3" s="850" t="str">
        <f>+entero!AW3</f>
        <v>2012                          A  fines de Ago*</v>
      </c>
      <c r="AX3" s="850" t="str">
        <f>+entero!AX3</f>
        <v>2012                          A  fines de Sep*</v>
      </c>
      <c r="AY3" s="850" t="str">
        <f>+entero!AY3</f>
        <v>2012                          A  fines de Oct*</v>
      </c>
      <c r="AZ3" s="850" t="str">
        <f>+entero!AZ3</f>
        <v>2012                          A  fines de Nov*</v>
      </c>
      <c r="BA3" s="850" t="str">
        <f>+entero!BA3</f>
        <v>2012                          A  fines de Dic*</v>
      </c>
      <c r="BB3" s="850" t="str">
        <f>+entero!BB3</f>
        <v>2013                          A  fines de Ene*</v>
      </c>
      <c r="BC3" s="850" t="str">
        <f>+entero!BC3</f>
        <v>2013                          A  fines de Feb*</v>
      </c>
      <c r="BD3" s="850" t="str">
        <f>+entero!BD3</f>
        <v>2013                          A  fines de Mar*</v>
      </c>
      <c r="BE3" s="850" t="str">
        <f>+entero!BE3</f>
        <v>2013                          A  fines de Abr*</v>
      </c>
      <c r="BF3" s="850" t="str">
        <f>+entero!BF3</f>
        <v>2013                          A  fines de May*</v>
      </c>
      <c r="BG3" s="850" t="str">
        <f>+entero!BG3</f>
        <v>2013                          A  fines de Jun*</v>
      </c>
      <c r="BH3" s="850" t="str">
        <f>+entero!BH3</f>
        <v>2013                          A  fines de Jul*</v>
      </c>
      <c r="BI3" s="850" t="str">
        <f>+entero!BI3</f>
        <v>2013                          A  fines de Ago*</v>
      </c>
      <c r="BJ3" s="850" t="str">
        <f>+entero!BJ3</f>
        <v>2013                          A  fines de Sep*</v>
      </c>
      <c r="BK3" s="850" t="str">
        <f>+entero!BK3</f>
        <v>2013                          A  fines de Oct*</v>
      </c>
      <c r="BL3" s="850" t="str">
        <f>+entero!BL3</f>
        <v>2013                          A  fines de Nov*</v>
      </c>
      <c r="BM3" s="850" t="str">
        <f>+entero!BM3</f>
        <v>2013                          A  fines de Dic*</v>
      </c>
      <c r="BN3" s="850" t="str">
        <f>+entero!BN3</f>
        <v>2014                          A  fines de Ene*</v>
      </c>
      <c r="BO3" s="850" t="str">
        <f>+entero!BO3</f>
        <v>2014                          A  fines de Feb*</v>
      </c>
      <c r="BP3" s="850" t="str">
        <f>+entero!BP3</f>
        <v>2014                          A  fines de Mar*</v>
      </c>
      <c r="BQ3" s="850" t="str">
        <f>+entero!BQ3</f>
        <v>2014                          A  fines de Abr*</v>
      </c>
      <c r="BR3" s="850" t="str">
        <f>+entero!BR3</f>
        <v>2014                          A  fines de May*</v>
      </c>
      <c r="BS3" s="850" t="str">
        <f>+entero!BS3</f>
        <v>2014                          A  fines de Jun*</v>
      </c>
      <c r="BT3" s="850" t="str">
        <f>+entero!BT3</f>
        <v>2014                          A  fines de Jul*</v>
      </c>
      <c r="BU3" s="850" t="str">
        <f>+entero!BU3</f>
        <v>2014                          A  fines de Ago*</v>
      </c>
      <c r="BV3" s="850" t="str">
        <f>+entero!BV3</f>
        <v>2014                          A  fines de Sep*</v>
      </c>
      <c r="BW3" s="850" t="str">
        <f>+entero!BW3</f>
        <v>2014                          A  fines de Oct*</v>
      </c>
      <c r="BX3" s="850" t="str">
        <f>+entero!BX3</f>
        <v>2014                          A  fines de Nov*</v>
      </c>
      <c r="BY3" s="850" t="str">
        <f>+entero!BY3</f>
        <v>2014                          A  fines de Dic*</v>
      </c>
      <c r="BZ3" s="850" t="str">
        <f>+entero!BZ3</f>
        <v>2015                         A  fines de Ene*</v>
      </c>
      <c r="CA3" s="850" t="str">
        <f>+entero!CA3</f>
        <v>2015                         A  fines de Feb*</v>
      </c>
      <c r="CB3" s="850" t="str">
        <f>+entero!CB3</f>
        <v>2015                         A  fines de Mar*</v>
      </c>
      <c r="CC3" s="850" t="str">
        <f>+entero!CC3</f>
        <v xml:space="preserve">2015                         A  fines de Abr* </v>
      </c>
      <c r="CD3" s="850" t="str">
        <f>+entero!CD3</f>
        <v xml:space="preserve">2015                         A  fines de May* </v>
      </c>
      <c r="CE3" s="850" t="str">
        <f>+entero!CE3</f>
        <v xml:space="preserve">2015                         A  fines de Jun* </v>
      </c>
      <c r="CF3" s="850" t="str">
        <f>+entero!CF3</f>
        <v xml:space="preserve">2015                         A  fines de Jul* </v>
      </c>
      <c r="CG3" s="850" t="str">
        <f>+entero!CG3</f>
        <v xml:space="preserve">2015                         A  fines de Ago* </v>
      </c>
      <c r="CH3" s="850" t="str">
        <f>+entero!CH3</f>
        <v xml:space="preserve">2015                         A  fines de Sep* </v>
      </c>
      <c r="CI3" s="850" t="str">
        <f>+entero!CI3</f>
        <v xml:space="preserve">2015                         A  fines de Oct* </v>
      </c>
      <c r="CJ3" s="850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54" t="str">
        <f>+entero!CM3</f>
        <v xml:space="preserve">   Semana 3*</v>
      </c>
      <c r="CN3" s="855"/>
      <c r="CO3" s="855"/>
      <c r="CP3" s="855"/>
      <c r="CQ3" s="856"/>
      <c r="CR3" s="852" t="s">
        <v>34</v>
      </c>
      <c r="CS3" s="853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58"/>
      <c r="E4" s="851"/>
      <c r="F4" s="851"/>
      <c r="G4" s="851"/>
      <c r="H4" s="851"/>
      <c r="I4" s="851"/>
      <c r="J4" s="851"/>
      <c r="K4" s="851"/>
      <c r="L4" s="851"/>
      <c r="M4" s="851"/>
      <c r="N4" s="851"/>
      <c r="O4" s="851"/>
      <c r="P4" s="851"/>
      <c r="Q4" s="851"/>
      <c r="R4" s="851"/>
      <c r="S4" s="851"/>
      <c r="T4" s="851"/>
      <c r="U4" s="851"/>
      <c r="V4" s="851"/>
      <c r="W4" s="851"/>
      <c r="X4" s="851"/>
      <c r="Y4" s="851"/>
      <c r="Z4" s="851"/>
      <c r="AA4" s="851"/>
      <c r="AB4" s="851"/>
      <c r="AC4" s="851"/>
      <c r="AD4" s="851"/>
      <c r="AE4" s="851"/>
      <c r="AF4" s="851"/>
      <c r="AG4" s="851"/>
      <c r="AH4" s="851"/>
      <c r="AI4" s="851"/>
      <c r="AJ4" s="851"/>
      <c r="AK4" s="851"/>
      <c r="AL4" s="851"/>
      <c r="AM4" s="851"/>
      <c r="AN4" s="851"/>
      <c r="AO4" s="851"/>
      <c r="AP4" s="851"/>
      <c r="AQ4" s="851"/>
      <c r="AR4" s="851"/>
      <c r="AS4" s="851"/>
      <c r="AT4" s="851"/>
      <c r="AU4" s="851"/>
      <c r="AV4" s="851"/>
      <c r="AW4" s="851"/>
      <c r="AX4" s="851"/>
      <c r="AY4" s="851"/>
      <c r="AZ4" s="851"/>
      <c r="BA4" s="851"/>
      <c r="BB4" s="851"/>
      <c r="BC4" s="851"/>
      <c r="BD4" s="851"/>
      <c r="BE4" s="851"/>
      <c r="BF4" s="851"/>
      <c r="BG4" s="851"/>
      <c r="BH4" s="851"/>
      <c r="BI4" s="851"/>
      <c r="BJ4" s="851"/>
      <c r="BK4" s="851"/>
      <c r="BL4" s="851"/>
      <c r="BM4" s="851"/>
      <c r="BN4" s="851"/>
      <c r="BO4" s="851"/>
      <c r="BP4" s="851"/>
      <c r="BQ4" s="851"/>
      <c r="BR4" s="851"/>
      <c r="BS4" s="851"/>
      <c r="BT4" s="851"/>
      <c r="BU4" s="851"/>
      <c r="BV4" s="851"/>
      <c r="BW4" s="851"/>
      <c r="BX4" s="851"/>
      <c r="BY4" s="851"/>
      <c r="BZ4" s="851"/>
      <c r="CA4" s="851"/>
      <c r="CB4" s="851"/>
      <c r="CC4" s="851"/>
      <c r="CD4" s="851"/>
      <c r="CE4" s="851"/>
      <c r="CF4" s="851"/>
      <c r="CG4" s="851"/>
      <c r="CH4" s="851"/>
      <c r="CI4" s="851"/>
      <c r="CJ4" s="851"/>
      <c r="CK4" s="847"/>
      <c r="CL4" s="847"/>
      <c r="CM4" s="202">
        <f>+entero!CM4</f>
        <v>42352</v>
      </c>
      <c r="CN4" s="343">
        <f>+entero!CN4</f>
        <v>42353</v>
      </c>
      <c r="CO4" s="343">
        <f>+entero!CO4</f>
        <v>42354</v>
      </c>
      <c r="CP4" s="343">
        <f>+entero!CP4</f>
        <v>42355</v>
      </c>
      <c r="CQ4" s="344">
        <f>+entero!CQ4</f>
        <v>42356</v>
      </c>
      <c r="CR4" s="204" t="s">
        <v>20</v>
      </c>
      <c r="CS4" s="205" t="s">
        <v>212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712">
        <f>+entero!CR83</f>
        <v>0</v>
      </c>
      <c r="CS6" s="551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712">
        <f>+entero!CR84</f>
        <v>0</v>
      </c>
      <c r="CS7" s="551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708" t="s">
        <v>173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6.9465140022181657</v>
      </c>
      <c r="CL8" s="79">
        <f>+entero!CL85</f>
        <v>6.9525585824010019</v>
      </c>
      <c r="CM8" s="605">
        <f>+entero!CM85</f>
        <v>6.9645376285686158</v>
      </c>
      <c r="CN8" s="605">
        <f>+entero!CN85</f>
        <v>6.9428154037001075</v>
      </c>
      <c r="CO8" s="605">
        <f>+entero!CO85</f>
        <v>6.9609946018174256</v>
      </c>
      <c r="CP8" s="605">
        <f>+entero!CP85</f>
        <v>6.9543855843810807</v>
      </c>
      <c r="CQ8" s="605">
        <f>+entero!CQ85</f>
        <v>6.9455657694494857</v>
      </c>
      <c r="CR8" s="712">
        <f>+entero!CR85</f>
        <v>-6.9928129515162141E-3</v>
      </c>
      <c r="CS8" s="551">
        <f>+entero!CS85</f>
        <v>-0.1005789864067741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09"/>
      <c r="CL9" s="709"/>
      <c r="CM9" s="709"/>
      <c r="CN9" s="709"/>
      <c r="CO9" s="709"/>
      <c r="CP9" s="709"/>
      <c r="CQ9" s="709"/>
      <c r="CR9" s="712" t="s">
        <v>3</v>
      </c>
      <c r="CS9" s="551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2.0932400000000002</v>
      </c>
      <c r="CL10" s="65">
        <f>+entero!CL87</f>
        <v>2.0948799999999999</v>
      </c>
      <c r="CM10" s="14">
        <f>+entero!CM87</f>
        <v>2.0954799999999998</v>
      </c>
      <c r="CN10" s="14">
        <f>+entero!CN87</f>
        <v>2.0956800000000002</v>
      </c>
      <c r="CO10" s="14">
        <f>+entero!CO87</f>
        <v>2.0958800000000002</v>
      </c>
      <c r="CP10" s="14">
        <f>+entero!CP87</f>
        <v>2.0960800000000002</v>
      </c>
      <c r="CQ10" s="14">
        <f>+entero!CQ87</f>
        <v>2.0962800000000001</v>
      </c>
      <c r="CR10" s="712">
        <f>+entero!CR87</f>
        <v>1.4000000000002899E-3</v>
      </c>
      <c r="CS10" s="551">
        <f>+entero!CS87</f>
        <v>6.6829603605000898E-2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11">
        <f>+entero!CG88</f>
        <v>2.0732599999999999</v>
      </c>
      <c r="CH11" s="711">
        <f>+entero!CH88</f>
        <v>2.07856</v>
      </c>
      <c r="CI11" s="711">
        <f>+entero!CI88</f>
        <v>2.0847600000000002</v>
      </c>
      <c r="CJ11" s="711">
        <f>+entero!CJ88</f>
        <v>2.0922800000000001</v>
      </c>
      <c r="CK11" s="709"/>
      <c r="CL11" s="709"/>
      <c r="CM11" s="709"/>
      <c r="CN11" s="709"/>
      <c r="CO11" s="709"/>
      <c r="CP11" s="709"/>
      <c r="CQ11" s="709"/>
      <c r="CR11" s="713"/>
      <c r="CS11" s="552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42361.640460995368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AC3:AC4"/>
    <mergeCell ref="AQ3:AQ4"/>
    <mergeCell ref="AX3:AX4"/>
    <mergeCell ref="AO3:AO4"/>
    <mergeCell ref="AG3:AG4"/>
    <mergeCell ref="P3:P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O3:O4"/>
    <mergeCell ref="S3:S4"/>
    <mergeCell ref="Y3:Y4"/>
    <mergeCell ref="BE3:BE4"/>
    <mergeCell ref="AD3:AD4"/>
    <mergeCell ref="BM3:BM4"/>
    <mergeCell ref="BJ3:BJ4"/>
    <mergeCell ref="AR3:AR4"/>
    <mergeCell ref="BD3:BD4"/>
    <mergeCell ref="BF3:BF4"/>
    <mergeCell ref="AF3:AF4"/>
    <mergeCell ref="AS3:AS4"/>
    <mergeCell ref="AU3:AU4"/>
    <mergeCell ref="BB3:BB4"/>
    <mergeCell ref="AV3:AV4"/>
    <mergeCell ref="AW3:AW4"/>
    <mergeCell ref="AT3:AT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CH3:CH4"/>
    <mergeCell ref="CJ3:CJ4"/>
    <mergeCell ref="CI3:CI4"/>
    <mergeCell ref="BT3:BT4"/>
    <mergeCell ref="BG3:BG4"/>
    <mergeCell ref="BH3:BH4"/>
    <mergeCell ref="BI3:BI4"/>
    <mergeCell ref="BK3:BK4"/>
    <mergeCell ref="BL3:BL4"/>
    <mergeCell ref="BN3:BN4"/>
    <mergeCell ref="BO3:BO4"/>
    <mergeCell ref="BP3:BP4"/>
    <mergeCell ref="BQ3:BQ4"/>
    <mergeCell ref="BS3:BS4"/>
    <mergeCell ref="BR3:BR4"/>
    <mergeCell ref="BX3:BX4"/>
    <mergeCell ref="BV3:BV4"/>
    <mergeCell ref="BU3:BU4"/>
    <mergeCell ref="CK3:CK4"/>
    <mergeCell ref="CL3:CL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I160"/>
  <sheetViews>
    <sheetView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L25" sqref="CL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403"/>
      <c r="CL2" s="403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477"/>
      <c r="CL3" s="477"/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" t="str">
        <f>+entero!CK3</f>
        <v>Semana 1*</v>
      </c>
      <c r="CL4" s="84" t="str">
        <f>+entero!CL3</f>
        <v>Semana 2*</v>
      </c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"/>
      <c r="CO5" s="33"/>
      <c r="CP5" s="33"/>
      <c r="CQ5" s="339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4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4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4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4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14" t="s">
        <v>202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3967.7301203454813</v>
      </c>
      <c r="CE10" s="715">
        <f>+entero!CE90</f>
        <v>3651.102672793003</v>
      </c>
      <c r="CF10" s="715">
        <f>+entero!CF90</f>
        <v>3255.4499777128281</v>
      </c>
      <c r="CG10" s="715">
        <f>+entero!CG90</f>
        <v>2936.1560396851305</v>
      </c>
      <c r="CH10" s="715">
        <f>+entero!CH90</f>
        <v>2496.231981214286</v>
      </c>
      <c r="CI10" s="715">
        <f>+entero!CI90</f>
        <v>2232.481405132653</v>
      </c>
      <c r="CJ10" s="715">
        <f>+entero!CJ90</f>
        <v>1974.48059843586</v>
      </c>
      <c r="CK10" s="715">
        <f>+entero!CK90</f>
        <v>2006.8189953104954</v>
      </c>
      <c r="CL10" s="715">
        <f>+entero!CL90</f>
        <v>2084.0671991530612</v>
      </c>
      <c r="CM10" s="716">
        <f>+entero!CM90</f>
        <v>2084.0671991530612</v>
      </c>
      <c r="CN10" s="717">
        <f>+entero!CN90</f>
        <v>2084.0671991530612</v>
      </c>
      <c r="CO10" s="717">
        <f>+entero!CO90</f>
        <v>2084.0671991530612</v>
      </c>
      <c r="CP10" s="717">
        <f>+entero!CP90</f>
        <v>2084.0671991530612</v>
      </c>
      <c r="CQ10" s="718">
        <f>+entero!CQ90</f>
        <v>2088.8024371895044</v>
      </c>
      <c r="CR10" s="719">
        <f>+entero!CR90</f>
        <v>4.7352380364432065</v>
      </c>
      <c r="CS10" s="552">
        <f>+entero!CS90</f>
        <v>0.22721138926651285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7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W3:W4"/>
    <mergeCell ref="Y3:Y4"/>
    <mergeCell ref="CM3:CQ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C174"/>
  <sheetViews>
    <sheetView topLeftCell="B1" workbookViewId="0">
      <pane xSplit="39" ySplit="4" topLeftCell="CA5" activePane="bottomRight" state="frozen"/>
      <selection activeCell="B1" sqref="B1"/>
      <selection pane="topRight" activeCell="AO1" sqref="AO1"/>
      <selection pane="bottomLeft" activeCell="B5" sqref="B5"/>
      <selection pane="bottomRight" activeCell="CK25" sqref="CK25:CL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0" width="7.71093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O1" s="404"/>
      <c r="CP1" s="404"/>
      <c r="CQ1" s="404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3" t="str">
        <f>+entero!CM3</f>
        <v xml:space="preserve">   Semana 3*</v>
      </c>
      <c r="CN3" s="843"/>
      <c r="CO3" s="843"/>
      <c r="CP3" s="843"/>
      <c r="CQ3" s="844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432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3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401"/>
      <c r="CL5" s="401"/>
      <c r="CM5" s="153"/>
      <c r="CN5" s="153"/>
      <c r="CO5" s="153"/>
      <c r="CP5" s="153"/>
      <c r="CQ5" s="335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32"/>
      <c r="C6" s="17"/>
      <c r="D6" s="720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631">
        <f>+entero!CC92</f>
        <v>156.43014385473236</v>
      </c>
      <c r="CD6" s="631">
        <f>+entero!CD92</f>
        <v>157.0020086828637</v>
      </c>
      <c r="CE6" s="631">
        <f>+entero!CE92</f>
        <v>157.53905303265603</v>
      </c>
      <c r="CF6" s="631">
        <f>+entero!CF92</f>
        <v>158.49404466510214</v>
      </c>
      <c r="CG6" s="631">
        <f>+entero!CG92</f>
        <v>158.81212549591672</v>
      </c>
      <c r="CH6" s="631">
        <f>+entero!CH92</f>
        <v>159.55791174399477</v>
      </c>
      <c r="CI6" s="631">
        <f>+entero!CI92</f>
        <v>160.08776600497137</v>
      </c>
      <c r="CJ6" s="631">
        <f>+entero!CJ92</f>
        <v>160.17310597229701</v>
      </c>
      <c r="CK6" s="433"/>
      <c r="CL6" s="433"/>
      <c r="CM6" s="42"/>
      <c r="CN6" s="42"/>
      <c r="CO6" s="42"/>
      <c r="CP6" s="42"/>
      <c r="CQ6" s="336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32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433"/>
      <c r="CL7" s="433"/>
      <c r="CM7" s="42"/>
      <c r="CN7" s="42"/>
      <c r="CO7" s="42"/>
      <c r="CP7" s="42"/>
      <c r="CQ7" s="336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32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433"/>
      <c r="CL8" s="433"/>
      <c r="CM8" s="42"/>
      <c r="CN8" s="42"/>
      <c r="CO8" s="42"/>
      <c r="CP8" s="42"/>
      <c r="CQ8" s="336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32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433"/>
      <c r="CL9" s="433"/>
      <c r="CM9" s="42"/>
      <c r="CN9" s="42"/>
      <c r="CO9" s="42"/>
      <c r="CP9" s="42"/>
      <c r="CQ9" s="336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32"/>
      <c r="C10" s="17" t="s">
        <v>3</v>
      </c>
      <c r="D10" s="720" t="s">
        <v>203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631">
        <f>+entero!CC96</f>
        <v>286.54313188195891</v>
      </c>
      <c r="CD10" s="631">
        <f>+entero!CD96</f>
        <v>286.14490547278558</v>
      </c>
      <c r="CE10" s="631">
        <f>+entero!CE96</f>
        <v>286.96492903747179</v>
      </c>
      <c r="CF10" s="631">
        <f>+entero!CF96</f>
        <v>287.95391596032334</v>
      </c>
      <c r="CG10" s="631">
        <f>+entero!CG96</f>
        <v>288.2161367958692</v>
      </c>
      <c r="CH10" s="631">
        <f>+entero!CH96</f>
        <v>288.69123057122545</v>
      </c>
      <c r="CI10" s="631">
        <f>+entero!CI96</f>
        <v>289.19719628748697</v>
      </c>
      <c r="CJ10" s="631">
        <f>+entero!CJ96</f>
        <v>289.45942046521441</v>
      </c>
      <c r="CK10" s="433"/>
      <c r="CL10" s="433"/>
      <c r="CM10" s="42"/>
      <c r="CN10" s="42"/>
      <c r="CO10" s="42"/>
      <c r="CP10" s="42"/>
      <c r="CQ10" s="336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32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433"/>
      <c r="CL11" s="433"/>
      <c r="CM11" s="42"/>
      <c r="CN11" s="42"/>
      <c r="CO11" s="42"/>
      <c r="CP11" s="42"/>
      <c r="CQ11" s="336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32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433"/>
      <c r="CL12" s="433"/>
      <c r="CM12" s="42"/>
      <c r="CN12" s="42"/>
      <c r="CO12" s="42"/>
      <c r="CP12" s="42"/>
      <c r="CQ12" s="336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32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433"/>
      <c r="CL13" s="433"/>
      <c r="CM13" s="42"/>
      <c r="CN13" s="42"/>
      <c r="CO13" s="42"/>
      <c r="CP13" s="42"/>
      <c r="CQ13" s="336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433"/>
      <c r="CL14" s="433"/>
      <c r="CM14" s="42"/>
      <c r="CN14" s="42"/>
      <c r="CO14" s="42"/>
      <c r="CP14" s="42"/>
      <c r="CQ14" s="336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433"/>
      <c r="CL15" s="433"/>
      <c r="CM15" s="42"/>
      <c r="CN15" s="42"/>
      <c r="CO15" s="42"/>
      <c r="CP15" s="42"/>
      <c r="CQ15" s="336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433"/>
      <c r="CL16" s="433"/>
      <c r="CM16" s="42"/>
      <c r="CN16" s="42"/>
      <c r="CO16" s="42"/>
      <c r="CP16" s="42"/>
      <c r="CQ16" s="336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433"/>
      <c r="CL17" s="433"/>
      <c r="CM17" s="42"/>
      <c r="CN17" s="42"/>
      <c r="CO17" s="42"/>
      <c r="CP17" s="42"/>
      <c r="CQ17" s="336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5"/>
      <c r="CN18" s="105"/>
      <c r="CO18" s="105"/>
      <c r="CP18" s="105"/>
      <c r="CQ18" s="337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47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23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599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599">
        <f>+entero!CJ106</f>
        <v>4</v>
      </c>
      <c r="CK20" s="599">
        <f>+entero!CK106</f>
        <v>4</v>
      </c>
      <c r="CL20" s="599">
        <f>+entero!CL106</f>
        <v>4</v>
      </c>
      <c r="CM20" s="600">
        <f>+entero!CM106</f>
        <v>4</v>
      </c>
      <c r="CN20" s="600">
        <f>+entero!CN106</f>
        <v>4</v>
      </c>
      <c r="CO20" s="600">
        <f>+entero!CO106</f>
        <v>4</v>
      </c>
      <c r="CP20" s="600">
        <f>+entero!CP106</f>
        <v>4</v>
      </c>
      <c r="CQ20" s="548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CK3:CK4"/>
    <mergeCell ref="CL3:CL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CM3:CQ3"/>
    <mergeCell ref="AV3:AV4"/>
    <mergeCell ref="AX3:AX4"/>
    <mergeCell ref="BD3:BD4"/>
    <mergeCell ref="BE3:BE4"/>
    <mergeCell ref="AY3:AY4"/>
    <mergeCell ref="BB3:BB4"/>
    <mergeCell ref="BC3:BC4"/>
    <mergeCell ref="BA3:BA4"/>
    <mergeCell ref="AZ3:AZ4"/>
    <mergeCell ref="CE3:CE4"/>
    <mergeCell ref="CF3:CF4"/>
    <mergeCell ref="CG3:CG4"/>
    <mergeCell ref="CH3:CH4"/>
    <mergeCell ref="CI3:CI4"/>
    <mergeCell ref="CC3:CC4"/>
    <mergeCell ref="J3:J4"/>
    <mergeCell ref="K3:K4"/>
    <mergeCell ref="L3:L4"/>
    <mergeCell ref="CJ3:CJ4"/>
    <mergeCell ref="AO3:AO4"/>
    <mergeCell ref="BW3:BW4"/>
    <mergeCell ref="BS3:BS4"/>
    <mergeCell ref="AS3:AS4"/>
    <mergeCell ref="AT3:AT4"/>
    <mergeCell ref="BY3:BY4"/>
    <mergeCell ref="BZ3:BZ4"/>
    <mergeCell ref="CA3:CA4"/>
    <mergeCell ref="CB3:CB4"/>
    <mergeCell ref="BM3:BM4"/>
    <mergeCell ref="AU3:AU4"/>
    <mergeCell ref="BV3:BV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H3:H4"/>
    <mergeCell ref="I3:I4"/>
    <mergeCell ref="AR3:AR4"/>
    <mergeCell ref="CD3:CD4"/>
    <mergeCell ref="BF3:BF4"/>
    <mergeCell ref="BG3:BG4"/>
    <mergeCell ref="BH3:BH4"/>
    <mergeCell ref="BJ3:BJ4"/>
    <mergeCell ref="BK3:BK4"/>
    <mergeCell ref="BU3:BU4"/>
    <mergeCell ref="BT3:BT4"/>
    <mergeCell ref="AW3:AW4"/>
    <mergeCell ref="BI3:BI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2015-12-23T19:23:00Z</cp:lastPrinted>
  <dcterms:created xsi:type="dcterms:W3CDTF">2002-08-27T17:11:09Z</dcterms:created>
  <dcterms:modified xsi:type="dcterms:W3CDTF">2015-12-23T19:28:36Z</dcterms:modified>
</cp:coreProperties>
</file>