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1\"/>
    </mc:Choice>
  </mc:AlternateContent>
  <bookViews>
    <workbookView xWindow="0" yWindow="6795" windowWidth="17490" windowHeight="288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entero!$C$1:$DR$111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21" i="6" l="1"/>
  <c r="DP21" i="6"/>
  <c r="DO21" i="6"/>
  <c r="DN21" i="6"/>
  <c r="DM21" i="6"/>
  <c r="DL21" i="6"/>
  <c r="DK21" i="6"/>
  <c r="DJ21" i="6"/>
  <c r="DI21" i="6"/>
  <c r="DP20" i="6"/>
  <c r="DO20" i="6"/>
  <c r="DN20" i="6"/>
  <c r="DM20" i="6"/>
  <c r="DL20" i="6"/>
  <c r="DK20" i="6"/>
  <c r="DJ20" i="6"/>
  <c r="DI20" i="6"/>
  <c r="DR19" i="6"/>
  <c r="DQ19" i="6"/>
  <c r="DP19" i="6"/>
  <c r="DO19" i="6"/>
  <c r="DN19" i="6"/>
  <c r="DM19" i="6"/>
  <c r="DL19" i="6"/>
  <c r="DK19" i="6"/>
  <c r="DJ19" i="6"/>
  <c r="DI19" i="6"/>
  <c r="DR18" i="6"/>
  <c r="DP18" i="6"/>
  <c r="DO18" i="6"/>
  <c r="DN18" i="6"/>
  <c r="DM18" i="6"/>
  <c r="DL18" i="6"/>
  <c r="DK18" i="6"/>
  <c r="DJ18" i="6"/>
  <c r="DI18" i="6"/>
  <c r="DP17" i="6"/>
  <c r="DO17" i="6"/>
  <c r="DN17" i="6"/>
  <c r="DM17" i="6"/>
  <c r="DL17" i="6"/>
  <c r="DK17" i="6"/>
  <c r="DJ17" i="6"/>
  <c r="DI17" i="6"/>
  <c r="DR16" i="6"/>
  <c r="DQ16" i="6"/>
  <c r="DP16" i="6"/>
  <c r="DO16" i="6"/>
  <c r="DN16" i="6"/>
  <c r="DM16" i="6"/>
  <c r="DL16" i="6"/>
  <c r="DK16" i="6"/>
  <c r="DJ16" i="6"/>
  <c r="DI16" i="6"/>
  <c r="DR15" i="6"/>
  <c r="DP15" i="6"/>
  <c r="DO15" i="6"/>
  <c r="DN15" i="6"/>
  <c r="DM15" i="6"/>
  <c r="DL15" i="6"/>
  <c r="DK15" i="6"/>
  <c r="DJ15" i="6"/>
  <c r="DI15" i="6"/>
  <c r="DP14" i="6"/>
  <c r="DO14" i="6"/>
  <c r="DN14" i="6"/>
  <c r="DM14" i="6"/>
  <c r="DL14" i="6"/>
  <c r="DK14" i="6"/>
  <c r="DJ14" i="6"/>
  <c r="DI14" i="6"/>
  <c r="DR13" i="6"/>
  <c r="DQ13" i="6"/>
  <c r="DP13" i="6"/>
  <c r="DO13" i="6"/>
  <c r="DN13" i="6"/>
  <c r="DM13" i="6"/>
  <c r="DL13" i="6"/>
  <c r="DK13" i="6"/>
  <c r="DJ13" i="6"/>
  <c r="DI13" i="6"/>
  <c r="DR12" i="6"/>
  <c r="DP12" i="6"/>
  <c r="DO12" i="6"/>
  <c r="DN12" i="6"/>
  <c r="DM12" i="6"/>
  <c r="DL12" i="6"/>
  <c r="DK12" i="6"/>
  <c r="DJ12" i="6"/>
  <c r="DI12" i="6"/>
  <c r="DP11" i="6"/>
  <c r="DO11" i="6"/>
  <c r="DN11" i="6"/>
  <c r="DM11" i="6"/>
  <c r="DL11" i="6"/>
  <c r="DK11" i="6"/>
  <c r="DJ11" i="6"/>
  <c r="DI11" i="6"/>
  <c r="DP20" i="4"/>
  <c r="DO20" i="4"/>
  <c r="DN20" i="4"/>
  <c r="DM20" i="4"/>
  <c r="DL20" i="4"/>
  <c r="DK20" i="4"/>
  <c r="DP19" i="4"/>
  <c r="DO19" i="4"/>
  <c r="DN19" i="4"/>
  <c r="DM19" i="4"/>
  <c r="DL19" i="4"/>
  <c r="DK19" i="4"/>
  <c r="DP10" i="10"/>
  <c r="DO10" i="10"/>
  <c r="DN10" i="10"/>
  <c r="DM10" i="10"/>
  <c r="DL10" i="10"/>
  <c r="DK10" i="10"/>
  <c r="DR9" i="10"/>
  <c r="DQ9" i="10"/>
  <c r="DP9" i="10"/>
  <c r="DO9" i="10"/>
  <c r="DN9" i="10"/>
  <c r="DM9" i="10"/>
  <c r="DL9" i="10"/>
  <c r="DK9" i="10"/>
  <c r="DR8" i="10"/>
  <c r="DQ8" i="10"/>
  <c r="DP8" i="10"/>
  <c r="DO8" i="10"/>
  <c r="DN8" i="10"/>
  <c r="DM8" i="10"/>
  <c r="DL8" i="10"/>
  <c r="DK8" i="10"/>
  <c r="DR7" i="10"/>
  <c r="DQ7" i="10"/>
  <c r="DP7" i="10"/>
  <c r="DO7" i="10"/>
  <c r="DN7" i="10"/>
  <c r="DM7" i="10"/>
  <c r="DL7" i="10"/>
  <c r="DK7" i="10"/>
  <c r="DR6" i="10"/>
  <c r="DQ6" i="10"/>
  <c r="DP6" i="10"/>
  <c r="DO6" i="10"/>
  <c r="DN6" i="10"/>
  <c r="DM6" i="10"/>
  <c r="DL6" i="10"/>
  <c r="DK6" i="10"/>
  <c r="DP10" i="5"/>
  <c r="DO10" i="5"/>
  <c r="DN10" i="5"/>
  <c r="DM10" i="5"/>
  <c r="DL10" i="5"/>
  <c r="DK10" i="5"/>
  <c r="DP8" i="5"/>
  <c r="DO8" i="5"/>
  <c r="DN8" i="5"/>
  <c r="DM8" i="5"/>
  <c r="DL8" i="5"/>
  <c r="DK8" i="5"/>
  <c r="DP7" i="5"/>
  <c r="DO7" i="5"/>
  <c r="DN7" i="5"/>
  <c r="DM7" i="5"/>
  <c r="DL7" i="5"/>
  <c r="DK7" i="5"/>
  <c r="DP6" i="5"/>
  <c r="DO6" i="5"/>
  <c r="DN6" i="5"/>
  <c r="DM6" i="5"/>
  <c r="DL6" i="5"/>
  <c r="DK6" i="5"/>
  <c r="DR34" i="6"/>
  <c r="DP34" i="6"/>
  <c r="DO34" i="6"/>
  <c r="DN34" i="6"/>
  <c r="DM34" i="6"/>
  <c r="DL34" i="6"/>
  <c r="DK34" i="6"/>
  <c r="DP33" i="6"/>
  <c r="DO33" i="6"/>
  <c r="DN33" i="6"/>
  <c r="DM33" i="6"/>
  <c r="DL33" i="6"/>
  <c r="DK33" i="6"/>
  <c r="DP32" i="6"/>
  <c r="DO32" i="6"/>
  <c r="DN32" i="6"/>
  <c r="DM32" i="6"/>
  <c r="DL32" i="6"/>
  <c r="DK32" i="6"/>
  <c r="DP31" i="6"/>
  <c r="DO31" i="6"/>
  <c r="DN31" i="6"/>
  <c r="DM31" i="6"/>
  <c r="DL31" i="6"/>
  <c r="DK31" i="6"/>
  <c r="DP30" i="6"/>
  <c r="DO30" i="6"/>
  <c r="DN30" i="6"/>
  <c r="DM30" i="6"/>
  <c r="DL30" i="6"/>
  <c r="DK30" i="6"/>
  <c r="DP29" i="6"/>
  <c r="DO29" i="6"/>
  <c r="DN29" i="6"/>
  <c r="DM29" i="6"/>
  <c r="DL29" i="6"/>
  <c r="DK29" i="6"/>
  <c r="DP27" i="6"/>
  <c r="DO27" i="6"/>
  <c r="DN27" i="6"/>
  <c r="DM27" i="6"/>
  <c r="DL27" i="6"/>
  <c r="DK27" i="6"/>
  <c r="DP26" i="6"/>
  <c r="DO26" i="6"/>
  <c r="DN26" i="6"/>
  <c r="DM26" i="6"/>
  <c r="DL26" i="6"/>
  <c r="DK26" i="6"/>
  <c r="DP25" i="6"/>
  <c r="DO25" i="6"/>
  <c r="DN25" i="6"/>
  <c r="DM25" i="6"/>
  <c r="DL25" i="6"/>
  <c r="DK25" i="6"/>
  <c r="DP24" i="6"/>
  <c r="DO24" i="6"/>
  <c r="DN24" i="6"/>
  <c r="DM24" i="6"/>
  <c r="DL24" i="6"/>
  <c r="DK24" i="6"/>
  <c r="DR9" i="6"/>
  <c r="DP9" i="6"/>
  <c r="DO9" i="6"/>
  <c r="DN9" i="6"/>
  <c r="DM9" i="6"/>
  <c r="DL9" i="6"/>
  <c r="DK9" i="6"/>
  <c r="DP8" i="6"/>
  <c r="DO8" i="6"/>
  <c r="DN8" i="6"/>
  <c r="DM8" i="6"/>
  <c r="DL8" i="6"/>
  <c r="DK8" i="6"/>
  <c r="DR7" i="6"/>
  <c r="DP7" i="6"/>
  <c r="DO7" i="6"/>
  <c r="DN7" i="6"/>
  <c r="DM7" i="6"/>
  <c r="DL7" i="6"/>
  <c r="DK7" i="6"/>
  <c r="DP6" i="6"/>
  <c r="DO6" i="6"/>
  <c r="DN6" i="6"/>
  <c r="DM6" i="6"/>
  <c r="DL6" i="6"/>
  <c r="DK6" i="6"/>
  <c r="DR19" i="7"/>
  <c r="DP19" i="7"/>
  <c r="DO19" i="7"/>
  <c r="DN19" i="7"/>
  <c r="DM19" i="7"/>
  <c r="DL19" i="7"/>
  <c r="DK19" i="7"/>
  <c r="DR18" i="7"/>
  <c r="DP18" i="7"/>
  <c r="DO18" i="7"/>
  <c r="DN18" i="7"/>
  <c r="DM18" i="7"/>
  <c r="DL18" i="7"/>
  <c r="DK18" i="7"/>
  <c r="DR17" i="7"/>
  <c r="DK17" i="7"/>
  <c r="DR16" i="7"/>
  <c r="DP16" i="7"/>
  <c r="DO16" i="7"/>
  <c r="DN16" i="7"/>
  <c r="DM16" i="7"/>
  <c r="DL16" i="7"/>
  <c r="DK16" i="7"/>
  <c r="DR15" i="7"/>
  <c r="DP15" i="7"/>
  <c r="DO15" i="7"/>
  <c r="DN15" i="7"/>
  <c r="DM15" i="7"/>
  <c r="DL15" i="7"/>
  <c r="DK15" i="7"/>
  <c r="DR14" i="7"/>
  <c r="DR13" i="7"/>
  <c r="DK13" i="7"/>
  <c r="DR12" i="7"/>
  <c r="DP12" i="7"/>
  <c r="DO12" i="7"/>
  <c r="DN12" i="7"/>
  <c r="DM12" i="7"/>
  <c r="DL12" i="7"/>
  <c r="DK12" i="7"/>
  <c r="DP11" i="7"/>
  <c r="DO11" i="7"/>
  <c r="DN11" i="7"/>
  <c r="DM11" i="7"/>
  <c r="DL11" i="7"/>
  <c r="DK11" i="7"/>
  <c r="DP10" i="7"/>
  <c r="DO10" i="7"/>
  <c r="DN10" i="7"/>
  <c r="DM10" i="7"/>
  <c r="DL10" i="7"/>
  <c r="DK10" i="7"/>
  <c r="DR9" i="7"/>
  <c r="DP9" i="7"/>
  <c r="DO9" i="7"/>
  <c r="DN9" i="7"/>
  <c r="DM9" i="7"/>
  <c r="DL9" i="7"/>
  <c r="DK9" i="7"/>
  <c r="DP8" i="7"/>
  <c r="DO8" i="7"/>
  <c r="DN8" i="7"/>
  <c r="DM8" i="7"/>
  <c r="DL8" i="7"/>
  <c r="DK8" i="7"/>
  <c r="DP7" i="7"/>
  <c r="DO7" i="7"/>
  <c r="DN7" i="7"/>
  <c r="DM7" i="7"/>
  <c r="DL7" i="7"/>
  <c r="DK7" i="7"/>
  <c r="DP6" i="7"/>
  <c r="DO6" i="7"/>
  <c r="DN6" i="7"/>
  <c r="DM6" i="7"/>
  <c r="DL6" i="7"/>
  <c r="DK6" i="7"/>
  <c r="DR18" i="8"/>
  <c r="DP18" i="8"/>
  <c r="DO18" i="8"/>
  <c r="DN18" i="8"/>
  <c r="DM18" i="8"/>
  <c r="DL18" i="8"/>
  <c r="DK18" i="8"/>
  <c r="DR17" i="8"/>
  <c r="DP17" i="8"/>
  <c r="DO17" i="8"/>
  <c r="DN17" i="8"/>
  <c r="DM17" i="8"/>
  <c r="DL17" i="8"/>
  <c r="DK17" i="8"/>
  <c r="DR16" i="8"/>
  <c r="DP16" i="8"/>
  <c r="DO16" i="8"/>
  <c r="DN16" i="8"/>
  <c r="DM16" i="8"/>
  <c r="DL16" i="8"/>
  <c r="DK16" i="8"/>
  <c r="DP14" i="8"/>
  <c r="DO14" i="8"/>
  <c r="DN14" i="8"/>
  <c r="DM14" i="8"/>
  <c r="DL14" i="8"/>
  <c r="DK14" i="8"/>
  <c r="DP13" i="8"/>
  <c r="DO13" i="8"/>
  <c r="DN13" i="8"/>
  <c r="DM13" i="8"/>
  <c r="DL13" i="8"/>
  <c r="DK13" i="8"/>
  <c r="DP12" i="8"/>
  <c r="DO12" i="8"/>
  <c r="DN12" i="8"/>
  <c r="DM12" i="8"/>
  <c r="DL12" i="8"/>
  <c r="DK12" i="8"/>
  <c r="DO10" i="8"/>
  <c r="DN10" i="8"/>
  <c r="DM10" i="8"/>
  <c r="DL10" i="8"/>
  <c r="DK10" i="8"/>
  <c r="DO9" i="8"/>
  <c r="DN9" i="8"/>
  <c r="DM9" i="8"/>
  <c r="DL9" i="8"/>
  <c r="DK9" i="8"/>
  <c r="DO8" i="8"/>
  <c r="DN8" i="8"/>
  <c r="DM8" i="8"/>
  <c r="DL8" i="8"/>
  <c r="DK8" i="8"/>
  <c r="DP7" i="8"/>
  <c r="DO7" i="8"/>
  <c r="DN7" i="8"/>
  <c r="DM7" i="8"/>
  <c r="DL7" i="8"/>
  <c r="DK7" i="8"/>
  <c r="DP6" i="8"/>
  <c r="DO6" i="8"/>
  <c r="DN6" i="8"/>
  <c r="DM6" i="8"/>
  <c r="DL6" i="8"/>
  <c r="DK6" i="8"/>
  <c r="DR26" i="9"/>
  <c r="DQ26" i="9"/>
  <c r="DP26" i="9"/>
  <c r="DO26" i="9"/>
  <c r="DN26" i="9"/>
  <c r="DM26" i="9"/>
  <c r="DL26" i="9"/>
  <c r="DK26" i="9"/>
  <c r="DR25" i="9"/>
  <c r="DQ25" i="9"/>
  <c r="DP25" i="9"/>
  <c r="DO25" i="9"/>
  <c r="DN25" i="9"/>
  <c r="DM25" i="9"/>
  <c r="DL25" i="9"/>
  <c r="DK25" i="9"/>
  <c r="DR24" i="9"/>
  <c r="DQ24" i="9"/>
  <c r="DP24" i="9"/>
  <c r="DO24" i="9"/>
  <c r="DN24" i="9"/>
  <c r="DM24" i="9"/>
  <c r="DL24" i="9"/>
  <c r="DK24" i="9"/>
  <c r="DR23" i="9"/>
  <c r="DQ23" i="9"/>
  <c r="DP23" i="9"/>
  <c r="DO23" i="9"/>
  <c r="DN23" i="9"/>
  <c r="DM23" i="9"/>
  <c r="DL23" i="9"/>
  <c r="DK23" i="9"/>
  <c r="DR22" i="9"/>
  <c r="DQ22" i="9"/>
  <c r="DP22" i="9"/>
  <c r="DO22" i="9"/>
  <c r="DN22" i="9"/>
  <c r="DM22" i="9"/>
  <c r="DL22" i="9"/>
  <c r="DK22" i="9"/>
  <c r="DR21" i="9"/>
  <c r="DQ21" i="9"/>
  <c r="DP21" i="9"/>
  <c r="DO21" i="9"/>
  <c r="DN21" i="9"/>
  <c r="DM21" i="9"/>
  <c r="DL21" i="9"/>
  <c r="DK21" i="9"/>
  <c r="DR20" i="9"/>
  <c r="DQ20" i="9"/>
  <c r="DP20" i="9"/>
  <c r="DO20" i="9"/>
  <c r="DN20" i="9"/>
  <c r="DM20" i="9"/>
  <c r="DL20" i="9"/>
  <c r="DK20" i="9"/>
  <c r="DR19" i="9"/>
  <c r="DQ19" i="9"/>
  <c r="DP19" i="9"/>
  <c r="DO19" i="9"/>
  <c r="DN19" i="9"/>
  <c r="DM19" i="9"/>
  <c r="DL19" i="9"/>
  <c r="DK19" i="9"/>
  <c r="DK18" i="9"/>
  <c r="DR17" i="9"/>
  <c r="DP17" i="9"/>
  <c r="DO17" i="9"/>
  <c r="DN17" i="9"/>
  <c r="DM17" i="9"/>
  <c r="DL17" i="9"/>
  <c r="DK17" i="9"/>
  <c r="DP16" i="9"/>
  <c r="DO16" i="9"/>
  <c r="DN16" i="9"/>
  <c r="DM16" i="9"/>
  <c r="DL16" i="9"/>
  <c r="DK16" i="9"/>
  <c r="DP15" i="9"/>
  <c r="DO15" i="9"/>
  <c r="DN15" i="9"/>
  <c r="DM15" i="9"/>
  <c r="DL15" i="9"/>
  <c r="DK15" i="9"/>
  <c r="DK14" i="9"/>
  <c r="DP13" i="9"/>
  <c r="DO13" i="9"/>
  <c r="DN13" i="9"/>
  <c r="DM13" i="9"/>
  <c r="DL13" i="9"/>
  <c r="DK13" i="9"/>
  <c r="DP12" i="9"/>
  <c r="DO12" i="9"/>
  <c r="DN12" i="9"/>
  <c r="DM12" i="9"/>
  <c r="DL12" i="9"/>
  <c r="DK12" i="9"/>
  <c r="DP11" i="9"/>
  <c r="DO11" i="9"/>
  <c r="DN11" i="9"/>
  <c r="DM11" i="9"/>
  <c r="DL11" i="9"/>
  <c r="DK11" i="9"/>
  <c r="DP10" i="9"/>
  <c r="DO10" i="9"/>
  <c r="DN10" i="9"/>
  <c r="DM10" i="9"/>
  <c r="DL10" i="9"/>
  <c r="DK10" i="9"/>
  <c r="DP9" i="9"/>
  <c r="DO9" i="9"/>
  <c r="DN9" i="9"/>
  <c r="DM9" i="9"/>
  <c r="DL9" i="9"/>
  <c r="DK9" i="9"/>
  <c r="DP8" i="9"/>
  <c r="DO8" i="9"/>
  <c r="DN8" i="9"/>
  <c r="DM8" i="9"/>
  <c r="DL8" i="9"/>
  <c r="DK8" i="9"/>
  <c r="DP7" i="9"/>
  <c r="DO7" i="9"/>
  <c r="DN7" i="9"/>
  <c r="DM7" i="9"/>
  <c r="DL7" i="9"/>
  <c r="DK7" i="9"/>
  <c r="DP30" i="1"/>
  <c r="DP8" i="8" s="1"/>
  <c r="DP32" i="1"/>
  <c r="DR32" i="1" s="1"/>
  <c r="DR10" i="8" s="1"/>
  <c r="DP31" i="1"/>
  <c r="DP9" i="8" s="1"/>
  <c r="DP10" i="8" l="1"/>
  <c r="DQ32" i="1"/>
  <c r="DQ10" i="8" s="1"/>
  <c r="DP54" i="1"/>
  <c r="DP17" i="7" s="1"/>
  <c r="DO54" i="1"/>
  <c r="DO17" i="7" s="1"/>
  <c r="DN54" i="1"/>
  <c r="DN17" i="7" s="1"/>
  <c r="DM54" i="1"/>
  <c r="DM17" i="7" s="1"/>
  <c r="DL54" i="1"/>
  <c r="DL17" i="7" s="1"/>
  <c r="DK51" i="1"/>
  <c r="DK14" i="7" s="1"/>
  <c r="DQ73" i="1" l="1"/>
  <c r="DQ21" i="6" s="1"/>
  <c r="DR72" i="1"/>
  <c r="DR20" i="6" s="1"/>
  <c r="DQ72" i="1"/>
  <c r="DQ20" i="6" s="1"/>
  <c r="DQ70" i="1"/>
  <c r="DQ18" i="6" s="1"/>
  <c r="DR69" i="1"/>
  <c r="DR17" i="6" s="1"/>
  <c r="DQ69" i="1"/>
  <c r="DQ17" i="6" s="1"/>
  <c r="DQ67" i="1"/>
  <c r="DQ15" i="6" s="1"/>
  <c r="DR66" i="1"/>
  <c r="DR14" i="6" s="1"/>
  <c r="DQ66" i="1"/>
  <c r="DQ14" i="6" s="1"/>
  <c r="DQ64" i="1"/>
  <c r="DQ12" i="6" s="1"/>
  <c r="DQ63" i="1"/>
  <c r="DQ11" i="6" s="1"/>
  <c r="DP51" i="1"/>
  <c r="DO51" i="1"/>
  <c r="DN51" i="1"/>
  <c r="DM51" i="1"/>
  <c r="DL51" i="1"/>
  <c r="DP50" i="1" l="1"/>
  <c r="DP13" i="7" s="1"/>
  <c r="DP14" i="7"/>
  <c r="DL50" i="1"/>
  <c r="DL13" i="7" s="1"/>
  <c r="DL14" i="7"/>
  <c r="DO50" i="1"/>
  <c r="DO13" i="7" s="1"/>
  <c r="DO14" i="7"/>
  <c r="DM50" i="1"/>
  <c r="DM13" i="7" s="1"/>
  <c r="DM14" i="7"/>
  <c r="DN50" i="1"/>
  <c r="DN13" i="7" s="1"/>
  <c r="DN14" i="7"/>
  <c r="DP14" i="1"/>
  <c r="DP14" i="9" s="1"/>
  <c r="DO14" i="1"/>
  <c r="DO14" i="9" s="1"/>
  <c r="DN14" i="1"/>
  <c r="DN14" i="9" s="1"/>
  <c r="DM14" i="1"/>
  <c r="DM14" i="9" s="1"/>
  <c r="DL14" i="1"/>
  <c r="DL14" i="9" s="1"/>
  <c r="DP80" i="1"/>
  <c r="DP28" i="6" s="1"/>
  <c r="DO80" i="1"/>
  <c r="DO28" i="6" s="1"/>
  <c r="DN80" i="1"/>
  <c r="DN28" i="6" s="1"/>
  <c r="DM80" i="1"/>
  <c r="DM28" i="6" s="1"/>
  <c r="DK80" i="1"/>
  <c r="DK28" i="6" s="1"/>
  <c r="DJ80" i="1"/>
  <c r="DL80" i="1"/>
  <c r="DL28" i="6" s="1"/>
  <c r="DP75" i="1"/>
  <c r="DP23" i="6" s="1"/>
  <c r="DO75" i="1"/>
  <c r="DO23" i="6" s="1"/>
  <c r="DN75" i="1"/>
  <c r="DN23" i="6" s="1"/>
  <c r="DM75" i="1"/>
  <c r="DM23" i="6" s="1"/>
  <c r="DK75" i="1"/>
  <c r="DK23" i="6" s="1"/>
  <c r="DJ75" i="1"/>
  <c r="DL75" i="1"/>
  <c r="DL23" i="6" s="1"/>
  <c r="DP18" i="1" l="1"/>
  <c r="DP18" i="9" s="1"/>
  <c r="DO18" i="1"/>
  <c r="DO18" i="9" s="1"/>
  <c r="DN18" i="1"/>
  <c r="DN18" i="9" s="1"/>
  <c r="DM18" i="1"/>
  <c r="DM18" i="9" s="1"/>
  <c r="DL18" i="1"/>
  <c r="DL18" i="9" s="1"/>
  <c r="DR95" i="1" l="1"/>
  <c r="DR10" i="10" s="1"/>
  <c r="DR92" i="1"/>
  <c r="DR10" i="5" s="1"/>
  <c r="DR90" i="1"/>
  <c r="DR8" i="5" s="1"/>
  <c r="DR89" i="1"/>
  <c r="DR7" i="5" s="1"/>
  <c r="DR88" i="1"/>
  <c r="DR6" i="5" s="1"/>
  <c r="DR85" i="1"/>
  <c r="DR33" i="6" s="1"/>
  <c r="DR84" i="1"/>
  <c r="DR32" i="6" s="1"/>
  <c r="DR83" i="1"/>
  <c r="DR31" i="6" s="1"/>
  <c r="DR82" i="1"/>
  <c r="DR30" i="6" s="1"/>
  <c r="DR81" i="1"/>
  <c r="DR29" i="6" s="1"/>
  <c r="DR80" i="1"/>
  <c r="DR28" i="6" s="1"/>
  <c r="DR79" i="1"/>
  <c r="DR27" i="6" s="1"/>
  <c r="DR78" i="1"/>
  <c r="DR26" i="6" s="1"/>
  <c r="DR77" i="1"/>
  <c r="DR25" i="6" s="1"/>
  <c r="DR76" i="1"/>
  <c r="DR24" i="6" s="1"/>
  <c r="DR75" i="1"/>
  <c r="DR23" i="6" s="1"/>
  <c r="DR63" i="1"/>
  <c r="DR11" i="6" s="1"/>
  <c r="DR60" i="1"/>
  <c r="DR8" i="6" s="1"/>
  <c r="DR58" i="1"/>
  <c r="DR6" i="6" s="1"/>
  <c r="DR48" i="1"/>
  <c r="DR47" i="1"/>
  <c r="DR11" i="7" s="1"/>
  <c r="DR46" i="1"/>
  <c r="DR10" i="7" s="1"/>
  <c r="DR44" i="1"/>
  <c r="DR8" i="7" s="1"/>
  <c r="DR43" i="1"/>
  <c r="DR7" i="7" s="1"/>
  <c r="DR42" i="1"/>
  <c r="DR6" i="7" s="1"/>
  <c r="DR36" i="1"/>
  <c r="DR14" i="8" s="1"/>
  <c r="DR35" i="1"/>
  <c r="DR13" i="8" s="1"/>
  <c r="DR34" i="1"/>
  <c r="DR12" i="8" s="1"/>
  <c r="DR31" i="1"/>
  <c r="DR9" i="8" s="1"/>
  <c r="DR30" i="1"/>
  <c r="DR8" i="8" s="1"/>
  <c r="DR29" i="1"/>
  <c r="DR7" i="8" s="1"/>
  <c r="DR28" i="1"/>
  <c r="DR6" i="8" s="1"/>
  <c r="DR18" i="1"/>
  <c r="DR18" i="9" s="1"/>
  <c r="DR16" i="1"/>
  <c r="DR16" i="9" s="1"/>
  <c r="DR15" i="1"/>
  <c r="DR15" i="9" s="1"/>
  <c r="DR14" i="1"/>
  <c r="DR14" i="9" s="1"/>
  <c r="DR13" i="1"/>
  <c r="DR13" i="9" s="1"/>
  <c r="DR12" i="1"/>
  <c r="DR12" i="9" s="1"/>
  <c r="DR11" i="1"/>
  <c r="DR11" i="9" s="1"/>
  <c r="DR10" i="1"/>
  <c r="DR10" i="9" s="1"/>
  <c r="DR9" i="1"/>
  <c r="DR9" i="9" s="1"/>
  <c r="DR8" i="1"/>
  <c r="DR8" i="9" s="1"/>
  <c r="DR7" i="1"/>
  <c r="DR7" i="9" s="1"/>
  <c r="DQ95" i="1"/>
  <c r="DQ10" i="10" s="1"/>
  <c r="DQ92" i="1"/>
  <c r="DQ10" i="5" s="1"/>
  <c r="DQ90" i="1"/>
  <c r="DQ8" i="5" s="1"/>
  <c r="DQ89" i="1"/>
  <c r="DQ7" i="5" s="1"/>
  <c r="DQ88" i="1"/>
  <c r="DQ6" i="5" s="1"/>
  <c r="DQ86" i="1"/>
  <c r="DQ34" i="6" s="1"/>
  <c r="DQ85" i="1"/>
  <c r="DQ33" i="6" s="1"/>
  <c r="DQ84" i="1"/>
  <c r="DQ32" i="6" s="1"/>
  <c r="DQ83" i="1"/>
  <c r="DQ31" i="6" s="1"/>
  <c r="DQ82" i="1"/>
  <c r="DQ30" i="6" s="1"/>
  <c r="DQ81" i="1"/>
  <c r="DQ29" i="6" s="1"/>
  <c r="DQ80" i="1"/>
  <c r="DQ28" i="6" s="1"/>
  <c r="DQ79" i="1"/>
  <c r="DQ27" i="6" s="1"/>
  <c r="DQ78" i="1"/>
  <c r="DQ26" i="6" s="1"/>
  <c r="DQ77" i="1"/>
  <c r="DQ25" i="6" s="1"/>
  <c r="DQ76" i="1"/>
  <c r="DQ24" i="6" s="1"/>
  <c r="DQ75" i="1"/>
  <c r="DQ23" i="6" s="1"/>
  <c r="DQ61" i="1"/>
  <c r="DQ9" i="6" s="1"/>
  <c r="DQ60" i="1"/>
  <c r="DQ8" i="6" s="1"/>
  <c r="DQ59" i="1"/>
  <c r="DQ7" i="6" s="1"/>
  <c r="DQ58" i="1"/>
  <c r="DQ6" i="6" s="1"/>
  <c r="DQ56" i="1"/>
  <c r="DQ19" i="7" s="1"/>
  <c r="DQ55" i="1"/>
  <c r="DQ18" i="7" s="1"/>
  <c r="DQ54" i="1"/>
  <c r="DQ17" i="7" s="1"/>
  <c r="DQ53" i="1"/>
  <c r="DQ16" i="7" s="1"/>
  <c r="DQ52" i="1"/>
  <c r="DQ15" i="7" s="1"/>
  <c r="DQ51" i="1"/>
  <c r="DQ14" i="7" s="1"/>
  <c r="DQ50" i="1"/>
  <c r="DQ13" i="7" s="1"/>
  <c r="DQ49" i="1"/>
  <c r="DQ12" i="7" s="1"/>
  <c r="DQ48" i="1"/>
  <c r="DQ47" i="1"/>
  <c r="DQ11" i="7" s="1"/>
  <c r="DQ46" i="1"/>
  <c r="DQ10" i="7" s="1"/>
  <c r="DQ45" i="1"/>
  <c r="DQ9" i="7" s="1"/>
  <c r="DQ44" i="1"/>
  <c r="DQ8" i="7" s="1"/>
  <c r="DQ43" i="1"/>
  <c r="DQ7" i="7" s="1"/>
  <c r="DQ42" i="1"/>
  <c r="DQ6" i="7" s="1"/>
  <c r="DQ40" i="1"/>
  <c r="DQ18" i="8" s="1"/>
  <c r="DQ39" i="1"/>
  <c r="DQ17" i="8" s="1"/>
  <c r="DQ38" i="1"/>
  <c r="DQ16" i="8" s="1"/>
  <c r="DQ36" i="1"/>
  <c r="DQ14" i="8" s="1"/>
  <c r="DQ35" i="1"/>
  <c r="DQ13" i="8" s="1"/>
  <c r="DQ34" i="1"/>
  <c r="DQ12" i="8" s="1"/>
  <c r="DQ31" i="1"/>
  <c r="DQ9" i="8" s="1"/>
  <c r="DQ30" i="1"/>
  <c r="DQ8" i="8" s="1"/>
  <c r="DQ29" i="1"/>
  <c r="DQ7" i="8" s="1"/>
  <c r="DQ28" i="1"/>
  <c r="DQ6" i="8" s="1"/>
  <c r="DQ18" i="1"/>
  <c r="DQ18" i="9" s="1"/>
  <c r="DQ17" i="1"/>
  <c r="DQ17" i="9" s="1"/>
  <c r="DQ16" i="1"/>
  <c r="DQ16" i="9" s="1"/>
  <c r="DQ15" i="1"/>
  <c r="DQ15" i="9" s="1"/>
  <c r="DQ14" i="1"/>
  <c r="DQ14" i="9" s="1"/>
  <c r="DQ13" i="1"/>
  <c r="DQ13" i="9" s="1"/>
  <c r="DQ12" i="1"/>
  <c r="DQ12" i="9" s="1"/>
  <c r="DQ11" i="1"/>
  <c r="DQ11" i="9" s="1"/>
  <c r="DQ10" i="1"/>
  <c r="DQ10" i="9" s="1"/>
  <c r="DQ9" i="1"/>
  <c r="DQ9" i="9" s="1"/>
  <c r="DQ8" i="1"/>
  <c r="DQ8" i="9" s="1"/>
  <c r="DQ7" i="1"/>
  <c r="DQ7" i="9" s="1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<sst xmlns="http://schemas.openxmlformats.org/spreadsheetml/2006/main" count="473" uniqueCount="259">
  <si>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</si>
  <si>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</si>
  <si>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</si>
  <si>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</si>
  <si>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</si>
  <si>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</si>
  <si>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</si>
  <si>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</si>
  <si>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</si>
  <si>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</si>
  <si>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</si>
  <si>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</si>
  <si>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</si>
  <si>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</si>
  <si>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</si>
  <si>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</si>
  <si>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</si>
  <si>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</si>
  <si>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</si>
  <si>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</si>
  <si>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</si>
  <si>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</si>
  <si>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</si>
  <si>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</si>
  <si>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</si>
  <si>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</si>
  <si>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</si>
  <si>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</si>
  <si>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</si>
  <si>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</si>
  <si>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</si>
  <si>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</si>
  <si>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</si>
  <si>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</si>
  <si>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</si>
  <si>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</si>
  <si>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</si>
  <si>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</si>
  <si>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</si>
  <si>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</si>
  <si>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</si>
  <si>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</si>
  <si>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</si>
  <si>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</si>
  <si>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</si>
  <si>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</si>
  <si>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</si>
  <si>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</si>
  <si>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</si>
  <si>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</si>
  <si>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</si>
  <si>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</si>
  <si>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</si>
  <si>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</si>
  <si>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</si>
  <si>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</si>
  <si>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</si>
  <si>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</si>
  <si>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</si>
  <si>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</si>
  <si>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</si>
  <si>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</si>
  <si>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</si>
  <si>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</si>
  <si>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</si>
  <si>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</si>
  <si>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</si>
  <si>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</si>
  <si>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</si>
  <si>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</si>
  <si>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</si>
  <si>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</si>
  <si>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</si>
  <si>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</si>
  <si>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</si>
  <si>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</si>
  <si>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</si>
  <si>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</si>
  <si>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</si>
  <si>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</si>
  <si>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</si>
  <si>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</si>
  <si>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</si>
  <si>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</si>
  <si>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</si>
  <si>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</si>
  <si>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</si>
  <si>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</si>
  <si>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</si>
  <si>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</si>
  <si>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</si>
  <si>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</si>
  <si>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</si>
  <si>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</si>
  <si>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</si>
  <si>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</si>
  <si>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</si>
  <si>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</si>
  <si>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</si>
  <si>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</si>
  <si>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</si>
  <si>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</si>
  <si>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</si>
  <si>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</si>
  <si>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</si>
  <si>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</si>
  <si>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</si>
  <si>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</si>
  <si>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</si>
  <si>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</si>
  <si>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</si>
  <si>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</si>
  <si>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</si>
  <si>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</si>
  <si>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</si>
  <si>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</si>
  <si>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</si>
  <si>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</si>
  <si>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</si>
  <si>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</si>
  <si>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</si>
  <si>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</si>
  <si>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</si>
  <si>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</si>
  <si>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</si>
  <si>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</si>
  <si>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</si>
  <si>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</si>
  <si>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</si>
  <si>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</si>
  <si>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</si>
  <si>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</si>
  <si>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</si>
  <si>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</si>
  <si>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</si>
  <si>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</si>
  <si>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</si>
  <si>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</si>
  <si>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</si>
  <si>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</si>
  <si>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</si>
  <si>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</si>
  <si>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</si>
  <si>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</si>
  <si>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</si>
  <si>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</si>
  <si>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</si>
  <si>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</si>
  <si>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</si>
  <si>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</si>
  <si>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</si>
  <si>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</si>
  <si>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</si>
  <si>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</si>
  <si>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</si>
  <si>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</si>
  <si>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</si>
  <si>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</si>
  <si>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</si>
  <si>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</si>
  <si>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</si>
  <si>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</si>
  <si>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</si>
  <si>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</si>
  <si>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</si>
  <si>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</si>
  <si>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</si>
  <si>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</si>
  <si>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</si>
  <si>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</si>
  <si>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</si>
  <si>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</si>
  <si>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</si>
  <si>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</si>
  <si>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</si>
  <si>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</si>
  <si>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</si>
  <si>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</si>
  <si>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</si>
  <si>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</si>
  <si>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</si>
  <si>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</si>
  <si>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</si>
  <si>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</si>
  <si>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</si>
  <si>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</si>
  <si>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</si>
  <si>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</si>
  <si>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</si>
  <si>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</si>
  <si>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</si>
  <si>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</si>
  <si>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</si>
  <si>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</si>
  <si>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</si>
  <si>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</si>
  <si>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</si>
  <si>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</si>
  <si>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</si>
  <si>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</si>
  <si>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</si>
  <si>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</si>
  <si>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</si>
  <si>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</si>
  <si>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</si>
  <si>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</si>
  <si>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</si>
  <si>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</si>
  <si>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</si>
  <si>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</si>
  <si>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</si>
  <si>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</si>
  <si>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</si>
  <si>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</si>
  <si>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</si>
  <si>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</si>
  <si>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</si>
  <si>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</si>
  <si>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</si>
  <si>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</si>
  <si>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</si>
  <si>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</si>
  <si>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</si>
  <si>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</si>
  <si>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</si>
  <si>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</si>
  <si>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</si>
  <si>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</si>
  <si>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</si>
  <si>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</si>
  <si>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</si>
  <si>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</si>
  <si>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</si>
  <si>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</si>
  <si>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</si>
  <si>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</si>
  <si>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</si>
  <si>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</si>
  <si>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</si>
  <si>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</si>
  <si>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</si>
  <si>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</si>
  <si>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</si>
  <si>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</si>
  <si>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</si>
  <si>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</si>
  <si>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</si>
  <si>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</si>
  <si>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</si>
  <si>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</si>
  <si>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</si>
  <si>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</si>
  <si>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</si>
  <si>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</si>
  <si>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</si>
  <si>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</si>
  <si>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</si>
  <si>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</si>
  <si>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Variaciones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</si>
</sst>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164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0" fontId="23" fillId="0" borderId="0"/>
    <xf numFmtId="164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3" fontId="116" fillId="0" borderId="0" applyFont="0" applyFill="0" applyBorder="0" applyAlignment="0" applyProtection="0"/>
  </cellStyleXfs>
  <cellXfs count="1032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43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2" fontId="28" fillId="0" borderId="0" xfId="1" applyNumberFormat="1" applyFont="1" applyAlignment="1">
      <alignment horizontal="left"/>
    </xf>
    <xf numFmtId="179" fontId="28" fillId="0" borderId="0" xfId="1" applyNumberFormat="1" applyFont="1" applyAlignment="1">
      <alignment horizontal="left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2" fontId="28" fillId="5" borderId="0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168" fontId="60" fillId="0" borderId="12" xfId="0" applyNumberFormat="1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2" fontId="28" fillId="5" borderId="31" xfId="0" applyNumberFormat="1" applyFont="1" applyFill="1" applyBorder="1" applyAlignment="1" applyProtection="1">
      <alignment horizontal="center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168" fontId="33" fillId="2" borderId="39" xfId="0" applyNumberFormat="1" applyFont="1" applyFill="1" applyBorder="1" applyAlignment="1">
      <alignment horizontal="right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59" xfId="0" applyFont="1" applyBorder="1" applyAlignment="1">
      <alignment horizontal="center" vertical="center" wrapText="1"/>
    </xf>
    <xf numFmtId="0" fontId="64" fillId="0" borderId="58" xfId="0" applyFont="1" applyBorder="1" applyAlignment="1">
      <alignment horizontal="center" vertical="center" wrapText="1"/>
    </xf>
    <xf numFmtId="0" fontId="64" fillId="0" borderId="32" xfId="0" applyFont="1" applyBorder="1" applyAlignment="1">
      <alignment horizontal="center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7" xfId="0" applyNumberFormat="1" applyFont="1" applyFill="1" applyBorder="1" applyAlignment="1" applyProtection="1">
      <alignment horizontal="right" vertical="center" wrapText="1"/>
    </xf>
    <xf numFmtId="0" fontId="64" fillId="0" borderId="10" xfId="0" applyFont="1" applyBorder="1" applyAlignment="1">
      <alignment horizontal="center" vertical="center" wrapText="1"/>
    </xf>
    <xf numFmtId="0" fontId="0" fillId="0" borderId="10" xfId="0" applyFill="1" applyBorder="1" applyProtection="1">
      <protection locked="0"/>
    </xf>
    <xf numFmtId="0" fontId="64" fillId="0" borderId="12" xfId="0" applyFont="1" applyBorder="1" applyAlignment="1">
      <alignment horizontal="center" vertical="center" wrapText="1"/>
    </xf>
    <xf numFmtId="168" fontId="33" fillId="0" borderId="30" xfId="0" applyNumberFormat="1" applyFont="1" applyFill="1" applyBorder="1"/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64" fillId="0" borderId="30" xfId="0" applyFont="1" applyBorder="1" applyAlignment="1">
      <alignment horizontal="center" vertical="center" wrapText="1"/>
    </xf>
    <xf numFmtId="0" fontId="0" fillId="0" borderId="30" xfId="0" applyFill="1" applyBorder="1" applyProtection="1">
      <protection locked="0"/>
    </xf>
    <xf numFmtId="0" fontId="64" fillId="0" borderId="13" xfId="0" applyFont="1" applyBorder="1" applyAlignment="1">
      <alignment horizontal="center" vertical="center" wrapText="1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3" fontId="33" fillId="2" borderId="57" xfId="0" applyNumberFormat="1" applyFont="1" applyFill="1" applyBorder="1" applyAlignment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2" fontId="33" fillId="2" borderId="57" xfId="0" applyNumberFormat="1" applyFont="1" applyFill="1" applyBorder="1" applyAlignment="1" applyProtection="1">
      <alignment horizontal="right"/>
      <protection locked="0"/>
    </xf>
    <xf numFmtId="0" fontId="56" fillId="0" borderId="14" xfId="0" applyFont="1" applyFill="1" applyBorder="1" applyAlignment="1">
      <alignment horizontal="center" vertical="center" wrapText="1"/>
    </xf>
    <xf numFmtId="15" fontId="29" fillId="0" borderId="1" xfId="0" applyNumberFormat="1" applyFont="1" applyFill="1" applyBorder="1" applyAlignment="1">
      <alignment horizontal="center" vertical="center"/>
    </xf>
    <xf numFmtId="15" fontId="29" fillId="0" borderId="30" xfId="0" applyNumberFormat="1" applyFont="1" applyFill="1" applyBorder="1" applyAlignment="1">
      <alignment horizontal="center" vertical="center"/>
    </xf>
    <xf numFmtId="15" fontId="66" fillId="0" borderId="57" xfId="0" applyNumberFormat="1" applyFont="1" applyFill="1" applyBorder="1" applyAlignment="1">
      <alignment horizontal="center" vertical="center"/>
    </xf>
    <xf numFmtId="15" fontId="66" fillId="0" borderId="61" xfId="0" applyNumberFormat="1" applyFont="1" applyFill="1" applyBorder="1" applyAlignment="1">
      <alignment horizontal="center" vertical="center"/>
    </xf>
    <xf numFmtId="4" fontId="57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3" fontId="28" fillId="5" borderId="1" xfId="0" applyNumberFormat="1" applyFont="1" applyFill="1" applyBorder="1" applyAlignment="1" applyProtection="1">
      <alignment horizontal="right" vertical="center" wrapText="1"/>
    </xf>
    <xf numFmtId="168" fontId="58" fillId="27" borderId="1" xfId="0" applyNumberFormat="1" applyFont="1" applyFill="1" applyBorder="1" applyAlignment="1" applyProtection="1">
      <alignment horizontal="right" vertical="center" wrapText="1"/>
    </xf>
    <xf numFmtId="168" fontId="58" fillId="27" borderId="1" xfId="0" applyNumberFormat="1" applyFont="1" applyFill="1" applyBorder="1" applyAlignment="1" applyProtection="1">
      <alignment horizontal="center" vertical="center" wrapText="1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4" fontId="28" fillId="5" borderId="1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61" xfId="0" applyNumberFormat="1" applyFont="1" applyFill="1" applyBorder="1" applyAlignment="1" applyProtection="1">
      <alignment horizontal="right"/>
      <protection locked="0"/>
    </xf>
    <xf numFmtId="173" fontId="28" fillId="5" borderId="1" xfId="0" applyNumberFormat="1" applyFont="1" applyFill="1" applyBorder="1" applyAlignment="1" applyProtection="1">
      <alignment horizontal="right"/>
      <protection locked="0"/>
    </xf>
    <xf numFmtId="173" fontId="28" fillId="5" borderId="62" xfId="0" applyNumberFormat="1" applyFont="1" applyFill="1" applyBorder="1" applyAlignment="1" applyProtection="1">
      <alignment horizontal="right"/>
      <protection locked="0"/>
    </xf>
    <xf numFmtId="173" fontId="28" fillId="5" borderId="61" xfId="0" applyNumberFormat="1" applyFont="1" applyFill="1" applyBorder="1" applyAlignment="1" applyProtection="1">
      <alignment horizontal="right"/>
      <protection locked="0"/>
    </xf>
    <xf numFmtId="4" fontId="28" fillId="5" borderId="1" xfId="0" applyNumberFormat="1" applyFont="1" applyFill="1" applyBorder="1" applyAlignment="1" applyProtection="1">
      <alignment horizontal="right"/>
      <protection locked="0"/>
    </xf>
    <xf numFmtId="10" fontId="28" fillId="44" borderId="1" xfId="0" applyNumberFormat="1" applyFont="1" applyFill="1" applyBorder="1" applyProtection="1">
      <protection locked="0"/>
    </xf>
    <xf numFmtId="175" fontId="28" fillId="44" borderId="1" xfId="1" applyNumberFormat="1" applyFont="1" applyFill="1" applyBorder="1" applyAlignment="1">
      <alignment horizontal="right"/>
    </xf>
    <xf numFmtId="175" fontId="28" fillId="44" borderId="30" xfId="1" applyNumberFormat="1" applyFont="1" applyFill="1" applyBorder="1" applyAlignment="1">
      <alignment horizontal="right"/>
    </xf>
    <xf numFmtId="2" fontId="28" fillId="5" borderId="62" xfId="1" applyNumberFormat="1" applyFont="1" applyFill="1" applyBorder="1" applyAlignment="1">
      <alignment horizontal="right"/>
    </xf>
    <xf numFmtId="2" fontId="28" fillId="5" borderId="6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1" fontId="28" fillId="5" borderId="1" xfId="0" applyNumberFormat="1" applyFont="1" applyFill="1" applyBorder="1" applyProtection="1">
      <protection locked="0"/>
    </xf>
    <xf numFmtId="1" fontId="28" fillId="5" borderId="30" xfId="0" applyNumberFormat="1" applyFont="1" applyFill="1" applyBorder="1" applyProtection="1">
      <protection locked="0"/>
    </xf>
    <xf numFmtId="2" fontId="28" fillId="0" borderId="2" xfId="0" applyNumberFormat="1" applyFont="1" applyFill="1" applyBorder="1" applyAlignment="1" applyProtection="1">
      <alignment horizontal="right"/>
    </xf>
    <xf numFmtId="2" fontId="28" fillId="3" borderId="1" xfId="0" applyNumberFormat="1" applyFont="1" applyFill="1" applyBorder="1" applyAlignment="1" applyProtection="1">
      <alignment horizontal="right"/>
    </xf>
    <xf numFmtId="2" fontId="28" fillId="3" borderId="30" xfId="0" applyNumberFormat="1" applyFont="1" applyFill="1" applyBorder="1" applyAlignment="1" applyProtection="1">
      <alignment horizontal="right"/>
    </xf>
    <xf numFmtId="2" fontId="28" fillId="5" borderId="1" xfId="0" applyNumberFormat="1" applyFont="1" applyFill="1" applyBorder="1" applyAlignment="1" applyProtection="1">
      <alignment horizontal="center"/>
    </xf>
    <xf numFmtId="2" fontId="28" fillId="5" borderId="30" xfId="0" applyNumberFormat="1" applyFont="1" applyFill="1" applyBorder="1" applyAlignment="1" applyProtection="1">
      <alignment horizontal="center"/>
    </xf>
    <xf numFmtId="2" fontId="28" fillId="5" borderId="62" xfId="0" applyNumberFormat="1" applyFont="1" applyFill="1" applyBorder="1" applyAlignment="1" applyProtection="1">
      <alignment horizontal="center"/>
    </xf>
    <xf numFmtId="2" fontId="28" fillId="5" borderId="61" xfId="0" applyNumberFormat="1" applyFont="1" applyFill="1" applyBorder="1" applyAlignment="1" applyProtection="1">
      <alignment horizontal="center"/>
    </xf>
    <xf numFmtId="168" fontId="28" fillId="0" borderId="2" xfId="0" applyNumberFormat="1" applyFont="1" applyFill="1" applyBorder="1"/>
    <xf numFmtId="168" fontId="28" fillId="0" borderId="7" xfId="0" applyNumberFormat="1" applyFont="1" applyFill="1" applyBorder="1"/>
    <xf numFmtId="168" fontId="28" fillId="0" borderId="8" xfId="0" applyNumberFormat="1" applyFont="1" applyFill="1" applyBorder="1"/>
    <xf numFmtId="4" fontId="28" fillId="5" borderId="62" xfId="0" applyNumberFormat="1" applyFont="1" applyFill="1" applyBorder="1" applyAlignment="1" applyProtection="1">
      <alignment horizontal="right"/>
      <protection locked="0"/>
    </xf>
    <xf numFmtId="1" fontId="28" fillId="46" borderId="0" xfId="1" applyNumberFormat="1" applyFont="1" applyFill="1" applyAlignment="1">
      <alignment horizontal="center"/>
    </xf>
    <xf numFmtId="168" fontId="33" fillId="2" borderId="61" xfId="0" applyNumberFormat="1" applyFont="1" applyFill="1" applyBorder="1" applyAlignment="1">
      <alignment horizontal="right"/>
    </xf>
    <xf numFmtId="0" fontId="56" fillId="0" borderId="59" xfId="0" applyFont="1" applyFill="1" applyBorder="1" applyAlignment="1">
      <alignment horizontal="center" vertical="center" wrapText="1"/>
    </xf>
    <xf numFmtId="3" fontId="33" fillId="2" borderId="62" xfId="0" applyNumberFormat="1" applyFont="1" applyFill="1" applyBorder="1" applyAlignment="1">
      <alignment horizontal="right"/>
    </xf>
    <xf numFmtId="2" fontId="33" fillId="3" borderId="62" xfId="0" applyNumberFormat="1" applyFont="1" applyFill="1" applyBorder="1" applyAlignment="1" applyProtection="1">
      <alignment horizontal="right"/>
    </xf>
    <xf numFmtId="168" fontId="33" fillId="2" borderId="31" xfId="0" applyNumberFormat="1" applyFont="1" applyFill="1" applyBorder="1" applyAlignment="1">
      <alignment horizontal="right" vertical="center" wrapText="1"/>
    </xf>
    <xf numFmtId="15" fontId="29" fillId="0" borderId="11" xfId="0" applyNumberFormat="1" applyFont="1" applyFill="1" applyBorder="1" applyAlignment="1">
      <alignment horizontal="center" vertical="center"/>
    </xf>
    <xf numFmtId="15" fontId="29" fillId="0" borderId="31" xfId="0" applyNumberFormat="1" applyFont="1" applyFill="1" applyBorder="1" applyAlignment="1">
      <alignment horizontal="center" vertical="center"/>
    </xf>
    <xf numFmtId="15" fontId="29" fillId="0" borderId="61" xfId="0" applyNumberFormat="1" applyFont="1" applyFill="1" applyBorder="1" applyAlignment="1">
      <alignment horizontal="center" vertical="center"/>
    </xf>
    <xf numFmtId="173" fontId="33" fillId="2" borderId="10" xfId="64" applyNumberFormat="1" applyFont="1" applyFill="1" applyBorder="1" applyAlignment="1">
      <alignment horizontal="right"/>
    </xf>
    <xf numFmtId="173" fontId="33" fillId="2" borderId="30" xfId="64" applyNumberFormat="1" applyFont="1" applyFill="1" applyBorder="1" applyAlignment="1">
      <alignment horizontal="right"/>
    </xf>
    <xf numFmtId="173" fontId="33" fillId="2" borderId="1" xfId="64" applyNumberFormat="1" applyFont="1" applyFill="1" applyBorder="1" applyAlignment="1">
      <alignment horizontal="right"/>
    </xf>
    <xf numFmtId="3" fontId="33" fillId="2" borderId="30" xfId="64" applyNumberFormat="1" applyFont="1" applyFill="1" applyBorder="1" applyAlignment="1">
      <alignment horizontal="right"/>
    </xf>
    <xf numFmtId="3" fontId="33" fillId="2" borderId="1" xfId="64" applyNumberFormat="1" applyFont="1" applyFill="1" applyBorder="1" applyAlignment="1">
      <alignment horizontal="right"/>
    </xf>
    <xf numFmtId="0" fontId="64" fillId="0" borderId="14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0" fontId="56" fillId="0" borderId="15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56" fillId="46" borderId="12" xfId="0" applyFont="1" applyFill="1" applyBorder="1" applyAlignment="1">
      <alignment horizontal="center" vertical="center" wrapText="1"/>
    </xf>
    <xf numFmtId="0" fontId="56" fillId="46" borderId="1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56" fillId="0" borderId="59" xfId="0" applyFont="1" applyFill="1" applyBorder="1" applyAlignment="1">
      <alignment horizontal="center" vertical="center" wrapText="1"/>
    </xf>
    <xf numFmtId="0" fontId="56" fillId="0" borderId="13" xfId="0" applyFont="1" applyFill="1" applyBorder="1" applyAlignment="1">
      <alignment horizontal="center" vertical="center" wrapText="1"/>
    </xf>
    <xf numFmtId="0" fontId="56" fillId="0" borderId="58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4" borderId="11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Enero\2018-01-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515">
          <cell r="H515">
            <v>-24362.415956329343</v>
          </cell>
        </row>
        <row r="517">
          <cell r="H517">
            <v>2308.8026643720441</v>
          </cell>
        </row>
        <row r="616">
          <cell r="H616">
            <v>7413.3170704657996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opLeftCell="C1" zoomScaleNormal="100" workbookViewId="0">
      <pane xSplit="86" ySplit="5" topLeftCell="DE6" activePane="bottomRight" state="frozen"/>
      <selection activeCell="C1" sqref="C1"/>
      <selection pane="topRight" activeCell="CK1" sqref="CK1"/>
      <selection pane="bottomLeft" activeCell="C6" sqref="C6"/>
      <selection pane="bottomRight" activeCell="D1" sqref="D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54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9" width="9" style="149" customWidth="1"/>
    <col min="110" max="110" width="8.85546875" style="149" customWidth="1"/>
    <col min="111" max="111" width="9" style="149" customWidth="1"/>
    <col min="112" max="112" width="9.140625" style="149" customWidth="1"/>
    <col min="113" max="113" width="8.42578125" style="149" customWidth="1"/>
    <col min="114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6"/>
      <c r="DH1" s="856"/>
      <c r="DI1" s="856"/>
      <c r="DJ1" s="856"/>
      <c r="DK1" s="856"/>
      <c r="DL1" s="856"/>
      <c r="DM1" s="856"/>
      <c r="DN1" s="856"/>
      <c r="DO1" s="856"/>
      <c r="DP1" s="856"/>
      <c r="DQ1" s="240"/>
      <c r="DR1" s="240"/>
    </row>
    <row r="2" spans="1:131" ht="14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>
        <v>2018</v>
      </c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07" t="s">
        <v>105</v>
      </c>
      <c r="E3" s="1009" t="s">
        <v>86</v>
      </c>
      <c r="F3" s="1009" t="s">
        <v>88</v>
      </c>
      <c r="G3" s="1009" t="s">
        <v>89</v>
      </c>
      <c r="H3" s="1009" t="s">
        <v>90</v>
      </c>
      <c r="I3" s="1009" t="s">
        <v>240</v>
      </c>
      <c r="J3" s="1009" t="s">
        <v>92</v>
      </c>
      <c r="K3" s="1009" t="s">
        <v>94</v>
      </c>
      <c r="L3" s="998" t="s">
        <v>95</v>
      </c>
      <c r="M3" s="1000" t="s">
        <v>96</v>
      </c>
      <c r="N3" s="998" t="s">
        <v>97</v>
      </c>
      <c r="O3" s="998" t="s">
        <v>98</v>
      </c>
      <c r="P3" s="1000" t="s">
        <v>99</v>
      </c>
      <c r="Q3" s="998" t="s">
        <v>100</v>
      </c>
      <c r="R3" s="998" t="s">
        <v>101</v>
      </c>
      <c r="S3" s="998" t="s">
        <v>102</v>
      </c>
      <c r="T3" s="998" t="s">
        <v>103</v>
      </c>
      <c r="U3" s="998" t="s">
        <v>241</v>
      </c>
      <c r="V3" s="998" t="s">
        <v>110</v>
      </c>
      <c r="W3" s="998" t="s">
        <v>111</v>
      </c>
      <c r="X3" s="998" t="s">
        <v>112</v>
      </c>
      <c r="Y3" s="998" t="s">
        <v>113</v>
      </c>
      <c r="Z3" s="998" t="s">
        <v>114</v>
      </c>
      <c r="AA3" s="998" t="s">
        <v>115</v>
      </c>
      <c r="AB3" s="998" t="s">
        <v>116</v>
      </c>
      <c r="AC3" s="998" t="s">
        <v>117</v>
      </c>
      <c r="AD3" s="998" t="s">
        <v>118</v>
      </c>
      <c r="AE3" s="998" t="s">
        <v>119</v>
      </c>
      <c r="AF3" s="998" t="s">
        <v>120</v>
      </c>
      <c r="AG3" s="998" t="s">
        <v>242</v>
      </c>
      <c r="AH3" s="998" t="s">
        <v>121</v>
      </c>
      <c r="AI3" s="998" t="s">
        <v>122</v>
      </c>
      <c r="AJ3" s="998" t="s">
        <v>123</v>
      </c>
      <c r="AK3" s="998" t="s">
        <v>124</v>
      </c>
      <c r="AL3" s="998" t="s">
        <v>125</v>
      </c>
      <c r="AM3" s="998" t="s">
        <v>126</v>
      </c>
      <c r="AN3" s="998" t="s">
        <v>127</v>
      </c>
      <c r="AO3" s="998" t="s">
        <v>128</v>
      </c>
      <c r="AP3" s="998" t="s">
        <v>129</v>
      </c>
      <c r="AQ3" s="998" t="s">
        <v>130</v>
      </c>
      <c r="AR3" s="998" t="s">
        <v>131</v>
      </c>
      <c r="AS3" s="998" t="s">
        <v>243</v>
      </c>
      <c r="AT3" s="998" t="s">
        <v>132</v>
      </c>
      <c r="AU3" s="998" t="s">
        <v>133</v>
      </c>
      <c r="AV3" s="1000" t="s">
        <v>134</v>
      </c>
      <c r="AW3" s="998" t="s">
        <v>135</v>
      </c>
      <c r="AX3" s="998" t="s">
        <v>136</v>
      </c>
      <c r="AY3" s="998" t="s">
        <v>137</v>
      </c>
      <c r="AZ3" s="998" t="s">
        <v>138</v>
      </c>
      <c r="BA3" s="998" t="s">
        <v>139</v>
      </c>
      <c r="BB3" s="998" t="s">
        <v>144</v>
      </c>
      <c r="BC3" s="998" t="s">
        <v>145</v>
      </c>
      <c r="BD3" s="998" t="s">
        <v>146</v>
      </c>
      <c r="BE3" s="998" t="s">
        <v>244</v>
      </c>
      <c r="BF3" s="998" t="s">
        <v>147</v>
      </c>
      <c r="BG3" s="998" t="s">
        <v>153</v>
      </c>
      <c r="BH3" s="998" t="s">
        <v>154</v>
      </c>
      <c r="BI3" s="998" t="s">
        <v>155</v>
      </c>
      <c r="BJ3" s="998" t="s">
        <v>156</v>
      </c>
      <c r="BK3" s="998" t="s">
        <v>158</v>
      </c>
      <c r="BL3" s="1000" t="s">
        <v>159</v>
      </c>
      <c r="BM3" s="998" t="s">
        <v>160</v>
      </c>
      <c r="BN3" s="998" t="s">
        <v>161</v>
      </c>
      <c r="BO3" s="998" t="s">
        <v>162</v>
      </c>
      <c r="BP3" s="998" t="s">
        <v>163</v>
      </c>
      <c r="BQ3" s="998" t="s">
        <v>245</v>
      </c>
      <c r="BR3" s="998" t="s">
        <v>164</v>
      </c>
      <c r="BS3" s="1017" t="s">
        <v>165</v>
      </c>
      <c r="BT3" s="1017" t="s">
        <v>166</v>
      </c>
      <c r="BU3" s="1002" t="s">
        <v>175</v>
      </c>
      <c r="BV3" s="998" t="s">
        <v>176</v>
      </c>
      <c r="BW3" s="998" t="s">
        <v>182</v>
      </c>
      <c r="BX3" s="998" t="s">
        <v>183</v>
      </c>
      <c r="BY3" s="998" t="s">
        <v>186</v>
      </c>
      <c r="BZ3" s="1000" t="s">
        <v>190</v>
      </c>
      <c r="CA3" s="1000" t="s">
        <v>191</v>
      </c>
      <c r="CB3" s="1000" t="s">
        <v>193</v>
      </c>
      <c r="CC3" s="1000" t="s">
        <v>246</v>
      </c>
      <c r="CD3" s="1000" t="s">
        <v>195</v>
      </c>
      <c r="CE3" s="1000" t="s">
        <v>196</v>
      </c>
      <c r="CF3" s="1000" t="s">
        <v>197</v>
      </c>
      <c r="CG3" s="1000" t="s">
        <v>198</v>
      </c>
      <c r="CH3" s="1000" t="s">
        <v>200</v>
      </c>
      <c r="CI3" s="1000" t="s">
        <v>201</v>
      </c>
      <c r="CJ3" s="998" t="s">
        <v>202</v>
      </c>
      <c r="CK3" s="998" t="s">
        <v>203</v>
      </c>
      <c r="CL3" s="998" t="s">
        <v>204</v>
      </c>
      <c r="CM3" s="998" t="s">
        <v>205</v>
      </c>
      <c r="CN3" s="998" t="s">
        <v>207</v>
      </c>
      <c r="CO3" s="998" t="s">
        <v>247</v>
      </c>
      <c r="CP3" s="998" t="s">
        <v>212</v>
      </c>
      <c r="CQ3" s="998" t="s">
        <v>213</v>
      </c>
      <c r="CR3" s="998" t="s">
        <v>214</v>
      </c>
      <c r="CS3" s="998" t="s">
        <v>216</v>
      </c>
      <c r="CT3" s="998" t="s">
        <v>217</v>
      </c>
      <c r="CU3" s="998" t="s">
        <v>218</v>
      </c>
      <c r="CV3" s="998" t="s">
        <v>219</v>
      </c>
      <c r="CW3" s="998" t="s">
        <v>222</v>
      </c>
      <c r="CX3" s="1015" t="s">
        <v>224</v>
      </c>
      <c r="CY3" s="998" t="s">
        <v>225</v>
      </c>
      <c r="CZ3" s="998" t="s">
        <v>226</v>
      </c>
      <c r="DA3" s="998" t="s">
        <v>256</v>
      </c>
      <c r="DB3" s="998" t="s">
        <v>227</v>
      </c>
      <c r="DC3" s="998" t="s">
        <v>228</v>
      </c>
      <c r="DD3" s="998" t="s">
        <v>229</v>
      </c>
      <c r="DE3" s="998" t="s">
        <v>230</v>
      </c>
      <c r="DF3" s="998" t="s">
        <v>231</v>
      </c>
      <c r="DG3" s="998" t="s">
        <v>236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996" t="s">
        <v>258</v>
      </c>
      <c r="DR3" s="997"/>
    </row>
    <row r="4" spans="1:131" ht="16.5" customHeight="1" x14ac:dyDescent="0.2">
      <c r="A4"/>
      <c r="C4" s="19"/>
      <c r="D4" s="1008"/>
      <c r="E4" s="1010"/>
      <c r="F4" s="1010"/>
      <c r="G4" s="1010"/>
      <c r="H4" s="1010"/>
      <c r="I4" s="1010"/>
      <c r="J4" s="1010"/>
      <c r="K4" s="1010"/>
      <c r="L4" s="999"/>
      <c r="M4" s="1001"/>
      <c r="N4" s="999"/>
      <c r="O4" s="999"/>
      <c r="P4" s="1001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1001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1001"/>
      <c r="BM4" s="999"/>
      <c r="BN4" s="999"/>
      <c r="BO4" s="999"/>
      <c r="BP4" s="999"/>
      <c r="BQ4" s="999"/>
      <c r="BR4" s="999"/>
      <c r="BS4" s="1018"/>
      <c r="BT4" s="1018"/>
      <c r="BU4" s="1003"/>
      <c r="BV4" s="999"/>
      <c r="BW4" s="999"/>
      <c r="BX4" s="999"/>
      <c r="BY4" s="999"/>
      <c r="BZ4" s="1001"/>
      <c r="CA4" s="1001"/>
      <c r="CB4" s="1001"/>
      <c r="CC4" s="1001"/>
      <c r="CD4" s="1001"/>
      <c r="CE4" s="1001"/>
      <c r="CF4" s="1001"/>
      <c r="CG4" s="1001"/>
      <c r="CH4" s="1001"/>
      <c r="CI4" s="1001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1016"/>
      <c r="CY4" s="999"/>
      <c r="CZ4" s="999"/>
      <c r="DA4" s="999"/>
      <c r="DB4" s="999"/>
      <c r="DC4" s="999"/>
      <c r="DD4" s="999"/>
      <c r="DE4" s="999"/>
      <c r="DF4" s="999"/>
      <c r="DG4" s="999"/>
      <c r="DH4" s="999"/>
      <c r="DI4" s="999"/>
      <c r="DJ4" s="875">
        <v>43105</v>
      </c>
      <c r="DK4" s="847">
        <v>43112</v>
      </c>
      <c r="DL4" s="946">
        <v>43115</v>
      </c>
      <c r="DM4" s="847">
        <v>43116</v>
      </c>
      <c r="DN4" s="847">
        <v>43117</v>
      </c>
      <c r="DO4" s="847">
        <v>43118</v>
      </c>
      <c r="DP4" s="947">
        <v>43119</v>
      </c>
      <c r="DQ4" s="864" t="s">
        <v>250</v>
      </c>
      <c r="DR4" s="241" t="s">
        <v>185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9"/>
      <c r="DL5" s="948"/>
      <c r="DM5" s="909"/>
      <c r="DN5" s="909"/>
      <c r="DO5" s="909"/>
      <c r="DP5" s="949"/>
      <c r="DQ5" s="868"/>
      <c r="DR5" s="866"/>
    </row>
    <row r="6" spans="1:131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1"/>
      <c r="CY6" s="409"/>
      <c r="CZ6" s="409"/>
      <c r="DA6" s="409"/>
      <c r="DB6" s="791"/>
      <c r="DC6" s="791"/>
      <c r="DD6" s="410"/>
      <c r="DE6" s="410"/>
      <c r="DF6" s="410"/>
      <c r="DG6" s="410"/>
      <c r="DH6" s="791"/>
      <c r="DI6" s="876"/>
      <c r="DJ6" s="876"/>
      <c r="DK6" s="848"/>
      <c r="DL6" s="950"/>
      <c r="DM6" s="848"/>
      <c r="DN6" s="848"/>
      <c r="DO6" s="848"/>
      <c r="DP6" s="951"/>
      <c r="DQ6" s="886"/>
      <c r="DR6" s="234"/>
      <c r="DT6" s="169"/>
    </row>
    <row r="7" spans="1:131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3">
        <v>9838.6612102700001</v>
      </c>
      <c r="CY7" s="577">
        <v>9804.8249944100007</v>
      </c>
      <c r="CZ7" s="577">
        <v>10261.08152878</v>
      </c>
      <c r="DA7" s="833">
        <v>10025.305984389999</v>
      </c>
      <c r="DB7" s="833">
        <v>10253.681384449999</v>
      </c>
      <c r="DC7" s="833">
        <v>10305.805864870001</v>
      </c>
      <c r="DD7" s="833">
        <v>10357.936779470001</v>
      </c>
      <c r="DE7" s="833">
        <v>10452.235888740001</v>
      </c>
      <c r="DF7" s="833">
        <v>10129.614526809999</v>
      </c>
      <c r="DG7" s="365">
        <v>9934.38219312</v>
      </c>
      <c r="DH7" s="833">
        <v>10631.841105520001</v>
      </c>
      <c r="DI7" s="833">
        <v>10260.637599090001</v>
      </c>
      <c r="DJ7" s="833">
        <v>10244.96193557</v>
      </c>
      <c r="DK7" s="365">
        <v>10184.552621340001</v>
      </c>
      <c r="DL7" s="850">
        <v>10221.11638657</v>
      </c>
      <c r="DM7" s="365">
        <v>10287.6227808</v>
      </c>
      <c r="DN7" s="365">
        <v>10277.284514280002</v>
      </c>
      <c r="DO7" s="365">
        <v>10241.38690584</v>
      </c>
      <c r="DP7" s="572">
        <v>10275.775002639999</v>
      </c>
      <c r="DQ7" s="292">
        <f>+DP7-DK7</f>
        <v>91.222381299998233</v>
      </c>
      <c r="DR7" s="642">
        <f>+(DP7/DK7-1)*100</f>
        <v>0.89569355367518089</v>
      </c>
      <c r="DS7" s="418"/>
      <c r="DT7" s="713"/>
      <c r="DU7" s="232"/>
    </row>
    <row r="8" spans="1:131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3">
        <v>7929.9344277800001</v>
      </c>
      <c r="CY8" s="577">
        <v>7825.1203510099995</v>
      </c>
      <c r="CZ8" s="577">
        <v>8287.8668823999997</v>
      </c>
      <c r="DA8" s="833">
        <v>8023.5076570999991</v>
      </c>
      <c r="DB8" s="833">
        <v>8252.1080953799992</v>
      </c>
      <c r="DC8" s="833">
        <v>8325.4877459800009</v>
      </c>
      <c r="DD8" s="833">
        <v>8341.2797370500011</v>
      </c>
      <c r="DE8" s="833">
        <v>8380.7059343500005</v>
      </c>
      <c r="DF8" s="833">
        <v>8088.57819174</v>
      </c>
      <c r="DG8" s="365">
        <v>7909.8744661700002</v>
      </c>
      <c r="DH8" s="833">
        <v>8591.9659951600006</v>
      </c>
      <c r="DI8" s="833">
        <v>8199.3202505000008</v>
      </c>
      <c r="DJ8" s="833">
        <v>8142.8839217099994</v>
      </c>
      <c r="DK8" s="365">
        <v>8083.4927890600002</v>
      </c>
      <c r="DL8" s="850">
        <v>8098.6044550099996</v>
      </c>
      <c r="DM8" s="365">
        <v>8161.58335463</v>
      </c>
      <c r="DN8" s="365">
        <v>8151.7127963200001</v>
      </c>
      <c r="DO8" s="365">
        <v>8129.8339741199998</v>
      </c>
      <c r="DP8" s="572">
        <v>8164.7960586600002</v>
      </c>
      <c r="DQ8" s="292">
        <f t="shared" ref="DQ8:DQ18" si="0">+DP8-DK8</f>
        <v>81.303269600000021</v>
      </c>
      <c r="DR8" s="642">
        <f t="shared" ref="DR8:DR16" si="1">+(DP8/DK8-1)*100</f>
        <v>1.0057938037630665</v>
      </c>
      <c r="DS8" s="418"/>
      <c r="DT8" s="713"/>
      <c r="DU8" s="232"/>
    </row>
    <row r="9" spans="1:131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3">
        <v>225.91353867000001</v>
      </c>
      <c r="CY9" s="577">
        <v>225.32218849999998</v>
      </c>
      <c r="CZ9" s="577">
        <v>226.82208624999998</v>
      </c>
      <c r="DA9" s="833">
        <v>228.43867133000001</v>
      </c>
      <c r="DB9" s="833">
        <v>230.26214908</v>
      </c>
      <c r="DC9" s="833">
        <v>232.05060526</v>
      </c>
      <c r="DD9" s="833">
        <v>234.66038460999999</v>
      </c>
      <c r="DE9" s="833">
        <v>236.58927219</v>
      </c>
      <c r="DF9" s="833">
        <v>235.60943320999999</v>
      </c>
      <c r="DG9" s="365">
        <v>234.35727132999997</v>
      </c>
      <c r="DH9" s="833">
        <v>236.35761356</v>
      </c>
      <c r="DI9" s="833">
        <v>237.21077129</v>
      </c>
      <c r="DJ9" s="833">
        <v>238.39457109</v>
      </c>
      <c r="DK9" s="365">
        <v>237.58477857</v>
      </c>
      <c r="DL9" s="850">
        <v>239.25612354999998</v>
      </c>
      <c r="DM9" s="365">
        <v>239.25612354999998</v>
      </c>
      <c r="DN9" s="365">
        <v>240.20783846999998</v>
      </c>
      <c r="DO9" s="365">
        <v>240.19448106999999</v>
      </c>
      <c r="DP9" s="572">
        <v>240.53008581</v>
      </c>
      <c r="DQ9" s="292">
        <f t="shared" si="0"/>
        <v>2.9453072400000053</v>
      </c>
      <c r="DR9" s="642">
        <f t="shared" si="1"/>
        <v>1.239686842619947</v>
      </c>
      <c r="DS9" s="418"/>
      <c r="DT9" s="713"/>
      <c r="DU9" s="232"/>
    </row>
    <row r="10" spans="1:131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3">
        <v>1647.5652440700001</v>
      </c>
      <c r="CY10" s="577">
        <v>1719.21409165</v>
      </c>
      <c r="CZ10" s="577">
        <v>1711.00064213</v>
      </c>
      <c r="DA10" s="833">
        <v>1737.72276762</v>
      </c>
      <c r="DB10" s="833">
        <v>1735.3713229</v>
      </c>
      <c r="DC10" s="833">
        <v>1712.0549646900001</v>
      </c>
      <c r="DD10" s="833">
        <v>1745.3836381200001</v>
      </c>
      <c r="DE10" s="833">
        <v>1798.01992251</v>
      </c>
      <c r="DF10" s="833">
        <v>1768.6650333700002</v>
      </c>
      <c r="DG10" s="365">
        <v>1753.59060103</v>
      </c>
      <c r="DH10" s="833">
        <v>1766.6402134</v>
      </c>
      <c r="DI10" s="833">
        <v>1787.10456088</v>
      </c>
      <c r="DJ10" s="833">
        <v>1826.49676787</v>
      </c>
      <c r="DK10" s="365">
        <v>1826.41469667</v>
      </c>
      <c r="DL10" s="850">
        <v>1845.9347413300002</v>
      </c>
      <c r="DM10" s="365">
        <v>1849.46223594</v>
      </c>
      <c r="DN10" s="365">
        <v>1847.8943567700001</v>
      </c>
      <c r="DO10" s="365">
        <v>1833.8910115199999</v>
      </c>
      <c r="DP10" s="572">
        <v>1832.9290687599998</v>
      </c>
      <c r="DQ10" s="292">
        <f t="shared" si="0"/>
        <v>6.5143720899998243</v>
      </c>
      <c r="DR10" s="642">
        <f t="shared" si="1"/>
        <v>0.3566754090337243</v>
      </c>
      <c r="DS10" s="418"/>
      <c r="DT10" s="713"/>
      <c r="DU10" s="232"/>
    </row>
    <row r="11" spans="1:131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3">
        <v>35.247999750000005</v>
      </c>
      <c r="CY11" s="725">
        <v>35.168363249999999</v>
      </c>
      <c r="CZ11" s="577">
        <v>35.391917999999997</v>
      </c>
      <c r="DA11" s="833">
        <v>35.636888339999999</v>
      </c>
      <c r="DB11" s="833">
        <v>35.939817089999998</v>
      </c>
      <c r="DC11" s="833">
        <v>36.212548939999998</v>
      </c>
      <c r="DD11" s="833">
        <v>36.613019690000002</v>
      </c>
      <c r="DE11" s="833">
        <v>36.920759689999997</v>
      </c>
      <c r="DF11" s="833">
        <v>36.761868489999998</v>
      </c>
      <c r="DG11" s="365">
        <v>36.55985459</v>
      </c>
      <c r="DH11" s="833">
        <v>36.877283400000003</v>
      </c>
      <c r="DI11" s="833">
        <v>37.002016419999997</v>
      </c>
      <c r="DJ11" s="833">
        <v>37.1866749</v>
      </c>
      <c r="DK11" s="365">
        <v>37.06035704</v>
      </c>
      <c r="DL11" s="850">
        <v>37.321066680000001</v>
      </c>
      <c r="DM11" s="365">
        <v>37.321066680000001</v>
      </c>
      <c r="DN11" s="365">
        <v>37.469522720000001</v>
      </c>
      <c r="DO11" s="365">
        <v>37.467439129999995</v>
      </c>
      <c r="DP11" s="572">
        <v>37.519789409999994</v>
      </c>
      <c r="DQ11" s="292">
        <f t="shared" si="0"/>
        <v>0.45943236999999471</v>
      </c>
      <c r="DR11" s="642">
        <f t="shared" si="1"/>
        <v>1.2396868424773055</v>
      </c>
      <c r="DS11" s="418"/>
      <c r="DT11" s="713"/>
      <c r="DU11" s="232"/>
    </row>
    <row r="12" spans="1:131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3">
        <v>9838.6586170700011</v>
      </c>
      <c r="CY12" s="805">
        <v>9804.8230174500004</v>
      </c>
      <c r="CZ12" s="805">
        <v>10260.821778219999</v>
      </c>
      <c r="DA12" s="833">
        <v>10025.19470641</v>
      </c>
      <c r="DB12" s="833">
        <v>10253.67932406</v>
      </c>
      <c r="DC12" s="833">
        <v>10305.742381860002</v>
      </c>
      <c r="DD12" s="833">
        <v>10357.85464765</v>
      </c>
      <c r="DE12" s="833">
        <v>10452.191524710001</v>
      </c>
      <c r="DF12" s="833">
        <v>10129.546686009999</v>
      </c>
      <c r="DG12" s="365">
        <v>9934.3439523500019</v>
      </c>
      <c r="DH12" s="833">
        <v>10631.820566060002</v>
      </c>
      <c r="DI12" s="833">
        <v>10260.636338480001</v>
      </c>
      <c r="DJ12" s="833">
        <v>10244.960674960001</v>
      </c>
      <c r="DK12" s="365">
        <v>10184.551346830001</v>
      </c>
      <c r="DL12" s="850">
        <v>10221.115112059999</v>
      </c>
      <c r="DM12" s="365">
        <v>10287.621506289999</v>
      </c>
      <c r="DN12" s="365">
        <v>10277.28323977</v>
      </c>
      <c r="DO12" s="365">
        <v>10241.386049030001</v>
      </c>
      <c r="DP12" s="572">
        <v>10275.77314103</v>
      </c>
      <c r="DQ12" s="292">
        <f t="shared" si="0"/>
        <v>91.22179419999884</v>
      </c>
      <c r="DR12" s="642">
        <f t="shared" si="1"/>
        <v>0.8956879011503327</v>
      </c>
      <c r="DS12" s="418"/>
      <c r="DT12" s="713"/>
      <c r="DU12" s="232"/>
    </row>
    <row r="13" spans="1:131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3">
        <v>2577.9098536122442</v>
      </c>
      <c r="CY13" s="833">
        <v>2556.4926001618073</v>
      </c>
      <c r="CZ13" s="833">
        <v>2726.2367748935858</v>
      </c>
      <c r="DA13" s="833">
        <v>2796.1381400597666</v>
      </c>
      <c r="DB13" s="833">
        <v>2468.5926177623901</v>
      </c>
      <c r="DC13" s="833">
        <v>2439.1768141239068</v>
      </c>
      <c r="DD13" s="833">
        <v>2456.2947964489795</v>
      </c>
      <c r="DE13" s="833">
        <v>2387.4301972725948</v>
      </c>
      <c r="DF13" s="833">
        <v>2397.2694394723035</v>
      </c>
      <c r="DG13" s="365">
        <v>2351.525874504373</v>
      </c>
      <c r="DH13" s="833">
        <v>2333.7350121909617</v>
      </c>
      <c r="DI13" s="833">
        <v>2346.4082264897961</v>
      </c>
      <c r="DJ13" s="833">
        <v>2387.2974408556838</v>
      </c>
      <c r="DK13" s="365">
        <v>2437.4188207638485</v>
      </c>
      <c r="DL13" s="850">
        <v>2407.9263749431484</v>
      </c>
      <c r="DM13" s="365">
        <v>2448.0089315772598</v>
      </c>
      <c r="DN13" s="365">
        <v>2448.8542871865889</v>
      </c>
      <c r="DO13" s="365">
        <v>2448.4615518906703</v>
      </c>
      <c r="DP13" s="572">
        <v>2435.2631916355676</v>
      </c>
      <c r="DQ13" s="292">
        <f t="shared" si="0"/>
        <v>-2.155629128280907</v>
      </c>
      <c r="DR13" s="642">
        <f t="shared" si="1"/>
        <v>-8.8439012200836054E-2</v>
      </c>
      <c r="DS13" s="418"/>
      <c r="DT13" s="714"/>
      <c r="DU13" s="625"/>
      <c r="DV13" s="625"/>
      <c r="DW13" s="625"/>
      <c r="DX13" s="625"/>
    </row>
    <row r="14" spans="1:131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3">
        <v>1840.7808256600001</v>
      </c>
      <c r="CY14" s="833">
        <v>1850.77070351</v>
      </c>
      <c r="CZ14" s="833">
        <v>1832.8560832599999</v>
      </c>
      <c r="DA14" s="833">
        <v>1815.7487001899999</v>
      </c>
      <c r="DB14" s="833">
        <v>1392.2932805699998</v>
      </c>
      <c r="DC14" s="833">
        <v>1449.2928940300003</v>
      </c>
      <c r="DD14" s="833">
        <v>1459.0777087399999</v>
      </c>
      <c r="DE14" s="833">
        <v>1437.7932687599998</v>
      </c>
      <c r="DF14" s="833">
        <v>1462.2774462000007</v>
      </c>
      <c r="DG14" s="365">
        <v>1461.4027438599996</v>
      </c>
      <c r="DH14" s="833">
        <v>1458.7611303200001</v>
      </c>
      <c r="DI14" s="833">
        <v>1433.6710182500003</v>
      </c>
      <c r="DJ14" s="833">
        <v>1431.3282871499998</v>
      </c>
      <c r="DK14" s="365">
        <v>1431.29164326</v>
      </c>
      <c r="DL14" s="850">
        <f>+DL79</f>
        <v>1431.3491779900003</v>
      </c>
      <c r="DM14" s="365">
        <f t="shared" ref="DM14:DP14" si="2">+DM79</f>
        <v>1430.4412651699997</v>
      </c>
      <c r="DN14" s="365">
        <f t="shared" si="2"/>
        <v>1430.5032659599995</v>
      </c>
      <c r="DO14" s="365">
        <f t="shared" si="2"/>
        <v>1430.5314481799996</v>
      </c>
      <c r="DP14" s="572">
        <f t="shared" si="2"/>
        <v>1429.0920944599998</v>
      </c>
      <c r="DQ14" s="292">
        <f t="shared" si="0"/>
        <v>-2.1995488000002297</v>
      </c>
      <c r="DR14" s="642">
        <f t="shared" si="1"/>
        <v>-0.15367579419316435</v>
      </c>
      <c r="DS14" s="418"/>
      <c r="DT14" s="713"/>
      <c r="DU14" s="625"/>
      <c r="DV14" s="625"/>
      <c r="DW14" s="625"/>
      <c r="DX14" s="625"/>
    </row>
    <row r="15" spans="1:131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3">
        <v>707.23681882845005</v>
      </c>
      <c r="CY15" s="833">
        <v>707.78947383879995</v>
      </c>
      <c r="CZ15" s="833">
        <v>708.24171478845005</v>
      </c>
      <c r="DA15" s="833">
        <v>704.47643233174995</v>
      </c>
      <c r="DB15" s="833">
        <v>631.04918475375007</v>
      </c>
      <c r="DC15" s="833">
        <v>630.74470728059998</v>
      </c>
      <c r="DD15" s="833">
        <v>615.86508778669997</v>
      </c>
      <c r="DE15" s="833">
        <v>588.56301455690004</v>
      </c>
      <c r="DF15" s="833">
        <v>589.28176613000005</v>
      </c>
      <c r="DG15" s="365">
        <v>584.65642992000005</v>
      </c>
      <c r="DH15" s="833">
        <v>580.83053032999999</v>
      </c>
      <c r="DI15" s="833">
        <v>557.96358860000009</v>
      </c>
      <c r="DJ15" s="833">
        <v>558.13003265999998</v>
      </c>
      <c r="DK15" s="365">
        <v>558.29643019000002</v>
      </c>
      <c r="DL15" s="850">
        <v>558.34445745000005</v>
      </c>
      <c r="DM15" s="365">
        <v>558.39153353999995</v>
      </c>
      <c r="DN15" s="365">
        <v>558.41531691</v>
      </c>
      <c r="DO15" s="365">
        <v>558.43909856999994</v>
      </c>
      <c r="DP15" s="572">
        <v>558.46286923000002</v>
      </c>
      <c r="DQ15" s="292">
        <f t="shared" si="0"/>
        <v>0.1664390400000002</v>
      </c>
      <c r="DR15" s="642">
        <f t="shared" si="1"/>
        <v>2.9811947739544209E-2</v>
      </c>
      <c r="DS15" s="418"/>
      <c r="DT15" s="713"/>
      <c r="DU15" s="625"/>
      <c r="DV15" s="625"/>
      <c r="DW15" s="625"/>
      <c r="DX15" s="625"/>
      <c r="DY15" s="625"/>
      <c r="DZ15" s="625"/>
      <c r="EA15" s="625"/>
    </row>
    <row r="16" spans="1:131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3">
        <v>672.44243099810001</v>
      </c>
      <c r="CY16" s="833">
        <v>672.98226621449999</v>
      </c>
      <c r="CZ16" s="572">
        <v>673.78735784755008</v>
      </c>
      <c r="DA16" s="833">
        <v>702.87805052945009</v>
      </c>
      <c r="DB16" s="833">
        <v>703.68301693789988</v>
      </c>
      <c r="DC16" s="833">
        <v>704.46593717270002</v>
      </c>
      <c r="DD16" s="833">
        <v>733.16117595865001</v>
      </c>
      <c r="DE16" s="833">
        <v>734.09019755690008</v>
      </c>
      <c r="DF16" s="833">
        <v>734.93348839999999</v>
      </c>
      <c r="DG16" s="365">
        <v>764.65007689999993</v>
      </c>
      <c r="DH16" s="833">
        <v>117.85571893999999</v>
      </c>
      <c r="DI16" s="833">
        <v>117.99498267999999</v>
      </c>
      <c r="DJ16" s="833">
        <v>117.97614541999999</v>
      </c>
      <c r="DK16" s="365">
        <v>118.01490237</v>
      </c>
      <c r="DL16" s="850">
        <v>118.02593250000001</v>
      </c>
      <c r="DM16" s="365">
        <v>122.80742521000001</v>
      </c>
      <c r="DN16" s="365">
        <v>122.81274131000001</v>
      </c>
      <c r="DO16" s="365">
        <v>122.81578947000001</v>
      </c>
      <c r="DP16" s="572">
        <v>122.82112592999999</v>
      </c>
      <c r="DQ16" s="292">
        <f t="shared" si="0"/>
        <v>4.8062235599999923</v>
      </c>
      <c r="DR16" s="642">
        <f t="shared" si="1"/>
        <v>4.0725564852238216</v>
      </c>
      <c r="DS16" s="418"/>
      <c r="DT16" s="713"/>
      <c r="DU16" s="625"/>
      <c r="DV16" s="625"/>
      <c r="DW16" s="625"/>
      <c r="DX16" s="625"/>
    </row>
    <row r="17" spans="1:128" s="843" customFormat="1" ht="12.75" customHeight="1" x14ac:dyDescent="0.2">
      <c r="A17" s="832"/>
      <c r="C17" s="830"/>
      <c r="D17" s="907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3"/>
      <c r="CQ17" s="833"/>
      <c r="CR17" s="572"/>
      <c r="CS17" s="833"/>
      <c r="CT17" s="572"/>
      <c r="CU17" s="833"/>
      <c r="CV17" s="833"/>
      <c r="CW17" s="833"/>
      <c r="CX17" s="833"/>
      <c r="CY17" s="833"/>
      <c r="CZ17" s="572"/>
      <c r="DA17" s="833"/>
      <c r="DB17" s="833"/>
      <c r="DC17" s="833"/>
      <c r="DD17" s="833"/>
      <c r="DE17" s="833"/>
      <c r="DF17" s="833"/>
      <c r="DG17" s="365"/>
      <c r="DH17" s="833"/>
      <c r="DI17" s="833">
        <v>220.86848337999999</v>
      </c>
      <c r="DJ17" s="833">
        <v>220.93620188</v>
      </c>
      <c r="DK17" s="365">
        <v>221.00535612000002</v>
      </c>
      <c r="DL17" s="850">
        <v>221.00535612000002</v>
      </c>
      <c r="DM17" s="365">
        <v>221.00535612000002</v>
      </c>
      <c r="DN17" s="365">
        <v>221.00535612000002</v>
      </c>
      <c r="DO17" s="365">
        <v>221.00535612000002</v>
      </c>
      <c r="DP17" s="572">
        <v>221.00535612000002</v>
      </c>
      <c r="DQ17" s="292">
        <f t="shared" si="0"/>
        <v>0</v>
      </c>
      <c r="DR17" s="908"/>
      <c r="DS17" s="982"/>
      <c r="DT17" s="713"/>
      <c r="DU17" s="625"/>
      <c r="DV17" s="625"/>
      <c r="DW17" s="625"/>
      <c r="DX17" s="625"/>
    </row>
    <row r="18" spans="1:128" ht="12.75" customHeight="1" x14ac:dyDescent="0.2">
      <c r="C18" s="21"/>
      <c r="D18" s="610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3">
        <v>13796.247720508796</v>
      </c>
      <c r="CY18" s="833">
        <v>13742.087357665108</v>
      </c>
      <c r="CZ18" s="572">
        <v>14369.087625749584</v>
      </c>
      <c r="DA18" s="833">
        <v>14228.687329330967</v>
      </c>
      <c r="DB18" s="833">
        <v>14057.004143514039</v>
      </c>
      <c r="DC18" s="833">
        <v>14080.129840437208</v>
      </c>
      <c r="DD18" s="833">
        <v>14163.17570784433</v>
      </c>
      <c r="DE18" s="833">
        <v>14162.274934096395</v>
      </c>
      <c r="DF18" s="833">
        <v>13851.031380012302</v>
      </c>
      <c r="DG18" s="365">
        <v>13635.176333674373</v>
      </c>
      <c r="DH18" s="833">
        <v>13664.241827520964</v>
      </c>
      <c r="DI18" s="833">
        <v>13503.871619629797</v>
      </c>
      <c r="DJ18" s="833">
        <v>13529.300495775684</v>
      </c>
      <c r="DK18" s="365">
        <v>13519.286856273849</v>
      </c>
      <c r="DL18" s="850">
        <f>+DL12+DL13+DL15+DL16+DL17</f>
        <v>13526.417233073149</v>
      </c>
      <c r="DM18" s="365">
        <f t="shared" ref="DM18:DP18" si="3">+DM12+DM13+DM15+DM16+DM17</f>
        <v>13637.834752737259</v>
      </c>
      <c r="DN18" s="365">
        <f t="shared" si="3"/>
        <v>13628.370941296589</v>
      </c>
      <c r="DO18" s="365">
        <f t="shared" si="3"/>
        <v>13592.107845080671</v>
      </c>
      <c r="DP18" s="572">
        <f t="shared" si="3"/>
        <v>13613.325683945568</v>
      </c>
      <c r="DQ18" s="292">
        <f t="shared" si="0"/>
        <v>94.038827671718536</v>
      </c>
      <c r="DR18" s="642">
        <f>+(DP18/DK18-1)*100</f>
        <v>0.69559014962448096</v>
      </c>
      <c r="DS18" s="418"/>
      <c r="DT18" s="713"/>
      <c r="DU18" s="625"/>
      <c r="DV18" s="625"/>
      <c r="DW18" s="625"/>
      <c r="DX18" s="625"/>
    </row>
    <row r="19" spans="1:128" ht="12.75" customHeight="1" x14ac:dyDescent="0.2">
      <c r="C19" s="493"/>
      <c r="D19" s="902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7">
        <v>4</v>
      </c>
      <c r="CY19" s="578">
        <v>24</v>
      </c>
      <c r="CZ19" s="578">
        <v>78</v>
      </c>
      <c r="DA19" s="807">
        <v>27</v>
      </c>
      <c r="DB19" s="807"/>
      <c r="DC19" s="807">
        <v>3</v>
      </c>
      <c r="DD19" s="807">
        <v>1.2</v>
      </c>
      <c r="DE19" s="807">
        <v>1.5</v>
      </c>
      <c r="DF19" s="833"/>
      <c r="DG19" s="850">
        <v>29.5</v>
      </c>
      <c r="DH19" s="833">
        <v>30.2</v>
      </c>
      <c r="DI19" s="833">
        <v>24</v>
      </c>
      <c r="DJ19" s="833">
        <v>1.1000000000000001</v>
      </c>
      <c r="DK19" s="365">
        <v>5.7</v>
      </c>
      <c r="DL19" s="850">
        <v>0</v>
      </c>
      <c r="DM19" s="365">
        <v>0</v>
      </c>
      <c r="DN19" s="365">
        <v>0</v>
      </c>
      <c r="DO19" s="365">
        <v>0</v>
      </c>
      <c r="DP19" s="572">
        <v>0</v>
      </c>
      <c r="DQ19" s="887"/>
      <c r="DR19" s="734"/>
      <c r="DS19" s="418"/>
      <c r="DT19" s="713"/>
      <c r="DU19" s="625"/>
      <c r="DV19" s="625"/>
      <c r="DW19" s="625"/>
      <c r="DX19" s="625"/>
    </row>
    <row r="20" spans="1:128" ht="12.75" customHeight="1" x14ac:dyDescent="0.2">
      <c r="C20" s="493"/>
      <c r="D20" s="902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7">
        <v>0.5</v>
      </c>
      <c r="CY20" s="578">
        <v>0.2</v>
      </c>
      <c r="CZ20" s="578">
        <v>0.1</v>
      </c>
      <c r="DA20" s="807">
        <v>0.2</v>
      </c>
      <c r="DB20" s="807">
        <v>1.5</v>
      </c>
      <c r="DC20" s="807"/>
      <c r="DD20" s="807">
        <v>3</v>
      </c>
      <c r="DE20" s="807">
        <v>0.3</v>
      </c>
      <c r="DF20" s="807">
        <v>0.1</v>
      </c>
      <c r="DG20" s="850">
        <v>1.1000000000000001</v>
      </c>
      <c r="DH20" s="833">
        <v>0.3</v>
      </c>
      <c r="DI20" s="833"/>
      <c r="DJ20" s="833">
        <v>0</v>
      </c>
      <c r="DK20" s="365">
        <v>0</v>
      </c>
      <c r="DL20" s="850">
        <v>0</v>
      </c>
      <c r="DM20" s="365">
        <v>0</v>
      </c>
      <c r="DN20" s="365">
        <v>0</v>
      </c>
      <c r="DO20" s="365">
        <v>0</v>
      </c>
      <c r="DP20" s="572">
        <v>1.5</v>
      </c>
      <c r="DQ20" s="887"/>
      <c r="DR20" s="734"/>
      <c r="DS20" s="418"/>
      <c r="DT20" s="713"/>
      <c r="DU20" s="625"/>
      <c r="DV20" s="625"/>
      <c r="DW20" s="625"/>
      <c r="DX20" s="625"/>
    </row>
    <row r="21" spans="1:128" s="762" customFormat="1" ht="12.75" customHeight="1" x14ac:dyDescent="0.2">
      <c r="A21" s="169"/>
      <c r="C21" s="493"/>
      <c r="D21" s="903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8"/>
      <c r="BX21" s="828"/>
      <c r="BY21" s="498"/>
      <c r="BZ21" s="828"/>
      <c r="CA21" s="828"/>
      <c r="CB21" s="498"/>
      <c r="CC21" s="828"/>
      <c r="CD21" s="828"/>
      <c r="CE21" s="498"/>
      <c r="CF21" s="828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7"/>
      <c r="CQ21" s="807"/>
      <c r="CR21" s="578"/>
      <c r="CS21" s="807"/>
      <c r="CT21" s="573"/>
      <c r="CU21" s="726"/>
      <c r="CV21" s="807"/>
      <c r="CW21" s="726">
        <v>264.89999999999998</v>
      </c>
      <c r="CX21" s="807">
        <v>231.1</v>
      </c>
      <c r="CY21" s="578">
        <v>220.19999999999996</v>
      </c>
      <c r="CZ21" s="578">
        <v>318.29999999999995</v>
      </c>
      <c r="DA21" s="807">
        <v>259</v>
      </c>
      <c r="DB21" s="807">
        <v>134.89999999999998</v>
      </c>
      <c r="DC21" s="807">
        <v>64.900000000000006</v>
      </c>
      <c r="DD21" s="807">
        <v>112.6</v>
      </c>
      <c r="DE21" s="807">
        <v>148.5</v>
      </c>
      <c r="DF21" s="807">
        <v>164.40000000000003</v>
      </c>
      <c r="DG21" s="850">
        <v>156.50000000000003</v>
      </c>
      <c r="DH21" s="833">
        <v>166.9</v>
      </c>
      <c r="DI21" s="833">
        <v>231.39999999999998</v>
      </c>
      <c r="DJ21" s="833">
        <v>52</v>
      </c>
      <c r="DK21" s="365">
        <v>33.700000000000003</v>
      </c>
      <c r="DL21" s="850">
        <v>6.5</v>
      </c>
      <c r="DM21" s="365">
        <v>2</v>
      </c>
      <c r="DN21" s="365">
        <v>5</v>
      </c>
      <c r="DO21" s="365">
        <v>6.5</v>
      </c>
      <c r="DP21" s="572">
        <v>3.2</v>
      </c>
      <c r="DQ21" s="887"/>
      <c r="DR21" s="734"/>
      <c r="DS21" s="418"/>
      <c r="DT21" s="713"/>
      <c r="DU21" s="625"/>
      <c r="DV21" s="625"/>
      <c r="DW21" s="625"/>
      <c r="DX21" s="625"/>
    </row>
    <row r="22" spans="1:128" s="762" customFormat="1" ht="12.75" customHeight="1" x14ac:dyDescent="0.2">
      <c r="A22" s="169"/>
      <c r="C22" s="493"/>
      <c r="D22" s="903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8"/>
      <c r="BX22" s="828"/>
      <c r="BY22" s="498"/>
      <c r="BZ22" s="828"/>
      <c r="CA22" s="828"/>
      <c r="CB22" s="498"/>
      <c r="CC22" s="828"/>
      <c r="CD22" s="828"/>
      <c r="CE22" s="498"/>
      <c r="CF22" s="828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7"/>
      <c r="CQ22" s="807"/>
      <c r="CR22" s="578"/>
      <c r="CS22" s="807"/>
      <c r="CT22" s="573"/>
      <c r="CU22" s="726"/>
      <c r="CV22" s="807"/>
      <c r="CW22" s="726">
        <v>18.100000000000001</v>
      </c>
      <c r="CX22" s="807">
        <v>26.500000000000004</v>
      </c>
      <c r="CY22" s="578">
        <v>8.4</v>
      </c>
      <c r="CZ22" s="578">
        <v>25.4</v>
      </c>
      <c r="DA22" s="807">
        <v>2.8000000000000003</v>
      </c>
      <c r="DB22" s="807">
        <v>6.8</v>
      </c>
      <c r="DC22" s="807">
        <v>4.5999999999999996</v>
      </c>
      <c r="DD22" s="807">
        <v>2.5</v>
      </c>
      <c r="DE22" s="807">
        <v>5.6000000000000005</v>
      </c>
      <c r="DF22" s="807">
        <v>6.7999999999999989</v>
      </c>
      <c r="DG22" s="850">
        <v>7.8000000000000007</v>
      </c>
      <c r="DH22" s="833">
        <v>6.8000000000000007</v>
      </c>
      <c r="DI22" s="833">
        <v>8</v>
      </c>
      <c r="DJ22" s="833">
        <v>1.7000000000000002</v>
      </c>
      <c r="DK22" s="365">
        <v>1.5</v>
      </c>
      <c r="DL22" s="850">
        <v>1</v>
      </c>
      <c r="DM22" s="365">
        <v>0.5</v>
      </c>
      <c r="DN22" s="365">
        <v>0</v>
      </c>
      <c r="DO22" s="365">
        <v>0</v>
      </c>
      <c r="DP22" s="572">
        <v>0</v>
      </c>
      <c r="DQ22" s="887"/>
      <c r="DR22" s="734"/>
      <c r="DS22" s="418"/>
      <c r="DT22" s="713"/>
      <c r="DU22" s="625"/>
      <c r="DV22" s="625"/>
      <c r="DW22" s="625"/>
      <c r="DX22" s="625"/>
    </row>
    <row r="23" spans="1:128" s="762" customFormat="1" ht="12.75" customHeight="1" x14ac:dyDescent="0.2">
      <c r="A23" s="169"/>
      <c r="C23" s="493"/>
      <c r="D23" s="903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8"/>
      <c r="BX23" s="828"/>
      <c r="BY23" s="498"/>
      <c r="BZ23" s="828"/>
      <c r="CA23" s="828"/>
      <c r="CB23" s="498"/>
      <c r="CC23" s="828"/>
      <c r="CD23" s="828"/>
      <c r="CE23" s="498"/>
      <c r="CF23" s="828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7"/>
      <c r="CQ23" s="807"/>
      <c r="CR23" s="578"/>
      <c r="CS23" s="807"/>
      <c r="CT23" s="573"/>
      <c r="CU23" s="726"/>
      <c r="CV23" s="807"/>
      <c r="CW23" s="726">
        <v>3.0023727299999998</v>
      </c>
      <c r="CX23" s="807">
        <v>2.07691683</v>
      </c>
      <c r="CY23" s="578">
        <v>1.8506030500000001</v>
      </c>
      <c r="CZ23" s="578">
        <v>2.2063951900000003</v>
      </c>
      <c r="DA23" s="807">
        <v>1.6642037800000002</v>
      </c>
      <c r="DB23" s="807">
        <v>1.56723447</v>
      </c>
      <c r="DC23" s="807">
        <v>1.55868312</v>
      </c>
      <c r="DD23" s="807">
        <v>1.5192439000000002</v>
      </c>
      <c r="DE23" s="807">
        <v>2.0937076499999998</v>
      </c>
      <c r="DF23" s="807">
        <v>2.0615500200000003</v>
      </c>
      <c r="DG23" s="850">
        <v>1.7347722999999999</v>
      </c>
      <c r="DH23" s="833">
        <v>1.7962961299999998</v>
      </c>
      <c r="DI23" s="833">
        <v>2.5676986999999998</v>
      </c>
      <c r="DJ23" s="833">
        <v>0.43619724000000004</v>
      </c>
      <c r="DK23" s="365">
        <v>0.69009761000000003</v>
      </c>
      <c r="DL23" s="850">
        <v>0.10303184</v>
      </c>
      <c r="DM23" s="365">
        <v>7.5644000000000003E-2</v>
      </c>
      <c r="DN23" s="365">
        <v>8.8417220000000005E-2</v>
      </c>
      <c r="DO23" s="365">
        <v>0.24235660000000001</v>
      </c>
      <c r="DP23" s="572">
        <v>7.3370000000000005E-2</v>
      </c>
      <c r="DQ23" s="887"/>
      <c r="DR23" s="734"/>
      <c r="DS23" s="418"/>
      <c r="DT23" s="713"/>
      <c r="DU23" s="625"/>
      <c r="DV23" s="625"/>
      <c r="DW23" s="625"/>
      <c r="DX23" s="625"/>
    </row>
    <row r="24" spans="1:128" ht="12.75" customHeight="1" x14ac:dyDescent="0.2">
      <c r="C24" s="493"/>
      <c r="D24" s="904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7">
        <v>0</v>
      </c>
      <c r="CY24" s="578">
        <v>0</v>
      </c>
      <c r="CZ24" s="578">
        <v>0</v>
      </c>
      <c r="DA24" s="807">
        <v>0</v>
      </c>
      <c r="DB24" s="807">
        <v>0</v>
      </c>
      <c r="DC24" s="807">
        <v>0</v>
      </c>
      <c r="DD24" s="807">
        <v>0</v>
      </c>
      <c r="DE24" s="807">
        <v>0</v>
      </c>
      <c r="DF24" s="807">
        <v>0</v>
      </c>
      <c r="DG24" s="850">
        <v>0</v>
      </c>
      <c r="DH24" s="833">
        <v>0</v>
      </c>
      <c r="DI24" s="833">
        <v>0</v>
      </c>
      <c r="DJ24" s="833">
        <v>0</v>
      </c>
      <c r="DK24" s="365">
        <v>0</v>
      </c>
      <c r="DL24" s="850">
        <v>0</v>
      </c>
      <c r="DM24" s="365">
        <v>0</v>
      </c>
      <c r="DN24" s="365">
        <v>0</v>
      </c>
      <c r="DO24" s="365">
        <v>0</v>
      </c>
      <c r="DP24" s="572">
        <v>0</v>
      </c>
      <c r="DQ24" s="887"/>
      <c r="DR24" s="734"/>
      <c r="DS24" s="418"/>
      <c r="DT24" s="713"/>
      <c r="DU24" s="625"/>
      <c r="DV24" s="625"/>
      <c r="DW24" s="625"/>
      <c r="DX24" s="625"/>
    </row>
    <row r="25" spans="1:128" ht="12.75" customHeight="1" x14ac:dyDescent="0.2">
      <c r="C25" s="493"/>
      <c r="D25" s="904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7">
        <v>0</v>
      </c>
      <c r="CY25" s="578">
        <v>0</v>
      </c>
      <c r="CZ25" s="578">
        <v>0</v>
      </c>
      <c r="DA25" s="807">
        <v>0</v>
      </c>
      <c r="DB25" s="807">
        <v>0</v>
      </c>
      <c r="DC25" s="807">
        <v>0</v>
      </c>
      <c r="DD25" s="807">
        <v>0</v>
      </c>
      <c r="DE25" s="807">
        <v>0</v>
      </c>
      <c r="DF25" s="807">
        <v>0</v>
      </c>
      <c r="DG25" s="850">
        <v>0</v>
      </c>
      <c r="DH25" s="833">
        <v>0</v>
      </c>
      <c r="DI25" s="833">
        <v>0</v>
      </c>
      <c r="DJ25" s="833">
        <v>0</v>
      </c>
      <c r="DK25" s="365">
        <v>0</v>
      </c>
      <c r="DL25" s="850">
        <v>0</v>
      </c>
      <c r="DM25" s="365">
        <v>0</v>
      </c>
      <c r="DN25" s="365">
        <v>0</v>
      </c>
      <c r="DO25" s="365">
        <v>0</v>
      </c>
      <c r="DP25" s="572">
        <v>0</v>
      </c>
      <c r="DQ25" s="887"/>
      <c r="DR25" s="734"/>
      <c r="DS25" s="418"/>
      <c r="DT25" s="713"/>
      <c r="DU25" s="625"/>
      <c r="DV25" s="625"/>
      <c r="DW25" s="625"/>
      <c r="DX25" s="625"/>
    </row>
    <row r="26" spans="1:128" ht="13.5" customHeight="1" thickBot="1" x14ac:dyDescent="0.25">
      <c r="C26" s="493"/>
      <c r="D26" s="904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4">
        <v>192.4</v>
      </c>
      <c r="CY26" s="568">
        <v>114.60000000000001</v>
      </c>
      <c r="CZ26" s="568">
        <v>517.1</v>
      </c>
      <c r="DA26" s="804">
        <v>215.3</v>
      </c>
      <c r="DB26" s="804">
        <v>71.2</v>
      </c>
      <c r="DC26" s="804">
        <v>30.650000000000002</v>
      </c>
      <c r="DD26" s="804">
        <v>35.299999999999997</v>
      </c>
      <c r="DE26" s="804">
        <v>28.7</v>
      </c>
      <c r="DF26" s="804">
        <v>75.05</v>
      </c>
      <c r="DG26" s="859">
        <v>79.3</v>
      </c>
      <c r="DH26" s="860">
        <v>143.35</v>
      </c>
      <c r="DI26" s="833">
        <v>259.2</v>
      </c>
      <c r="DJ26" s="833">
        <v>48.3</v>
      </c>
      <c r="DK26" s="365">
        <v>12.5</v>
      </c>
      <c r="DL26" s="850">
        <v>0</v>
      </c>
      <c r="DM26" s="365">
        <v>2.4</v>
      </c>
      <c r="DN26" s="365">
        <v>3.5</v>
      </c>
      <c r="DO26" s="365">
        <v>0</v>
      </c>
      <c r="DP26" s="572">
        <v>6</v>
      </c>
      <c r="DQ26" s="887"/>
      <c r="DR26" s="734"/>
      <c r="DS26" s="418"/>
      <c r="DT26" s="713"/>
      <c r="DU26" s="625"/>
      <c r="DV26" s="625"/>
      <c r="DW26" s="625"/>
      <c r="DX26" s="625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6"/>
      <c r="CY27" s="546"/>
      <c r="CZ27" s="546"/>
      <c r="DA27" s="786"/>
      <c r="DB27" s="786"/>
      <c r="DC27" s="786"/>
      <c r="DD27" s="786"/>
      <c r="DE27" s="861"/>
      <c r="DF27" s="861"/>
      <c r="DG27" s="862"/>
      <c r="DH27" s="786"/>
      <c r="DI27" s="786"/>
      <c r="DJ27" s="786"/>
      <c r="DK27" s="569"/>
      <c r="DL27" s="293"/>
      <c r="DM27" s="569"/>
      <c r="DN27" s="569"/>
      <c r="DO27" s="569"/>
      <c r="DP27" s="398"/>
      <c r="DQ27" s="633"/>
      <c r="DR27" s="419"/>
      <c r="DS27" s="418"/>
      <c r="DT27" s="715"/>
    </row>
    <row r="28" spans="1:128" x14ac:dyDescent="0.2">
      <c r="A28" s="171"/>
      <c r="B28" s="100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5">
        <v>58038.5</v>
      </c>
      <c r="CQ28" s="805">
        <v>57272.6</v>
      </c>
      <c r="CR28" s="567">
        <v>57778.7</v>
      </c>
      <c r="CS28" s="805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5">
        <v>58520.639442832115</v>
      </c>
      <c r="CY28" s="567">
        <v>57957.263004208704</v>
      </c>
      <c r="CZ28" s="567">
        <v>55134.025095758589</v>
      </c>
      <c r="DA28" s="805">
        <v>54027.591498366703</v>
      </c>
      <c r="DB28" s="805">
        <v>56458.957319403671</v>
      </c>
      <c r="DC28" s="805">
        <v>58887.261795546787</v>
      </c>
      <c r="DD28" s="805">
        <v>58553.422854152093</v>
      </c>
      <c r="DE28" s="805">
        <v>59464.875018305596</v>
      </c>
      <c r="DF28" s="805">
        <v>61844.478827024795</v>
      </c>
      <c r="DG28" s="595">
        <v>63339.808315989852</v>
      </c>
      <c r="DH28" s="805">
        <v>63471.131455177368</v>
      </c>
      <c r="DI28" s="805">
        <v>69565.526135366119</v>
      </c>
      <c r="DJ28" s="805">
        <v>70857.726416571721</v>
      </c>
      <c r="DK28" s="595">
        <v>70651.900750083631</v>
      </c>
      <c r="DL28" s="952">
        <v>70260.605033725224</v>
      </c>
      <c r="DM28" s="595">
        <v>69470.686606981108</v>
      </c>
      <c r="DN28" s="595">
        <v>69132.944417715975</v>
      </c>
      <c r="DO28" s="595">
        <v>68558.24683759785</v>
      </c>
      <c r="DP28" s="567">
        <v>67994.564620848512</v>
      </c>
      <c r="DQ28" s="292">
        <f t="shared" ref="DQ28:DQ31" si="4">+DP28-DK28</f>
        <v>-2657.3361292351183</v>
      </c>
      <c r="DR28" s="642">
        <f t="shared" ref="DR28:DR31" si="5">+(DP28/DK28-1)*100</f>
        <v>-3.7611672170503763</v>
      </c>
      <c r="DS28" s="418"/>
      <c r="DT28" s="631"/>
      <c r="DU28" s="232"/>
    </row>
    <row r="29" spans="1:128" x14ac:dyDescent="0.2">
      <c r="A29" s="171"/>
      <c r="B29" s="100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5">
        <v>39189.599999999999</v>
      </c>
      <c r="CQ29" s="805">
        <v>39483.1</v>
      </c>
      <c r="CR29" s="567">
        <v>39461.5</v>
      </c>
      <c r="CS29" s="805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5">
        <v>42253.187647699997</v>
      </c>
      <c r="CY29" s="567">
        <v>41712.531907800003</v>
      </c>
      <c r="CZ29" s="567">
        <v>40597.346280400001</v>
      </c>
      <c r="DA29" s="805">
        <v>40315.357887400001</v>
      </c>
      <c r="DB29" s="805">
        <v>39678.108934699994</v>
      </c>
      <c r="DC29" s="805">
        <v>40427.888099410004</v>
      </c>
      <c r="DD29" s="805">
        <v>40745.922345410007</v>
      </c>
      <c r="DE29" s="805">
        <v>40841.309307910007</v>
      </c>
      <c r="DF29" s="805">
        <v>41251.778020410005</v>
      </c>
      <c r="DG29" s="595">
        <v>41934.226543540004</v>
      </c>
      <c r="DH29" s="805">
        <v>42588.511185399999</v>
      </c>
      <c r="DI29" s="805">
        <v>46334.519414800001</v>
      </c>
      <c r="DJ29" s="805">
        <v>46717.133491599998</v>
      </c>
      <c r="DK29" s="595">
        <v>46504.3773821</v>
      </c>
      <c r="DL29" s="952">
        <v>46542.138791400001</v>
      </c>
      <c r="DM29" s="595">
        <v>46488.529804599995</v>
      </c>
      <c r="DN29" s="595">
        <v>46376.204897000003</v>
      </c>
      <c r="DO29" s="595">
        <v>46260.384456800006</v>
      </c>
      <c r="DP29" s="567">
        <v>46260.384456800006</v>
      </c>
      <c r="DQ29" s="292">
        <f t="shared" si="4"/>
        <v>-243.99292529999366</v>
      </c>
      <c r="DR29" s="642">
        <f t="shared" si="5"/>
        <v>-0.52466657771856884</v>
      </c>
      <c r="DS29" s="418"/>
      <c r="DT29" s="631"/>
      <c r="DU29" s="232"/>
    </row>
    <row r="30" spans="1:128" x14ac:dyDescent="0.2">
      <c r="A30" s="171"/>
      <c r="B30" s="100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5">
        <v>-41245.199999999997</v>
      </c>
      <c r="CQ30" s="613">
        <v>-40154.6</v>
      </c>
      <c r="CR30" s="567">
        <v>-39771</v>
      </c>
      <c r="CS30" s="805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5">
        <v>-25240.010465296018</v>
      </c>
      <c r="CY30" s="567">
        <v>-25548.553991914014</v>
      </c>
      <c r="CZ30" s="567">
        <v>-29791.891118109015</v>
      </c>
      <c r="DA30" s="805">
        <v>-28457.477798470307</v>
      </c>
      <c r="DB30" s="805">
        <v>-30662.131228143819</v>
      </c>
      <c r="DC30" s="805">
        <v>-30269.504639991239</v>
      </c>
      <c r="DD30" s="805">
        <v>-30308.960537278384</v>
      </c>
      <c r="DE30" s="805">
        <v>-30860.724551664298</v>
      </c>
      <c r="DF30" s="805">
        <v>-28236.912245763288</v>
      </c>
      <c r="DG30" s="595">
        <v>-26215.372969688069</v>
      </c>
      <c r="DH30" s="805">
        <v>-30345.777897756303</v>
      </c>
      <c r="DI30" s="567">
        <v>-23451.160890710769</v>
      </c>
      <c r="DJ30" s="805">
        <v>-23563.296738527635</v>
      </c>
      <c r="DK30" s="595">
        <v>-23361.644857145566</v>
      </c>
      <c r="DL30" s="952">
        <v>-23574.710877364363</v>
      </c>
      <c r="DM30" s="595">
        <v>-24084.553728520361</v>
      </c>
      <c r="DN30" s="595">
        <v>-24125.958127824273</v>
      </c>
      <c r="DO30" s="595">
        <v>-23995.5238395546</v>
      </c>
      <c r="DP30" s="567">
        <f>+[20]MACRO!$H$515</f>
        <v>-24362.415956329343</v>
      </c>
      <c r="DQ30" s="292">
        <f t="shared" si="4"/>
        <v>-1000.7710991837776</v>
      </c>
      <c r="DR30" s="642">
        <f t="shared" si="5"/>
        <v>4.2838212176557144</v>
      </c>
      <c r="DS30" s="982"/>
      <c r="DT30" s="631"/>
      <c r="DU30" s="232"/>
    </row>
    <row r="31" spans="1:128" x14ac:dyDescent="0.2">
      <c r="A31" s="171"/>
      <c r="B31" s="1004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5">
        <v>-18302</v>
      </c>
      <c r="CQ31" s="805">
        <v>-16747.8</v>
      </c>
      <c r="CR31" s="567">
        <v>-18024.7</v>
      </c>
      <c r="CS31" s="805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5">
        <v>-6411.5557150389077</v>
      </c>
      <c r="CY31" s="567">
        <v>-6040.0740864734644</v>
      </c>
      <c r="CZ31" s="567">
        <v>-12531.037347315965</v>
      </c>
      <c r="DA31" s="805">
        <v>-14018.335236645717</v>
      </c>
      <c r="DB31" s="805">
        <v>-14471.898039667671</v>
      </c>
      <c r="DC31" s="805">
        <v>-12802.391873709739</v>
      </c>
      <c r="DD31" s="805">
        <v>-12825.424935390374</v>
      </c>
      <c r="DE31" s="805">
        <v>-12367.107188315655</v>
      </c>
      <c r="DF31" s="805">
        <v>-7751.1365282140905</v>
      </c>
      <c r="DG31" s="595">
        <v>-5656.5106531783222</v>
      </c>
      <c r="DH31" s="805">
        <v>-5968.6859487225192</v>
      </c>
      <c r="DI31" s="567">
        <v>3121.5539574553368</v>
      </c>
      <c r="DJ31" s="805">
        <v>4845.956152687575</v>
      </c>
      <c r="DK31" s="595">
        <v>5083.6197422136065</v>
      </c>
      <c r="DL31" s="952">
        <v>4921.1540849814246</v>
      </c>
      <c r="DM31" s="595">
        <v>3776.2608834272341</v>
      </c>
      <c r="DN31" s="595">
        <v>3509.1463577462509</v>
      </c>
      <c r="DO31" s="595">
        <v>3101.1150621842535</v>
      </c>
      <c r="DP31" s="567">
        <f>+[20]MACRO!$H$517</f>
        <v>2308.8026643720441</v>
      </c>
      <c r="DQ31" s="292">
        <f t="shared" si="4"/>
        <v>-2774.8170778415624</v>
      </c>
      <c r="DR31" s="642">
        <f t="shared" si="5"/>
        <v>-54.583490082861672</v>
      </c>
      <c r="DS31" s="982"/>
      <c r="DT31" s="631"/>
      <c r="DU31" s="232"/>
    </row>
    <row r="32" spans="1:128" x14ac:dyDescent="0.2">
      <c r="A32" s="171"/>
      <c r="B32" s="1004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5">
        <v>5509.6124379317998</v>
      </c>
      <c r="CY32" s="567">
        <v>5603.3203978791998</v>
      </c>
      <c r="CZ32" s="567">
        <v>5626.4157588523994</v>
      </c>
      <c r="DA32" s="805">
        <v>7671.5413592549994</v>
      </c>
      <c r="DB32" s="805">
        <v>7386.1557732742003</v>
      </c>
      <c r="DC32" s="805">
        <v>7724.6274949401986</v>
      </c>
      <c r="DD32" s="805">
        <v>7251.4369874847998</v>
      </c>
      <c r="DE32" s="805">
        <v>7451.6532210639998</v>
      </c>
      <c r="DF32" s="805">
        <v>7532.1681164697993</v>
      </c>
      <c r="DG32" s="595">
        <v>7543.8813007937997</v>
      </c>
      <c r="DH32" s="805">
        <v>7352.1169530463994</v>
      </c>
      <c r="DI32" s="567">
        <v>7508.8731095847997</v>
      </c>
      <c r="DJ32" s="805">
        <v>7413.4819257221998</v>
      </c>
      <c r="DK32" s="595">
        <v>7413.1557314480006</v>
      </c>
      <c r="DL32" s="952">
        <v>7413.271227623999</v>
      </c>
      <c r="DM32" s="595">
        <v>7413.3387668491996</v>
      </c>
      <c r="DN32" s="595">
        <v>7413.3436250138002</v>
      </c>
      <c r="DO32" s="595">
        <v>7413.3008288049996</v>
      </c>
      <c r="DP32" s="567">
        <f>+[20]MACRO!$H$616</f>
        <v>7413.3170704657996</v>
      </c>
      <c r="DQ32" s="292">
        <f>+DP32-DK32</f>
        <v>0.16133901779903681</v>
      </c>
      <c r="DR32" s="642">
        <f>+(DP32/DK32-1)*100</f>
        <v>2.1763878116587421E-3</v>
      </c>
      <c r="DS32" s="982"/>
      <c r="DT32" s="631"/>
      <c r="DU32" s="232"/>
    </row>
    <row r="33" spans="1:125" ht="13.5" x14ac:dyDescent="0.2">
      <c r="A33" s="171"/>
      <c r="B33" s="1004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6"/>
      <c r="CY33" s="565"/>
      <c r="CZ33" s="565"/>
      <c r="DA33" s="806"/>
      <c r="DB33" s="806"/>
      <c r="DC33" s="806"/>
      <c r="DD33" s="806"/>
      <c r="DE33" s="806"/>
      <c r="DF33" s="806"/>
      <c r="DG33" s="564"/>
      <c r="DH33" s="806"/>
      <c r="DI33" s="806"/>
      <c r="DJ33" s="806"/>
      <c r="DK33" s="564"/>
      <c r="DL33" s="953"/>
      <c r="DM33" s="564"/>
      <c r="DN33" s="564"/>
      <c r="DO33" s="564"/>
      <c r="DP33" s="565"/>
      <c r="DQ33" s="478"/>
      <c r="DR33" s="643"/>
      <c r="DS33" s="418"/>
      <c r="DT33" s="226"/>
    </row>
    <row r="34" spans="1:125" x14ac:dyDescent="0.2">
      <c r="A34" s="171"/>
      <c r="B34" s="100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5">
        <v>68645.635451929978</v>
      </c>
      <c r="CY34" s="567">
        <v>67925.615002599996</v>
      </c>
      <c r="CZ34" s="567">
        <v>67163.462024939989</v>
      </c>
      <c r="DA34" s="805">
        <v>65031.527265440003</v>
      </c>
      <c r="DB34" s="805">
        <v>65367.967250489994</v>
      </c>
      <c r="DC34" s="805">
        <v>66831.582525499995</v>
      </c>
      <c r="DD34" s="805">
        <v>66547.889932639984</v>
      </c>
      <c r="DE34" s="805">
        <v>66968.024791690012</v>
      </c>
      <c r="DF34" s="805">
        <v>68354.770459799998</v>
      </c>
      <c r="DG34" s="595">
        <v>69849.130086319987</v>
      </c>
      <c r="DH34" s="805">
        <v>70147.873050619994</v>
      </c>
      <c r="DI34" s="805">
        <v>73572.306351120002</v>
      </c>
      <c r="DJ34" s="805">
        <v>73589.192510604102</v>
      </c>
      <c r="DK34" s="595">
        <v>74251.273085584122</v>
      </c>
      <c r="DL34" s="952">
        <v>73521.451120074125</v>
      </c>
      <c r="DM34" s="595">
        <v>73104.477337634104</v>
      </c>
      <c r="DN34" s="595">
        <v>73013.773599364125</v>
      </c>
      <c r="DO34" s="595">
        <v>72844.686573524115</v>
      </c>
      <c r="DP34" s="567">
        <v>72534.989508254119</v>
      </c>
      <c r="DQ34" s="292">
        <f t="shared" ref="DQ34:DQ36" si="6">+DP34-DK34</f>
        <v>-1716.283577330003</v>
      </c>
      <c r="DR34" s="642">
        <f t="shared" ref="DR34:DR36" si="7">+(DP34/DK34-1)*100</f>
        <v>-2.3114534014140986</v>
      </c>
      <c r="DS34" s="624"/>
      <c r="DT34" s="714"/>
      <c r="DU34" s="232"/>
    </row>
    <row r="35" spans="1:125" x14ac:dyDescent="0.2">
      <c r="A35" s="171"/>
      <c r="B35" s="100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5">
        <v>118699.31145731999</v>
      </c>
      <c r="CY35" s="567">
        <v>118067.73542550001</v>
      </c>
      <c r="CZ35" s="567">
        <v>117046.46055184999</v>
      </c>
      <c r="DA35" s="805">
        <v>114547.53510732001</v>
      </c>
      <c r="DB35" s="805">
        <v>115045.83227524</v>
      </c>
      <c r="DC35" s="805">
        <v>116476.31276055999</v>
      </c>
      <c r="DD35" s="805">
        <v>115666.92567936999</v>
      </c>
      <c r="DE35" s="805">
        <v>116803.29642082001</v>
      </c>
      <c r="DF35" s="805">
        <v>119638.59010834999</v>
      </c>
      <c r="DG35" s="595">
        <v>121497.33656700999</v>
      </c>
      <c r="DH35" s="805">
        <v>122786.62828225998</v>
      </c>
      <c r="DI35" s="805">
        <v>129588.93960962999</v>
      </c>
      <c r="DJ35" s="805">
        <v>129469.27312918536</v>
      </c>
      <c r="DK35" s="595">
        <v>129829.09911689541</v>
      </c>
      <c r="DL35" s="952">
        <v>128691.9894918754</v>
      </c>
      <c r="DM35" s="595">
        <v>128087.05837886539</v>
      </c>
      <c r="DN35" s="595">
        <v>127656.07375683539</v>
      </c>
      <c r="DO35" s="595">
        <v>127388.21492672538</v>
      </c>
      <c r="DP35" s="567">
        <v>126680.92720529539</v>
      </c>
      <c r="DQ35" s="292">
        <f t="shared" si="6"/>
        <v>-3148.1719116000168</v>
      </c>
      <c r="DR35" s="642">
        <f t="shared" si="7"/>
        <v>-2.4248584739585022</v>
      </c>
      <c r="DS35" s="624"/>
      <c r="DT35" s="714"/>
      <c r="DU35" s="232"/>
    </row>
    <row r="36" spans="1:125" x14ac:dyDescent="0.2">
      <c r="A36" s="171"/>
      <c r="B36" s="100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5">
        <v>188719.48865838995</v>
      </c>
      <c r="CY36" s="623">
        <v>189012.97303421004</v>
      </c>
      <c r="CZ36" s="623">
        <v>188811.38013422003</v>
      </c>
      <c r="DA36" s="805">
        <v>187998.16574286998</v>
      </c>
      <c r="DB36" s="805">
        <v>188786.41005581</v>
      </c>
      <c r="DC36" s="805">
        <v>192334.69890004996</v>
      </c>
      <c r="DD36" s="805">
        <v>192949.17192959003</v>
      </c>
      <c r="DE36" s="805">
        <v>194682.85792221004</v>
      </c>
      <c r="DF36" s="805">
        <v>198713.47122139996</v>
      </c>
      <c r="DG36" s="595">
        <v>201365.39851405998</v>
      </c>
      <c r="DH36" s="805">
        <v>202952.27224588001</v>
      </c>
      <c r="DI36" s="805">
        <v>210521.44759132998</v>
      </c>
      <c r="DJ36" s="805">
        <v>210307.14381611295</v>
      </c>
      <c r="DK36" s="595">
        <v>210801.46508831295</v>
      </c>
      <c r="DL36" s="952">
        <v>209744.83447573296</v>
      </c>
      <c r="DM36" s="595">
        <v>209217.49863269291</v>
      </c>
      <c r="DN36" s="595">
        <v>208815.35498986291</v>
      </c>
      <c r="DO36" s="595">
        <v>208629.02010244294</v>
      </c>
      <c r="DP36" s="567">
        <v>208147.28090981292</v>
      </c>
      <c r="DQ36" s="292">
        <f t="shared" si="6"/>
        <v>-2654.1841785000288</v>
      </c>
      <c r="DR36" s="642">
        <f t="shared" si="7"/>
        <v>-1.2590919030795567</v>
      </c>
      <c r="DS36" s="624"/>
      <c r="DT36" s="714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6"/>
      <c r="CY37" s="635"/>
      <c r="CZ37" s="635"/>
      <c r="DA37" s="806"/>
      <c r="DB37" s="806"/>
      <c r="DC37" s="806"/>
      <c r="DD37" s="806"/>
      <c r="DE37" s="806"/>
      <c r="DF37" s="806"/>
      <c r="DG37" s="564"/>
      <c r="DH37" s="806"/>
      <c r="DI37" s="882"/>
      <c r="DJ37" s="882"/>
      <c r="DK37" s="880"/>
      <c r="DL37" s="954"/>
      <c r="DM37" s="880"/>
      <c r="DN37" s="880"/>
      <c r="DO37" s="880"/>
      <c r="DP37" s="955"/>
      <c r="DQ37" s="478"/>
      <c r="DR37" s="754"/>
      <c r="DS37" s="418"/>
      <c r="DT37" s="715"/>
    </row>
    <row r="38" spans="1:125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9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9">
        <v>88.794658345560222</v>
      </c>
      <c r="CY38" s="745">
        <v>88.868163434058616</v>
      </c>
      <c r="CZ38" s="745">
        <v>89.039220705126283</v>
      </c>
      <c r="DA38" s="809">
        <v>89.062027277421535</v>
      </c>
      <c r="DB38" s="809">
        <v>88.746336060702788</v>
      </c>
      <c r="DC38" s="809">
        <v>89.232540544638027</v>
      </c>
      <c r="DD38" s="809">
        <v>89.167671514503837</v>
      </c>
      <c r="DE38" s="809">
        <v>89.298317618784978</v>
      </c>
      <c r="DF38" s="809">
        <v>89.366774049977167</v>
      </c>
      <c r="DG38" s="628">
        <v>89.253018232062161</v>
      </c>
      <c r="DH38" s="809">
        <v>89.25535200157664</v>
      </c>
      <c r="DI38" s="809">
        <v>90.311947355512672</v>
      </c>
      <c r="DJ38" s="809">
        <v>90.278057641223029</v>
      </c>
      <c r="DK38" s="628">
        <v>90.193617244370131</v>
      </c>
      <c r="DL38" s="956">
        <v>90.219956323703315</v>
      </c>
      <c r="DM38" s="628">
        <v>90.15665761531146</v>
      </c>
      <c r="DN38" s="628">
        <v>90.158910986552627</v>
      </c>
      <c r="DO38" s="628">
        <v>90.13195151313478</v>
      </c>
      <c r="DP38" s="957">
        <v>90.121487489544634</v>
      </c>
      <c r="DQ38" s="900">
        <f t="shared" ref="DQ38:DQ40" si="8">+DP38-DK38</f>
        <v>-7.2129754825496661E-2</v>
      </c>
      <c r="DR38" s="642"/>
      <c r="DS38" s="624"/>
      <c r="DT38" s="714"/>
    </row>
    <row r="39" spans="1:125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9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9">
        <v>83.671997446641655</v>
      </c>
      <c r="CY39" s="745">
        <v>83.639082387729133</v>
      </c>
      <c r="CZ39" s="745">
        <v>83.692262976551589</v>
      </c>
      <c r="DA39" s="809">
        <v>83.554127719867282</v>
      </c>
      <c r="DB39" s="809">
        <v>83.423476584110603</v>
      </c>
      <c r="DC39" s="809">
        <v>83.771824566487822</v>
      </c>
      <c r="DD39" s="809">
        <v>83.708636201583658</v>
      </c>
      <c r="DE39" s="809">
        <v>83.95035777392799</v>
      </c>
      <c r="DF39" s="809">
        <v>84.262314347679776</v>
      </c>
      <c r="DG39" s="628">
        <v>84.380353863590031</v>
      </c>
      <c r="DH39" s="809">
        <v>84.568104257450642</v>
      </c>
      <c r="DI39" s="809">
        <v>85.672760050711688</v>
      </c>
      <c r="DJ39" s="809">
        <v>85.636886823618227</v>
      </c>
      <c r="DK39" s="628">
        <v>85.620399132197122</v>
      </c>
      <c r="DL39" s="956">
        <v>85.557640810310787</v>
      </c>
      <c r="DM39" s="628">
        <v>85.490465242989529</v>
      </c>
      <c r="DN39" s="628">
        <v>85.440683187141659</v>
      </c>
      <c r="DO39" s="628">
        <v>85.420684321617429</v>
      </c>
      <c r="DP39" s="957">
        <v>85.388190140386016</v>
      </c>
      <c r="DQ39" s="900">
        <f t="shared" si="8"/>
        <v>-0.2322089918111061</v>
      </c>
      <c r="DR39" s="642"/>
      <c r="DS39" s="624"/>
      <c r="DT39" s="714"/>
    </row>
    <row r="40" spans="1:125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6">
        <v>88.258695505385347</v>
      </c>
      <c r="DH40" s="728">
        <v>88.360220911077008</v>
      </c>
      <c r="DI40" s="658">
        <v>88.882822165211152</v>
      </c>
      <c r="DJ40" s="658">
        <v>88.853971604641188</v>
      </c>
      <c r="DK40" s="910">
        <v>88.891888846952725</v>
      </c>
      <c r="DL40" s="981">
        <v>88.8599649680787</v>
      </c>
      <c r="DM40" s="910">
        <v>88.846051897962283</v>
      </c>
      <c r="DN40" s="910">
        <v>88.822887193595008</v>
      </c>
      <c r="DO40" s="910">
        <v>88.819916123332789</v>
      </c>
      <c r="DP40" s="958">
        <v>88.786576389251479</v>
      </c>
      <c r="DQ40" s="901">
        <f t="shared" si="8"/>
        <v>-0.10531245770124542</v>
      </c>
      <c r="DR40" s="889"/>
      <c r="DS40" s="624"/>
      <c r="DT40" s="714"/>
    </row>
    <row r="41" spans="1:125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2"/>
      <c r="CY41" s="718"/>
      <c r="CZ41" s="718"/>
      <c r="DA41" s="812"/>
      <c r="DB41" s="812"/>
      <c r="DC41" s="812"/>
      <c r="DD41" s="812"/>
      <c r="DE41" s="812"/>
      <c r="DF41" s="812"/>
      <c r="DG41" s="630"/>
      <c r="DH41" s="812"/>
      <c r="DI41" s="812"/>
      <c r="DJ41" s="812"/>
      <c r="DK41" s="630"/>
      <c r="DL41" s="978"/>
      <c r="DM41" s="979"/>
      <c r="DN41" s="979"/>
      <c r="DO41" s="979"/>
      <c r="DP41" s="980"/>
      <c r="DQ41" s="479"/>
      <c r="DR41" s="755"/>
      <c r="DS41" s="418"/>
      <c r="DT41" s="226"/>
    </row>
    <row r="42" spans="1:125" ht="12.75" customHeight="1" x14ac:dyDescent="0.2">
      <c r="A42" s="171"/>
      <c r="B42" s="100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3">
        <v>2975.8079564183663</v>
      </c>
      <c r="CY42" s="572">
        <v>3031.5795132696785</v>
      </c>
      <c r="CZ42" s="572">
        <v>2961.5499039402325</v>
      </c>
      <c r="DA42" s="833">
        <v>2946.7786648731771</v>
      </c>
      <c r="DB42" s="833">
        <v>2754.9537669139936</v>
      </c>
      <c r="DC42" s="833">
        <v>2594.9037669139934</v>
      </c>
      <c r="DD42" s="833">
        <v>2526.8623849897954</v>
      </c>
      <c r="DE42" s="833">
        <v>2457.2435861559761</v>
      </c>
      <c r="DF42" s="833">
        <v>2465.3646707040812</v>
      </c>
      <c r="DG42" s="365">
        <v>2422.1849593338184</v>
      </c>
      <c r="DH42" s="833">
        <v>2415.8710992755096</v>
      </c>
      <c r="DI42" s="833">
        <v>2445.0359024825066</v>
      </c>
      <c r="DJ42" s="833">
        <v>2418.9530890714277</v>
      </c>
      <c r="DK42" s="365">
        <v>2427.1309316370257</v>
      </c>
      <c r="DL42" s="850">
        <v>2427.1309316370257</v>
      </c>
      <c r="DM42" s="365">
        <v>2427.1309316370257</v>
      </c>
      <c r="DN42" s="365">
        <v>2427.1309316370257</v>
      </c>
      <c r="DO42" s="365">
        <v>2427.1309316370257</v>
      </c>
      <c r="DP42" s="572">
        <v>2461.8248091880459</v>
      </c>
      <c r="DQ42" s="292">
        <f t="shared" ref="DQ42:DQ56" si="9">+DP42-DK42</f>
        <v>34.69387755102025</v>
      </c>
      <c r="DR42" s="642">
        <f t="shared" ref="DR42:DR44" si="10">+(DP42/DK42-1)*100</f>
        <v>1.4294192826103558</v>
      </c>
      <c r="DS42" s="418"/>
      <c r="DT42" s="538"/>
      <c r="DU42" s="232"/>
    </row>
    <row r="43" spans="1:125" x14ac:dyDescent="0.2">
      <c r="A43" s="171"/>
      <c r="B43" s="100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3">
        <v>1847.849195335277</v>
      </c>
      <c r="CY43" s="572">
        <v>1890.9388279883383</v>
      </c>
      <c r="CZ43" s="572">
        <v>1898.3369154518953</v>
      </c>
      <c r="DA43" s="833">
        <v>1891.1407638483968</v>
      </c>
      <c r="DB43" s="833">
        <v>1876.6400641399421</v>
      </c>
      <c r="DC43" s="833">
        <v>1876.6400641399421</v>
      </c>
      <c r="DD43" s="833">
        <v>1873.8122390670555</v>
      </c>
      <c r="DE43" s="833">
        <v>1868.2174927113704</v>
      </c>
      <c r="DF43" s="833">
        <v>1863.6031049562685</v>
      </c>
      <c r="DG43" s="365">
        <v>1870.4082332361518</v>
      </c>
      <c r="DH43" s="833">
        <v>1946.5171137026241</v>
      </c>
      <c r="DI43" s="833">
        <v>1971.9428498542275</v>
      </c>
      <c r="DJ43" s="833">
        <v>1969.0947303206999</v>
      </c>
      <c r="DK43" s="365">
        <v>1969.0947303206999</v>
      </c>
      <c r="DL43" s="850">
        <v>1969.0947303206999</v>
      </c>
      <c r="DM43" s="365">
        <v>1969.0947303206999</v>
      </c>
      <c r="DN43" s="365">
        <v>1969.0947303206999</v>
      </c>
      <c r="DO43" s="365">
        <v>1969.0947303206999</v>
      </c>
      <c r="DP43" s="572">
        <v>1995.3337973760933</v>
      </c>
      <c r="DQ43" s="292">
        <f t="shared" si="9"/>
        <v>26.239067055393434</v>
      </c>
      <c r="DR43" s="642">
        <f t="shared" si="10"/>
        <v>1.3325446791033757</v>
      </c>
      <c r="DS43" s="418"/>
      <c r="DT43" s="226"/>
      <c r="DU43" s="232"/>
    </row>
    <row r="44" spans="1:125" ht="12.75" customHeight="1" x14ac:dyDescent="0.2">
      <c r="A44" s="171"/>
      <c r="B44" s="1006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3">
        <v>12676.245480000001</v>
      </c>
      <c r="CY44" s="572">
        <v>12971.840360000002</v>
      </c>
      <c r="CZ44" s="572">
        <v>13022.591240000002</v>
      </c>
      <c r="DA44" s="833">
        <v>12973.225640000002</v>
      </c>
      <c r="DB44" s="833">
        <v>12873.750840000002</v>
      </c>
      <c r="DC44" s="833">
        <v>12873.750840000002</v>
      </c>
      <c r="DD44" s="833">
        <v>12854.351960000002</v>
      </c>
      <c r="DE44" s="833">
        <v>12815.972000000002</v>
      </c>
      <c r="DF44" s="833">
        <v>12784.317300000002</v>
      </c>
      <c r="DG44" s="365">
        <v>12831.000480000002</v>
      </c>
      <c r="DH44" s="833">
        <v>13353.107400000003</v>
      </c>
      <c r="DI44" s="833">
        <v>13527.527950000002</v>
      </c>
      <c r="DJ44" s="833">
        <v>13507.989850000002</v>
      </c>
      <c r="DK44" s="365">
        <v>13507.989850000002</v>
      </c>
      <c r="DL44" s="850">
        <v>13507.989850000002</v>
      </c>
      <c r="DM44" s="365">
        <v>13507.989850000002</v>
      </c>
      <c r="DN44" s="365">
        <v>13507.989850000002</v>
      </c>
      <c r="DO44" s="365">
        <v>13507.989850000002</v>
      </c>
      <c r="DP44" s="572">
        <v>13687.989850000002</v>
      </c>
      <c r="DQ44" s="292">
        <f t="shared" si="9"/>
        <v>180</v>
      </c>
      <c r="DR44" s="642">
        <f t="shared" si="10"/>
        <v>1.3325446791033757</v>
      </c>
      <c r="DS44" s="418"/>
      <c r="DT44" s="226"/>
      <c r="DU44" s="232"/>
    </row>
    <row r="45" spans="1:125" ht="12.75" customHeight="1" x14ac:dyDescent="0.2">
      <c r="A45" s="171"/>
      <c r="B45" s="1006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3">
        <v>0</v>
      </c>
      <c r="CY45" s="572">
        <v>0</v>
      </c>
      <c r="CZ45" s="572">
        <v>0</v>
      </c>
      <c r="DA45" s="833">
        <v>0</v>
      </c>
      <c r="DB45" s="833">
        <v>0</v>
      </c>
      <c r="DC45" s="833">
        <v>0</v>
      </c>
      <c r="DD45" s="833">
        <v>0</v>
      </c>
      <c r="DE45" s="833">
        <v>0</v>
      </c>
      <c r="DF45" s="833">
        <v>0</v>
      </c>
      <c r="DG45" s="365">
        <v>0</v>
      </c>
      <c r="DH45" s="833">
        <v>0</v>
      </c>
      <c r="DI45" s="833">
        <v>0</v>
      </c>
      <c r="DJ45" s="833">
        <v>0</v>
      </c>
      <c r="DK45" s="365">
        <v>0</v>
      </c>
      <c r="DL45" s="850">
        <v>0</v>
      </c>
      <c r="DM45" s="365">
        <v>0</v>
      </c>
      <c r="DN45" s="365">
        <v>0</v>
      </c>
      <c r="DO45" s="365">
        <v>0</v>
      </c>
      <c r="DP45" s="572">
        <v>0</v>
      </c>
      <c r="DQ45" s="292">
        <f t="shared" si="9"/>
        <v>0</v>
      </c>
      <c r="DR45" s="737"/>
      <c r="DS45" s="418"/>
      <c r="DT45" s="226"/>
      <c r="DU45" s="232"/>
    </row>
    <row r="46" spans="1:125" x14ac:dyDescent="0.2">
      <c r="A46" s="171"/>
      <c r="B46" s="100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3">
        <v>1127.9587610830893</v>
      </c>
      <c r="CY46" s="833">
        <v>1140.6406852813402</v>
      </c>
      <c r="CZ46" s="572">
        <v>1063.2129884883373</v>
      </c>
      <c r="DA46" s="833">
        <v>1055.6379010247804</v>
      </c>
      <c r="DB46" s="833">
        <v>878.31370277405165</v>
      </c>
      <c r="DC46" s="833">
        <v>718.26370277405158</v>
      </c>
      <c r="DD46" s="833">
        <v>653.05014592273972</v>
      </c>
      <c r="DE46" s="833">
        <v>589.02609344460564</v>
      </c>
      <c r="DF46" s="833">
        <v>601.7615657478126</v>
      </c>
      <c r="DG46" s="365">
        <v>551.77672609766682</v>
      </c>
      <c r="DH46" s="833">
        <v>469.35398557288545</v>
      </c>
      <c r="DI46" s="833">
        <v>473.09305262827911</v>
      </c>
      <c r="DJ46" s="833">
        <v>449.85835875072803</v>
      </c>
      <c r="DK46" s="365">
        <v>458.03620131632573</v>
      </c>
      <c r="DL46" s="850">
        <v>458.03620131632573</v>
      </c>
      <c r="DM46" s="365">
        <v>458.03620131632573</v>
      </c>
      <c r="DN46" s="365">
        <v>458.03620131632573</v>
      </c>
      <c r="DO46" s="365">
        <v>458.03620131632573</v>
      </c>
      <c r="DP46" s="572">
        <v>466.49101181195255</v>
      </c>
      <c r="DQ46" s="292">
        <f t="shared" si="9"/>
        <v>8.4548104956268162</v>
      </c>
      <c r="DR46" s="642">
        <f t="shared" ref="DR46:DR48" si="11">+(DP46/DK46-1)*100</f>
        <v>1.8458825899195341</v>
      </c>
      <c r="DS46" s="418"/>
      <c r="DT46" s="226"/>
      <c r="DU46" s="232"/>
    </row>
    <row r="47" spans="1:125" ht="13.5" x14ac:dyDescent="0.2">
      <c r="A47" s="171"/>
      <c r="B47" s="1006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3">
        <v>7737.7971010299925</v>
      </c>
      <c r="CY47" s="572">
        <v>7824.7951010299939</v>
      </c>
      <c r="CZ47" s="572">
        <v>7293.6411010299944</v>
      </c>
      <c r="DA47" s="833">
        <v>7241.676001029994</v>
      </c>
      <c r="DB47" s="833">
        <v>6025.2320010299945</v>
      </c>
      <c r="DC47" s="833">
        <v>4927.2890010299943</v>
      </c>
      <c r="DD47" s="833">
        <v>4479.9240010299945</v>
      </c>
      <c r="DE47" s="833">
        <v>4040.7190010299946</v>
      </c>
      <c r="DF47" s="833">
        <v>4128.0843410299949</v>
      </c>
      <c r="DG47" s="365">
        <v>3785.1883410299943</v>
      </c>
      <c r="DH47" s="833">
        <v>3219.7683410299942</v>
      </c>
      <c r="DI47" s="833">
        <v>3245.4183410299947</v>
      </c>
      <c r="DJ47" s="833">
        <v>3086.0283410299944</v>
      </c>
      <c r="DK47" s="365">
        <v>3142.1283410299948</v>
      </c>
      <c r="DL47" s="850">
        <v>3142.1283410299948</v>
      </c>
      <c r="DM47" s="365">
        <v>3142.1283410299948</v>
      </c>
      <c r="DN47" s="365">
        <v>3142.1283410299948</v>
      </c>
      <c r="DO47" s="365">
        <v>3142.1283410299948</v>
      </c>
      <c r="DP47" s="572">
        <v>3200.1283410299948</v>
      </c>
      <c r="DQ47" s="292">
        <f t="shared" si="9"/>
        <v>58</v>
      </c>
      <c r="DR47" s="642">
        <f t="shared" si="11"/>
        <v>1.8458825899195341</v>
      </c>
      <c r="DS47" s="418"/>
      <c r="DT47" s="226"/>
      <c r="DU47" s="232"/>
    </row>
    <row r="48" spans="1:125" ht="12.75" customHeight="1" x14ac:dyDescent="0.2">
      <c r="A48" s="171"/>
      <c r="B48" s="1006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3">
        <v>1742.9501010299996</v>
      </c>
      <c r="CY48" s="572">
        <v>1712.9061010299995</v>
      </c>
      <c r="CZ48" s="572">
        <v>1708.8711010299996</v>
      </c>
      <c r="DA48" s="833">
        <v>1716.9060010299995</v>
      </c>
      <c r="DB48" s="833">
        <v>1723.4570010299994</v>
      </c>
      <c r="DC48" s="833">
        <v>1725.0220010299995</v>
      </c>
      <c r="DD48" s="833">
        <v>1738.1560010299995</v>
      </c>
      <c r="DE48" s="833">
        <v>1365.4510010299996</v>
      </c>
      <c r="DF48" s="833">
        <v>1082.7073410299997</v>
      </c>
      <c r="DG48" s="365">
        <v>1135.2873410299997</v>
      </c>
      <c r="DH48" s="833">
        <v>1078.3673410299996</v>
      </c>
      <c r="DI48" s="833">
        <v>1381.5453410299997</v>
      </c>
      <c r="DJ48" s="833">
        <v>1441.1553410299996</v>
      </c>
      <c r="DK48" s="365">
        <v>1509.3553410299994</v>
      </c>
      <c r="DL48" s="850">
        <v>1509.3553410299994</v>
      </c>
      <c r="DM48" s="365">
        <v>1509.3553410299994</v>
      </c>
      <c r="DN48" s="365">
        <v>1509.3553410299994</v>
      </c>
      <c r="DO48" s="365">
        <v>1509.3553410299994</v>
      </c>
      <c r="DP48" s="572">
        <v>1568.5553410299999</v>
      </c>
      <c r="DQ48" s="292">
        <f t="shared" si="9"/>
        <v>59.2000000000005</v>
      </c>
      <c r="DR48" s="642">
        <f t="shared" si="11"/>
        <v>3.9222042941592372</v>
      </c>
      <c r="DS48" s="418"/>
      <c r="DT48" s="226"/>
      <c r="DU48" s="232"/>
    </row>
    <row r="49" spans="1:127" x14ac:dyDescent="0.2">
      <c r="A49" s="171"/>
      <c r="B49" s="100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3">
        <v>0</v>
      </c>
      <c r="CY49" s="572">
        <v>0</v>
      </c>
      <c r="CZ49" s="572">
        <v>0</v>
      </c>
      <c r="DA49" s="833">
        <v>0</v>
      </c>
      <c r="DB49" s="833">
        <v>0</v>
      </c>
      <c r="DC49" s="833">
        <v>0</v>
      </c>
      <c r="DD49" s="833">
        <v>0</v>
      </c>
      <c r="DE49" s="833">
        <v>0</v>
      </c>
      <c r="DF49" s="833">
        <v>0</v>
      </c>
      <c r="DG49" s="365">
        <v>0</v>
      </c>
      <c r="DH49" s="833">
        <v>0</v>
      </c>
      <c r="DI49" s="833">
        <v>0</v>
      </c>
      <c r="DJ49" s="833">
        <v>0</v>
      </c>
      <c r="DK49" s="365">
        <v>0</v>
      </c>
      <c r="DL49" s="850">
        <v>0</v>
      </c>
      <c r="DM49" s="365">
        <v>0</v>
      </c>
      <c r="DN49" s="365">
        <v>0</v>
      </c>
      <c r="DO49" s="365">
        <v>0</v>
      </c>
      <c r="DP49" s="572">
        <v>0</v>
      </c>
      <c r="DQ49" s="292">
        <f t="shared" si="9"/>
        <v>0</v>
      </c>
      <c r="DR49" s="734"/>
      <c r="DS49" s="418"/>
      <c r="DT49" s="226"/>
    </row>
    <row r="50" spans="1:127" x14ac:dyDescent="0.2">
      <c r="A50" s="171"/>
      <c r="B50" s="100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7">
        <v>0</v>
      </c>
      <c r="CY50" s="573">
        <v>13.669096209912535</v>
      </c>
      <c r="CZ50" s="573">
        <v>17.028104956268219</v>
      </c>
      <c r="DA50" s="807">
        <v>315.01621045626825</v>
      </c>
      <c r="DB50" s="807">
        <v>230.18556851311956</v>
      </c>
      <c r="DC50" s="807">
        <v>167.03699149125362</v>
      </c>
      <c r="DD50" s="807">
        <v>19.314670641399417</v>
      </c>
      <c r="DE50" s="807">
        <v>47.481129737609329</v>
      </c>
      <c r="DF50" s="807">
        <v>26.244897959183675</v>
      </c>
      <c r="DG50" s="802">
        <v>27.973760932944607</v>
      </c>
      <c r="DH50" s="807">
        <v>0</v>
      </c>
      <c r="DI50" s="807">
        <v>25.516034985422742</v>
      </c>
      <c r="DJ50" s="807">
        <v>0.1749271137026239</v>
      </c>
      <c r="DK50" s="802">
        <v>0.1749271137026239</v>
      </c>
      <c r="DL50" s="959">
        <f>+DL51+DL54</f>
        <v>0.13119533527696792</v>
      </c>
      <c r="DM50" s="802">
        <f t="shared" ref="DM50:DP50" si="12">+DM51+DM54</f>
        <v>0.13119533527696792</v>
      </c>
      <c r="DN50" s="802">
        <f t="shared" si="12"/>
        <v>0.13119533527696792</v>
      </c>
      <c r="DO50" s="802">
        <f t="shared" si="12"/>
        <v>0.13119533527696792</v>
      </c>
      <c r="DP50" s="573">
        <f t="shared" si="12"/>
        <v>0.13119533527696792</v>
      </c>
      <c r="DQ50" s="292">
        <f t="shared" si="9"/>
        <v>-4.3731778425655982E-2</v>
      </c>
      <c r="DR50" s="737"/>
      <c r="DS50" s="418"/>
      <c r="DT50" s="226"/>
    </row>
    <row r="51" spans="1:127" x14ac:dyDescent="0.2">
      <c r="A51" s="171"/>
      <c r="B51" s="100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7">
        <v>0</v>
      </c>
      <c r="CY51" s="573">
        <v>0</v>
      </c>
      <c r="CZ51" s="573">
        <v>0</v>
      </c>
      <c r="DA51" s="807">
        <v>48.51137026239067</v>
      </c>
      <c r="DB51" s="807">
        <v>1.4577259475218658</v>
      </c>
      <c r="DC51" s="807">
        <v>24.618075801749271</v>
      </c>
      <c r="DD51" s="807">
        <v>0.18950437317784255</v>
      </c>
      <c r="DE51" s="807">
        <v>24.85131195335277</v>
      </c>
      <c r="DF51" s="807">
        <v>26.244897959183675</v>
      </c>
      <c r="DG51" s="802">
        <v>27.973760932944607</v>
      </c>
      <c r="DH51" s="807">
        <v>0</v>
      </c>
      <c r="DI51" s="807">
        <v>25.516034985422742</v>
      </c>
      <c r="DJ51" s="807">
        <v>0.1749271137026239</v>
      </c>
      <c r="DK51" s="802">
        <f>+DK53+(DK52/6.86)</f>
        <v>0.13119533527696792</v>
      </c>
      <c r="DL51" s="959">
        <f>+DL53+(DL52/6.86)</f>
        <v>0.13119533527696792</v>
      </c>
      <c r="DM51" s="802">
        <f t="shared" ref="DM51:DP51" si="13">+DM53+(DM52/6.86)</f>
        <v>0.13119533527696792</v>
      </c>
      <c r="DN51" s="802">
        <f t="shared" si="13"/>
        <v>0.13119533527696792</v>
      </c>
      <c r="DO51" s="802">
        <f t="shared" si="13"/>
        <v>0.13119533527696792</v>
      </c>
      <c r="DP51" s="573">
        <f t="shared" si="13"/>
        <v>0.13119533527696792</v>
      </c>
      <c r="DQ51" s="292">
        <f t="shared" si="9"/>
        <v>0</v>
      </c>
      <c r="DR51" s="737"/>
      <c r="DS51" s="418"/>
      <c r="DT51" s="538"/>
    </row>
    <row r="52" spans="1:127" ht="12.75" customHeight="1" outlineLevel="1" x14ac:dyDescent="0.2">
      <c r="A52" s="171"/>
      <c r="B52" s="100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7">
        <v>0</v>
      </c>
      <c r="CY52" s="573">
        <v>0</v>
      </c>
      <c r="CZ52" s="573">
        <v>0</v>
      </c>
      <c r="DA52" s="807">
        <v>209.30799999999999</v>
      </c>
      <c r="DB52" s="807">
        <v>10</v>
      </c>
      <c r="DC52" s="807">
        <v>79.7</v>
      </c>
      <c r="DD52" s="807">
        <v>1.3</v>
      </c>
      <c r="DE52" s="807">
        <v>81.3</v>
      </c>
      <c r="DF52" s="807">
        <v>84</v>
      </c>
      <c r="DG52" s="802">
        <v>89</v>
      </c>
      <c r="DH52" s="807">
        <v>0</v>
      </c>
      <c r="DI52" s="807">
        <v>79</v>
      </c>
      <c r="DJ52" s="807">
        <v>1.2</v>
      </c>
      <c r="DK52" s="802">
        <v>0.9</v>
      </c>
      <c r="DL52" s="959">
        <v>0.9</v>
      </c>
      <c r="DM52" s="802">
        <v>0.9</v>
      </c>
      <c r="DN52" s="802">
        <v>0.9</v>
      </c>
      <c r="DO52" s="802">
        <v>0.9</v>
      </c>
      <c r="DP52" s="573">
        <v>0.9</v>
      </c>
      <c r="DQ52" s="292">
        <f t="shared" si="9"/>
        <v>0</v>
      </c>
      <c r="DR52" s="737"/>
      <c r="DS52" s="647"/>
      <c r="DT52" s="538"/>
    </row>
    <row r="53" spans="1:127" ht="12.75" customHeight="1" outlineLevel="1" x14ac:dyDescent="0.2">
      <c r="A53" s="171"/>
      <c r="B53" s="100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7">
        <v>0</v>
      </c>
      <c r="CY53" s="573">
        <v>0</v>
      </c>
      <c r="CZ53" s="573">
        <v>0</v>
      </c>
      <c r="DA53" s="807">
        <v>18</v>
      </c>
      <c r="DB53" s="807">
        <v>0</v>
      </c>
      <c r="DC53" s="807">
        <v>13</v>
      </c>
      <c r="DD53" s="807">
        <v>0</v>
      </c>
      <c r="DE53" s="807">
        <v>13</v>
      </c>
      <c r="DF53" s="807">
        <v>14</v>
      </c>
      <c r="DG53" s="802">
        <v>15</v>
      </c>
      <c r="DH53" s="807">
        <v>0</v>
      </c>
      <c r="DI53" s="807">
        <v>14</v>
      </c>
      <c r="DJ53" s="807">
        <v>0</v>
      </c>
      <c r="DK53" s="802">
        <v>0</v>
      </c>
      <c r="DL53" s="959">
        <v>0</v>
      </c>
      <c r="DM53" s="802">
        <v>0</v>
      </c>
      <c r="DN53" s="802">
        <v>0</v>
      </c>
      <c r="DO53" s="802">
        <v>0</v>
      </c>
      <c r="DP53" s="573">
        <v>0</v>
      </c>
      <c r="DQ53" s="292">
        <f t="shared" si="9"/>
        <v>0</v>
      </c>
      <c r="DR53" s="737"/>
      <c r="DS53" s="418"/>
      <c r="DT53" s="538"/>
    </row>
    <row r="54" spans="1:127" x14ac:dyDescent="0.2">
      <c r="A54" s="171"/>
      <c r="B54" s="100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7">
        <v>0</v>
      </c>
      <c r="CY54" s="573">
        <v>13.669096209912535</v>
      </c>
      <c r="CZ54" s="573">
        <v>17.028104956268219</v>
      </c>
      <c r="DA54" s="807">
        <v>266.50484019387756</v>
      </c>
      <c r="DB54" s="807">
        <v>228.72784256559768</v>
      </c>
      <c r="DC54" s="807">
        <v>142.41891568950436</v>
      </c>
      <c r="DD54" s="807">
        <v>19.125166268221573</v>
      </c>
      <c r="DE54" s="807">
        <v>22.629817784256559</v>
      </c>
      <c r="DF54" s="807">
        <v>0</v>
      </c>
      <c r="DG54" s="802">
        <v>0</v>
      </c>
      <c r="DH54" s="807">
        <v>0</v>
      </c>
      <c r="DI54" s="807">
        <v>0</v>
      </c>
      <c r="DJ54" s="807">
        <v>0</v>
      </c>
      <c r="DK54" s="802">
        <v>0</v>
      </c>
      <c r="DL54" s="959">
        <f>+DL55+DL56</f>
        <v>0</v>
      </c>
      <c r="DM54" s="802">
        <f t="shared" ref="DM54:DP54" si="14">+DM55+DM56</f>
        <v>0</v>
      </c>
      <c r="DN54" s="802">
        <f t="shared" si="14"/>
        <v>0</v>
      </c>
      <c r="DO54" s="802">
        <f t="shared" si="14"/>
        <v>0</v>
      </c>
      <c r="DP54" s="573">
        <f t="shared" si="14"/>
        <v>0</v>
      </c>
      <c r="DQ54" s="292">
        <f t="shared" si="9"/>
        <v>0</v>
      </c>
      <c r="DR54" s="737"/>
      <c r="DS54" s="418"/>
      <c r="DT54" s="226"/>
    </row>
    <row r="55" spans="1:127" ht="12.75" customHeight="1" outlineLevel="1" x14ac:dyDescent="0.2">
      <c r="A55" s="171"/>
      <c r="B55" s="100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7">
        <v>0</v>
      </c>
      <c r="CY55" s="573">
        <v>93.77</v>
      </c>
      <c r="CZ55" s="573">
        <v>116.8128</v>
      </c>
      <c r="DA55" s="807">
        <v>1828.22320373</v>
      </c>
      <c r="DB55" s="807">
        <v>1569.0730000000001</v>
      </c>
      <c r="DC55" s="807">
        <v>976.99376162999999</v>
      </c>
      <c r="DD55" s="807">
        <v>131.1986406</v>
      </c>
      <c r="DE55" s="807">
        <v>155.24055000000001</v>
      </c>
      <c r="DF55" s="807">
        <v>0</v>
      </c>
      <c r="DG55" s="802">
        <v>0</v>
      </c>
      <c r="DH55" s="807">
        <v>0</v>
      </c>
      <c r="DI55" s="807">
        <v>0</v>
      </c>
      <c r="DJ55" s="807">
        <v>0</v>
      </c>
      <c r="DK55" s="802">
        <v>0</v>
      </c>
      <c r="DL55" s="959">
        <v>0</v>
      </c>
      <c r="DM55" s="802">
        <v>0</v>
      </c>
      <c r="DN55" s="802">
        <v>0</v>
      </c>
      <c r="DO55" s="802">
        <v>0</v>
      </c>
      <c r="DP55" s="573">
        <v>0</v>
      </c>
      <c r="DQ55" s="292">
        <f t="shared" si="9"/>
        <v>0</v>
      </c>
      <c r="DR55" s="737"/>
      <c r="DS55" s="418"/>
      <c r="DT55" s="226"/>
    </row>
    <row r="56" spans="1:127" ht="12.75" customHeight="1" outlineLevel="1" thickBot="1" x14ac:dyDescent="0.25">
      <c r="A56" s="171"/>
      <c r="B56" s="1006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5">
        <v>0</v>
      </c>
      <c r="DH56" s="670">
        <v>0</v>
      </c>
      <c r="DI56" s="670">
        <v>0</v>
      </c>
      <c r="DJ56" s="670">
        <v>0</v>
      </c>
      <c r="DK56" s="911">
        <v>0</v>
      </c>
      <c r="DL56" s="960">
        <v>0</v>
      </c>
      <c r="DM56" s="911">
        <v>0</v>
      </c>
      <c r="DN56" s="911">
        <v>0</v>
      </c>
      <c r="DO56" s="911">
        <v>0</v>
      </c>
      <c r="DP56" s="961">
        <v>0</v>
      </c>
      <c r="DQ56" s="890">
        <f t="shared" si="9"/>
        <v>0</v>
      </c>
      <c r="DR56" s="891"/>
      <c r="DS56" s="418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80"/>
      <c r="CY57" s="780"/>
      <c r="CZ57" s="780"/>
      <c r="DA57" s="780"/>
      <c r="DB57" s="780"/>
      <c r="DC57" s="780"/>
      <c r="DD57" s="780"/>
      <c r="DE57" s="780"/>
      <c r="DF57" s="780"/>
      <c r="DG57" s="140"/>
      <c r="DH57" s="780"/>
      <c r="DI57" s="896"/>
      <c r="DJ57" s="780"/>
      <c r="DK57" s="140"/>
      <c r="DL57" s="301"/>
      <c r="DM57" s="140"/>
      <c r="DN57" s="140"/>
      <c r="DO57" s="140"/>
      <c r="DP57" s="579"/>
      <c r="DQ57" s="479"/>
      <c r="DR57" s="755"/>
      <c r="DS57" s="418"/>
      <c r="DT57" s="715"/>
      <c r="DU57" s="169"/>
    </row>
    <row r="58" spans="1:127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3">
        <v>23569.203183195328</v>
      </c>
      <c r="CY58" s="572">
        <v>23649.14778381924</v>
      </c>
      <c r="CZ58" s="572">
        <v>23780.961436137026</v>
      </c>
      <c r="DA58" s="833">
        <v>23608.761028144316</v>
      </c>
      <c r="DB58" s="833">
        <v>23783.331357999996</v>
      </c>
      <c r="DC58" s="833">
        <v>24205.193352956263</v>
      </c>
      <c r="DD58" s="833">
        <v>24261.327732421287</v>
      </c>
      <c r="DE58" s="833">
        <v>24464.471136737615</v>
      </c>
      <c r="DF58" s="833">
        <v>24928.24728778717</v>
      </c>
      <c r="DG58" s="365">
        <v>25257.080904693878</v>
      </c>
      <c r="DH58" s="833">
        <v>25400.163320800286</v>
      </c>
      <c r="DI58" s="833">
        <v>25945.064855010201</v>
      </c>
      <c r="DJ58" s="833">
        <v>25974.018639687016</v>
      </c>
      <c r="DK58" s="365">
        <v>26091.057259191388</v>
      </c>
      <c r="DL58" s="850">
        <v>25962.673307997509</v>
      </c>
      <c r="DM58" s="365">
        <v>25904.154240033949</v>
      </c>
      <c r="DN58" s="365">
        <v>25868.138081189925</v>
      </c>
      <c r="DO58" s="365">
        <v>25858.714418837157</v>
      </c>
      <c r="DP58" s="572">
        <v>25788.490168646207</v>
      </c>
      <c r="DQ58" s="292">
        <f t="shared" ref="DQ58:DQ61" si="15">+DP58-DK58</f>
        <v>-302.56709054518069</v>
      </c>
      <c r="DR58" s="642">
        <f t="shared" ref="DR58:DR63" si="16">+(DP58/DK58-1)*100</f>
        <v>-1.1596582213570183</v>
      </c>
      <c r="DS58" s="624"/>
      <c r="DT58" s="714"/>
      <c r="DU58" s="169"/>
    </row>
    <row r="59" spans="1:127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3">
        <v>84.539919213133231</v>
      </c>
      <c r="CY59" s="566">
        <v>84.625064619968569</v>
      </c>
      <c r="CZ59" s="566">
        <v>84.639546974584817</v>
      </c>
      <c r="DA59" s="803">
        <v>84.701551026727145</v>
      </c>
      <c r="DB59" s="803">
        <v>84.819822455746248</v>
      </c>
      <c r="DC59" s="803">
        <v>85.170751552751284</v>
      </c>
      <c r="DD59" s="803">
        <v>85.17739987215495</v>
      </c>
      <c r="DE59" s="803">
        <v>85.467267147503463</v>
      </c>
      <c r="DF59" s="803">
        <v>85.598937343902278</v>
      </c>
      <c r="DG59" s="596">
        <v>85.837711438096832</v>
      </c>
      <c r="DH59" s="803">
        <v>86.029147202262308</v>
      </c>
      <c r="DI59" s="807">
        <v>86.573238061891615</v>
      </c>
      <c r="DJ59" s="803">
        <v>86.571539717690854</v>
      </c>
      <c r="DK59" s="596">
        <v>86.571415899483824</v>
      </c>
      <c r="DL59" s="962">
        <v>86.549365682820039</v>
      </c>
      <c r="DM59" s="596">
        <v>86.52084900413783</v>
      </c>
      <c r="DN59" s="596">
        <v>86.527802079820248</v>
      </c>
      <c r="DO59" s="596">
        <v>86.528791713746969</v>
      </c>
      <c r="DP59" s="566">
        <v>86.502356215985969</v>
      </c>
      <c r="DQ59" s="857">
        <f t="shared" si="15"/>
        <v>-6.9059683497854962E-2</v>
      </c>
      <c r="DR59" s="642"/>
      <c r="DS59" s="878"/>
      <c r="DT59" s="538"/>
      <c r="DU59" s="169"/>
    </row>
    <row r="60" spans="1:127" ht="12.75" customHeight="1" x14ac:dyDescent="0.2">
      <c r="A60" s="171"/>
      <c r="B60" s="1005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3">
        <v>22349.285401483961</v>
      </c>
      <c r="CY60" s="572">
        <v>22432.010429040816</v>
      </c>
      <c r="CZ60" s="572">
        <v>22557.717015507289</v>
      </c>
      <c r="DA60" s="833">
        <v>22384.640344846939</v>
      </c>
      <c r="DB60" s="833">
        <v>22550.78904934548</v>
      </c>
      <c r="DC60" s="833">
        <v>22985.700377290079</v>
      </c>
      <c r="DD60" s="833">
        <v>23050.436346482507</v>
      </c>
      <c r="DE60" s="833">
        <v>23326.165168240528</v>
      </c>
      <c r="DF60" s="833">
        <v>23830.815193080172</v>
      </c>
      <c r="DG60" s="365">
        <v>24137.683645588921</v>
      </c>
      <c r="DH60" s="833">
        <v>24301.168202132649</v>
      </c>
      <c r="DI60" s="833">
        <v>24803.302952814865</v>
      </c>
      <c r="DJ60" s="833">
        <v>24824.521457911505</v>
      </c>
      <c r="DK60" s="365">
        <v>24932.956308576231</v>
      </c>
      <c r="DL60" s="850">
        <v>24802.32782254853</v>
      </c>
      <c r="DM60" s="365">
        <v>24742.357320719082</v>
      </c>
      <c r="DN60" s="365">
        <v>24704.813343169517</v>
      </c>
      <c r="DO60" s="365">
        <v>24693.874835872142</v>
      </c>
      <c r="DP60" s="572">
        <v>24623.650463768656</v>
      </c>
      <c r="DQ60" s="292">
        <f t="shared" si="15"/>
        <v>-309.30584480757534</v>
      </c>
      <c r="DR60" s="642">
        <f t="shared" si="16"/>
        <v>-1.2405502218811648</v>
      </c>
      <c r="DS60" s="624"/>
      <c r="DT60" s="713"/>
      <c r="DU60" s="716"/>
    </row>
    <row r="61" spans="1:127" ht="12.75" customHeight="1" x14ac:dyDescent="0.2">
      <c r="A61" s="171"/>
      <c r="B61" s="1005"/>
      <c r="C61" s="15"/>
      <c r="D61" s="389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3">
        <v>84.246237237447744</v>
      </c>
      <c r="CY61" s="566">
        <v>84.324992903655186</v>
      </c>
      <c r="CZ61" s="566">
        <v>84.322117424504555</v>
      </c>
      <c r="DA61" s="803">
        <v>83.914419112342216</v>
      </c>
      <c r="DB61" s="803">
        <v>84.442609293787214</v>
      </c>
      <c r="DC61" s="803">
        <v>84.861503231262461</v>
      </c>
      <c r="DD61" s="803">
        <v>84.959067708835448</v>
      </c>
      <c r="DE61" s="803">
        <v>85.190061906079634</v>
      </c>
      <c r="DF61" s="803">
        <v>85.58804106315074</v>
      </c>
      <c r="DG61" s="596">
        <v>85.721536021914744</v>
      </c>
      <c r="DH61" s="803">
        <v>85.82942774681824</v>
      </c>
      <c r="DI61" s="803">
        <v>86.237300882036664</v>
      </c>
      <c r="DJ61" s="803">
        <v>86.227534873994443</v>
      </c>
      <c r="DK61" s="596">
        <v>86.302059865943932</v>
      </c>
      <c r="DL61" s="962">
        <v>86.259788527444286</v>
      </c>
      <c r="DM61" s="596">
        <v>86.243957058766043</v>
      </c>
      <c r="DN61" s="596">
        <v>86.220985369252347</v>
      </c>
      <c r="DO61" s="596">
        <v>86.223499677690967</v>
      </c>
      <c r="DP61" s="566">
        <v>86.175025086925672</v>
      </c>
      <c r="DQ61" s="857">
        <f t="shared" si="15"/>
        <v>-0.12703477901825977</v>
      </c>
      <c r="DR61" s="642"/>
      <c r="DS61" s="624"/>
      <c r="DT61" s="714"/>
      <c r="DU61" s="716"/>
    </row>
    <row r="62" spans="1:127" ht="3" customHeight="1" x14ac:dyDescent="0.2">
      <c r="A62" s="171"/>
      <c r="B62" s="1005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3"/>
      <c r="CY62" s="566"/>
      <c r="CZ62" s="566"/>
      <c r="DA62" s="803"/>
      <c r="DB62" s="803"/>
      <c r="DC62" s="803"/>
      <c r="DD62" s="803"/>
      <c r="DE62" s="803"/>
      <c r="DF62" s="803"/>
      <c r="DG62" s="596"/>
      <c r="DH62" s="803"/>
      <c r="DI62" s="803"/>
      <c r="DJ62" s="803"/>
      <c r="DK62" s="596"/>
      <c r="DL62" s="962"/>
      <c r="DM62" s="596"/>
      <c r="DN62" s="596"/>
      <c r="DO62" s="596"/>
      <c r="DP62" s="566"/>
      <c r="DQ62" s="292"/>
      <c r="DR62" s="642"/>
      <c r="DS62" s="624"/>
      <c r="DT62" s="715"/>
      <c r="DU62" s="716"/>
    </row>
    <row r="63" spans="1:127" x14ac:dyDescent="0.2">
      <c r="A63" s="171"/>
      <c r="B63" s="1005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3">
        <v>4845.8082576851302</v>
      </c>
      <c r="CY63" s="572">
        <v>4780.792057086006</v>
      </c>
      <c r="CZ63" s="572">
        <v>4824.7843465160349</v>
      </c>
      <c r="DA63" s="833">
        <v>4459.4743860379012</v>
      </c>
      <c r="DB63" s="833">
        <v>4559.7624013396508</v>
      </c>
      <c r="DC63" s="833">
        <v>4690.7854538862975</v>
      </c>
      <c r="DD63" s="833">
        <v>4624.5934897842553</v>
      </c>
      <c r="DE63" s="833">
        <v>4708.8425544620995</v>
      </c>
      <c r="DF63" s="833">
        <v>4828.0891345378996</v>
      </c>
      <c r="DG63" s="365">
        <v>4966.2159447521872</v>
      </c>
      <c r="DH63" s="833">
        <v>4941.9263369344017</v>
      </c>
      <c r="DI63" s="833">
        <v>4839.8712851457722</v>
      </c>
      <c r="DJ63" s="833">
        <v>4894.7909469043898</v>
      </c>
      <c r="DK63" s="365">
        <v>5027.6805064291702</v>
      </c>
      <c r="DL63" s="850">
        <v>4944.6917648723202</v>
      </c>
      <c r="DM63" s="365">
        <v>4900.8090269787335</v>
      </c>
      <c r="DN63" s="365">
        <v>4908.6644524262538</v>
      </c>
      <c r="DO63" s="365">
        <v>4900.2402106653226</v>
      </c>
      <c r="DP63" s="572">
        <v>4855.0948658737771</v>
      </c>
      <c r="DQ63" s="549">
        <f>+DP63-DK63</f>
        <v>-172.58564055539318</v>
      </c>
      <c r="DR63" s="642">
        <f t="shared" si="16"/>
        <v>-3.4327089864739535</v>
      </c>
      <c r="DS63" s="624"/>
      <c r="DT63" s="715"/>
      <c r="DU63" s="716"/>
    </row>
    <row r="64" spans="1:127" x14ac:dyDescent="0.2">
      <c r="A64" s="171"/>
      <c r="B64" s="1005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3">
        <v>76.860834565280868</v>
      </c>
      <c r="CY64" s="566">
        <v>76.944399893288832</v>
      </c>
      <c r="CZ64" s="566">
        <v>77.75806920747813</v>
      </c>
      <c r="DA64" s="803">
        <v>76.748391600906402</v>
      </c>
      <c r="DB64" s="803">
        <v>76.482422006454982</v>
      </c>
      <c r="DC64" s="803">
        <v>77.637245057117326</v>
      </c>
      <c r="DD64" s="803">
        <v>77.27737863260198</v>
      </c>
      <c r="DE64" s="803">
        <v>77.813884902580867</v>
      </c>
      <c r="DF64" s="803">
        <v>78.055056010092699</v>
      </c>
      <c r="DG64" s="596">
        <v>77.965774072428317</v>
      </c>
      <c r="DH64" s="803">
        <v>77.767601600300353</v>
      </c>
      <c r="DI64" s="803">
        <v>78.531444892642824</v>
      </c>
      <c r="DJ64" s="803">
        <v>78.693178570746582</v>
      </c>
      <c r="DK64" s="596">
        <v>78.887938579732904</v>
      </c>
      <c r="DL64" s="962">
        <v>78.801685422495524</v>
      </c>
      <c r="DM64" s="596">
        <v>78.595530214301363</v>
      </c>
      <c r="DN64" s="596">
        <v>78.661184415269986</v>
      </c>
      <c r="DO64" s="596">
        <v>78.615579713378978</v>
      </c>
      <c r="DP64" s="566">
        <v>78.485705157962371</v>
      </c>
      <c r="DQ64" s="895">
        <f>+DP64-DK64</f>
        <v>-0.40223342177053212</v>
      </c>
      <c r="DR64" s="642"/>
      <c r="DS64" s="624"/>
      <c r="DT64" s="715"/>
      <c r="DU64" s="715"/>
      <c r="DV64" s="715"/>
      <c r="DW64" s="715"/>
    </row>
    <row r="65" spans="1:125" ht="3" customHeight="1" x14ac:dyDescent="0.2">
      <c r="A65" s="171"/>
      <c r="B65" s="1005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10"/>
      <c r="CY65" s="719"/>
      <c r="CZ65" s="719"/>
      <c r="DA65" s="810"/>
      <c r="DB65" s="810"/>
      <c r="DC65" s="810"/>
      <c r="DD65" s="810"/>
      <c r="DE65" s="810"/>
      <c r="DF65" s="810"/>
      <c r="DG65" s="644"/>
      <c r="DH65" s="810"/>
      <c r="DI65" s="803"/>
      <c r="DJ65" s="803"/>
      <c r="DK65" s="596"/>
      <c r="DL65" s="962"/>
      <c r="DM65" s="596"/>
      <c r="DN65" s="596"/>
      <c r="DO65" s="596"/>
      <c r="DP65" s="566"/>
      <c r="DQ65" s="549"/>
      <c r="DR65" s="642"/>
      <c r="DS65" s="624"/>
      <c r="DT65" s="715"/>
      <c r="DU65" s="716"/>
    </row>
    <row r="66" spans="1:125" x14ac:dyDescent="0.2">
      <c r="A66" s="171"/>
      <c r="B66" s="1005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3">
        <v>7296.4542281909626</v>
      </c>
      <c r="CY66" s="572">
        <v>7309.3470004227411</v>
      </c>
      <c r="CZ66" s="572">
        <v>7271.5741292871726</v>
      </c>
      <c r="DA66" s="833">
        <v>7218.0769448804658</v>
      </c>
      <c r="DB66" s="833">
        <v>7241.671286406704</v>
      </c>
      <c r="DC66" s="833">
        <v>7236.8411421370247</v>
      </c>
      <c r="DD66" s="833">
        <v>7160.2092925262396</v>
      </c>
      <c r="DE66" s="833">
        <v>7264.6168555583108</v>
      </c>
      <c r="DF66" s="833">
        <v>7475.7754589723027</v>
      </c>
      <c r="DG66" s="365">
        <v>7528.8930729868816</v>
      </c>
      <c r="DH66" s="833">
        <v>7673.2879346413984</v>
      </c>
      <c r="DI66" s="833">
        <v>8165.6899793746334</v>
      </c>
      <c r="DJ66" s="833">
        <v>8145.7843467319608</v>
      </c>
      <c r="DK66" s="365">
        <v>8101.7239112698662</v>
      </c>
      <c r="DL66" s="850">
        <v>8042.3525323325457</v>
      </c>
      <c r="DM66" s="365">
        <v>8014.9535045526645</v>
      </c>
      <c r="DN66" s="365">
        <v>7965.3498771823997</v>
      </c>
      <c r="DO66" s="365">
        <v>7950.9516549856071</v>
      </c>
      <c r="DP66" s="572">
        <v>7892.99383338794</v>
      </c>
      <c r="DQ66" s="549">
        <f>+DP66-DK66</f>
        <v>-208.73007788192626</v>
      </c>
      <c r="DR66" s="642">
        <f t="shared" ref="DR66" si="17">+(DP66/DK66-1)*100</f>
        <v>-2.5763662174611124</v>
      </c>
      <c r="DS66" s="624"/>
      <c r="DT66" s="715"/>
      <c r="DU66" s="716"/>
    </row>
    <row r="67" spans="1:125" x14ac:dyDescent="0.2">
      <c r="A67" s="171"/>
      <c r="B67" s="1005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3">
        <v>76.646573128692381</v>
      </c>
      <c r="CY67" s="566">
        <v>76.555446056144049</v>
      </c>
      <c r="CZ67" s="566">
        <v>76.493012671693606</v>
      </c>
      <c r="DA67" s="803">
        <v>76.320363612789137</v>
      </c>
      <c r="DB67" s="803">
        <v>76.419461742259216</v>
      </c>
      <c r="DC67" s="803">
        <v>76.420625580934114</v>
      </c>
      <c r="DD67" s="803">
        <v>76.312577308738028</v>
      </c>
      <c r="DE67" s="803">
        <v>76.763835141110576</v>
      </c>
      <c r="DF67" s="803">
        <v>77.458722617130874</v>
      </c>
      <c r="DG67" s="596">
        <v>77.790553548498067</v>
      </c>
      <c r="DH67" s="803">
        <v>78.321747209970098</v>
      </c>
      <c r="DI67" s="803">
        <v>79.561718802208262</v>
      </c>
      <c r="DJ67" s="803">
        <v>79.507182398309652</v>
      </c>
      <c r="DK67" s="596">
        <v>79.493796650713477</v>
      </c>
      <c r="DL67" s="962">
        <v>79.327715563053673</v>
      </c>
      <c r="DM67" s="596">
        <v>79.26948106571075</v>
      </c>
      <c r="DN67" s="596">
        <v>79.119199968061153</v>
      </c>
      <c r="DO67" s="596">
        <v>79.111745828935369</v>
      </c>
      <c r="DP67" s="566">
        <v>79.030400054787833</v>
      </c>
      <c r="DQ67" s="895">
        <f>+DP67-DK67</f>
        <v>-0.46339659592564431</v>
      </c>
      <c r="DR67" s="642"/>
      <c r="DS67" s="624"/>
      <c r="DT67" s="715"/>
      <c r="DU67" s="716"/>
    </row>
    <row r="68" spans="1:125" ht="3.75" customHeight="1" x14ac:dyDescent="0.2">
      <c r="A68" s="171"/>
      <c r="B68" s="1005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2"/>
      <c r="CY68" s="581"/>
      <c r="CZ68" s="581"/>
      <c r="DA68" s="822"/>
      <c r="DB68" s="822"/>
      <c r="DC68" s="822"/>
      <c r="DD68" s="822"/>
      <c r="DE68" s="822"/>
      <c r="DF68" s="822"/>
      <c r="DG68" s="646"/>
      <c r="DH68" s="822"/>
      <c r="DI68" s="803"/>
      <c r="DJ68" s="803"/>
      <c r="DK68" s="596"/>
      <c r="DL68" s="962"/>
      <c r="DM68" s="596"/>
      <c r="DN68" s="596"/>
      <c r="DO68" s="596"/>
      <c r="DP68" s="566"/>
      <c r="DQ68" s="549"/>
      <c r="DR68" s="642"/>
      <c r="DS68" s="624"/>
      <c r="DT68" s="715"/>
      <c r="DU68" s="716"/>
    </row>
    <row r="69" spans="1:125" x14ac:dyDescent="0.2">
      <c r="A69" s="171"/>
      <c r="B69" s="1005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3">
        <v>9370.7179520714253</v>
      </c>
      <c r="CY69" s="572">
        <v>9501.1320473294472</v>
      </c>
      <c r="CZ69" s="572">
        <v>9601.4832265903806</v>
      </c>
      <c r="DA69" s="833">
        <v>9714.9050087857158</v>
      </c>
      <c r="DB69" s="833">
        <v>9879.3987262055398</v>
      </c>
      <c r="DC69" s="833">
        <v>10186.698733927113</v>
      </c>
      <c r="DD69" s="833">
        <v>10399.379241587463</v>
      </c>
      <c r="DE69" s="833">
        <v>10490.81881032799</v>
      </c>
      <c r="DF69" s="833">
        <v>10688.92643548542</v>
      </c>
      <c r="DG69" s="365">
        <v>10825.876677151602</v>
      </c>
      <c r="DH69" s="833">
        <v>10864.138270371721</v>
      </c>
      <c r="DI69" s="833">
        <v>10956.988677946065</v>
      </c>
      <c r="DJ69" s="833">
        <v>10950.050910058304</v>
      </c>
      <c r="DK69" s="365">
        <v>10976.865365001451</v>
      </c>
      <c r="DL69" s="850">
        <v>10982.187527129734</v>
      </c>
      <c r="DM69" s="365">
        <v>10998.843602472298</v>
      </c>
      <c r="DN69" s="365">
        <v>11000.282144781333</v>
      </c>
      <c r="DO69" s="365">
        <v>11007.817832854224</v>
      </c>
      <c r="DP69" s="572">
        <v>11041.7866962274</v>
      </c>
      <c r="DQ69" s="549">
        <f>+DP69-DK69</f>
        <v>64.921331225948961</v>
      </c>
      <c r="DR69" s="642">
        <f t="shared" ref="DR69" si="18">+(DP69/DK69-1)*100</f>
        <v>0.59143780184225392</v>
      </c>
      <c r="DS69" s="624"/>
      <c r="DT69" s="715"/>
      <c r="DU69" s="716"/>
    </row>
    <row r="70" spans="1:125" x14ac:dyDescent="0.2">
      <c r="A70" s="171"/>
      <c r="B70" s="1005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3">
        <v>94.202477025123528</v>
      </c>
      <c r="CY70" s="566">
        <v>94.221490319221473</v>
      </c>
      <c r="CZ70" s="566">
        <v>93.995575509723608</v>
      </c>
      <c r="DA70" s="803">
        <v>94.241632376564098</v>
      </c>
      <c r="DB70" s="803">
        <v>94.41610527094727</v>
      </c>
      <c r="DC70" s="803">
        <v>94.63153942037043</v>
      </c>
      <c r="DD70" s="803">
        <v>94.782330870691851</v>
      </c>
      <c r="DE70" s="803">
        <v>94.797838218250803</v>
      </c>
      <c r="DF70" s="803">
        <v>94.943284740854381</v>
      </c>
      <c r="DG70" s="596">
        <v>95.084514642433575</v>
      </c>
      <c r="DH70" s="803">
        <v>95.099787166941738</v>
      </c>
      <c r="DI70" s="803">
        <v>95.140276281143926</v>
      </c>
      <c r="DJ70" s="803">
        <v>95.136713584817556</v>
      </c>
      <c r="DK70" s="596">
        <v>95.157142729164718</v>
      </c>
      <c r="DL70" s="962">
        <v>95.163091467999848</v>
      </c>
      <c r="DM70" s="596">
        <v>95.170979347623287</v>
      </c>
      <c r="DN70" s="596">
        <v>95.174423481659858</v>
      </c>
      <c r="DO70" s="596">
        <v>95.178670667988513</v>
      </c>
      <c r="DP70" s="566">
        <v>95.090891180155808</v>
      </c>
      <c r="DQ70" s="895">
        <f>+DP70-DK70</f>
        <v>-6.6251549008910615E-2</v>
      </c>
      <c r="DR70" s="642"/>
      <c r="DS70" s="878"/>
      <c r="DT70" s="715"/>
      <c r="DU70" s="716"/>
    </row>
    <row r="71" spans="1:125" ht="3" customHeight="1" x14ac:dyDescent="0.2">
      <c r="A71" s="171"/>
      <c r="B71" s="1005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3"/>
      <c r="CY71" s="572"/>
      <c r="CZ71" s="572"/>
      <c r="DA71" s="833"/>
      <c r="DB71" s="833"/>
      <c r="DC71" s="833"/>
      <c r="DD71" s="833"/>
      <c r="DE71" s="833"/>
      <c r="DF71" s="833"/>
      <c r="DG71" s="365"/>
      <c r="DH71" s="833"/>
      <c r="DI71" s="803">
        <v>79.564326519194921</v>
      </c>
      <c r="DJ71" s="803"/>
      <c r="DK71" s="596"/>
      <c r="DL71" s="962"/>
      <c r="DM71" s="596"/>
      <c r="DN71" s="596"/>
      <c r="DO71" s="596"/>
      <c r="DP71" s="566"/>
      <c r="DQ71" s="549"/>
      <c r="DR71" s="642"/>
      <c r="DS71" s="624"/>
      <c r="DT71" s="715"/>
      <c r="DU71" s="716"/>
    </row>
    <row r="72" spans="1:125" x14ac:dyDescent="0.2">
      <c r="A72" s="171"/>
      <c r="B72" s="1005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3">
        <v>836.30496353644298</v>
      </c>
      <c r="CY72" s="572">
        <v>840.73932420262383</v>
      </c>
      <c r="CZ72" s="572">
        <v>859.87531311370253</v>
      </c>
      <c r="DA72" s="833">
        <v>992.18400514285713</v>
      </c>
      <c r="DB72" s="833">
        <v>869.95663539358566</v>
      </c>
      <c r="DC72" s="833">
        <v>871.37504733965022</v>
      </c>
      <c r="DD72" s="833">
        <v>866.25432258454782</v>
      </c>
      <c r="DE72" s="833">
        <v>861.88694789212821</v>
      </c>
      <c r="DF72" s="833">
        <v>838.02416408454803</v>
      </c>
      <c r="DG72" s="365">
        <v>816.69795069825068</v>
      </c>
      <c r="DH72" s="833">
        <v>821.81566018513126</v>
      </c>
      <c r="DI72" s="833">
        <v>840.75301034839651</v>
      </c>
      <c r="DJ72" s="833">
        <v>833.89525421684937</v>
      </c>
      <c r="DK72" s="365">
        <v>826.68652587574161</v>
      </c>
      <c r="DL72" s="850">
        <v>833.09599821393408</v>
      </c>
      <c r="DM72" s="365">
        <v>827.75118671539144</v>
      </c>
      <c r="DN72" s="365">
        <v>830.51686877953159</v>
      </c>
      <c r="DO72" s="365">
        <v>834.8651373669951</v>
      </c>
      <c r="DP72" s="572">
        <v>833.77506827953141</v>
      </c>
      <c r="DQ72" s="549">
        <f>+DP72-DK72</f>
        <v>7.0885424037898019</v>
      </c>
      <c r="DR72" s="642">
        <f t="shared" ref="DR72" si="19">+(DP72/DK72-1)*100</f>
        <v>0.85746436913081148</v>
      </c>
      <c r="DS72" s="878"/>
      <c r="DT72" s="715"/>
      <c r="DU72" s="716"/>
    </row>
    <row r="73" spans="1:125" ht="12.75" customHeight="1" x14ac:dyDescent="0.2">
      <c r="A73" s="171"/>
      <c r="B73" s="1005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3">
        <v>81.785091568142548</v>
      </c>
      <c r="CY73" s="566">
        <v>82.002591286295186</v>
      </c>
      <c r="CZ73" s="566">
        <v>79.345218076674044</v>
      </c>
      <c r="DA73" s="803">
        <v>70.250922481918593</v>
      </c>
      <c r="DB73" s="803">
        <v>79.689977572326015</v>
      </c>
      <c r="DC73" s="803">
        <v>79.637943665419016</v>
      </c>
      <c r="DD73" s="803">
        <v>79.509780260590333</v>
      </c>
      <c r="DE73" s="803">
        <v>79.566499182299793</v>
      </c>
      <c r="DF73" s="803">
        <v>82.181660964433149</v>
      </c>
      <c r="DG73" s="596">
        <v>81.883955420009798</v>
      </c>
      <c r="DH73" s="803">
        <v>81.856613310880917</v>
      </c>
      <c r="DI73" s="803">
        <v>79.40566810633328</v>
      </c>
      <c r="DJ73" s="803">
        <v>79.111150177633633</v>
      </c>
      <c r="DK73" s="596">
        <v>80.536209947898485</v>
      </c>
      <c r="DL73" s="962">
        <v>80.0785717757405</v>
      </c>
      <c r="DM73" s="596">
        <v>80.441075778112619</v>
      </c>
      <c r="DN73" s="596">
        <v>80.425060084785443</v>
      </c>
      <c r="DO73" s="596">
        <v>80.532706819838708</v>
      </c>
      <c r="DP73" s="566">
        <v>80.511348199088474</v>
      </c>
      <c r="DQ73" s="895">
        <f>+DP73-DK73</f>
        <v>-2.4861748810010909E-2</v>
      </c>
      <c r="DR73" s="642"/>
      <c r="DS73" s="879"/>
      <c r="DT73" s="715"/>
      <c r="DU73" s="716"/>
    </row>
    <row r="74" spans="1:125" s="378" customFormat="1" ht="4.5" customHeight="1" x14ac:dyDescent="0.2">
      <c r="A74" s="171"/>
      <c r="B74" s="1005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1"/>
      <c r="CY74" s="720"/>
      <c r="CZ74" s="720"/>
      <c r="DA74" s="811"/>
      <c r="DB74" s="811"/>
      <c r="DC74" s="811"/>
      <c r="DD74" s="811"/>
      <c r="DE74" s="811"/>
      <c r="DF74" s="811"/>
      <c r="DG74" s="632"/>
      <c r="DH74" s="811"/>
      <c r="DI74" s="803"/>
      <c r="DJ74" s="803"/>
      <c r="DK74" s="596"/>
      <c r="DL74" s="962"/>
      <c r="DM74" s="596"/>
      <c r="DN74" s="596"/>
      <c r="DO74" s="596"/>
      <c r="DP74" s="566"/>
      <c r="DQ74" s="549"/>
      <c r="DR74" s="642"/>
      <c r="DS74" s="418"/>
      <c r="DT74" s="715"/>
      <c r="DU74" s="716"/>
    </row>
    <row r="75" spans="1:125" ht="12.75" customHeight="1" x14ac:dyDescent="0.2">
      <c r="A75" s="171"/>
      <c r="B75" s="1005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3">
        <v>4804.4625518865887</v>
      </c>
      <c r="CY75" s="572">
        <v>4820.4031601266197</v>
      </c>
      <c r="CZ75" s="572">
        <v>4557.6937494238655</v>
      </c>
      <c r="DA75" s="833">
        <v>4385.5392417893991</v>
      </c>
      <c r="DB75" s="833">
        <v>3879.5892048193973</v>
      </c>
      <c r="DC75" s="833">
        <v>4380.316689555495</v>
      </c>
      <c r="DD75" s="833">
        <v>4283.915652753908</v>
      </c>
      <c r="DE75" s="833">
        <v>4392.2217545082403</v>
      </c>
      <c r="DF75" s="833">
        <v>4733.9727541442098</v>
      </c>
      <c r="DG75" s="365">
        <v>4836.6554651524075</v>
      </c>
      <c r="DH75" s="833">
        <v>4757.697479807417</v>
      </c>
      <c r="DI75" s="833">
        <v>5127.253026937743</v>
      </c>
      <c r="DJ75" s="833">
        <f t="shared" ref="DJ75:DK75" si="20">+DJ76+DJ77+DJ78+DJ79</f>
        <v>5243.4574860471539</v>
      </c>
      <c r="DK75" s="365">
        <f t="shared" si="20"/>
        <v>5238.7424439686602</v>
      </c>
      <c r="DL75" s="850">
        <f>+DL76+DL77+DL78+DL79</f>
        <v>5174.4291635256977</v>
      </c>
      <c r="DM75" s="365">
        <f t="shared" ref="DM75:DP75" si="21">+DM76+DM77+DM78+DM79</f>
        <v>5071.5137996074045</v>
      </c>
      <c r="DN75" s="365">
        <f t="shared" si="21"/>
        <v>5040.1505959573979</v>
      </c>
      <c r="DO75" s="365">
        <f t="shared" si="21"/>
        <v>4969.5227609077538</v>
      </c>
      <c r="DP75" s="572">
        <f t="shared" si="21"/>
        <v>4906.3549022545594</v>
      </c>
      <c r="DQ75" s="292">
        <f t="shared" ref="DQ75:DQ86" si="22">+DP75-DK75</f>
        <v>-332.38754171410073</v>
      </c>
      <c r="DR75" s="642">
        <f t="shared" ref="DR75:DR85" si="23">+(DP75/DK75-1)*100</f>
        <v>-6.3447963947297463</v>
      </c>
      <c r="DS75" s="823"/>
      <c r="DT75" s="713"/>
      <c r="DU75" s="716"/>
    </row>
    <row r="76" spans="1:125" x14ac:dyDescent="0.2">
      <c r="A76" s="171"/>
      <c r="B76" s="100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3">
        <v>1531.9433649431489</v>
      </c>
      <c r="CY76" s="572">
        <v>1467.4610285225947</v>
      </c>
      <c r="CZ76" s="572">
        <v>1347.7981581756562</v>
      </c>
      <c r="DA76" s="833">
        <v>1174.9568393155973</v>
      </c>
      <c r="DB76" s="833">
        <v>1327.0856155262386</v>
      </c>
      <c r="DC76" s="833">
        <v>1752.9039453185133</v>
      </c>
      <c r="DD76" s="833">
        <v>1663.0507105714285</v>
      </c>
      <c r="DE76" s="833">
        <v>1687.4815614795921</v>
      </c>
      <c r="DF76" s="833">
        <v>2000.5109317988336</v>
      </c>
      <c r="DG76" s="365">
        <v>2018.0387975932942</v>
      </c>
      <c r="DH76" s="833">
        <v>1933.3192125860055</v>
      </c>
      <c r="DI76" s="833">
        <v>2342.291465090379</v>
      </c>
      <c r="DJ76" s="833">
        <v>2491.7126297930031</v>
      </c>
      <c r="DK76" s="365">
        <v>2498.6998352427122</v>
      </c>
      <c r="DL76" s="850">
        <v>2431.47595428863</v>
      </c>
      <c r="DM76" s="365">
        <v>2344.5155826450437</v>
      </c>
      <c r="DN76" s="365">
        <v>2316.3509012478135</v>
      </c>
      <c r="DO76" s="365">
        <v>2257.4913856064136</v>
      </c>
      <c r="DP76" s="572">
        <v>2202.4845362485426</v>
      </c>
      <c r="DQ76" s="292">
        <f t="shared" si="22"/>
        <v>-296.21529899416964</v>
      </c>
      <c r="DR76" s="642">
        <f t="shared" si="23"/>
        <v>-11.854777225188261</v>
      </c>
      <c r="DS76" s="823"/>
      <c r="DT76" s="538"/>
      <c r="DU76" s="232"/>
    </row>
    <row r="77" spans="1:125" ht="15" x14ac:dyDescent="0.25">
      <c r="A77" s="171"/>
      <c r="B77" s="100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3">
        <v>615.51765396355677</v>
      </c>
      <c r="CY77" s="572">
        <v>616.67109122393731</v>
      </c>
      <c r="CZ77" s="572">
        <v>612.60385639210483</v>
      </c>
      <c r="DA77" s="833">
        <v>606.60036170553929</v>
      </c>
      <c r="DB77" s="833">
        <v>473.279437536535</v>
      </c>
      <c r="DC77" s="833">
        <v>493.33761050546491</v>
      </c>
      <c r="DD77" s="833">
        <v>499.40123030786719</v>
      </c>
      <c r="DE77" s="833">
        <v>503.21542142666607</v>
      </c>
      <c r="DF77" s="833">
        <v>518.36699435714286</v>
      </c>
      <c r="DG77" s="365">
        <v>533.01310491107847</v>
      </c>
      <c r="DH77" s="833">
        <v>535.71859247813416</v>
      </c>
      <c r="DI77" s="833">
        <v>550.12310025364422</v>
      </c>
      <c r="DJ77" s="833">
        <v>561.57949972011647</v>
      </c>
      <c r="DK77" s="365">
        <v>570.57730936880455</v>
      </c>
      <c r="DL77" s="850">
        <v>570.59302898979593</v>
      </c>
      <c r="DM77" s="365">
        <v>571.740942781341</v>
      </c>
      <c r="DN77" s="365">
        <v>571.74666217201161</v>
      </c>
      <c r="DO77" s="365">
        <v>571.75234344460637</v>
      </c>
      <c r="DP77" s="572">
        <v>571.75799923906698</v>
      </c>
      <c r="DQ77" s="292">
        <f t="shared" si="22"/>
        <v>1.1806898702624267</v>
      </c>
      <c r="DR77" s="642">
        <f t="shared" si="23"/>
        <v>0.2069289911946548</v>
      </c>
      <c r="DS77" s="823"/>
      <c r="DT77" s="538"/>
      <c r="DU77" s="560"/>
    </row>
    <row r="78" spans="1:125" ht="15" x14ac:dyDescent="0.25">
      <c r="A78" s="171"/>
      <c r="B78" s="100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3">
        <v>816.22070731988322</v>
      </c>
      <c r="CY78" s="572">
        <v>885.50033687008749</v>
      </c>
      <c r="CZ78" s="572">
        <v>764.43565159610478</v>
      </c>
      <c r="DA78" s="833">
        <v>788.2333405782623</v>
      </c>
      <c r="DB78" s="833">
        <v>686.9308711866239</v>
      </c>
      <c r="DC78" s="833">
        <v>684.782239701516</v>
      </c>
      <c r="DD78" s="833">
        <v>662.38600313461234</v>
      </c>
      <c r="DE78" s="833">
        <v>763.73150284198266</v>
      </c>
      <c r="DF78" s="833">
        <v>752.81738178823309</v>
      </c>
      <c r="DG78" s="365">
        <v>824.20081878803489</v>
      </c>
      <c r="DH78" s="833">
        <v>829.89854442327692</v>
      </c>
      <c r="DI78" s="833">
        <v>801.16744334371992</v>
      </c>
      <c r="DJ78" s="833">
        <v>758.83706938403486</v>
      </c>
      <c r="DK78" s="365">
        <v>738.17365609714284</v>
      </c>
      <c r="DL78" s="850">
        <v>741.011002257271</v>
      </c>
      <c r="DM78" s="365">
        <v>724.81600901102024</v>
      </c>
      <c r="DN78" s="365">
        <v>721.54976657757402</v>
      </c>
      <c r="DO78" s="365">
        <v>709.74758367673473</v>
      </c>
      <c r="DP78" s="572">
        <v>703.02027230695035</v>
      </c>
      <c r="DQ78" s="292">
        <f t="shared" si="22"/>
        <v>-35.153383790192493</v>
      </c>
      <c r="DR78" s="642">
        <f t="shared" si="23"/>
        <v>-4.7622105584280483</v>
      </c>
      <c r="DS78" s="823"/>
      <c r="DT78" s="538"/>
      <c r="DU78" s="560"/>
    </row>
    <row r="79" spans="1:125" ht="15" x14ac:dyDescent="0.25">
      <c r="A79" s="171"/>
      <c r="B79" s="100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3">
        <v>1840.7808256600001</v>
      </c>
      <c r="CY79" s="572">
        <v>1850.77070351</v>
      </c>
      <c r="CZ79" s="572">
        <v>1832.8560832599999</v>
      </c>
      <c r="DA79" s="833">
        <v>1815.7487001899999</v>
      </c>
      <c r="DB79" s="833">
        <v>1392.2932805699998</v>
      </c>
      <c r="DC79" s="833">
        <v>1449.2928940300003</v>
      </c>
      <c r="DD79" s="833">
        <v>1459.0777087399999</v>
      </c>
      <c r="DE79" s="833">
        <v>1437.7932687599998</v>
      </c>
      <c r="DF79" s="833">
        <v>1462.2774462000007</v>
      </c>
      <c r="DG79" s="365">
        <v>1461.4027438599996</v>
      </c>
      <c r="DH79" s="833">
        <v>1458.7611303200001</v>
      </c>
      <c r="DI79" s="833">
        <v>1433.6710182500003</v>
      </c>
      <c r="DJ79" s="833">
        <v>1431.3282871499998</v>
      </c>
      <c r="DK79" s="365">
        <v>1431.29164326</v>
      </c>
      <c r="DL79" s="850">
        <v>1431.3491779900003</v>
      </c>
      <c r="DM79" s="365">
        <v>1430.4412651699997</v>
      </c>
      <c r="DN79" s="365">
        <v>1430.5032659599995</v>
      </c>
      <c r="DO79" s="365">
        <v>1430.5314481799996</v>
      </c>
      <c r="DP79" s="572">
        <v>1429.0920944599998</v>
      </c>
      <c r="DQ79" s="292">
        <f t="shared" si="22"/>
        <v>-2.1995488000002297</v>
      </c>
      <c r="DR79" s="642">
        <f t="shared" si="23"/>
        <v>-0.15367579419316435</v>
      </c>
      <c r="DS79" s="823"/>
      <c r="DT79" s="538"/>
      <c r="DU79" s="560"/>
    </row>
    <row r="80" spans="1:125" ht="15" x14ac:dyDescent="0.25">
      <c r="A80" s="171"/>
      <c r="B80" s="1005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3">
        <v>931.07927922380873</v>
      </c>
      <c r="CY80" s="572">
        <v>953.44481342968015</v>
      </c>
      <c r="CZ80" s="572">
        <v>719.77246639628038</v>
      </c>
      <c r="DA80" s="833">
        <v>588.43631149813018</v>
      </c>
      <c r="DB80" s="833">
        <v>695.32607513282937</v>
      </c>
      <c r="DC80" s="833">
        <v>1093.8536384083041</v>
      </c>
      <c r="DD80" s="833">
        <v>979.75623495089167</v>
      </c>
      <c r="DE80" s="833">
        <v>1107.15400927478</v>
      </c>
      <c r="DF80" s="833">
        <v>1372.3716342462233</v>
      </c>
      <c r="DG80" s="365">
        <v>1458.0266462960719</v>
      </c>
      <c r="DH80" s="833">
        <v>1373.6881419363253</v>
      </c>
      <c r="DI80" s="833">
        <v>1745.0621478848971</v>
      </c>
      <c r="DJ80" s="833">
        <f t="shared" ref="DJ80:DK80" si="24">+DJ81+DJ82</f>
        <v>1833.7541833991029</v>
      </c>
      <c r="DK80" s="365">
        <f t="shared" si="24"/>
        <v>1822.3459643276906</v>
      </c>
      <c r="DL80" s="850">
        <f>+DL81+DL82</f>
        <v>1752.9798855595482</v>
      </c>
      <c r="DM80" s="365">
        <f t="shared" ref="DM80:DP80" si="25">+DM81+DM82</f>
        <v>1651.1708610321259</v>
      </c>
      <c r="DN80" s="365">
        <f t="shared" si="25"/>
        <v>1620.047080021392</v>
      </c>
      <c r="DO80" s="365">
        <f t="shared" si="25"/>
        <v>1553.0770110738576</v>
      </c>
      <c r="DP80" s="572">
        <f t="shared" si="25"/>
        <v>1489.6882464612938</v>
      </c>
      <c r="DQ80" s="292">
        <f t="shared" si="22"/>
        <v>-332.65771786639675</v>
      </c>
      <c r="DR80" s="642">
        <f t="shared" si="23"/>
        <v>-18.254366864368844</v>
      </c>
      <c r="DS80" s="823"/>
      <c r="DT80" s="538"/>
      <c r="DU80" s="560"/>
    </row>
    <row r="81" spans="1:125" x14ac:dyDescent="0.2">
      <c r="A81" s="171"/>
      <c r="B81" s="100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3">
        <v>644.2780789739254</v>
      </c>
      <c r="CY81" s="572">
        <v>590.55438300959258</v>
      </c>
      <c r="CZ81" s="572">
        <v>475.72348697017571</v>
      </c>
      <c r="DA81" s="833">
        <v>316.30798643986805</v>
      </c>
      <c r="DB81" s="833">
        <v>511.86206015620553</v>
      </c>
      <c r="DC81" s="833">
        <v>912.38476705678784</v>
      </c>
      <c r="DD81" s="833">
        <v>820.38625207627933</v>
      </c>
      <c r="DE81" s="833">
        <v>839.5737541827973</v>
      </c>
      <c r="DF81" s="833">
        <v>1121.8071245779902</v>
      </c>
      <c r="DG81" s="365">
        <v>1132.2951256880369</v>
      </c>
      <c r="DH81" s="833">
        <v>1038.9811377330486</v>
      </c>
      <c r="DI81" s="833">
        <v>1431.4625344711772</v>
      </c>
      <c r="DJ81" s="833">
        <v>1560.9358099350679</v>
      </c>
      <c r="DK81" s="365">
        <v>1562.6177201605476</v>
      </c>
      <c r="DL81" s="850">
        <v>1490.4757018622772</v>
      </c>
      <c r="DM81" s="365">
        <v>1404.7969193011056</v>
      </c>
      <c r="DN81" s="365">
        <v>1375.587488683818</v>
      </c>
      <c r="DO81" s="365">
        <v>1319.870352337123</v>
      </c>
      <c r="DP81" s="572">
        <v>1263.9411548743435</v>
      </c>
      <c r="DQ81" s="292">
        <f t="shared" si="22"/>
        <v>-298.6765652862041</v>
      </c>
      <c r="DR81" s="642">
        <f t="shared" si="23"/>
        <v>-19.113860122840364</v>
      </c>
      <c r="DS81" s="823"/>
      <c r="DT81" s="538"/>
      <c r="DU81" s="232"/>
    </row>
    <row r="82" spans="1:125" x14ac:dyDescent="0.2">
      <c r="A82" s="171"/>
      <c r="B82" s="1005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3">
        <v>286.80120024988327</v>
      </c>
      <c r="CY82" s="572">
        <v>362.89043042008757</v>
      </c>
      <c r="CZ82" s="572">
        <v>244.04897942610469</v>
      </c>
      <c r="DA82" s="833">
        <v>272.12832505826219</v>
      </c>
      <c r="DB82" s="833">
        <v>183.46401497662384</v>
      </c>
      <c r="DC82" s="833">
        <v>181.4688713515161</v>
      </c>
      <c r="DD82" s="833">
        <v>159.36998287461233</v>
      </c>
      <c r="DE82" s="833">
        <v>267.58025509198274</v>
      </c>
      <c r="DF82" s="833">
        <v>250.56450966823303</v>
      </c>
      <c r="DG82" s="365">
        <v>325.73152060803494</v>
      </c>
      <c r="DH82" s="833">
        <v>334.70700420327682</v>
      </c>
      <c r="DI82" s="833">
        <v>313.59961341372002</v>
      </c>
      <c r="DJ82" s="833">
        <v>272.81837346403489</v>
      </c>
      <c r="DK82" s="365">
        <v>259.72824416714292</v>
      </c>
      <c r="DL82" s="850">
        <v>262.50418369727106</v>
      </c>
      <c r="DM82" s="365">
        <v>246.37394173102021</v>
      </c>
      <c r="DN82" s="365">
        <v>244.45959133757395</v>
      </c>
      <c r="DO82" s="365">
        <v>233.20665873673462</v>
      </c>
      <c r="DP82" s="572">
        <v>225.7470915869504</v>
      </c>
      <c r="DQ82" s="292">
        <f t="shared" si="22"/>
        <v>-33.981152580192514</v>
      </c>
      <c r="DR82" s="642">
        <f t="shared" si="23"/>
        <v>-13.083348978528731</v>
      </c>
      <c r="DS82" s="823"/>
      <c r="DT82" s="538"/>
      <c r="DU82" s="232"/>
    </row>
    <row r="83" spans="1:125" ht="12.75" hidden="1" customHeight="1" outlineLevel="1" x14ac:dyDescent="0.2">
      <c r="A83" s="171"/>
      <c r="B83" s="1005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3">
        <v>0</v>
      </c>
      <c r="CY83" s="721">
        <v>0</v>
      </c>
      <c r="CZ83" s="721">
        <v>0</v>
      </c>
      <c r="DA83" s="813">
        <v>0</v>
      </c>
      <c r="DB83" s="813">
        <v>0</v>
      </c>
      <c r="DC83" s="813">
        <v>0</v>
      </c>
      <c r="DD83" s="813">
        <v>0</v>
      </c>
      <c r="DE83" s="813">
        <v>0</v>
      </c>
      <c r="DF83" s="813">
        <v>0</v>
      </c>
      <c r="DG83" s="626">
        <v>0</v>
      </c>
      <c r="DH83" s="813">
        <v>0</v>
      </c>
      <c r="DI83" s="813"/>
      <c r="DJ83" s="813"/>
      <c r="DK83" s="626"/>
      <c r="DL83" s="963"/>
      <c r="DM83" s="626"/>
      <c r="DN83" s="626"/>
      <c r="DO83" s="626"/>
      <c r="DP83" s="721"/>
      <c r="DQ83" s="292">
        <f t="shared" si="22"/>
        <v>0</v>
      </c>
      <c r="DR83" s="642" t="e">
        <f t="shared" si="23"/>
        <v>#DIV/0!</v>
      </c>
      <c r="DS83" s="823"/>
      <c r="DT83" s="226"/>
      <c r="DU83" s="232"/>
    </row>
    <row r="84" spans="1:125" collapsed="1" x14ac:dyDescent="0.2">
      <c r="A84" s="171"/>
      <c r="B84" s="1005"/>
      <c r="C84" s="15"/>
      <c r="D84" s="648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3">
        <v>19956.031683744965</v>
      </c>
      <c r="CY84" s="572">
        <v>20125.376786337147</v>
      </c>
      <c r="CZ84" s="572">
        <v>20362.9457089975</v>
      </c>
      <c r="DA84" s="833">
        <v>20645.021557426244</v>
      </c>
      <c r="DB84" s="833">
        <v>20892.752411059988</v>
      </c>
      <c r="DC84" s="833">
        <v>21076.400739627836</v>
      </c>
      <c r="DD84" s="833">
        <v>21250.61562164966</v>
      </c>
      <c r="DE84" s="833">
        <v>21512.136469046301</v>
      </c>
      <c r="DF84" s="833">
        <v>21768.12819098273</v>
      </c>
      <c r="DG84" s="365">
        <v>21960.405590329108</v>
      </c>
      <c r="DH84" s="833">
        <v>22160.116756152929</v>
      </c>
      <c r="DI84" s="833">
        <v>22375.732698670807</v>
      </c>
      <c r="DJ84" s="833">
        <v>22297.718605021724</v>
      </c>
      <c r="DK84" s="365">
        <v>22234.09885918062</v>
      </c>
      <c r="DL84" s="850">
        <v>22197.632699319111</v>
      </c>
      <c r="DM84" s="365">
        <v>22194.143786345347</v>
      </c>
      <c r="DN84" s="365">
        <v>22206.302776564</v>
      </c>
      <c r="DO84" s="365">
        <v>22210.996909787027</v>
      </c>
      <c r="DP84" s="572">
        <v>22224.709353857001</v>
      </c>
      <c r="DQ84" s="292">
        <f t="shared" si="22"/>
        <v>-9.3895053236192325</v>
      </c>
      <c r="DR84" s="642">
        <f t="shared" si="23"/>
        <v>-4.2230204080173639E-2</v>
      </c>
      <c r="DS84" s="823"/>
      <c r="DT84" s="624"/>
      <c r="DU84" s="232"/>
    </row>
    <row r="85" spans="1:125" ht="12.75" hidden="1" customHeight="1" x14ac:dyDescent="0.2">
      <c r="A85" s="171"/>
      <c r="B85" s="1005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9"/>
      <c r="CY85" s="722"/>
      <c r="CZ85" s="722"/>
      <c r="DA85" s="819"/>
      <c r="DB85" s="819"/>
      <c r="DC85" s="819"/>
      <c r="DD85" s="819"/>
      <c r="DE85" s="819"/>
      <c r="DF85" s="819"/>
      <c r="DG85" s="627"/>
      <c r="DH85" s="819"/>
      <c r="DI85" s="819"/>
      <c r="DJ85" s="819"/>
      <c r="DK85" s="627"/>
      <c r="DL85" s="964"/>
      <c r="DM85" s="627"/>
      <c r="DN85" s="627"/>
      <c r="DO85" s="627"/>
      <c r="DP85" s="965"/>
      <c r="DQ85" s="292">
        <f t="shared" si="22"/>
        <v>0</v>
      </c>
      <c r="DR85" s="642" t="e">
        <f t="shared" si="23"/>
        <v>#DIV/0!</v>
      </c>
      <c r="DS85" s="823"/>
      <c r="DT85" s="226"/>
      <c r="DU85" s="232"/>
    </row>
    <row r="86" spans="1:125" ht="13.5" thickBot="1" x14ac:dyDescent="0.25">
      <c r="A86" s="171"/>
      <c r="B86" s="1005"/>
      <c r="C86" s="36"/>
      <c r="D86" s="671" t="s">
        <v>167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7">
        <v>97.616148950507736</v>
      </c>
      <c r="DH86" s="681">
        <v>97.699138589187214</v>
      </c>
      <c r="DI86" s="681">
        <v>97.782514621637958</v>
      </c>
      <c r="DJ86" s="681">
        <v>97.784608661540005</v>
      </c>
      <c r="DK86" s="682">
        <v>97.793025867546717</v>
      </c>
      <c r="DL86" s="966">
        <v>97.794687705138401</v>
      </c>
      <c r="DM86" s="682">
        <v>97.795877902839294</v>
      </c>
      <c r="DN86" s="682">
        <v>97.796490047159196</v>
      </c>
      <c r="DO86" s="682">
        <v>97.799049263509701</v>
      </c>
      <c r="DP86" s="967">
        <v>97.802421268472116</v>
      </c>
      <c r="DQ86" s="888">
        <f t="shared" si="22"/>
        <v>9.3954009253991444E-3</v>
      </c>
      <c r="DR86" s="889"/>
      <c r="DS86" s="878"/>
      <c r="DT86" s="714"/>
      <c r="DU86" s="232"/>
    </row>
    <row r="87" spans="1:125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1"/>
      <c r="CY87" s="584"/>
      <c r="CZ87" s="584"/>
      <c r="DA87" s="781"/>
      <c r="DB87" s="781"/>
      <c r="DC87" s="781"/>
      <c r="DD87" s="781"/>
      <c r="DE87" s="781"/>
      <c r="DF87" s="781"/>
      <c r="DG87" s="269"/>
      <c r="DH87" s="781"/>
      <c r="DI87" s="781"/>
      <c r="DJ87" s="781"/>
      <c r="DK87" s="269"/>
      <c r="DL87" s="304"/>
      <c r="DM87" s="269"/>
      <c r="DN87" s="269"/>
      <c r="DO87" s="269"/>
      <c r="DP87" s="584"/>
      <c r="DQ87" s="478"/>
      <c r="DR87" s="643"/>
      <c r="DS87" s="418"/>
      <c r="DT87" s="715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6">
        <v>6.96</v>
      </c>
      <c r="CY88" s="585">
        <v>6.96</v>
      </c>
      <c r="CZ88" s="585">
        <v>6.96</v>
      </c>
      <c r="DA88" s="826">
        <v>6.96</v>
      </c>
      <c r="DB88" s="826">
        <v>6.96</v>
      </c>
      <c r="DC88" s="826">
        <v>6.96</v>
      </c>
      <c r="DD88" s="826">
        <v>6.96</v>
      </c>
      <c r="DE88" s="826">
        <v>6.96</v>
      </c>
      <c r="DF88" s="826">
        <v>6.96</v>
      </c>
      <c r="DG88" s="629">
        <v>6.96</v>
      </c>
      <c r="DH88" s="826">
        <v>6.96</v>
      </c>
      <c r="DI88" s="826">
        <v>6.96</v>
      </c>
      <c r="DJ88" s="826">
        <v>6.96</v>
      </c>
      <c r="DK88" s="629">
        <v>6.96</v>
      </c>
      <c r="DL88" s="758">
        <v>6.96</v>
      </c>
      <c r="DM88" s="629">
        <v>6.96</v>
      </c>
      <c r="DN88" s="629">
        <v>6.96</v>
      </c>
      <c r="DO88" s="629">
        <v>6.96</v>
      </c>
      <c r="DP88" s="585">
        <v>6.96</v>
      </c>
      <c r="DQ88" s="858">
        <f t="shared" ref="DQ88:DQ90" si="26">+DP88-DK88</f>
        <v>0</v>
      </c>
      <c r="DR88" s="642">
        <f t="shared" ref="DR88:DR90" si="27">+(DP88/DK88-1)*100</f>
        <v>0</v>
      </c>
      <c r="DS88" s="418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6">
        <v>6.86</v>
      </c>
      <c r="CY89" s="585">
        <v>6.86</v>
      </c>
      <c r="CZ89" s="585">
        <v>6.86</v>
      </c>
      <c r="DA89" s="826">
        <v>6.86</v>
      </c>
      <c r="DB89" s="826">
        <v>6.86</v>
      </c>
      <c r="DC89" s="826">
        <v>6.86</v>
      </c>
      <c r="DD89" s="826">
        <v>6.86</v>
      </c>
      <c r="DE89" s="826">
        <v>6.86</v>
      </c>
      <c r="DF89" s="826">
        <v>6.86</v>
      </c>
      <c r="DG89" s="629">
        <v>6.86</v>
      </c>
      <c r="DH89" s="826">
        <v>6.86</v>
      </c>
      <c r="DI89" s="826">
        <v>6.86</v>
      </c>
      <c r="DJ89" s="826">
        <v>6.86</v>
      </c>
      <c r="DK89" s="629">
        <v>6.86</v>
      </c>
      <c r="DL89" s="758">
        <v>6.86</v>
      </c>
      <c r="DM89" s="629">
        <v>6.86</v>
      </c>
      <c r="DN89" s="629">
        <v>6.86</v>
      </c>
      <c r="DO89" s="629">
        <v>6.86</v>
      </c>
      <c r="DP89" s="585">
        <v>6.86</v>
      </c>
      <c r="DQ89" s="858">
        <f t="shared" si="26"/>
        <v>0</v>
      </c>
      <c r="DR89" s="642">
        <f t="shared" si="27"/>
        <v>0</v>
      </c>
      <c r="DS89" s="418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5">
        <v>6.9593860078741097</v>
      </c>
      <c r="CY90" s="586">
        <v>6.9593805992713627</v>
      </c>
      <c r="CZ90" s="586">
        <v>6.9635480507625482</v>
      </c>
      <c r="DA90" s="825">
        <v>6.9704170683667899</v>
      </c>
      <c r="DB90" s="825">
        <v>6.9676184619311856</v>
      </c>
      <c r="DC90" s="825">
        <v>6.9648349629344244</v>
      </c>
      <c r="DD90" s="825">
        <v>6.9662115624589784</v>
      </c>
      <c r="DE90" s="825">
        <v>6.9651717592029092</v>
      </c>
      <c r="DF90" s="825">
        <v>6.9381323808668975</v>
      </c>
      <c r="DG90" s="519">
        <v>6.9700874105103772</v>
      </c>
      <c r="DH90" s="825">
        <v>6.9795989885282026</v>
      </c>
      <c r="DI90" s="825">
        <v>6.9309922951728309</v>
      </c>
      <c r="DJ90" s="826">
        <v>6.9579045985703374</v>
      </c>
      <c r="DK90" s="629">
        <v>6.9710222060721723</v>
      </c>
      <c r="DL90" s="758">
        <v>6.946774992176481</v>
      </c>
      <c r="DM90" s="629">
        <v>6.9675807305554986</v>
      </c>
      <c r="DN90" s="629">
        <v>6.9632343023110126</v>
      </c>
      <c r="DO90" s="629">
        <v>6.9632386520490117</v>
      </c>
      <c r="DP90" s="585">
        <v>6.963430998659156</v>
      </c>
      <c r="DQ90" s="858">
        <f t="shared" si="26"/>
        <v>-7.591207413016221E-3</v>
      </c>
      <c r="DR90" s="642">
        <f t="shared" si="27"/>
        <v>-0.10889661786479543</v>
      </c>
      <c r="DS90" s="624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5">
        <v>63.281839045123348</v>
      </c>
      <c r="CY91" s="825">
        <v>62.876582368571967</v>
      </c>
      <c r="CZ91" s="825">
        <v>64.086947336708903</v>
      </c>
      <c r="DA91" s="825">
        <v>64.555672245645439</v>
      </c>
      <c r="DB91" s="825">
        <v>64.847992166936791</v>
      </c>
      <c r="DC91" s="825">
        <v>64.557471287491552</v>
      </c>
      <c r="DD91" s="825">
        <v>64.925201033902368</v>
      </c>
      <c r="DE91" s="825">
        <v>65.258983005295292</v>
      </c>
      <c r="DF91" s="827">
        <v>64.510476135698468</v>
      </c>
      <c r="DG91" s="851">
        <v>63.98</v>
      </c>
      <c r="DH91" s="827">
        <v>64.91380027496777</v>
      </c>
      <c r="DI91" s="827">
        <v>64.850732587647911</v>
      </c>
      <c r="DJ91" s="817"/>
      <c r="DK91" s="272"/>
      <c r="DL91" s="855"/>
      <c r="DM91" s="272"/>
      <c r="DN91" s="272"/>
      <c r="DO91" s="272"/>
      <c r="DP91" s="846"/>
      <c r="DQ91" s="858"/>
      <c r="DR91" s="642"/>
      <c r="DS91" s="418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6">
        <v>2.1796199999999999</v>
      </c>
      <c r="CY92" s="637">
        <v>2.1853400000000001</v>
      </c>
      <c r="CZ92" s="637">
        <v>2.1925599999999998</v>
      </c>
      <c r="DA92" s="826">
        <v>2.1982599999999999</v>
      </c>
      <c r="DB92" s="826">
        <v>2.2037100000000001</v>
      </c>
      <c r="DC92" s="758">
        <v>2.2068099999999999</v>
      </c>
      <c r="DD92" s="826">
        <v>2.2098200000000001</v>
      </c>
      <c r="DE92" s="826">
        <v>2.21407</v>
      </c>
      <c r="DF92" s="826">
        <v>2.2194699999999998</v>
      </c>
      <c r="DG92" s="629">
        <v>2.2259799999999998</v>
      </c>
      <c r="DH92" s="826">
        <v>2.2317800000000001</v>
      </c>
      <c r="DI92" s="826">
        <v>2.2366199999999998</v>
      </c>
      <c r="DJ92" s="826">
        <v>2.2377400000000001</v>
      </c>
      <c r="DK92" s="629">
        <v>2.2388599999999999</v>
      </c>
      <c r="DL92" s="758">
        <v>2.2393399999999999</v>
      </c>
      <c r="DM92" s="629">
        <v>2.2395</v>
      </c>
      <c r="DN92" s="629">
        <v>2.2396600000000002</v>
      </c>
      <c r="DO92" s="629">
        <v>2.2398199999999999</v>
      </c>
      <c r="DP92" s="585">
        <v>2.2399800000000001</v>
      </c>
      <c r="DQ92" s="858">
        <f t="shared" ref="DQ92" si="28">+DP92-DK92</f>
        <v>1.1200000000002319E-3</v>
      </c>
      <c r="DR92" s="642">
        <f>+(DP92/DK92-1)*100</f>
        <v>5.0025459385594218E-2</v>
      </c>
      <c r="DS92" s="418"/>
      <c r="DT92" s="538"/>
      <c r="DU92" s="232"/>
    </row>
    <row r="93" spans="1:125" ht="12.75" customHeight="1" thickBot="1" x14ac:dyDescent="0.25">
      <c r="A93" s="171"/>
      <c r="B93" s="9"/>
      <c r="C93" s="36"/>
      <c r="D93" s="59" t="s">
        <v>75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4">
        <v>2.2196699999999998</v>
      </c>
      <c r="DG93" s="852">
        <v>2.2259799999999998</v>
      </c>
      <c r="DH93" s="698">
        <v>2.2317800000000001</v>
      </c>
      <c r="DI93" s="698">
        <v>2.2366199999999998</v>
      </c>
      <c r="DJ93" s="817"/>
      <c r="DK93" s="272"/>
      <c r="DL93" s="855"/>
      <c r="DM93" s="272"/>
      <c r="DN93" s="272"/>
      <c r="DO93" s="272"/>
      <c r="DP93" s="846"/>
      <c r="DQ93" s="890"/>
      <c r="DR93" s="889"/>
      <c r="DS93" s="418"/>
      <c r="DT93" s="226"/>
      <c r="DU93" s="232"/>
    </row>
    <row r="94" spans="1:125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4"/>
      <c r="CY94" s="723"/>
      <c r="CZ94" s="723"/>
      <c r="DA94" s="814"/>
      <c r="DB94" s="814"/>
      <c r="DC94" s="814"/>
      <c r="DD94" s="814"/>
      <c r="DE94" s="814"/>
      <c r="DF94" s="814"/>
      <c r="DG94" s="686"/>
      <c r="DH94" s="814"/>
      <c r="DI94" s="814"/>
      <c r="DJ94" s="814"/>
      <c r="DK94" s="686"/>
      <c r="DL94" s="968"/>
      <c r="DM94" s="686"/>
      <c r="DN94" s="686"/>
      <c r="DO94" s="686"/>
      <c r="DP94" s="723"/>
      <c r="DQ94" s="478"/>
      <c r="DR94" s="643"/>
      <c r="DS94" s="418"/>
      <c r="DT94" s="226"/>
      <c r="DU94" s="232"/>
    </row>
    <row r="95" spans="1:125" ht="12.75" customHeight="1" thickBot="1" x14ac:dyDescent="0.25">
      <c r="A95" s="171"/>
      <c r="B95" s="1004"/>
      <c r="C95" s="709" t="s">
        <v>177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8">
        <v>1084.7431516281645</v>
      </c>
      <c r="DH95" s="735">
        <v>1007.9865400698557</v>
      </c>
      <c r="DI95" s="877">
        <v>1023.2869370581952</v>
      </c>
      <c r="DJ95" s="877">
        <v>1011.4826076616937</v>
      </c>
      <c r="DK95" s="849">
        <v>1028.6582598759794</v>
      </c>
      <c r="DL95" s="969">
        <v>1028.6582598759794</v>
      </c>
      <c r="DM95" s="849">
        <v>1028.6582598759794</v>
      </c>
      <c r="DN95" s="849">
        <v>1028.6582598759794</v>
      </c>
      <c r="DO95" s="849">
        <v>1028.6582598759794</v>
      </c>
      <c r="DP95" s="970">
        <v>1038.2937602418688</v>
      </c>
      <c r="DQ95" s="857">
        <f t="shared" ref="DQ95" si="29">+DP95-DK95</f>
        <v>9.6355003658893565</v>
      </c>
      <c r="DR95" s="642">
        <f>+(DP95/DK95-1)*100</f>
        <v>0.93670568173447322</v>
      </c>
      <c r="DS95" s="624"/>
      <c r="DT95" s="538"/>
      <c r="DU95" s="232"/>
    </row>
    <row r="96" spans="1:125" x14ac:dyDescent="0.2">
      <c r="A96" s="171"/>
      <c r="B96" s="1004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90"/>
      <c r="CY96" s="322"/>
      <c r="CZ96" s="322"/>
      <c r="DA96" s="790"/>
      <c r="DB96" s="790"/>
      <c r="DC96" s="790"/>
      <c r="DD96" s="790"/>
      <c r="DE96" s="790"/>
      <c r="DF96" s="790"/>
      <c r="DG96" s="320"/>
      <c r="DH96" s="790"/>
      <c r="DI96" s="790"/>
      <c r="DJ96" s="790"/>
      <c r="DK96" s="320"/>
      <c r="DL96" s="971"/>
      <c r="DM96" s="320"/>
      <c r="DN96" s="320"/>
      <c r="DO96" s="320"/>
      <c r="DP96" s="322"/>
      <c r="DQ96" s="480"/>
      <c r="DR96" s="322"/>
      <c r="DS96" s="418"/>
      <c r="DT96" s="226"/>
    </row>
    <row r="97" spans="1:124" ht="12.75" customHeight="1" x14ac:dyDescent="0.2">
      <c r="A97" s="171"/>
      <c r="B97" s="1004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8"/>
      <c r="DK97" s="321"/>
      <c r="DL97" s="972"/>
      <c r="DM97" s="321"/>
      <c r="DN97" s="321"/>
      <c r="DO97" s="321"/>
      <c r="DP97" s="973"/>
      <c r="DQ97" s="481"/>
      <c r="DR97" s="892"/>
      <c r="DS97" s="418"/>
      <c r="DT97" s="226"/>
    </row>
    <row r="98" spans="1:124" x14ac:dyDescent="0.2">
      <c r="A98" s="171"/>
      <c r="B98" s="1004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8"/>
      <c r="DK98" s="321"/>
      <c r="DL98" s="972"/>
      <c r="DM98" s="321"/>
      <c r="DN98" s="321"/>
      <c r="DO98" s="321"/>
      <c r="DP98" s="973"/>
      <c r="DQ98" s="481"/>
      <c r="DR98" s="892"/>
      <c r="DS98" s="418"/>
      <c r="DT98" s="226"/>
    </row>
    <row r="99" spans="1:124" x14ac:dyDescent="0.2">
      <c r="A99" s="171"/>
      <c r="B99" s="1004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8"/>
      <c r="DK99" s="321"/>
      <c r="DL99" s="972"/>
      <c r="DM99" s="321"/>
      <c r="DN99" s="321"/>
      <c r="DO99" s="321"/>
      <c r="DP99" s="973"/>
      <c r="DQ99" s="481"/>
      <c r="DR99" s="892"/>
      <c r="DS99" s="418"/>
      <c r="DT99" s="226"/>
    </row>
    <row r="100" spans="1:124" x14ac:dyDescent="0.2">
      <c r="A100" s="171"/>
      <c r="B100" s="1004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8"/>
      <c r="DK100" s="321"/>
      <c r="DL100" s="972"/>
      <c r="DM100" s="321"/>
      <c r="DN100" s="321"/>
      <c r="DO100" s="321"/>
      <c r="DP100" s="973"/>
      <c r="DQ100" s="481"/>
      <c r="DR100" s="892"/>
      <c r="DS100" s="418"/>
      <c r="DT100" s="226"/>
    </row>
    <row r="101" spans="1:124" x14ac:dyDescent="0.2">
      <c r="A101" s="171"/>
      <c r="B101" s="1004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8"/>
      <c r="DK101" s="321"/>
      <c r="DL101" s="972"/>
      <c r="DM101" s="321"/>
      <c r="DN101" s="321"/>
      <c r="DO101" s="321"/>
      <c r="DP101" s="973"/>
      <c r="DQ101" s="481"/>
      <c r="DR101" s="892"/>
      <c r="DS101" s="418"/>
      <c r="DT101" s="226"/>
    </row>
    <row r="102" spans="1:124" x14ac:dyDescent="0.2">
      <c r="A102" s="171"/>
      <c r="B102" s="1004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8"/>
      <c r="DK102" s="321"/>
      <c r="DL102" s="972"/>
      <c r="DM102" s="321"/>
      <c r="DN102" s="321"/>
      <c r="DO102" s="321"/>
      <c r="DP102" s="973"/>
      <c r="DQ102" s="481"/>
      <c r="DR102" s="892"/>
      <c r="DS102" s="418"/>
      <c r="DT102" s="226"/>
    </row>
    <row r="103" spans="1:124" x14ac:dyDescent="0.2">
      <c r="A103" s="171"/>
      <c r="B103" s="1004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8"/>
      <c r="DK103" s="321"/>
      <c r="DL103" s="972"/>
      <c r="DM103" s="321"/>
      <c r="DN103" s="321"/>
      <c r="DO103" s="321"/>
      <c r="DP103" s="973"/>
      <c r="DQ103" s="481"/>
      <c r="DR103" s="892"/>
      <c r="DS103" s="418"/>
      <c r="DT103" s="226"/>
    </row>
    <row r="104" spans="1:124" x14ac:dyDescent="0.2">
      <c r="A104" s="171"/>
      <c r="B104" s="1004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8"/>
      <c r="DK104" s="321"/>
      <c r="DL104" s="972"/>
      <c r="DM104" s="321"/>
      <c r="DN104" s="321"/>
      <c r="DO104" s="321"/>
      <c r="DP104" s="973"/>
      <c r="DQ104" s="481"/>
      <c r="DR104" s="892"/>
      <c r="DS104" s="418"/>
      <c r="DT104" s="226"/>
    </row>
    <row r="105" spans="1:124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3">
        <v>4.48079426569769E-2</v>
      </c>
      <c r="DH105" s="853">
        <v>3.8998881692392504E-2</v>
      </c>
      <c r="DI105" s="853">
        <v>4.0480780127323923E-2</v>
      </c>
      <c r="DJ105" s="818"/>
      <c r="DK105" s="321"/>
      <c r="DL105" s="972"/>
      <c r="DM105" s="321"/>
      <c r="DN105" s="321"/>
      <c r="DO105" s="321"/>
      <c r="DP105" s="973"/>
      <c r="DQ105" s="481"/>
      <c r="DR105" s="892"/>
      <c r="DS105" s="418"/>
      <c r="DT105" s="226"/>
    </row>
    <row r="106" spans="1:124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3">
        <v>-0.76280646201982705</v>
      </c>
      <c r="DH106" s="853">
        <v>2.3884189545370083</v>
      </c>
      <c r="DI106" s="853">
        <v>0.67906579981027448</v>
      </c>
      <c r="DJ106" s="818"/>
      <c r="DK106" s="321"/>
      <c r="DL106" s="972"/>
      <c r="DM106" s="321"/>
      <c r="DN106" s="321"/>
      <c r="DO106" s="321"/>
      <c r="DP106" s="973"/>
      <c r="DQ106" s="481"/>
      <c r="DR106" s="892"/>
      <c r="DS106" s="418"/>
      <c r="DT106" s="226"/>
    </row>
    <row r="107" spans="1:124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3">
        <v>0.68379985777580898</v>
      </c>
      <c r="DH107" s="853">
        <v>3.8809615048946844</v>
      </c>
      <c r="DI107" s="853">
        <v>2.1466906656967311</v>
      </c>
      <c r="DJ107" s="818"/>
      <c r="DK107" s="321"/>
      <c r="DL107" s="972"/>
      <c r="DM107" s="321"/>
      <c r="DN107" s="321"/>
      <c r="DO107" s="321"/>
      <c r="DP107" s="973"/>
      <c r="DQ107" s="481"/>
      <c r="DR107" s="892"/>
      <c r="DS107" s="418"/>
      <c r="DT107" s="226"/>
    </row>
    <row r="108" spans="1:124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4">
        <v>-1.39261745881798</v>
      </c>
      <c r="DH108" s="854">
        <v>-1.3983430562629517</v>
      </c>
      <c r="DI108" s="854">
        <v>-1.3968824494722032</v>
      </c>
      <c r="DJ108" s="818"/>
      <c r="DK108" s="321"/>
      <c r="DL108" s="972"/>
      <c r="DM108" s="321"/>
      <c r="DN108" s="321"/>
      <c r="DO108" s="321"/>
      <c r="DP108" s="973"/>
      <c r="DQ108" s="481"/>
      <c r="DR108" s="892"/>
      <c r="DS108" s="418"/>
      <c r="DT108" s="226"/>
    </row>
    <row r="109" spans="1:124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90"/>
      <c r="CY109" s="322"/>
      <c r="CZ109" s="322"/>
      <c r="DA109" s="790"/>
      <c r="DB109" s="790"/>
      <c r="DC109" s="790"/>
      <c r="DD109" s="790"/>
      <c r="DE109" s="790"/>
      <c r="DF109" s="790"/>
      <c r="DG109" s="320"/>
      <c r="DH109" s="790"/>
      <c r="DI109" s="790"/>
      <c r="DJ109" s="790"/>
      <c r="DK109" s="320"/>
      <c r="DL109" s="971"/>
      <c r="DM109" s="320"/>
      <c r="DN109" s="320"/>
      <c r="DO109" s="320"/>
      <c r="DP109" s="322"/>
      <c r="DQ109" s="482"/>
      <c r="DR109" s="420"/>
      <c r="DS109" s="418"/>
      <c r="DT109" s="226"/>
    </row>
    <row r="110" spans="1:124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8">
        <v>2.5</v>
      </c>
      <c r="CY110" s="594">
        <v>2.5</v>
      </c>
      <c r="CZ110" s="594">
        <v>2.5</v>
      </c>
      <c r="DA110" s="808">
        <v>1.5</v>
      </c>
      <c r="DB110" s="808">
        <v>1.5</v>
      </c>
      <c r="DC110" s="808">
        <v>2.5</v>
      </c>
      <c r="DD110" s="808">
        <v>2.5</v>
      </c>
      <c r="DE110" s="808">
        <v>2.5</v>
      </c>
      <c r="DF110" s="808">
        <v>2.5</v>
      </c>
      <c r="DG110" s="597">
        <v>2.5</v>
      </c>
      <c r="DH110" s="808">
        <v>2.5</v>
      </c>
      <c r="DI110" s="883">
        <v>2.5</v>
      </c>
      <c r="DJ110" s="883">
        <v>2.5</v>
      </c>
      <c r="DK110" s="881">
        <v>2.5</v>
      </c>
      <c r="DL110" s="974">
        <v>2.5</v>
      </c>
      <c r="DM110" s="881">
        <v>2.5</v>
      </c>
      <c r="DN110" s="881">
        <v>2.5</v>
      </c>
      <c r="DO110" s="881">
        <v>2.5</v>
      </c>
      <c r="DP110" s="975">
        <v>2.5</v>
      </c>
      <c r="DQ110" s="292"/>
      <c r="DR110" s="893"/>
      <c r="DS110" s="418"/>
      <c r="DT110" s="226"/>
    </row>
    <row r="111" spans="1:124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9">
        <v>4</v>
      </c>
      <c r="DH111" s="619">
        <v>4</v>
      </c>
      <c r="DI111" s="884">
        <v>4</v>
      </c>
      <c r="DJ111" s="884">
        <v>4</v>
      </c>
      <c r="DK111" s="912">
        <v>4</v>
      </c>
      <c r="DL111" s="976">
        <v>4</v>
      </c>
      <c r="DM111" s="912">
        <v>4</v>
      </c>
      <c r="DN111" s="912">
        <v>4</v>
      </c>
      <c r="DO111" s="912">
        <v>4</v>
      </c>
      <c r="DP111" s="977">
        <v>4</v>
      </c>
      <c r="DQ111" s="890"/>
      <c r="DR111" s="894"/>
      <c r="DS111" s="418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7"/>
      <c r="DT112" s="226"/>
    </row>
    <row r="113" spans="3:124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1014"/>
      <c r="DR113" s="1014"/>
      <c r="DS113" s="307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43"/>
      <c r="DR114" s="244"/>
      <c r="DS114" s="307"/>
      <c r="DT114" s="226"/>
    </row>
    <row r="115" spans="3:124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43"/>
      <c r="DR115" s="244"/>
      <c r="DS115" s="307"/>
      <c r="DT115" s="226"/>
    </row>
    <row r="116" spans="3:124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43"/>
      <c r="DR116" s="244"/>
      <c r="DS116" s="307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43"/>
      <c r="DR117" s="242"/>
      <c r="DS117" s="307"/>
      <c r="DT117" s="226"/>
    </row>
    <row r="118" spans="3:124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242"/>
      <c r="DR118" s="242"/>
      <c r="DS118" s="307"/>
      <c r="DT118" s="226"/>
    </row>
    <row r="119" spans="3:124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242"/>
      <c r="DR119" s="242"/>
      <c r="DS119" s="307"/>
      <c r="DT119" s="226"/>
    </row>
    <row r="120" spans="3:124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242"/>
      <c r="DR120" s="242"/>
      <c r="DS120" s="307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242"/>
      <c r="DR121" s="242"/>
      <c r="DS121" s="307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242"/>
      <c r="DR122" s="242"/>
      <c r="DS122" s="307"/>
      <c r="DT122" s="226"/>
    </row>
    <row r="123" spans="3:124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7"/>
      <c r="DT123" s="226"/>
    </row>
    <row r="124" spans="3:124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7"/>
      <c r="DT124" s="226"/>
    </row>
    <row r="125" spans="3:124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7"/>
      <c r="DT125" s="226"/>
    </row>
    <row r="126" spans="3:124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7"/>
      <c r="DT126" s="226"/>
    </row>
    <row r="127" spans="3:124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7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7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7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7"/>
      <c r="DT130" s="226"/>
    </row>
    <row r="131" spans="3:124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7"/>
      <c r="DT131" s="226"/>
    </row>
    <row r="132" spans="3:124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42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  <mergeCell ref="DL3:DP3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DQ3:DR3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2" orientation="landscape" r:id="rId1"/>
  <headerFooter alignWithMargins="0"/>
  <ignoredErrors>
    <ignoredError sqref="DQ7:DQ95 DJ75:DP86 DL50:DP56 DK51 DL14:DP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H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J18" sqref="DJ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9" customWidth="1"/>
    <col min="112" max="112" width="8.85546875" style="762" customWidth="1"/>
    <col min="113" max="117" width="8.85546875" style="843" customWidth="1"/>
    <col min="118" max="119" width="8.85546875" customWidth="1"/>
    <col min="120" max="138" width="11.42578125" style="169"/>
  </cols>
  <sheetData>
    <row r="2" spans="3:130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9"/>
      <c r="DH2" s="789"/>
      <c r="DI2" s="789"/>
      <c r="DJ2" s="789"/>
      <c r="DK2" s="789"/>
      <c r="DL2" s="789"/>
      <c r="DM2" s="789"/>
      <c r="DN2" s="311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5"/>
      <c r="DH3" s="765"/>
      <c r="DI3" s="845"/>
      <c r="DJ3" s="845"/>
      <c r="DK3" s="845"/>
      <c r="DL3" s="845"/>
      <c r="DM3" s="845"/>
      <c r="DN3" s="310"/>
      <c r="DO3" s="8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07" t="str">
        <f>+entero!D3</f>
        <v>V   A   R   I   A   B   L   E   S     b/</v>
      </c>
      <c r="E4" s="1009" t="str">
        <f>+entero!E3</f>
        <v>2008                          A  fines de Dic*</v>
      </c>
      <c r="F4" s="1009" t="str">
        <f>+entero!F3</f>
        <v>2009                          A  fines de Ene*</v>
      </c>
      <c r="G4" s="1009" t="str">
        <f>+entero!G3</f>
        <v>2009                          A  fines de Feb*</v>
      </c>
      <c r="H4" s="1009" t="str">
        <f>+entero!H3</f>
        <v>2009                          A  fines de Mar*</v>
      </c>
      <c r="I4" s="1009" t="str">
        <f>+entero!I3</f>
        <v>2009                          A  fines de adr*</v>
      </c>
      <c r="J4" s="1009" t="str">
        <f>+entero!J3</f>
        <v>2009                          A  fines de May*</v>
      </c>
      <c r="K4" s="1009" t="str">
        <f>+entero!K3</f>
        <v>2009                          A  fines de Jun*</v>
      </c>
      <c r="L4" s="1009" t="str">
        <f>+entero!L3</f>
        <v>2009                          A  fines de Jul*</v>
      </c>
      <c r="M4" s="1009" t="str">
        <f>+entero!M3</f>
        <v>2009                          A  fines de Ago*</v>
      </c>
      <c r="N4" s="1009" t="str">
        <f>+entero!N3</f>
        <v>2009                          A  fines de Sep*</v>
      </c>
      <c r="O4" s="1009" t="str">
        <f>+entero!O3</f>
        <v>2009                          A  fines de Oct*</v>
      </c>
      <c r="P4" s="1009" t="str">
        <f>+entero!P3</f>
        <v>2009                          A  fines de Nov*</v>
      </c>
      <c r="Q4" s="1009" t="str">
        <f>+entero!Q3</f>
        <v>2009                          A  fines de Dic*</v>
      </c>
      <c r="R4" s="1009" t="str">
        <f>+entero!R3</f>
        <v>2010                          A  fines de Ene*</v>
      </c>
      <c r="S4" s="1009" t="str">
        <f>+entero!S3</f>
        <v>2010                          A  fines de Feb*</v>
      </c>
      <c r="T4" s="1009" t="str">
        <f>+entero!T3</f>
        <v>2010                          A  fines de Mar*</v>
      </c>
      <c r="U4" s="1009" t="str">
        <f>+entero!U3</f>
        <v>2010                          A  fines de adr*</v>
      </c>
      <c r="V4" s="1009" t="str">
        <f>+entero!V3</f>
        <v>2010                          A  fines de May*</v>
      </c>
      <c r="W4" s="1009" t="str">
        <f>+entero!W3</f>
        <v>2010                          A  fines de Jun*</v>
      </c>
      <c r="X4" s="1009" t="str">
        <f>+entero!X3</f>
        <v>2010                          A  fines de Jul*</v>
      </c>
      <c r="Y4" s="1009" t="str">
        <f>+entero!Y3</f>
        <v>2010                          A  fines de Ago*</v>
      </c>
      <c r="Z4" s="1009" t="str">
        <f>+entero!Z3</f>
        <v>2010                          A  fines de Sep*</v>
      </c>
      <c r="AA4" s="1009" t="str">
        <f>+entero!AA3</f>
        <v>2010                          A  fines de Oct*</v>
      </c>
      <c r="AB4" s="1009" t="str">
        <f>+entero!AB3</f>
        <v>2010                          A  fines de Nov*</v>
      </c>
      <c r="AC4" s="1009" t="str">
        <f>+entero!AC3</f>
        <v>2010                          A  fines de Dic*</v>
      </c>
      <c r="AD4" s="1009" t="str">
        <f>+entero!AD3</f>
        <v>2011                          A  fines de Ene*</v>
      </c>
      <c r="AE4" s="1009" t="str">
        <f>+entero!AE3</f>
        <v>2011                          A  fines de Feb*</v>
      </c>
      <c r="AF4" s="1009" t="str">
        <f>+entero!AF3</f>
        <v>2011                          A  fines de Mar*</v>
      </c>
      <c r="AG4" s="1009" t="str">
        <f>+entero!AG3</f>
        <v>2011                          A  fines de adr*</v>
      </c>
      <c r="AH4" s="1009" t="str">
        <f>+entero!AH3</f>
        <v>2011                          A  fines de May*</v>
      </c>
      <c r="AI4" s="1009" t="str">
        <f>+entero!AI3</f>
        <v>2011                          A  fines de Jun*</v>
      </c>
      <c r="AJ4" s="1009" t="str">
        <f>+entero!AJ3</f>
        <v>2011                          A  fines de Jul*</v>
      </c>
      <c r="AK4" s="1009" t="str">
        <f>+entero!AK3</f>
        <v>2011                          A  fines de Ago*</v>
      </c>
      <c r="AL4" s="1009" t="str">
        <f>+entero!AL3</f>
        <v>2011                          A  fines de Sep*</v>
      </c>
      <c r="AM4" s="1009" t="str">
        <f>+entero!AM3</f>
        <v>2011                          A  fines de Oct*</v>
      </c>
      <c r="AN4" s="1009" t="str">
        <f>+entero!AN3</f>
        <v>2011                          A  fines de Nov*</v>
      </c>
      <c r="AO4" s="1009" t="str">
        <f>+entero!AO3</f>
        <v>2011                          A  fines de Dic*</v>
      </c>
      <c r="AP4" s="1009" t="str">
        <f>+entero!AP3</f>
        <v>2012                          A  fines de Ene*</v>
      </c>
      <c r="AQ4" s="1009" t="str">
        <f>+entero!AQ3</f>
        <v>2012                          A  fines de Feb*</v>
      </c>
      <c r="AR4" s="1009" t="str">
        <f>+entero!AR3</f>
        <v>2012                          A  fines de Mar*</v>
      </c>
      <c r="AS4" s="1009" t="str">
        <f>+entero!AS3</f>
        <v>2012                          A  fines de adr*</v>
      </c>
      <c r="AT4" s="1009" t="str">
        <f>+entero!AT3</f>
        <v>2012                          A  fines de May*</v>
      </c>
      <c r="AU4" s="1009" t="str">
        <f>+entero!AU3</f>
        <v>2012                          A  fines de Jun*</v>
      </c>
      <c r="AV4" s="1009" t="str">
        <f>+entero!AV3</f>
        <v>2012                          A  fines de Jul*</v>
      </c>
      <c r="AW4" s="1009" t="str">
        <f>+entero!AW3</f>
        <v>2012                          A  fines de Ago*</v>
      </c>
      <c r="AX4" s="1009" t="str">
        <f>+entero!AX3</f>
        <v>2012                          A  fines de Sep*</v>
      </c>
      <c r="AY4" s="1009" t="str">
        <f>+entero!AY3</f>
        <v>2012                          A  fines de Oct*</v>
      </c>
      <c r="AZ4" s="1009" t="str">
        <f>+entero!AZ3</f>
        <v>2012                          A  fines de Nov*</v>
      </c>
      <c r="BA4" s="1009" t="str">
        <f>+entero!BA3</f>
        <v>2012                          A  fines de Dic*</v>
      </c>
      <c r="BB4" s="1009" t="str">
        <f>+entero!BB3</f>
        <v>2013                          A  fines de Ene*</v>
      </c>
      <c r="BC4" s="1009" t="str">
        <f>+entero!BC3</f>
        <v>2013                          A  fines de Feb*</v>
      </c>
      <c r="BD4" s="1009" t="str">
        <f>+entero!BD3</f>
        <v>2013                          A  fines de Mar*</v>
      </c>
      <c r="BE4" s="1009" t="str">
        <f>+entero!BE3</f>
        <v>2013                          A  fines de adr*</v>
      </c>
      <c r="BF4" s="1009" t="str">
        <f>+entero!BF3</f>
        <v>2013                          A  fines de May*</v>
      </c>
      <c r="BG4" s="1009" t="str">
        <f>+entero!BG3</f>
        <v>2013                          A  fines de Jun*</v>
      </c>
      <c r="BH4" s="1009" t="str">
        <f>+entero!BH3</f>
        <v>2013                          A  fines de Jul*</v>
      </c>
      <c r="BI4" s="1009" t="str">
        <f>+entero!BI3</f>
        <v>2013                          A  fines de Ago*</v>
      </c>
      <c r="BJ4" s="1009" t="str">
        <f>+entero!BJ3</f>
        <v>2013                          A  fines de Sep*</v>
      </c>
      <c r="BK4" s="1009" t="str">
        <f>+entero!BK3</f>
        <v>2013                          A  fines de Oct*</v>
      </c>
      <c r="BL4" s="1009" t="str">
        <f>+entero!BL3</f>
        <v>2013                          A  fines de Nov*</v>
      </c>
      <c r="BM4" s="1009" t="str">
        <f>+entero!BM3</f>
        <v>2013                          A  fines de Dic*</v>
      </c>
      <c r="BN4" s="1009" t="str">
        <f>+entero!BN3</f>
        <v>2014                          A  fines de Ene*</v>
      </c>
      <c r="BO4" s="1009" t="str">
        <f>+entero!BO3</f>
        <v>2014                          A  fines de Feb*</v>
      </c>
      <c r="BP4" s="1009" t="str">
        <f>+entero!BP3</f>
        <v>2014                          A  fines de Mar*</v>
      </c>
      <c r="BQ4" s="1009" t="str">
        <f>+entero!BQ3</f>
        <v>2014                          A  fines de adr*</v>
      </c>
      <c r="BR4" s="1009" t="str">
        <f>+entero!BR3</f>
        <v>2014                          A  fines de May*</v>
      </c>
      <c r="BS4" s="1009" t="str">
        <f>+entero!BS3</f>
        <v>2014                          A  fines de Jun*</v>
      </c>
      <c r="BT4" s="1009" t="str">
        <f>+entero!BT3</f>
        <v>2014                          A  fines de Jul*</v>
      </c>
      <c r="BU4" s="1009" t="str">
        <f>+entero!BU3</f>
        <v>2014                          A  fines de Ago*</v>
      </c>
      <c r="BV4" s="1009" t="str">
        <f>+entero!BV3</f>
        <v>2014                          A  fines de Sep*</v>
      </c>
      <c r="BW4" s="1009" t="str">
        <f>+entero!BW3</f>
        <v>2014                          A  fines de Oct*</v>
      </c>
      <c r="BX4" s="1009" t="str">
        <f>+entero!BX3</f>
        <v>2014                          A  fines de Nov*</v>
      </c>
      <c r="BY4" s="1009" t="str">
        <f>+entero!BY3</f>
        <v>2014                          A  fines de Dic*</v>
      </c>
      <c r="BZ4" s="1009" t="str">
        <f>+entero!BZ3</f>
        <v>2015                         A  fines de Ene*</v>
      </c>
      <c r="CA4" s="1009" t="str">
        <f>+entero!CA3</f>
        <v>2015                         A  fines de Feb*</v>
      </c>
      <c r="CB4" s="1009" t="str">
        <f>+entero!CB3</f>
        <v>2015                         A  fines de Mar*</v>
      </c>
      <c r="CC4" s="1009" t="str">
        <f>+entero!CC3</f>
        <v xml:space="preserve">2015                         A  fines de adr* </v>
      </c>
      <c r="CD4" s="1009" t="str">
        <f>+entero!CD3</f>
        <v xml:space="preserve">2015                         A  fines de May* </v>
      </c>
      <c r="CE4" s="1009" t="str">
        <f>+entero!CE3</f>
        <v xml:space="preserve">2015                         A  fines de Jun* </v>
      </c>
      <c r="CF4" s="1009" t="str">
        <f>+entero!CF3</f>
        <v xml:space="preserve">2015                         A  fines de Jul* </v>
      </c>
      <c r="CG4" s="1009" t="str">
        <f>+entero!CG3</f>
        <v xml:space="preserve">2015                         A  fines de Ago* </v>
      </c>
      <c r="CH4" s="1009" t="str">
        <f>+entero!CH3</f>
        <v xml:space="preserve">2015                         A  fines de Sep* </v>
      </c>
      <c r="CI4" s="1009" t="str">
        <f>+entero!CI3</f>
        <v xml:space="preserve">2015                         A  fines de Oct* </v>
      </c>
      <c r="CJ4" s="1009" t="str">
        <f>+entero!CJ3</f>
        <v xml:space="preserve">2015                         A  fines de Nov* </v>
      </c>
      <c r="CK4" s="1009" t="str">
        <f>+entero!CK3</f>
        <v xml:space="preserve">2015                         A  fines de Dic* </v>
      </c>
      <c r="CL4" s="1009" t="str">
        <f>+entero!CL3</f>
        <v xml:space="preserve">2016                         A  fines de Ene* </v>
      </c>
      <c r="CM4" s="1009" t="str">
        <f>+entero!CM3</f>
        <v xml:space="preserve">2016                         A  fines de Feb* </v>
      </c>
      <c r="CN4" s="1009" t="str">
        <f>+entero!CN3</f>
        <v xml:space="preserve">2016                         A  fines de Mar* </v>
      </c>
      <c r="CO4" s="1009" t="str">
        <f>+entero!CO3</f>
        <v xml:space="preserve">2016                         A  fines de adr* </v>
      </c>
      <c r="CP4" s="1009" t="str">
        <f>+entero!CP3</f>
        <v xml:space="preserve">2016                         A  fines de May* </v>
      </c>
      <c r="CQ4" s="1009" t="str">
        <f>+entero!CQ3</f>
        <v xml:space="preserve">2016                         A  fines de Jun* </v>
      </c>
      <c r="CR4" s="1009" t="str">
        <f>+entero!CR3</f>
        <v xml:space="preserve">2016                         A  fines de Jul* </v>
      </c>
      <c r="CS4" s="1009" t="str">
        <f>+entero!CS3</f>
        <v xml:space="preserve">2016                         A  fines de Ago* </v>
      </c>
      <c r="CT4" s="1009" t="str">
        <f>+entero!CT3</f>
        <v xml:space="preserve">2016                         A  fines de Sep* </v>
      </c>
      <c r="CU4" s="1009" t="str">
        <f>+entero!CU3</f>
        <v xml:space="preserve">2016                         A  fines de Oct* </v>
      </c>
      <c r="CV4" s="1009" t="str">
        <f>+entero!CV3</f>
        <v xml:space="preserve">2016                         A  fines de Nov* </v>
      </c>
      <c r="CW4" s="1009" t="str">
        <f>+entero!CW3</f>
        <v>2016                         A  fines de Dic* 15</v>
      </c>
      <c r="CX4" s="1009" t="str">
        <f>+entero!CX3</f>
        <v xml:space="preserve">2017                         A  fines de Ene* </v>
      </c>
      <c r="CY4" s="1009" t="str">
        <f>+entero!CY3</f>
        <v xml:space="preserve">2017                         A  fines de Feb* </v>
      </c>
      <c r="CZ4" s="1009" t="str">
        <f>+entero!CZ3</f>
        <v xml:space="preserve">2017                         A  fines de Mar* </v>
      </c>
      <c r="DA4" s="1009" t="str">
        <f>+entero!DA3</f>
        <v xml:space="preserve">2017                         A  fines de Abr* </v>
      </c>
      <c r="DB4" s="1009" t="str">
        <f>+entero!DB3</f>
        <v xml:space="preserve">2017                         A  fines de May* </v>
      </c>
      <c r="DC4" s="1009" t="str">
        <f>+entero!DC3</f>
        <v xml:space="preserve">2017                         A  fines de Jun* </v>
      </c>
      <c r="DD4" s="1009" t="str">
        <f>+entero!DD3</f>
        <v xml:space="preserve">2017                         A  fines de Jul* </v>
      </c>
      <c r="DE4" s="1009" t="str">
        <f>+entero!DE3</f>
        <v xml:space="preserve">2017                         A  fines de Ago* </v>
      </c>
      <c r="DF4" s="1009" t="str">
        <f>+entero!DF3</f>
        <v xml:space="preserve">2017                         A  fines de Sep* </v>
      </c>
      <c r="DG4" s="1009" t="str">
        <f>+entero!DG3</f>
        <v xml:space="preserve">2017                         A  fines de Oct* </v>
      </c>
      <c r="DH4" s="998" t="s">
        <v>239</v>
      </c>
      <c r="DI4" s="998" t="str">
        <f>+entero!DI3</f>
        <v>2017
A fines de Dic</v>
      </c>
      <c r="DJ4" s="863" t="s">
        <v>223</v>
      </c>
      <c r="DK4" s="945" t="s">
        <v>232</v>
      </c>
      <c r="DL4" s="1019" t="s">
        <v>257</v>
      </c>
      <c r="DM4" s="1020"/>
      <c r="DN4" s="1020"/>
      <c r="DO4" s="1020"/>
      <c r="DP4" s="1021"/>
      <c r="DQ4" s="885"/>
      <c r="DR4" s="752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23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  <c r="S5" s="1022"/>
      <c r="T5" s="1022"/>
      <c r="U5" s="1022"/>
      <c r="V5" s="1022"/>
      <c r="W5" s="1022"/>
      <c r="X5" s="1022"/>
      <c r="Y5" s="1022"/>
      <c r="Z5" s="1022"/>
      <c r="AA5" s="1022"/>
      <c r="AB5" s="1022"/>
      <c r="AC5" s="1022"/>
      <c r="AD5" s="1022"/>
      <c r="AE5" s="1022"/>
      <c r="AF5" s="1022"/>
      <c r="AG5" s="1022"/>
      <c r="AH5" s="1022"/>
      <c r="AI5" s="1022"/>
      <c r="AJ5" s="1022"/>
      <c r="AK5" s="1022"/>
      <c r="AL5" s="1022"/>
      <c r="AM5" s="1022"/>
      <c r="AN5" s="1022"/>
      <c r="AO5" s="1022"/>
      <c r="AP5" s="1022"/>
      <c r="AQ5" s="1022"/>
      <c r="AR5" s="1022"/>
      <c r="AS5" s="1022"/>
      <c r="AT5" s="1022"/>
      <c r="AU5" s="1022"/>
      <c r="AV5" s="1022"/>
      <c r="AW5" s="1022"/>
      <c r="AX5" s="1022"/>
      <c r="AY5" s="1022"/>
      <c r="AZ5" s="1022"/>
      <c r="BA5" s="1022"/>
      <c r="BB5" s="1022"/>
      <c r="BC5" s="1022"/>
      <c r="BD5" s="1022"/>
      <c r="BE5" s="1022"/>
      <c r="BF5" s="1022"/>
      <c r="BG5" s="1022"/>
      <c r="BH5" s="1022"/>
      <c r="BI5" s="1022"/>
      <c r="BJ5" s="1022"/>
      <c r="BK5" s="1022"/>
      <c r="BL5" s="1022"/>
      <c r="BM5" s="1022"/>
      <c r="BN5" s="1022"/>
      <c r="BO5" s="1022"/>
      <c r="BP5" s="1022"/>
      <c r="BQ5" s="1022"/>
      <c r="BR5" s="1022"/>
      <c r="BS5" s="1022"/>
      <c r="BT5" s="1022"/>
      <c r="BU5" s="1022"/>
      <c r="BV5" s="1022"/>
      <c r="BW5" s="1022"/>
      <c r="BX5" s="1022"/>
      <c r="BY5" s="1022"/>
      <c r="BZ5" s="1022"/>
      <c r="CA5" s="1022"/>
      <c r="CB5" s="1022"/>
      <c r="CC5" s="1022"/>
      <c r="CD5" s="1022"/>
      <c r="CE5" s="1022"/>
      <c r="CF5" s="1022"/>
      <c r="CG5" s="1022"/>
      <c r="CH5" s="1022"/>
      <c r="CI5" s="1022"/>
      <c r="CJ5" s="1022"/>
      <c r="CK5" s="1022"/>
      <c r="CL5" s="1022"/>
      <c r="CM5" s="1022"/>
      <c r="CN5" s="1022"/>
      <c r="CO5" s="1022"/>
      <c r="CP5" s="1022"/>
      <c r="CQ5" s="1022"/>
      <c r="CR5" s="1022"/>
      <c r="CS5" s="1022"/>
      <c r="CT5" s="1022"/>
      <c r="CU5" s="1022"/>
      <c r="CV5" s="1022"/>
      <c r="CW5" s="1022"/>
      <c r="CX5" s="1022"/>
      <c r="CY5" s="1022"/>
      <c r="CZ5" s="1022"/>
      <c r="DA5" s="1022"/>
      <c r="DB5" s="1022"/>
      <c r="DC5" s="1022"/>
      <c r="DD5" s="1022"/>
      <c r="DE5" s="1022"/>
      <c r="DF5" s="1022"/>
      <c r="DG5" s="1022"/>
      <c r="DH5" s="1024"/>
      <c r="DI5" s="999">
        <f>+entero!DI4</f>
        <v>0</v>
      </c>
      <c r="DJ5" s="897">
        <v>43105</v>
      </c>
      <c r="DK5" s="897">
        <v>43112</v>
      </c>
      <c r="DL5" s="906">
        <v>43115</v>
      </c>
      <c r="DM5" s="897">
        <v>43116</v>
      </c>
      <c r="DN5" s="906">
        <v>43117</v>
      </c>
      <c r="DO5" s="897">
        <v>43118</v>
      </c>
      <c r="DP5" s="906">
        <v>43119</v>
      </c>
      <c r="DQ5" s="920" t="s">
        <v>250</v>
      </c>
      <c r="DR5" s="919" t="s">
        <v>185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3"/>
      <c r="DC6" s="756"/>
      <c r="DD6" s="757"/>
      <c r="DE6" s="759"/>
      <c r="DF6" s="760"/>
      <c r="DG6" s="834"/>
      <c r="DH6" s="865"/>
      <c r="DI6" s="865"/>
      <c r="DJ6" s="865"/>
      <c r="DK6" s="865"/>
      <c r="DL6" s="747"/>
      <c r="DM6" s="865"/>
      <c r="DN6" s="747"/>
      <c r="DO6" s="865"/>
      <c r="DP6" s="913"/>
      <c r="DQ6" s="865"/>
      <c r="DR6" s="865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4">
        <f>+entero!DG7</f>
        <v>9934.38219312</v>
      </c>
      <c r="DH7" s="794">
        <f>+entero!DH7</f>
        <v>10631.841105520001</v>
      </c>
      <c r="DI7" s="794">
        <f>+entero!DI7</f>
        <v>10260.637599090001</v>
      </c>
      <c r="DJ7" s="794">
        <f>+entero!DJ7</f>
        <v>10244.96193557</v>
      </c>
      <c r="DK7" s="794">
        <f>+entero!DK7</f>
        <v>10184.552621340001</v>
      </c>
      <c r="DL7" s="486">
        <f>+entero!DL7</f>
        <v>10221.11638657</v>
      </c>
      <c r="DM7" s="794">
        <f>+entero!DM7</f>
        <v>10287.6227808</v>
      </c>
      <c r="DN7" s="486">
        <f>+entero!DN7</f>
        <v>10277.284514280002</v>
      </c>
      <c r="DO7" s="794">
        <f>+entero!DO7</f>
        <v>10241.38690584</v>
      </c>
      <c r="DP7" s="914">
        <f>+entero!DP7</f>
        <v>10275.775002639999</v>
      </c>
      <c r="DQ7" s="794">
        <f>+entero!DQ7</f>
        <v>91.222381299998233</v>
      </c>
      <c r="DR7" s="794">
        <f>+entero!DR7</f>
        <v>0.89569355367518089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4">
        <f>+entero!DG8</f>
        <v>7909.8744661700002</v>
      </c>
      <c r="DH8" s="794">
        <f>+entero!DH8</f>
        <v>8591.9659951600006</v>
      </c>
      <c r="DI8" s="794">
        <f>+entero!DI8</f>
        <v>8199.3202505000008</v>
      </c>
      <c r="DJ8" s="794">
        <f>+entero!DJ8</f>
        <v>8142.8839217099994</v>
      </c>
      <c r="DK8" s="794">
        <f>+entero!DK8</f>
        <v>8083.4927890600002</v>
      </c>
      <c r="DL8" s="486">
        <f>+entero!DL8</f>
        <v>8098.6044550099996</v>
      </c>
      <c r="DM8" s="794">
        <f>+entero!DM8</f>
        <v>8161.58335463</v>
      </c>
      <c r="DN8" s="486">
        <f>+entero!DN8</f>
        <v>8151.7127963200001</v>
      </c>
      <c r="DO8" s="794">
        <f>+entero!DO8</f>
        <v>8129.8339741199998</v>
      </c>
      <c r="DP8" s="914">
        <f>+entero!DP8</f>
        <v>8164.7960586600002</v>
      </c>
      <c r="DQ8" s="794">
        <f>+entero!DQ8</f>
        <v>81.303269600000021</v>
      </c>
      <c r="DR8" s="794">
        <f>+entero!DR8</f>
        <v>1.0057938037630665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4">
        <f>+entero!DG9</f>
        <v>234.35727132999997</v>
      </c>
      <c r="DH9" s="794">
        <f>+entero!DH9</f>
        <v>236.35761356</v>
      </c>
      <c r="DI9" s="794">
        <f>+entero!DI9</f>
        <v>237.21077129</v>
      </c>
      <c r="DJ9" s="794">
        <f>+entero!DJ9</f>
        <v>238.39457109</v>
      </c>
      <c r="DK9" s="794">
        <f>+entero!DK9</f>
        <v>237.58477857</v>
      </c>
      <c r="DL9" s="486">
        <f>+entero!DL9</f>
        <v>239.25612354999998</v>
      </c>
      <c r="DM9" s="794">
        <f>+entero!DM9</f>
        <v>239.25612354999998</v>
      </c>
      <c r="DN9" s="486">
        <f>+entero!DN9</f>
        <v>240.20783846999998</v>
      </c>
      <c r="DO9" s="794">
        <f>+entero!DO9</f>
        <v>240.19448106999999</v>
      </c>
      <c r="DP9" s="914">
        <f>+entero!DP9</f>
        <v>240.53008581</v>
      </c>
      <c r="DQ9" s="794">
        <f>+entero!DQ9</f>
        <v>2.9453072400000053</v>
      </c>
      <c r="DR9" s="794">
        <f>+entero!DR9</f>
        <v>1.239686842619947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4">
        <f>+entero!DG10</f>
        <v>1753.59060103</v>
      </c>
      <c r="DH10" s="794">
        <f>+entero!DH10</f>
        <v>1766.6402134</v>
      </c>
      <c r="DI10" s="794">
        <f>+entero!DI10</f>
        <v>1787.10456088</v>
      </c>
      <c r="DJ10" s="794">
        <f>+entero!DJ10</f>
        <v>1826.49676787</v>
      </c>
      <c r="DK10" s="794">
        <f>+entero!DK10</f>
        <v>1826.41469667</v>
      </c>
      <c r="DL10" s="486">
        <f>+entero!DL10</f>
        <v>1845.9347413300002</v>
      </c>
      <c r="DM10" s="794">
        <f>+entero!DM10</f>
        <v>1849.46223594</v>
      </c>
      <c r="DN10" s="486">
        <f>+entero!DN10</f>
        <v>1847.8943567700001</v>
      </c>
      <c r="DO10" s="794">
        <f>+entero!DO10</f>
        <v>1833.8910115199999</v>
      </c>
      <c r="DP10" s="914">
        <f>+entero!DP10</f>
        <v>1832.9290687599998</v>
      </c>
      <c r="DQ10" s="794">
        <f>+entero!DQ10</f>
        <v>6.5143720899998243</v>
      </c>
      <c r="DR10" s="794">
        <f>+entero!DR10</f>
        <v>0.3566754090337243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4">
        <f>+entero!DG11</f>
        <v>36.55985459</v>
      </c>
      <c r="DH11" s="794">
        <f>+entero!DH11</f>
        <v>36.877283400000003</v>
      </c>
      <c r="DI11" s="794">
        <f>+entero!DI11</f>
        <v>37.002016419999997</v>
      </c>
      <c r="DJ11" s="794">
        <f>+entero!DJ11</f>
        <v>37.1866749</v>
      </c>
      <c r="DK11" s="794">
        <f>+entero!DK11</f>
        <v>37.06035704</v>
      </c>
      <c r="DL11" s="486">
        <f>+entero!DL11</f>
        <v>37.321066680000001</v>
      </c>
      <c r="DM11" s="794">
        <f>+entero!DM11</f>
        <v>37.321066680000001</v>
      </c>
      <c r="DN11" s="486">
        <f>+entero!DN11</f>
        <v>37.469522720000001</v>
      </c>
      <c r="DO11" s="794">
        <f>+entero!DO11</f>
        <v>37.467439129999995</v>
      </c>
      <c r="DP11" s="914">
        <f>+entero!DP11</f>
        <v>37.519789409999994</v>
      </c>
      <c r="DQ11" s="794">
        <f>+entero!DQ11</f>
        <v>0.45943236999999471</v>
      </c>
      <c r="DR11" s="794">
        <f>+entero!DR11</f>
        <v>1.2396868424773055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4">
        <f>+entero!DG12</f>
        <v>9934.3439523500019</v>
      </c>
      <c r="DH12" s="794">
        <f>+entero!DH12</f>
        <v>10631.820566060002</v>
      </c>
      <c r="DI12" s="794">
        <f>+entero!DI12</f>
        <v>10260.636338480001</v>
      </c>
      <c r="DJ12" s="794">
        <f>+entero!DJ12</f>
        <v>10244.960674960001</v>
      </c>
      <c r="DK12" s="794">
        <f>+entero!DK12</f>
        <v>10184.551346830001</v>
      </c>
      <c r="DL12" s="486">
        <f>+entero!DL12</f>
        <v>10221.115112059999</v>
      </c>
      <c r="DM12" s="794">
        <f>+entero!DM12</f>
        <v>10287.621506289999</v>
      </c>
      <c r="DN12" s="486">
        <f>+entero!DN12</f>
        <v>10277.28323977</v>
      </c>
      <c r="DO12" s="794">
        <f>+entero!DO12</f>
        <v>10241.386049030001</v>
      </c>
      <c r="DP12" s="914">
        <f>+entero!DP12</f>
        <v>10275.77314103</v>
      </c>
      <c r="DQ12" s="794">
        <f>+entero!DQ12</f>
        <v>91.22179419999884</v>
      </c>
      <c r="DR12" s="794">
        <f>+entero!DR12</f>
        <v>0.8956879011503327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4">
        <f>+entero!DG13</f>
        <v>2351.525874504373</v>
      </c>
      <c r="DH13" s="794">
        <f>+entero!DH13</f>
        <v>2333.7350121909617</v>
      </c>
      <c r="DI13" s="794">
        <f>+entero!DI13</f>
        <v>2346.4082264897961</v>
      </c>
      <c r="DJ13" s="794">
        <f>+entero!DJ13</f>
        <v>2387.2974408556838</v>
      </c>
      <c r="DK13" s="794">
        <f>+entero!DK13</f>
        <v>2437.4188207638485</v>
      </c>
      <c r="DL13" s="486">
        <f>+entero!DL13</f>
        <v>2407.9263749431484</v>
      </c>
      <c r="DM13" s="794">
        <f>+entero!DM13</f>
        <v>2448.0089315772598</v>
      </c>
      <c r="DN13" s="486">
        <f>+entero!DN13</f>
        <v>2448.8542871865889</v>
      </c>
      <c r="DO13" s="794">
        <f>+entero!DO13</f>
        <v>2448.4615518906703</v>
      </c>
      <c r="DP13" s="914">
        <f>+entero!DP13</f>
        <v>2435.2631916355676</v>
      </c>
      <c r="DQ13" s="794">
        <f>+entero!DQ13</f>
        <v>-2.155629128280907</v>
      </c>
      <c r="DR13" s="794">
        <f>+entero!DR13</f>
        <v>-8.8439012200836054E-2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4">
        <f>+entero!DG14</f>
        <v>1461.4027438599996</v>
      </c>
      <c r="DH14" s="794">
        <f>+entero!DH14</f>
        <v>1458.7611303200001</v>
      </c>
      <c r="DI14" s="794">
        <f>+entero!DI14</f>
        <v>1433.6710182500003</v>
      </c>
      <c r="DJ14" s="794">
        <f>+entero!DJ14</f>
        <v>1431.3282871499998</v>
      </c>
      <c r="DK14" s="794">
        <f>+entero!DK14</f>
        <v>1431.29164326</v>
      </c>
      <c r="DL14" s="486">
        <f>+entero!DL14</f>
        <v>1431.3491779900003</v>
      </c>
      <c r="DM14" s="794">
        <f>+entero!DM14</f>
        <v>1430.4412651699997</v>
      </c>
      <c r="DN14" s="486">
        <f>+entero!DN14</f>
        <v>1430.5032659599995</v>
      </c>
      <c r="DO14" s="794">
        <f>+entero!DO14</f>
        <v>1430.5314481799996</v>
      </c>
      <c r="DP14" s="914">
        <f>+entero!DP14</f>
        <v>1429.0920944599998</v>
      </c>
      <c r="DQ14" s="794">
        <f>+entero!DQ14</f>
        <v>-2.1995488000002297</v>
      </c>
      <c r="DR14" s="794">
        <f>+entero!DR14</f>
        <v>-0.15367579419316435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4">
        <f>+entero!DG15</f>
        <v>584.65642992000005</v>
      </c>
      <c r="DH15" s="794">
        <f>+entero!DH15</f>
        <v>580.83053032999999</v>
      </c>
      <c r="DI15" s="794">
        <f>+entero!DI15</f>
        <v>557.96358860000009</v>
      </c>
      <c r="DJ15" s="794">
        <f>+entero!DJ15</f>
        <v>558.13003265999998</v>
      </c>
      <c r="DK15" s="794">
        <f>+entero!DK15</f>
        <v>558.29643019000002</v>
      </c>
      <c r="DL15" s="486">
        <f>+entero!DL15</f>
        <v>558.34445745000005</v>
      </c>
      <c r="DM15" s="794">
        <f>+entero!DM15</f>
        <v>558.39153353999995</v>
      </c>
      <c r="DN15" s="486">
        <f>+entero!DN15</f>
        <v>558.41531691</v>
      </c>
      <c r="DO15" s="794">
        <f>+entero!DO15</f>
        <v>558.43909856999994</v>
      </c>
      <c r="DP15" s="914">
        <f>+entero!DP15</f>
        <v>558.46286923000002</v>
      </c>
      <c r="DQ15" s="794">
        <f>+entero!DQ15</f>
        <v>0.1664390400000002</v>
      </c>
      <c r="DR15" s="794">
        <f>+entero!DR15</f>
        <v>2.9811947739544209E-2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4">
        <f>+entero!DG16</f>
        <v>764.65007689999993</v>
      </c>
      <c r="DH16" s="794">
        <f>+entero!DH16</f>
        <v>117.85571893999999</v>
      </c>
      <c r="DI16" s="794">
        <f>+entero!DI16</f>
        <v>117.99498267999999</v>
      </c>
      <c r="DJ16" s="794">
        <f>+entero!DJ16</f>
        <v>117.97614541999999</v>
      </c>
      <c r="DK16" s="794">
        <f>+entero!DK16</f>
        <v>118.01490237</v>
      </c>
      <c r="DL16" s="486">
        <f>+entero!DL16</f>
        <v>118.02593250000001</v>
      </c>
      <c r="DM16" s="794">
        <f>+entero!DM16</f>
        <v>122.80742521000001</v>
      </c>
      <c r="DN16" s="486">
        <f>+entero!DN16</f>
        <v>122.81274131000001</v>
      </c>
      <c r="DO16" s="794">
        <f>+entero!DO16</f>
        <v>122.81578947000001</v>
      </c>
      <c r="DP16" s="914">
        <f>+entero!DP16</f>
        <v>122.82112592999999</v>
      </c>
      <c r="DQ16" s="794">
        <f>+entero!DQ16</f>
        <v>4.8062235599999923</v>
      </c>
      <c r="DR16" s="794">
        <f>+entero!DR16</f>
        <v>4.0725564852238216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43" customFormat="1" x14ac:dyDescent="0.2">
      <c r="C17" s="830"/>
      <c r="D17" s="71" t="str">
        <f>+entero!D17</f>
        <v>5. Fondo Para la Inversión Exploracion y Explotacion de Hidrocarburos (FPIEEH)</v>
      </c>
      <c r="E17" s="794">
        <f>+entero!E17</f>
        <v>0</v>
      </c>
      <c r="F17" s="794">
        <f>+entero!F17</f>
        <v>0</v>
      </c>
      <c r="G17" s="794">
        <f>+entero!G17</f>
        <v>0</v>
      </c>
      <c r="H17" s="794">
        <f>+entero!H17</f>
        <v>0</v>
      </c>
      <c r="I17" s="794">
        <f>+entero!I17</f>
        <v>0</v>
      </c>
      <c r="J17" s="794">
        <f>+entero!J17</f>
        <v>0</v>
      </c>
      <c r="K17" s="794">
        <f>+entero!K17</f>
        <v>0</v>
      </c>
      <c r="L17" s="794">
        <f>+entero!L17</f>
        <v>0</v>
      </c>
      <c r="M17" s="794">
        <f>+entero!M17</f>
        <v>0</v>
      </c>
      <c r="N17" s="794">
        <f>+entero!N17</f>
        <v>0</v>
      </c>
      <c r="O17" s="794">
        <f>+entero!O17</f>
        <v>0</v>
      </c>
      <c r="P17" s="794">
        <f>+entero!P17</f>
        <v>0</v>
      </c>
      <c r="Q17" s="794">
        <f>+entero!Q17</f>
        <v>0</v>
      </c>
      <c r="R17" s="794">
        <f>+entero!R17</f>
        <v>0</v>
      </c>
      <c r="S17" s="794">
        <f>+entero!S17</f>
        <v>0</v>
      </c>
      <c r="T17" s="794">
        <f>+entero!T17</f>
        <v>0</v>
      </c>
      <c r="U17" s="794">
        <f>+entero!U17</f>
        <v>0</v>
      </c>
      <c r="V17" s="794">
        <f>+entero!V17</f>
        <v>0</v>
      </c>
      <c r="W17" s="794">
        <f>+entero!W17</f>
        <v>0</v>
      </c>
      <c r="X17" s="794">
        <f>+entero!X17</f>
        <v>0</v>
      </c>
      <c r="Y17" s="794">
        <f>+entero!Y17</f>
        <v>0</v>
      </c>
      <c r="Z17" s="794">
        <f>+entero!Z17</f>
        <v>0</v>
      </c>
      <c r="AA17" s="794">
        <f>+entero!AA17</f>
        <v>0</v>
      </c>
      <c r="AB17" s="794">
        <f>+entero!AB17</f>
        <v>0</v>
      </c>
      <c r="AC17" s="794">
        <f>+entero!AC17</f>
        <v>0</v>
      </c>
      <c r="AD17" s="794">
        <f>+entero!AD17</f>
        <v>0</v>
      </c>
      <c r="AE17" s="794">
        <f>+entero!AE17</f>
        <v>0</v>
      </c>
      <c r="AF17" s="794">
        <f>+entero!AF17</f>
        <v>0</v>
      </c>
      <c r="AG17" s="794">
        <f>+entero!AG17</f>
        <v>0</v>
      </c>
      <c r="AH17" s="794">
        <f>+entero!AH17</f>
        <v>0</v>
      </c>
      <c r="AI17" s="794">
        <f>+entero!AI17</f>
        <v>0</v>
      </c>
      <c r="AJ17" s="794">
        <f>+entero!AJ17</f>
        <v>0</v>
      </c>
      <c r="AK17" s="794">
        <f>+entero!AK17</f>
        <v>0</v>
      </c>
      <c r="AL17" s="794">
        <f>+entero!AL17</f>
        <v>0</v>
      </c>
      <c r="AM17" s="794">
        <f>+entero!AM17</f>
        <v>0</v>
      </c>
      <c r="AN17" s="794">
        <f>+entero!AN17</f>
        <v>0</v>
      </c>
      <c r="AO17" s="794">
        <f>+entero!AO17</f>
        <v>0</v>
      </c>
      <c r="AP17" s="794">
        <f>+entero!AP17</f>
        <v>0</v>
      </c>
      <c r="AQ17" s="794">
        <f>+entero!AQ17</f>
        <v>0</v>
      </c>
      <c r="AR17" s="794">
        <f>+entero!AR17</f>
        <v>0</v>
      </c>
      <c r="AS17" s="794">
        <f>+entero!AS17</f>
        <v>0</v>
      </c>
      <c r="AT17" s="794">
        <f>+entero!AT17</f>
        <v>0</v>
      </c>
      <c r="AU17" s="794">
        <f>+entero!AU17</f>
        <v>0</v>
      </c>
      <c r="AV17" s="794">
        <f>+entero!AV17</f>
        <v>0</v>
      </c>
      <c r="AW17" s="794">
        <f>+entero!AW17</f>
        <v>0</v>
      </c>
      <c r="AX17" s="794">
        <f>+entero!AX17</f>
        <v>0</v>
      </c>
      <c r="AY17" s="794">
        <f>+entero!AY17</f>
        <v>0</v>
      </c>
      <c r="AZ17" s="794">
        <f>+entero!AZ17</f>
        <v>0</v>
      </c>
      <c r="BA17" s="794">
        <f>+entero!BA17</f>
        <v>0</v>
      </c>
      <c r="BB17" s="794">
        <f>+entero!BB17</f>
        <v>0</v>
      </c>
      <c r="BC17" s="794">
        <f>+entero!BC17</f>
        <v>0</v>
      </c>
      <c r="BD17" s="794">
        <f>+entero!BD17</f>
        <v>0</v>
      </c>
      <c r="BE17" s="794">
        <f>+entero!BE17</f>
        <v>0</v>
      </c>
      <c r="BF17" s="794">
        <f>+entero!BF17</f>
        <v>0</v>
      </c>
      <c r="BG17" s="794">
        <f>+entero!BG17</f>
        <v>0</v>
      </c>
      <c r="BH17" s="794">
        <f>+entero!BH17</f>
        <v>0</v>
      </c>
      <c r="BI17" s="794">
        <f>+entero!BI17</f>
        <v>0</v>
      </c>
      <c r="BJ17" s="794">
        <f>+entero!BJ17</f>
        <v>0</v>
      </c>
      <c r="BK17" s="794">
        <f>+entero!BK17</f>
        <v>0</v>
      </c>
      <c r="BL17" s="794">
        <f>+entero!BL17</f>
        <v>0</v>
      </c>
      <c r="BM17" s="794">
        <f>+entero!BM17</f>
        <v>0</v>
      </c>
      <c r="BN17" s="794">
        <f>+entero!BN17</f>
        <v>0</v>
      </c>
      <c r="BO17" s="794">
        <f>+entero!BO17</f>
        <v>0</v>
      </c>
      <c r="BP17" s="794">
        <f>+entero!BP17</f>
        <v>0</v>
      </c>
      <c r="BQ17" s="794">
        <f>+entero!BQ17</f>
        <v>0</v>
      </c>
      <c r="BR17" s="794">
        <f>+entero!BR17</f>
        <v>0</v>
      </c>
      <c r="BS17" s="794">
        <f>+entero!BS17</f>
        <v>0</v>
      </c>
      <c r="BT17" s="794">
        <f>+entero!BT17</f>
        <v>0</v>
      </c>
      <c r="BU17" s="794">
        <f>+entero!BU17</f>
        <v>0</v>
      </c>
      <c r="BV17" s="794">
        <f>+entero!BV17</f>
        <v>0</v>
      </c>
      <c r="BW17" s="794">
        <f>+entero!BW17</f>
        <v>0</v>
      </c>
      <c r="BX17" s="794">
        <f>+entero!BX17</f>
        <v>0</v>
      </c>
      <c r="BY17" s="794">
        <f>+entero!BY17</f>
        <v>0</v>
      </c>
      <c r="BZ17" s="794">
        <f>+entero!BZ17</f>
        <v>0</v>
      </c>
      <c r="CA17" s="794">
        <f>+entero!CA17</f>
        <v>0</v>
      </c>
      <c r="CB17" s="794">
        <f>+entero!CB17</f>
        <v>0</v>
      </c>
      <c r="CC17" s="794">
        <f>+entero!CC17</f>
        <v>0</v>
      </c>
      <c r="CD17" s="794">
        <f>+entero!CD17</f>
        <v>0</v>
      </c>
      <c r="CE17" s="794">
        <f>+entero!CE17</f>
        <v>0</v>
      </c>
      <c r="CF17" s="794">
        <f>+entero!CF17</f>
        <v>0</v>
      </c>
      <c r="CG17" s="794">
        <f>+entero!CG17</f>
        <v>0</v>
      </c>
      <c r="CH17" s="794">
        <f>+entero!CH17</f>
        <v>0</v>
      </c>
      <c r="CI17" s="794">
        <f>+entero!CI17</f>
        <v>0</v>
      </c>
      <c r="CJ17" s="794">
        <f>+entero!CJ17</f>
        <v>0</v>
      </c>
      <c r="CK17" s="794">
        <f>+entero!CK17</f>
        <v>0</v>
      </c>
      <c r="CL17" s="794">
        <f>+entero!CL17</f>
        <v>0</v>
      </c>
      <c r="CM17" s="794">
        <f>+entero!CM17</f>
        <v>0</v>
      </c>
      <c r="CN17" s="794">
        <f>+entero!CN17</f>
        <v>0</v>
      </c>
      <c r="CO17" s="794">
        <f>+entero!CO17</f>
        <v>0</v>
      </c>
      <c r="CP17" s="794">
        <f>+entero!CP17</f>
        <v>0</v>
      </c>
      <c r="CQ17" s="794">
        <f>+entero!CQ17</f>
        <v>0</v>
      </c>
      <c r="CR17" s="794">
        <f>+entero!CR17</f>
        <v>0</v>
      </c>
      <c r="CS17" s="794">
        <f>+entero!CS17</f>
        <v>0</v>
      </c>
      <c r="CT17" s="794">
        <f>+entero!CT17</f>
        <v>0</v>
      </c>
      <c r="CU17" s="794">
        <f>+entero!CU17</f>
        <v>0</v>
      </c>
      <c r="CV17" s="794">
        <f>+entero!CV17</f>
        <v>0</v>
      </c>
      <c r="CW17" s="794">
        <f>+entero!CW17</f>
        <v>0</v>
      </c>
      <c r="CX17" s="794">
        <f>+entero!CX17</f>
        <v>0</v>
      </c>
      <c r="CY17" s="794">
        <f>+entero!CY17</f>
        <v>0</v>
      </c>
      <c r="CZ17" s="794">
        <f>+entero!CZ17</f>
        <v>0</v>
      </c>
      <c r="DA17" s="794">
        <f>+entero!DA17</f>
        <v>0</v>
      </c>
      <c r="DB17" s="794">
        <f>+entero!DB17</f>
        <v>0</v>
      </c>
      <c r="DC17" s="794">
        <f>+entero!DC17</f>
        <v>0</v>
      </c>
      <c r="DD17" s="794">
        <f>+entero!DD17</f>
        <v>0</v>
      </c>
      <c r="DE17" s="794">
        <f>+entero!DE17</f>
        <v>0</v>
      </c>
      <c r="DF17" s="794">
        <f>+entero!DF17</f>
        <v>0</v>
      </c>
      <c r="DG17" s="794">
        <f>+entero!DG17</f>
        <v>0</v>
      </c>
      <c r="DH17" s="794">
        <f>+entero!DH17</f>
        <v>0</v>
      </c>
      <c r="DI17" s="794">
        <f>+entero!DI17</f>
        <v>220.86848337999999</v>
      </c>
      <c r="DJ17" s="794">
        <f>+entero!DJ17</f>
        <v>220.93620188</v>
      </c>
      <c r="DK17" s="794">
        <f>+entero!DK17</f>
        <v>221.00535612000002</v>
      </c>
      <c r="DL17" s="486">
        <f>+entero!DL17</f>
        <v>221.00535612000002</v>
      </c>
      <c r="DM17" s="794">
        <f>+entero!DM17</f>
        <v>221.00535612000002</v>
      </c>
      <c r="DN17" s="486">
        <f>+entero!DN17</f>
        <v>221.00535612000002</v>
      </c>
      <c r="DO17" s="794">
        <f>+entero!DO17</f>
        <v>221.00535612000002</v>
      </c>
      <c r="DP17" s="914">
        <f>+entero!DP17</f>
        <v>221.00535612000002</v>
      </c>
      <c r="DQ17" s="794">
        <f>+entero!DQ17</f>
        <v>0</v>
      </c>
      <c r="DR17" s="794">
        <f>+entero!DR17</f>
        <v>0</v>
      </c>
      <c r="DS17" s="831"/>
      <c r="DT17" s="831"/>
      <c r="DU17" s="831"/>
      <c r="DV17" s="831"/>
      <c r="DW17" s="831"/>
      <c r="DX17" s="831"/>
      <c r="DY17" s="831"/>
      <c r="DZ17" s="831"/>
      <c r="EA17" s="832"/>
      <c r="EB17" s="832"/>
      <c r="EC17" s="832"/>
      <c r="ED17" s="832"/>
      <c r="EE17" s="832"/>
      <c r="EF17" s="832"/>
      <c r="EG17" s="832"/>
      <c r="EH17" s="832"/>
    </row>
    <row r="18" spans="2:138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4">
        <f>+entero!DG18</f>
        <v>13635.176333674373</v>
      </c>
      <c r="DH18" s="794">
        <f>+entero!DH18</f>
        <v>13664.241827520964</v>
      </c>
      <c r="DI18" s="794">
        <f>+entero!DI18</f>
        <v>13503.871619629797</v>
      </c>
      <c r="DJ18" s="794">
        <f>+entero!DJ18</f>
        <v>13529.300495775684</v>
      </c>
      <c r="DK18" s="794">
        <f>+entero!DK18</f>
        <v>13519.286856273849</v>
      </c>
      <c r="DL18" s="486">
        <f>+entero!DL18</f>
        <v>13526.417233073149</v>
      </c>
      <c r="DM18" s="794">
        <f>+entero!DM18</f>
        <v>13637.834752737259</v>
      </c>
      <c r="DN18" s="486">
        <f>+entero!DN18</f>
        <v>13628.370941296589</v>
      </c>
      <c r="DO18" s="794">
        <f>+entero!DO18</f>
        <v>13592.107845080671</v>
      </c>
      <c r="DP18" s="914">
        <f>+entero!DP18</f>
        <v>13613.325683945568</v>
      </c>
      <c r="DQ18" s="794">
        <f>+entero!DQ18</f>
        <v>94.038827671718536</v>
      </c>
      <c r="DR18" s="794">
        <f>+entero!DR18</f>
        <v>0.69559014962448096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4">
        <f>+entero!DG19</f>
        <v>29.5</v>
      </c>
      <c r="DH19" s="794">
        <f>+entero!DH19</f>
        <v>30.2</v>
      </c>
      <c r="DI19" s="794">
        <f>+entero!DI19</f>
        <v>24</v>
      </c>
      <c r="DJ19" s="794">
        <f>+entero!DJ19</f>
        <v>1.1000000000000001</v>
      </c>
      <c r="DK19" s="794">
        <f>+entero!DK19</f>
        <v>5.7</v>
      </c>
      <c r="DL19" s="486">
        <f>+entero!DL19</f>
        <v>0</v>
      </c>
      <c r="DM19" s="794">
        <f>+entero!DM19</f>
        <v>0</v>
      </c>
      <c r="DN19" s="486">
        <f>+entero!DN19</f>
        <v>0</v>
      </c>
      <c r="DO19" s="794">
        <f>+entero!DO19</f>
        <v>0</v>
      </c>
      <c r="DP19" s="914">
        <f>+entero!DP19</f>
        <v>0</v>
      </c>
      <c r="DQ19" s="794">
        <f>+entero!DQ19</f>
        <v>0</v>
      </c>
      <c r="DR19" s="794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4">
        <f>+entero!DG20</f>
        <v>1.1000000000000001</v>
      </c>
      <c r="DH20" s="794">
        <f>+entero!DH20</f>
        <v>0.3</v>
      </c>
      <c r="DI20" s="794">
        <f>+entero!DI20</f>
        <v>0</v>
      </c>
      <c r="DJ20" s="794">
        <f>+entero!DJ20</f>
        <v>0</v>
      </c>
      <c r="DK20" s="794">
        <f>+entero!DK20</f>
        <v>0</v>
      </c>
      <c r="DL20" s="486">
        <f>+entero!DL20</f>
        <v>0</v>
      </c>
      <c r="DM20" s="794">
        <f>+entero!DM20</f>
        <v>0</v>
      </c>
      <c r="DN20" s="486">
        <f>+entero!DN20</f>
        <v>0</v>
      </c>
      <c r="DO20" s="794">
        <f>+entero!DO20</f>
        <v>0</v>
      </c>
      <c r="DP20" s="914">
        <f>+entero!DP20</f>
        <v>1.5</v>
      </c>
      <c r="DQ20" s="794">
        <f>+entero!DQ20</f>
        <v>0</v>
      </c>
      <c r="DR20" s="794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9" customFormat="1" x14ac:dyDescent="0.2">
      <c r="C21" s="830"/>
      <c r="D21" s="71" t="str">
        <f>+entero!D21</f>
        <v xml:space="preserve">Adjudicación de dólares en Ventas Directas - Sistema Financiero </v>
      </c>
      <c r="E21" s="794"/>
      <c r="F21" s="794"/>
      <c r="G21" s="794"/>
      <c r="H21" s="794"/>
      <c r="I21" s="794"/>
      <c r="J21" s="794"/>
      <c r="K21" s="794"/>
      <c r="L21" s="794"/>
      <c r="M21" s="794"/>
      <c r="N21" s="794"/>
      <c r="O21" s="794"/>
      <c r="P21" s="794"/>
      <c r="Q21" s="794"/>
      <c r="R21" s="794"/>
      <c r="S21" s="794"/>
      <c r="T21" s="794"/>
      <c r="U21" s="794"/>
      <c r="V21" s="794"/>
      <c r="W21" s="794"/>
      <c r="X21" s="794"/>
      <c r="Y21" s="794"/>
      <c r="Z21" s="794"/>
      <c r="AA21" s="794"/>
      <c r="AB21" s="794"/>
      <c r="AC21" s="794"/>
      <c r="AD21" s="794"/>
      <c r="AE21" s="794"/>
      <c r="AF21" s="794"/>
      <c r="AG21" s="794"/>
      <c r="AH21" s="794"/>
      <c r="AI21" s="794"/>
      <c r="AJ21" s="794"/>
      <c r="AK21" s="794"/>
      <c r="AL21" s="794"/>
      <c r="AM21" s="794"/>
      <c r="AN21" s="794"/>
      <c r="AO21" s="794">
        <f>+entero!AO21</f>
        <v>0</v>
      </c>
      <c r="AP21" s="794">
        <f>+entero!AP21</f>
        <v>0</v>
      </c>
      <c r="AQ21" s="794">
        <f>+entero!AQ21</f>
        <v>0</v>
      </c>
      <c r="AR21" s="794">
        <f>+entero!AR21</f>
        <v>0</v>
      </c>
      <c r="AS21" s="794">
        <f>+entero!AS21</f>
        <v>0</v>
      </c>
      <c r="AT21" s="794">
        <f>+entero!AT21</f>
        <v>0</v>
      </c>
      <c r="AU21" s="794">
        <f>+entero!AU21</f>
        <v>0</v>
      </c>
      <c r="AV21" s="794">
        <f>+entero!AV21</f>
        <v>0</v>
      </c>
      <c r="AW21" s="794">
        <f>+entero!AW21</f>
        <v>0</v>
      </c>
      <c r="AX21" s="794">
        <f>+entero!AX21</f>
        <v>0</v>
      </c>
      <c r="AY21" s="794">
        <f>+entero!AY21</f>
        <v>0</v>
      </c>
      <c r="AZ21" s="794">
        <f>+entero!AZ21</f>
        <v>0</v>
      </c>
      <c r="BA21" s="794">
        <f>+entero!BA21</f>
        <v>0</v>
      </c>
      <c r="BB21" s="794">
        <f>+entero!BB21</f>
        <v>0</v>
      </c>
      <c r="BC21" s="794">
        <f>+entero!BC21</f>
        <v>0</v>
      </c>
      <c r="BD21" s="794">
        <f>+entero!BD21</f>
        <v>0</v>
      </c>
      <c r="BE21" s="794">
        <f>+entero!BE21</f>
        <v>0</v>
      </c>
      <c r="BF21" s="794">
        <f>+entero!BF21</f>
        <v>0</v>
      </c>
      <c r="BG21" s="794">
        <f>+entero!BG21</f>
        <v>0</v>
      </c>
      <c r="BH21" s="794">
        <f>+entero!BH21</f>
        <v>0</v>
      </c>
      <c r="BI21" s="794">
        <f>+entero!BI21</f>
        <v>0</v>
      </c>
      <c r="BJ21" s="794">
        <f>+entero!BJ21</f>
        <v>0</v>
      </c>
      <c r="BK21" s="794">
        <f>+entero!BK21</f>
        <v>0</v>
      </c>
      <c r="BL21" s="794">
        <f>+entero!BL21</f>
        <v>0</v>
      </c>
      <c r="BM21" s="794">
        <f>+entero!BM21</f>
        <v>0</v>
      </c>
      <c r="BN21" s="794">
        <f>+entero!BN21</f>
        <v>0</v>
      </c>
      <c r="BO21" s="794">
        <f>+entero!BO21</f>
        <v>0</v>
      </c>
      <c r="BP21" s="794">
        <f>+entero!BP21</f>
        <v>0</v>
      </c>
      <c r="BQ21" s="794">
        <f>+entero!BQ21</f>
        <v>0</v>
      </c>
      <c r="BR21" s="794">
        <f>+entero!BR21</f>
        <v>0</v>
      </c>
      <c r="BS21" s="794">
        <f>+entero!BS21</f>
        <v>0</v>
      </c>
      <c r="BT21" s="794">
        <f>+entero!BT21</f>
        <v>0</v>
      </c>
      <c r="BU21" s="794">
        <f>+entero!BU21</f>
        <v>0</v>
      </c>
      <c r="BV21" s="794">
        <f>+entero!BV21</f>
        <v>0</v>
      </c>
      <c r="BW21" s="794">
        <f>+entero!BW21</f>
        <v>0</v>
      </c>
      <c r="BX21" s="794">
        <f>+entero!BX21</f>
        <v>0</v>
      </c>
      <c r="BY21" s="794">
        <f>+entero!BY21</f>
        <v>0</v>
      </c>
      <c r="BZ21" s="794">
        <f>+entero!BZ21</f>
        <v>0</v>
      </c>
      <c r="CA21" s="794">
        <f>+entero!CA21</f>
        <v>0</v>
      </c>
      <c r="CB21" s="794">
        <f>+entero!CB21</f>
        <v>0</v>
      </c>
      <c r="CC21" s="794">
        <f>+entero!CC21</f>
        <v>0</v>
      </c>
      <c r="CD21" s="794">
        <f>+entero!CD21</f>
        <v>0</v>
      </c>
      <c r="CE21" s="794">
        <f>+entero!CE21</f>
        <v>0</v>
      </c>
      <c r="CF21" s="794">
        <f>+entero!CF21</f>
        <v>0</v>
      </c>
      <c r="CG21" s="794">
        <f>+entero!CG21</f>
        <v>0</v>
      </c>
      <c r="CH21" s="794">
        <f>+entero!CH21</f>
        <v>0</v>
      </c>
      <c r="CI21" s="794">
        <f>+entero!CI21</f>
        <v>0</v>
      </c>
      <c r="CJ21" s="794">
        <f>+entero!CJ21</f>
        <v>0</v>
      </c>
      <c r="CK21" s="794">
        <f>+entero!CK21</f>
        <v>373.7</v>
      </c>
      <c r="CL21" s="794">
        <f>+entero!CL21</f>
        <v>0</v>
      </c>
      <c r="CM21" s="794">
        <f>+entero!CM21</f>
        <v>0</v>
      </c>
      <c r="CN21" s="794">
        <f>+entero!CN21</f>
        <v>0</v>
      </c>
      <c r="CO21" s="794">
        <f>+entero!CO21</f>
        <v>0</v>
      </c>
      <c r="CP21" s="794">
        <f>+entero!CP21</f>
        <v>0</v>
      </c>
      <c r="CQ21" s="794">
        <f>+entero!CQ21</f>
        <v>0</v>
      </c>
      <c r="CR21" s="794">
        <f>+entero!CR21</f>
        <v>0</v>
      </c>
      <c r="CS21" s="794">
        <f>+entero!CS21</f>
        <v>0</v>
      </c>
      <c r="CT21" s="794">
        <f>+entero!CT21</f>
        <v>0</v>
      </c>
      <c r="CU21" s="794">
        <f>+entero!CU21</f>
        <v>0</v>
      </c>
      <c r="CV21" s="794">
        <f>+entero!CV21</f>
        <v>0</v>
      </c>
      <c r="CW21" s="794">
        <f>+entero!CW21</f>
        <v>264.89999999999998</v>
      </c>
      <c r="CX21" s="794">
        <f>+entero!CX21</f>
        <v>231.1</v>
      </c>
      <c r="CY21" s="794">
        <f>+entero!CY21</f>
        <v>220.19999999999996</v>
      </c>
      <c r="CZ21" s="794">
        <f>+entero!CZ21</f>
        <v>318.29999999999995</v>
      </c>
      <c r="DA21" s="794">
        <f>+entero!DA21</f>
        <v>259</v>
      </c>
      <c r="DB21" s="794">
        <f>+entero!DB21</f>
        <v>134.89999999999998</v>
      </c>
      <c r="DC21" s="794">
        <f>+entero!DC21</f>
        <v>64.900000000000006</v>
      </c>
      <c r="DD21" s="794">
        <f>+entero!DD21</f>
        <v>112.6</v>
      </c>
      <c r="DE21" s="794">
        <f>+entero!DE21</f>
        <v>148.5</v>
      </c>
      <c r="DF21" s="794">
        <f>+entero!DF21</f>
        <v>164.40000000000003</v>
      </c>
      <c r="DG21" s="794">
        <f>+entero!DG21</f>
        <v>156.50000000000003</v>
      </c>
      <c r="DH21" s="794">
        <f>+entero!DH21</f>
        <v>166.9</v>
      </c>
      <c r="DI21" s="794">
        <f>+entero!DI21</f>
        <v>231.39999999999998</v>
      </c>
      <c r="DJ21" s="794">
        <f>+entero!DJ21</f>
        <v>52</v>
      </c>
      <c r="DK21" s="794">
        <f>+entero!DK21</f>
        <v>33.700000000000003</v>
      </c>
      <c r="DL21" s="486">
        <f>+entero!DL21</f>
        <v>6.5</v>
      </c>
      <c r="DM21" s="794">
        <f>+entero!DM21</f>
        <v>2</v>
      </c>
      <c r="DN21" s="486">
        <f>+entero!DN21</f>
        <v>5</v>
      </c>
      <c r="DO21" s="794">
        <f>+entero!DO21</f>
        <v>6.5</v>
      </c>
      <c r="DP21" s="914">
        <f>+entero!DP21</f>
        <v>3.2</v>
      </c>
      <c r="DQ21" s="794">
        <f>+entero!DQ21</f>
        <v>0</v>
      </c>
      <c r="DR21" s="794">
        <f>+entero!DR21</f>
        <v>0</v>
      </c>
      <c r="DS21" s="831"/>
      <c r="DT21" s="831"/>
      <c r="DU21" s="831"/>
      <c r="DV21" s="831"/>
      <c r="DW21" s="831"/>
      <c r="DX21" s="831"/>
      <c r="DY21" s="831"/>
      <c r="DZ21" s="831"/>
      <c r="EA21" s="832"/>
      <c r="EB21" s="832"/>
      <c r="EC21" s="832"/>
      <c r="ED21" s="832"/>
      <c r="EE21" s="832"/>
      <c r="EF21" s="832"/>
      <c r="EG21" s="832"/>
      <c r="EH21" s="832"/>
    </row>
    <row r="22" spans="2:138" s="829" customFormat="1" x14ac:dyDescent="0.2">
      <c r="C22" s="830"/>
      <c r="D22" s="71" t="str">
        <f>+entero!D22</f>
        <v xml:space="preserve">Adjudicación de dólares en Ventas Directas  - Sector Privado </v>
      </c>
      <c r="E22" s="794"/>
      <c r="F22" s="794"/>
      <c r="G22" s="794"/>
      <c r="H22" s="794"/>
      <c r="I22" s="794"/>
      <c r="J22" s="794"/>
      <c r="K22" s="794"/>
      <c r="L22" s="794"/>
      <c r="M22" s="794"/>
      <c r="N22" s="794"/>
      <c r="O22" s="794"/>
      <c r="P22" s="794"/>
      <c r="Q22" s="794"/>
      <c r="R22" s="794"/>
      <c r="S22" s="794"/>
      <c r="T22" s="794"/>
      <c r="U22" s="794"/>
      <c r="V22" s="794"/>
      <c r="W22" s="794"/>
      <c r="X22" s="794"/>
      <c r="Y22" s="794"/>
      <c r="Z22" s="794"/>
      <c r="AA22" s="794"/>
      <c r="AB22" s="794"/>
      <c r="AC22" s="794"/>
      <c r="AD22" s="794"/>
      <c r="AE22" s="794"/>
      <c r="AF22" s="794"/>
      <c r="AG22" s="794"/>
      <c r="AH22" s="794"/>
      <c r="AI22" s="794"/>
      <c r="AJ22" s="794"/>
      <c r="AK22" s="794"/>
      <c r="AL22" s="794"/>
      <c r="AM22" s="794"/>
      <c r="AN22" s="794"/>
      <c r="AO22" s="794">
        <f>+entero!AO22</f>
        <v>0</v>
      </c>
      <c r="AP22" s="794">
        <f>+entero!AP22</f>
        <v>0</v>
      </c>
      <c r="AQ22" s="794">
        <f>+entero!AQ22</f>
        <v>0</v>
      </c>
      <c r="AR22" s="794">
        <f>+entero!AR22</f>
        <v>0</v>
      </c>
      <c r="AS22" s="794">
        <f>+entero!AS22</f>
        <v>0</v>
      </c>
      <c r="AT22" s="794">
        <f>+entero!AT22</f>
        <v>0</v>
      </c>
      <c r="AU22" s="794">
        <f>+entero!AU22</f>
        <v>0</v>
      </c>
      <c r="AV22" s="794">
        <f>+entero!AV22</f>
        <v>0</v>
      </c>
      <c r="AW22" s="794">
        <f>+entero!AW22</f>
        <v>0</v>
      </c>
      <c r="AX22" s="794">
        <f>+entero!AX22</f>
        <v>0</v>
      </c>
      <c r="AY22" s="794">
        <f>+entero!AY22</f>
        <v>0</v>
      </c>
      <c r="AZ22" s="794">
        <f>+entero!AZ22</f>
        <v>0</v>
      </c>
      <c r="BA22" s="794">
        <f>+entero!BA22</f>
        <v>0</v>
      </c>
      <c r="BB22" s="794">
        <f>+entero!BB22</f>
        <v>0</v>
      </c>
      <c r="BC22" s="794">
        <f>+entero!BC22</f>
        <v>0</v>
      </c>
      <c r="BD22" s="794">
        <f>+entero!BD22</f>
        <v>0</v>
      </c>
      <c r="BE22" s="794">
        <f>+entero!BE22</f>
        <v>0</v>
      </c>
      <c r="BF22" s="794">
        <f>+entero!BF22</f>
        <v>0</v>
      </c>
      <c r="BG22" s="794">
        <f>+entero!BG22</f>
        <v>0</v>
      </c>
      <c r="BH22" s="794">
        <f>+entero!BH22</f>
        <v>0</v>
      </c>
      <c r="BI22" s="794">
        <f>+entero!BI22</f>
        <v>0</v>
      </c>
      <c r="BJ22" s="794">
        <f>+entero!BJ22</f>
        <v>0</v>
      </c>
      <c r="BK22" s="794">
        <f>+entero!BK22</f>
        <v>0</v>
      </c>
      <c r="BL22" s="794">
        <f>+entero!BL22</f>
        <v>0</v>
      </c>
      <c r="BM22" s="794">
        <f>+entero!BM22</f>
        <v>0</v>
      </c>
      <c r="BN22" s="794">
        <f>+entero!BN22</f>
        <v>0</v>
      </c>
      <c r="BO22" s="794">
        <f>+entero!BO22</f>
        <v>0</v>
      </c>
      <c r="BP22" s="794">
        <f>+entero!BP22</f>
        <v>0</v>
      </c>
      <c r="BQ22" s="794">
        <f>+entero!BQ22</f>
        <v>0</v>
      </c>
      <c r="BR22" s="794">
        <f>+entero!BR22</f>
        <v>0</v>
      </c>
      <c r="BS22" s="794">
        <f>+entero!BS22</f>
        <v>0</v>
      </c>
      <c r="BT22" s="794">
        <f>+entero!BT22</f>
        <v>0</v>
      </c>
      <c r="BU22" s="794">
        <f>+entero!BU22</f>
        <v>0</v>
      </c>
      <c r="BV22" s="794">
        <f>+entero!BV22</f>
        <v>0</v>
      </c>
      <c r="BW22" s="794">
        <f>+entero!BW22</f>
        <v>0</v>
      </c>
      <c r="BX22" s="794">
        <f>+entero!BX22</f>
        <v>0</v>
      </c>
      <c r="BY22" s="794">
        <f>+entero!BY22</f>
        <v>0</v>
      </c>
      <c r="BZ22" s="794">
        <f>+entero!BZ22</f>
        <v>0</v>
      </c>
      <c r="CA22" s="794">
        <f>+entero!CA22</f>
        <v>0</v>
      </c>
      <c r="CB22" s="794">
        <f>+entero!CB22</f>
        <v>0</v>
      </c>
      <c r="CC22" s="794">
        <f>+entero!CC22</f>
        <v>0</v>
      </c>
      <c r="CD22" s="794">
        <f>+entero!CD22</f>
        <v>0</v>
      </c>
      <c r="CE22" s="794">
        <f>+entero!CE22</f>
        <v>0</v>
      </c>
      <c r="CF22" s="794">
        <f>+entero!CF22</f>
        <v>0</v>
      </c>
      <c r="CG22" s="794">
        <f>+entero!CG22</f>
        <v>0</v>
      </c>
      <c r="CH22" s="794">
        <f>+entero!CH22</f>
        <v>0</v>
      </c>
      <c r="CI22" s="794">
        <f>+entero!CI22</f>
        <v>0</v>
      </c>
      <c r="CJ22" s="794">
        <f>+entero!CJ22</f>
        <v>0</v>
      </c>
      <c r="CK22" s="794">
        <f>+entero!CK22</f>
        <v>97</v>
      </c>
      <c r="CL22" s="794">
        <f>+entero!CL22</f>
        <v>0</v>
      </c>
      <c r="CM22" s="794">
        <f>+entero!CM22</f>
        <v>0</v>
      </c>
      <c r="CN22" s="794">
        <f>+entero!CN22</f>
        <v>0</v>
      </c>
      <c r="CO22" s="794">
        <f>+entero!CO22</f>
        <v>0</v>
      </c>
      <c r="CP22" s="794">
        <f>+entero!CP22</f>
        <v>0</v>
      </c>
      <c r="CQ22" s="794">
        <f>+entero!CQ22</f>
        <v>0</v>
      </c>
      <c r="CR22" s="794">
        <f>+entero!CR22</f>
        <v>0</v>
      </c>
      <c r="CS22" s="794">
        <f>+entero!CS22</f>
        <v>0</v>
      </c>
      <c r="CT22" s="794">
        <f>+entero!CT22</f>
        <v>0</v>
      </c>
      <c r="CU22" s="794">
        <f>+entero!CU22</f>
        <v>0</v>
      </c>
      <c r="CV22" s="794">
        <f>+entero!CV22</f>
        <v>0</v>
      </c>
      <c r="CW22" s="794">
        <f>+entero!CW22</f>
        <v>18.100000000000001</v>
      </c>
      <c r="CX22" s="794">
        <f>+entero!CX22</f>
        <v>26.500000000000004</v>
      </c>
      <c r="CY22" s="794">
        <f>+entero!CY22</f>
        <v>8.4</v>
      </c>
      <c r="CZ22" s="794">
        <f>+entero!CZ22</f>
        <v>25.4</v>
      </c>
      <c r="DA22" s="794">
        <f>+entero!DA22</f>
        <v>2.8000000000000003</v>
      </c>
      <c r="DB22" s="794">
        <f>+entero!DB22</f>
        <v>6.8</v>
      </c>
      <c r="DC22" s="794">
        <f>+entero!DC22</f>
        <v>4.5999999999999996</v>
      </c>
      <c r="DD22" s="794">
        <f>+entero!DD22</f>
        <v>2.5</v>
      </c>
      <c r="DE22" s="794">
        <f>+entero!DE22</f>
        <v>5.6000000000000005</v>
      </c>
      <c r="DF22" s="794">
        <f>+entero!DF22</f>
        <v>6.7999999999999989</v>
      </c>
      <c r="DG22" s="794">
        <f>+entero!DG22</f>
        <v>7.8000000000000007</v>
      </c>
      <c r="DH22" s="794">
        <f>+entero!DH22</f>
        <v>6.8000000000000007</v>
      </c>
      <c r="DI22" s="794">
        <f>+entero!DI22</f>
        <v>8</v>
      </c>
      <c r="DJ22" s="794">
        <f>+entero!DJ22</f>
        <v>1.7000000000000002</v>
      </c>
      <c r="DK22" s="794">
        <f>+entero!DK22</f>
        <v>1.5</v>
      </c>
      <c r="DL22" s="486">
        <f>+entero!DL22</f>
        <v>1</v>
      </c>
      <c r="DM22" s="794">
        <f>+entero!DM22</f>
        <v>0.5</v>
      </c>
      <c r="DN22" s="486">
        <f>+entero!DN22</f>
        <v>0</v>
      </c>
      <c r="DO22" s="794">
        <f>+entero!DO22</f>
        <v>0</v>
      </c>
      <c r="DP22" s="914">
        <f>+entero!DP22</f>
        <v>0</v>
      </c>
      <c r="DQ22" s="794">
        <f>+entero!DQ22</f>
        <v>0</v>
      </c>
      <c r="DR22" s="794">
        <f>+entero!DR22</f>
        <v>0</v>
      </c>
      <c r="DS22" s="831"/>
      <c r="DT22" s="831"/>
      <c r="DU22" s="831"/>
      <c r="DV22" s="831"/>
      <c r="DW22" s="831"/>
      <c r="DX22" s="831"/>
      <c r="DY22" s="831"/>
      <c r="DZ22" s="831"/>
      <c r="EA22" s="832"/>
      <c r="EB22" s="832"/>
      <c r="EC22" s="832"/>
      <c r="ED22" s="832"/>
      <c r="EE22" s="832"/>
      <c r="EF22" s="832"/>
      <c r="EG22" s="832"/>
      <c r="EH22" s="832"/>
    </row>
    <row r="23" spans="2:138" s="829" customFormat="1" x14ac:dyDescent="0.2">
      <c r="C23" s="830"/>
      <c r="D23" s="71" t="str">
        <f>+entero!D23</f>
        <v xml:space="preserve">Venta de dólares en Ventanillas del BCB  </v>
      </c>
      <c r="E23" s="794"/>
      <c r="F23" s="794"/>
      <c r="G23" s="794"/>
      <c r="H23" s="794"/>
      <c r="I23" s="794"/>
      <c r="J23" s="794"/>
      <c r="K23" s="794"/>
      <c r="L23" s="794"/>
      <c r="M23" s="794"/>
      <c r="N23" s="794"/>
      <c r="O23" s="794"/>
      <c r="P23" s="794"/>
      <c r="Q23" s="794"/>
      <c r="R23" s="794"/>
      <c r="S23" s="794"/>
      <c r="T23" s="794"/>
      <c r="U23" s="794"/>
      <c r="V23" s="794"/>
      <c r="W23" s="794"/>
      <c r="X23" s="794"/>
      <c r="Y23" s="794"/>
      <c r="Z23" s="794"/>
      <c r="AA23" s="794"/>
      <c r="AB23" s="794"/>
      <c r="AC23" s="794"/>
      <c r="AD23" s="794"/>
      <c r="AE23" s="794"/>
      <c r="AF23" s="794"/>
      <c r="AG23" s="794"/>
      <c r="AH23" s="794"/>
      <c r="AI23" s="794"/>
      <c r="AJ23" s="794"/>
      <c r="AK23" s="794"/>
      <c r="AL23" s="794"/>
      <c r="AM23" s="794"/>
      <c r="AN23" s="794"/>
      <c r="AO23" s="794">
        <f>+entero!AO23</f>
        <v>0</v>
      </c>
      <c r="AP23" s="794">
        <f>+entero!AP23</f>
        <v>0</v>
      </c>
      <c r="AQ23" s="794">
        <f>+entero!AQ23</f>
        <v>0</v>
      </c>
      <c r="AR23" s="794">
        <f>+entero!AR23</f>
        <v>0</v>
      </c>
      <c r="AS23" s="794">
        <f>+entero!AS23</f>
        <v>0</v>
      </c>
      <c r="AT23" s="794">
        <f>+entero!AT23</f>
        <v>0</v>
      </c>
      <c r="AU23" s="794">
        <f>+entero!AU23</f>
        <v>0</v>
      </c>
      <c r="AV23" s="794">
        <f>+entero!AV23</f>
        <v>0</v>
      </c>
      <c r="AW23" s="794">
        <f>+entero!AW23</f>
        <v>0</v>
      </c>
      <c r="AX23" s="794">
        <f>+entero!AX23</f>
        <v>0</v>
      </c>
      <c r="AY23" s="794">
        <f>+entero!AY23</f>
        <v>0</v>
      </c>
      <c r="AZ23" s="794">
        <f>+entero!AZ23</f>
        <v>0</v>
      </c>
      <c r="BA23" s="794">
        <f>+entero!BA23</f>
        <v>0</v>
      </c>
      <c r="BB23" s="794">
        <f>+entero!BB23</f>
        <v>0</v>
      </c>
      <c r="BC23" s="794">
        <f>+entero!BC23</f>
        <v>0</v>
      </c>
      <c r="BD23" s="794">
        <f>+entero!BD23</f>
        <v>0</v>
      </c>
      <c r="BE23" s="794">
        <f>+entero!BE23</f>
        <v>0</v>
      </c>
      <c r="BF23" s="794">
        <f>+entero!BF23</f>
        <v>0</v>
      </c>
      <c r="BG23" s="794">
        <f>+entero!BG23</f>
        <v>0</v>
      </c>
      <c r="BH23" s="794">
        <f>+entero!BH23</f>
        <v>0</v>
      </c>
      <c r="BI23" s="794">
        <f>+entero!BI23</f>
        <v>0</v>
      </c>
      <c r="BJ23" s="794">
        <f>+entero!BJ23</f>
        <v>0</v>
      </c>
      <c r="BK23" s="794">
        <f>+entero!BK23</f>
        <v>0</v>
      </c>
      <c r="BL23" s="794">
        <f>+entero!BL23</f>
        <v>0</v>
      </c>
      <c r="BM23" s="794">
        <f>+entero!BM23</f>
        <v>0</v>
      </c>
      <c r="BN23" s="794">
        <f>+entero!BN23</f>
        <v>0</v>
      </c>
      <c r="BO23" s="794">
        <f>+entero!BO23</f>
        <v>0</v>
      </c>
      <c r="BP23" s="794">
        <f>+entero!BP23</f>
        <v>0</v>
      </c>
      <c r="BQ23" s="794">
        <f>+entero!BQ23</f>
        <v>0</v>
      </c>
      <c r="BR23" s="794">
        <f>+entero!BR23</f>
        <v>0</v>
      </c>
      <c r="BS23" s="794">
        <f>+entero!BS23</f>
        <v>0</v>
      </c>
      <c r="BT23" s="794">
        <f>+entero!BT23</f>
        <v>0</v>
      </c>
      <c r="BU23" s="794">
        <f>+entero!BU23</f>
        <v>0</v>
      </c>
      <c r="BV23" s="794">
        <f>+entero!BV23</f>
        <v>0</v>
      </c>
      <c r="BW23" s="794">
        <f>+entero!BW23</f>
        <v>0</v>
      </c>
      <c r="BX23" s="794">
        <f>+entero!BX23</f>
        <v>0</v>
      </c>
      <c r="BY23" s="794">
        <f>+entero!BY23</f>
        <v>0</v>
      </c>
      <c r="BZ23" s="794">
        <f>+entero!BZ23</f>
        <v>0</v>
      </c>
      <c r="CA23" s="794">
        <f>+entero!CA23</f>
        <v>0</v>
      </c>
      <c r="CB23" s="794">
        <f>+entero!CB23</f>
        <v>0</v>
      </c>
      <c r="CC23" s="794">
        <f>+entero!CC23</f>
        <v>0</v>
      </c>
      <c r="CD23" s="794">
        <f>+entero!CD23</f>
        <v>0</v>
      </c>
      <c r="CE23" s="794">
        <f>+entero!CE23</f>
        <v>0</v>
      </c>
      <c r="CF23" s="794">
        <f>+entero!CF23</f>
        <v>0</v>
      </c>
      <c r="CG23" s="794">
        <f>+entero!CG23</f>
        <v>0</v>
      </c>
      <c r="CH23" s="794">
        <f>+entero!CH23</f>
        <v>0</v>
      </c>
      <c r="CI23" s="794">
        <f>+entero!CI23</f>
        <v>0</v>
      </c>
      <c r="CJ23" s="794">
        <f>+entero!CJ23</f>
        <v>0</v>
      </c>
      <c r="CK23" s="794">
        <f>+entero!CK23</f>
        <v>6.0425297000000002</v>
      </c>
      <c r="CL23" s="794">
        <f>+entero!CL23</f>
        <v>0</v>
      </c>
      <c r="CM23" s="794">
        <f>+entero!CM23</f>
        <v>0</v>
      </c>
      <c r="CN23" s="794">
        <f>+entero!CN23</f>
        <v>0</v>
      </c>
      <c r="CO23" s="794">
        <f>+entero!CO23</f>
        <v>0</v>
      </c>
      <c r="CP23" s="794">
        <f>+entero!CP23</f>
        <v>0</v>
      </c>
      <c r="CQ23" s="794">
        <f>+entero!CQ23</f>
        <v>0</v>
      </c>
      <c r="CR23" s="794">
        <f>+entero!CR23</f>
        <v>0</v>
      </c>
      <c r="CS23" s="794">
        <f>+entero!CS23</f>
        <v>0</v>
      </c>
      <c r="CT23" s="794">
        <f>+entero!CT23</f>
        <v>0</v>
      </c>
      <c r="CU23" s="794">
        <f>+entero!CU23</f>
        <v>0</v>
      </c>
      <c r="CV23" s="794">
        <f>+entero!CV23</f>
        <v>0</v>
      </c>
      <c r="CW23" s="794">
        <f>+entero!CW23</f>
        <v>3.0023727299999998</v>
      </c>
      <c r="CX23" s="794">
        <f>+entero!CX23</f>
        <v>2.07691683</v>
      </c>
      <c r="CY23" s="794">
        <f>+entero!CY23</f>
        <v>1.8506030500000001</v>
      </c>
      <c r="CZ23" s="794">
        <f>+entero!CZ23</f>
        <v>2.2063951900000003</v>
      </c>
      <c r="DA23" s="794">
        <f>+entero!DA23</f>
        <v>1.6642037800000002</v>
      </c>
      <c r="DB23" s="794">
        <f>+entero!DB23</f>
        <v>1.56723447</v>
      </c>
      <c r="DC23" s="794">
        <f>+entero!DC23</f>
        <v>1.55868312</v>
      </c>
      <c r="DD23" s="794">
        <f>+entero!DD23</f>
        <v>1.5192439000000002</v>
      </c>
      <c r="DE23" s="794">
        <f>+entero!DE23</f>
        <v>2.0937076499999998</v>
      </c>
      <c r="DF23" s="794">
        <f>+entero!DF23</f>
        <v>2.0615500200000003</v>
      </c>
      <c r="DG23" s="794">
        <f>+entero!DG23</f>
        <v>1.7347722999999999</v>
      </c>
      <c r="DH23" s="794">
        <f>+entero!DH23</f>
        <v>1.7962961299999998</v>
      </c>
      <c r="DI23" s="794">
        <f>+entero!DI23</f>
        <v>2.5676986999999998</v>
      </c>
      <c r="DJ23" s="794">
        <f>+entero!DJ23</f>
        <v>0.43619724000000004</v>
      </c>
      <c r="DK23" s="794">
        <f>+entero!DK23</f>
        <v>0.69009761000000003</v>
      </c>
      <c r="DL23" s="486">
        <f>+entero!DL23</f>
        <v>0.10303184</v>
      </c>
      <c r="DM23" s="794">
        <f>+entero!DM23</f>
        <v>7.5644000000000003E-2</v>
      </c>
      <c r="DN23" s="486">
        <f>+entero!DN23</f>
        <v>8.8417220000000005E-2</v>
      </c>
      <c r="DO23" s="794">
        <f>+entero!DO23</f>
        <v>0.24235660000000001</v>
      </c>
      <c r="DP23" s="914">
        <f>+entero!DP23</f>
        <v>7.3370000000000005E-2</v>
      </c>
      <c r="DQ23" s="794">
        <f>+entero!DQ23</f>
        <v>0</v>
      </c>
      <c r="DR23" s="794">
        <f>+entero!DR23</f>
        <v>0</v>
      </c>
      <c r="DS23" s="831"/>
      <c r="DT23" s="831"/>
      <c r="DU23" s="831"/>
      <c r="DV23" s="831"/>
      <c r="DW23" s="831"/>
      <c r="DX23" s="831"/>
      <c r="DY23" s="831"/>
      <c r="DZ23" s="831"/>
      <c r="EA23" s="832"/>
      <c r="EB23" s="832"/>
      <c r="EC23" s="832"/>
      <c r="ED23" s="832"/>
      <c r="EE23" s="832"/>
      <c r="EF23" s="832"/>
      <c r="EG23" s="832"/>
      <c r="EH23" s="832"/>
    </row>
    <row r="24" spans="2:138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4">
        <f>+entero!DG24</f>
        <v>0</v>
      </c>
      <c r="DH24" s="794">
        <f>+entero!DH24</f>
        <v>0</v>
      </c>
      <c r="DI24" s="794">
        <f>+entero!DI24</f>
        <v>0</v>
      </c>
      <c r="DJ24" s="794">
        <f>+entero!DJ24</f>
        <v>0</v>
      </c>
      <c r="DK24" s="794">
        <f>+entero!DK24</f>
        <v>0</v>
      </c>
      <c r="DL24" s="486">
        <f>+entero!DL24</f>
        <v>0</v>
      </c>
      <c r="DM24" s="794">
        <f>+entero!DM24</f>
        <v>0</v>
      </c>
      <c r="DN24" s="486">
        <f>+entero!DN24</f>
        <v>0</v>
      </c>
      <c r="DO24" s="794">
        <f>+entero!DO24</f>
        <v>0</v>
      </c>
      <c r="DP24" s="914">
        <f>+entero!DP24</f>
        <v>0</v>
      </c>
      <c r="DQ24" s="794">
        <f>+entero!DQ24</f>
        <v>0</v>
      </c>
      <c r="DR24" s="794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4">
        <f>+entero!DG25</f>
        <v>0</v>
      </c>
      <c r="DH25" s="794">
        <f>+entero!DH25</f>
        <v>0</v>
      </c>
      <c r="DI25" s="794">
        <f>+entero!DI25</f>
        <v>0</v>
      </c>
      <c r="DJ25" s="794">
        <f>+entero!DJ25</f>
        <v>0</v>
      </c>
      <c r="DK25" s="794">
        <f>+entero!DK25</f>
        <v>0</v>
      </c>
      <c r="DL25" s="486">
        <f>+entero!DL25</f>
        <v>0</v>
      </c>
      <c r="DM25" s="794">
        <f>+entero!DM25</f>
        <v>0</v>
      </c>
      <c r="DN25" s="486">
        <f>+entero!DN25</f>
        <v>0</v>
      </c>
      <c r="DO25" s="794">
        <f>+entero!DO25</f>
        <v>0</v>
      </c>
      <c r="DP25" s="914">
        <f>+entero!DP25</f>
        <v>0</v>
      </c>
      <c r="DQ25" s="794">
        <f>+entero!DQ25</f>
        <v>0</v>
      </c>
      <c r="DR25" s="794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6">
        <f>+entero!DG26</f>
        <v>79.3</v>
      </c>
      <c r="DH26" s="796">
        <f>+entero!DH26</f>
        <v>143.35</v>
      </c>
      <c r="DI26" s="794">
        <f>+entero!DI26</f>
        <v>259.2</v>
      </c>
      <c r="DJ26" s="794">
        <f>+entero!DJ26</f>
        <v>48.3</v>
      </c>
      <c r="DK26" s="794">
        <f>+entero!DK26</f>
        <v>12.5</v>
      </c>
      <c r="DL26" s="486">
        <f>+entero!DL26</f>
        <v>0</v>
      </c>
      <c r="DM26" s="794">
        <f>+entero!DM26</f>
        <v>2.4</v>
      </c>
      <c r="DN26" s="486">
        <f>+entero!DN26</f>
        <v>3.5</v>
      </c>
      <c r="DO26" s="794">
        <f>+entero!DO26</f>
        <v>0</v>
      </c>
      <c r="DP26" s="914">
        <f>+entero!DP26</f>
        <v>6</v>
      </c>
      <c r="DQ26" s="794">
        <f>+entero!DQ26</f>
        <v>0</v>
      </c>
      <c r="DR26" s="794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1"/>
      <c r="DH27" s="761"/>
      <c r="DI27" s="42"/>
      <c r="DJ27" s="42"/>
      <c r="DK27" s="42"/>
      <c r="DL27" s="987"/>
      <c r="DM27" s="42"/>
      <c r="DN27" s="840"/>
      <c r="DO27" s="42"/>
      <c r="DP27" s="915"/>
      <c r="DQ27" s="42"/>
      <c r="DR27" s="42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4"/>
      <c r="DH28" s="764"/>
      <c r="DI28" s="764"/>
      <c r="DJ28" s="764"/>
      <c r="DK28" s="764"/>
      <c r="DL28" s="764"/>
      <c r="DM28" s="764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6"/>
      <c r="DH29" s="766"/>
      <c r="DI29" s="766"/>
      <c r="DJ29" s="766"/>
      <c r="DK29" s="766"/>
      <c r="DL29" s="766"/>
      <c r="DM29" s="766"/>
      <c r="DN29" s="26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6"/>
      <c r="DH30" s="766"/>
      <c r="DI30" s="766"/>
      <c r="DJ30" s="766"/>
      <c r="DK30" s="766"/>
      <c r="DL30" s="766"/>
      <c r="DM30" s="766"/>
      <c r="DN30" s="26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6"/>
      <c r="DH31" s="766"/>
      <c r="DI31" s="766"/>
      <c r="DJ31" s="766"/>
      <c r="DK31" s="766"/>
      <c r="DL31" s="766"/>
      <c r="DM31" s="766"/>
      <c r="DN31" s="26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6"/>
      <c r="DH32" s="766"/>
      <c r="DI32" s="766"/>
      <c r="DJ32" s="766"/>
      <c r="DK32" s="766"/>
      <c r="DL32" s="766"/>
      <c r="DM32" s="766"/>
      <c r="DN32" s="26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6"/>
      <c r="DH33" s="766"/>
      <c r="DI33" s="766"/>
      <c r="DJ33" s="766"/>
      <c r="DK33" s="766"/>
      <c r="DL33" s="766"/>
      <c r="DM33" s="766"/>
      <c r="DN33" s="26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4"/>
      <c r="DH34" s="764"/>
      <c r="DI34" s="764"/>
      <c r="DJ34" s="764"/>
      <c r="DK34" s="764"/>
      <c r="DL34" s="764"/>
      <c r="DM34" s="764"/>
      <c r="DN34" s="5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4"/>
      <c r="DH35" s="764"/>
      <c r="DI35" s="764"/>
      <c r="DJ35" s="764"/>
      <c r="DK35" s="764"/>
      <c r="DL35" s="764"/>
      <c r="DM35" s="764"/>
      <c r="DN35" s="5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4"/>
      <c r="DH36" s="764"/>
      <c r="DI36" s="764"/>
      <c r="DJ36" s="764"/>
      <c r="DK36" s="764"/>
      <c r="DL36" s="764"/>
      <c r="DM36" s="764"/>
      <c r="DN36" s="5"/>
      <c r="DO36" s="5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3"/>
      <c r="DH83" s="783"/>
      <c r="DI83" s="783"/>
      <c r="DJ83" s="783"/>
      <c r="DK83" s="783"/>
      <c r="DL83" s="783"/>
      <c r="DM83" s="783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2"/>
      <c r="DH88" s="782"/>
      <c r="DI88" s="782"/>
      <c r="DJ88" s="782"/>
      <c r="DK88" s="782"/>
      <c r="DL88" s="782"/>
      <c r="DM88" s="782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2"/>
      <c r="DH89" s="782"/>
      <c r="DI89" s="782"/>
      <c r="DJ89" s="782"/>
      <c r="DK89" s="782"/>
      <c r="DL89" s="782"/>
      <c r="DM89" s="782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2"/>
      <c r="DH90" s="782"/>
      <c r="DI90" s="782"/>
      <c r="DJ90" s="782"/>
      <c r="DK90" s="782"/>
      <c r="DL90" s="782"/>
      <c r="DM90" s="782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2"/>
      <c r="DH91" s="782"/>
      <c r="DI91" s="782"/>
      <c r="DJ91" s="782"/>
      <c r="DK91" s="782"/>
      <c r="DL91" s="782"/>
      <c r="DM91" s="782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2"/>
      <c r="DH93" s="782"/>
      <c r="DI93" s="782"/>
      <c r="DJ93" s="782"/>
      <c r="DK93" s="782"/>
      <c r="DL93" s="782"/>
      <c r="DM93" s="782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4"/>
      <c r="DH159" s="784"/>
      <c r="DI159" s="784"/>
      <c r="DJ159" s="784"/>
      <c r="DK159" s="784"/>
      <c r="DL159" s="784"/>
      <c r="DM159" s="784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4"/>
      <c r="DH160" s="784"/>
      <c r="DI160" s="784"/>
      <c r="DJ160" s="784"/>
      <c r="DK160" s="784"/>
      <c r="DL160" s="784"/>
      <c r="DM160" s="784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4"/>
      <c r="DH161" s="784"/>
      <c r="DI161" s="784"/>
      <c r="DJ161" s="784"/>
      <c r="DK161" s="784"/>
      <c r="DL161" s="784"/>
      <c r="DM161" s="784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4"/>
      <c r="DH162" s="784"/>
      <c r="DI162" s="784"/>
      <c r="DJ162" s="784"/>
      <c r="DK162" s="784"/>
      <c r="DL162" s="784"/>
      <c r="DM162" s="784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4"/>
      <c r="DH163" s="784"/>
      <c r="DI163" s="784"/>
      <c r="DJ163" s="784"/>
      <c r="DK163" s="784"/>
      <c r="DL163" s="784"/>
      <c r="DM163" s="784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4"/>
      <c r="DH164" s="784"/>
      <c r="DI164" s="784"/>
      <c r="DJ164" s="784"/>
      <c r="DK164" s="784"/>
      <c r="DL164" s="784"/>
      <c r="DM164" s="784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4"/>
      <c r="DH165" s="784"/>
      <c r="DI165" s="784"/>
      <c r="DJ165" s="784"/>
      <c r="DK165" s="784"/>
      <c r="DL165" s="784"/>
      <c r="DM165" s="784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4"/>
      <c r="DH166" s="784"/>
      <c r="DI166" s="784"/>
      <c r="DJ166" s="784"/>
      <c r="DK166" s="784"/>
      <c r="DL166" s="784"/>
      <c r="DM166" s="784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4"/>
      <c r="DH167" s="784"/>
      <c r="DI167" s="784"/>
      <c r="DJ167" s="784"/>
      <c r="DK167" s="784"/>
      <c r="DL167" s="784"/>
      <c r="DM167" s="784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4"/>
      <c r="DH168" s="784"/>
      <c r="DI168" s="784"/>
      <c r="DJ168" s="784"/>
      <c r="DK168" s="784"/>
      <c r="DL168" s="784"/>
      <c r="DM168" s="784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4"/>
      <c r="DH169" s="784"/>
      <c r="DI169" s="784"/>
      <c r="DJ169" s="784"/>
      <c r="DK169" s="784"/>
      <c r="DL169" s="784"/>
      <c r="DM169" s="784"/>
      <c r="DN169" s="170"/>
      <c r="DO169" s="170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4"/>
      <c r="DH170" s="784"/>
      <c r="DI170" s="784"/>
      <c r="DJ170" s="784"/>
      <c r="DK170" s="784"/>
      <c r="DL170" s="784"/>
      <c r="DM170" s="784"/>
      <c r="DN170" s="170"/>
      <c r="DO170" s="170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4"/>
      <c r="DH171" s="784"/>
      <c r="DI171" s="784"/>
      <c r="DJ171" s="784"/>
      <c r="DK171" s="784"/>
      <c r="DL171" s="784"/>
      <c r="DM171" s="784"/>
      <c r="DN171" s="170"/>
      <c r="DO171" s="170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4"/>
      <c r="DH172" s="784"/>
      <c r="DI172" s="784"/>
      <c r="DJ172" s="784"/>
      <c r="DK172" s="784"/>
      <c r="DL172" s="784"/>
      <c r="DM172" s="784"/>
      <c r="DN172" s="170"/>
      <c r="DO172" s="170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3"/>
      <c r="DH180" s="763"/>
      <c r="DI180" s="844"/>
      <c r="DJ180" s="844"/>
      <c r="DK180" s="844"/>
      <c r="DL180" s="844"/>
      <c r="DM180" s="844"/>
      <c r="DN180" s="2"/>
      <c r="DO180" s="2"/>
    </row>
  </sheetData>
  <mergeCells count="111"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B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6" sqref="D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9" customWidth="1"/>
    <col min="112" max="112" width="9.42578125" style="762" customWidth="1"/>
    <col min="113" max="117" width="9.42578125" style="843" customWidth="1"/>
    <col min="118" max="118" width="9.42578125" customWidth="1"/>
    <col min="119" max="119" width="9.28515625" customWidth="1"/>
    <col min="120" max="132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789"/>
      <c r="DJ1" s="789"/>
      <c r="DK1" s="789"/>
      <c r="DL1" s="789"/>
      <c r="DM1" s="789"/>
      <c r="DN1" s="311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310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999"/>
      <c r="DJ4" s="898">
        <v>43105</v>
      </c>
      <c r="DK4" s="898">
        <v>43112</v>
      </c>
      <c r="DL4" s="898">
        <v>43115</v>
      </c>
      <c r="DM4" s="898">
        <v>43116</v>
      </c>
      <c r="DN4" s="898">
        <v>43117</v>
      </c>
      <c r="DO4" s="898">
        <v>43118</v>
      </c>
      <c r="DP4" s="898">
        <v>43119</v>
      </c>
      <c r="DQ4" s="864" t="s">
        <v>250</v>
      </c>
      <c r="DR4" s="927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2"/>
      <c r="DH5" s="867"/>
      <c r="DI5" s="867"/>
      <c r="DJ5" s="867"/>
      <c r="DK5" s="867"/>
      <c r="DL5" s="867"/>
      <c r="DM5" s="867"/>
      <c r="DN5" s="867"/>
      <c r="DO5" s="867"/>
      <c r="DP5" s="867"/>
      <c r="DQ5" s="921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04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5">
        <f>+entero!DG28</f>
        <v>63339.808315989852</v>
      </c>
      <c r="DH6" s="795">
        <f>+entero!DH28</f>
        <v>63471.131455177368</v>
      </c>
      <c r="DI6" s="795">
        <f>+entero!DI28</f>
        <v>69565.526135366119</v>
      </c>
      <c r="DJ6" s="795">
        <f>+entero!DJ28</f>
        <v>70857.726416571721</v>
      </c>
      <c r="DK6" s="795">
        <f>+entero!DK28</f>
        <v>70651.900750083631</v>
      </c>
      <c r="DL6" s="795">
        <f>+entero!DL28</f>
        <v>70260.605033725224</v>
      </c>
      <c r="DM6" s="795">
        <f>+entero!DM28</f>
        <v>69470.686606981108</v>
      </c>
      <c r="DN6" s="795">
        <f>+entero!DN28</f>
        <v>69132.944417715975</v>
      </c>
      <c r="DO6" s="795">
        <f>+entero!DO28</f>
        <v>68558.24683759785</v>
      </c>
      <c r="DP6" s="795">
        <f>+entero!DP28</f>
        <v>67994.564620848512</v>
      </c>
      <c r="DQ6" s="922">
        <f>+entero!DQ28</f>
        <v>-2657.3361292351183</v>
      </c>
      <c r="DR6" s="795">
        <f>+entero!DR28</f>
        <v>-3.7611672170503763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04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5">
        <f>+entero!DG29</f>
        <v>41934.226543540004</v>
      </c>
      <c r="DH7" s="795">
        <f>+entero!DH29</f>
        <v>42588.511185399999</v>
      </c>
      <c r="DI7" s="795">
        <f>+entero!DI29</f>
        <v>46334.519414800001</v>
      </c>
      <c r="DJ7" s="795">
        <f>+entero!DJ29</f>
        <v>46717.133491599998</v>
      </c>
      <c r="DK7" s="795">
        <f>+entero!DK29</f>
        <v>46504.3773821</v>
      </c>
      <c r="DL7" s="795">
        <f>+entero!DL29</f>
        <v>46542.138791400001</v>
      </c>
      <c r="DM7" s="795">
        <f>+entero!DM29</f>
        <v>46488.529804599995</v>
      </c>
      <c r="DN7" s="795">
        <f>+entero!DN29</f>
        <v>46376.204897000003</v>
      </c>
      <c r="DO7" s="795">
        <f>+entero!DO29</f>
        <v>46260.384456800006</v>
      </c>
      <c r="DP7" s="795">
        <f>+entero!DP29</f>
        <v>46260.384456800006</v>
      </c>
      <c r="DQ7" s="922">
        <f>+entero!DQ29</f>
        <v>-243.99292529999366</v>
      </c>
      <c r="DR7" s="795">
        <f>+entero!DR29</f>
        <v>-0.52466657771856884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04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5">
        <f>+entero!DG30</f>
        <v>-26215.372969688069</v>
      </c>
      <c r="DH8" s="795">
        <f>+entero!DH30</f>
        <v>-30345.777897756303</v>
      </c>
      <c r="DI8" s="795">
        <f>+entero!DI30</f>
        <v>-23451.160890710769</v>
      </c>
      <c r="DJ8" s="795">
        <f>+entero!DJ30</f>
        <v>-23563.296738527635</v>
      </c>
      <c r="DK8" s="795">
        <f>+entero!DK30</f>
        <v>-23361.644857145566</v>
      </c>
      <c r="DL8" s="795">
        <f>+entero!DL30</f>
        <v>-23574.710877364363</v>
      </c>
      <c r="DM8" s="795">
        <f>+entero!DM30</f>
        <v>-24084.553728520361</v>
      </c>
      <c r="DN8" s="795">
        <f>+entero!DN30</f>
        <v>-24125.958127824273</v>
      </c>
      <c r="DO8" s="795">
        <f>+entero!DO30</f>
        <v>-23995.5238395546</v>
      </c>
      <c r="DP8" s="795">
        <f>+entero!DP30</f>
        <v>-24362.415956329343</v>
      </c>
      <c r="DQ8" s="922">
        <f>+entero!DQ30</f>
        <v>-1000.7710991837776</v>
      </c>
      <c r="DR8" s="795">
        <f>+entero!DR30</f>
        <v>4.2838212176557144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04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5">
        <f>+entero!DG31</f>
        <v>-5656.5106531783222</v>
      </c>
      <c r="DH9" s="795">
        <f>+entero!DH31</f>
        <v>-5968.6859487225192</v>
      </c>
      <c r="DI9" s="795">
        <f>+entero!DI31</f>
        <v>3121.5539574553368</v>
      </c>
      <c r="DJ9" s="795">
        <f>+entero!DJ31</f>
        <v>4845.956152687575</v>
      </c>
      <c r="DK9" s="795">
        <f>+entero!DK31</f>
        <v>5083.6197422136065</v>
      </c>
      <c r="DL9" s="795">
        <f>+entero!DL31</f>
        <v>4921.1540849814246</v>
      </c>
      <c r="DM9" s="795">
        <f>+entero!DM31</f>
        <v>3776.2608834272341</v>
      </c>
      <c r="DN9" s="795">
        <f>+entero!DN31</f>
        <v>3509.1463577462509</v>
      </c>
      <c r="DO9" s="795">
        <f>+entero!DO31</f>
        <v>3101.1150621842535</v>
      </c>
      <c r="DP9" s="795">
        <f>+entero!DP31</f>
        <v>2308.8026643720441</v>
      </c>
      <c r="DQ9" s="922">
        <f>+entero!DQ31</f>
        <v>-2774.8170778415624</v>
      </c>
      <c r="DR9" s="795">
        <f>+entero!DR31</f>
        <v>-54.583490082861672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04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5">
        <f>+entero!DG32</f>
        <v>7543.8813007937997</v>
      </c>
      <c r="DH10" s="795">
        <f>+entero!DH32</f>
        <v>7352.1169530463994</v>
      </c>
      <c r="DI10" s="795">
        <f>+entero!DI32</f>
        <v>7508.8731095847997</v>
      </c>
      <c r="DJ10" s="795">
        <f>+entero!DJ32</f>
        <v>7413.4819257221998</v>
      </c>
      <c r="DK10" s="795">
        <f>+entero!DK32</f>
        <v>7413.1557314480006</v>
      </c>
      <c r="DL10" s="795">
        <f>+entero!DL32</f>
        <v>7413.271227623999</v>
      </c>
      <c r="DM10" s="795">
        <f>+entero!DM32</f>
        <v>7413.3387668491996</v>
      </c>
      <c r="DN10" s="795">
        <f>+entero!DN32</f>
        <v>7413.3436250138002</v>
      </c>
      <c r="DO10" s="795">
        <f>+entero!DO32</f>
        <v>7413.3008288049996</v>
      </c>
      <c r="DP10" s="795">
        <f>+entero!DP32</f>
        <v>7413.3170704657996</v>
      </c>
      <c r="DQ10" s="922">
        <f>+entero!DQ32</f>
        <v>0.16133901779903681</v>
      </c>
      <c r="DR10" s="795">
        <f>+entero!DR32</f>
        <v>2.1763878116587421E-3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04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7"/>
      <c r="DH11" s="797"/>
      <c r="DI11" s="797"/>
      <c r="DJ11" s="797"/>
      <c r="DK11" s="797"/>
      <c r="DL11" s="797"/>
      <c r="DM11" s="797"/>
      <c r="DN11" s="797"/>
      <c r="DO11" s="797"/>
      <c r="DP11" s="797"/>
      <c r="DQ11" s="923"/>
      <c r="DR11" s="797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04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5">
        <f>+entero!DG34</f>
        <v>69849.130086319987</v>
      </c>
      <c r="DH12" s="795">
        <f>+entero!DH34</f>
        <v>70147.873050619994</v>
      </c>
      <c r="DI12" s="795">
        <f>+entero!DI34</f>
        <v>73572.306351120002</v>
      </c>
      <c r="DJ12" s="795">
        <f>+entero!DJ34</f>
        <v>73589.192510604102</v>
      </c>
      <c r="DK12" s="795">
        <f>+entero!DK34</f>
        <v>74251.273085584122</v>
      </c>
      <c r="DL12" s="795">
        <f>+entero!DL34</f>
        <v>73521.451120074125</v>
      </c>
      <c r="DM12" s="795">
        <f>+entero!DM34</f>
        <v>73104.477337634104</v>
      </c>
      <c r="DN12" s="795">
        <f>+entero!DN34</f>
        <v>73013.773599364125</v>
      </c>
      <c r="DO12" s="795">
        <f>+entero!DO34</f>
        <v>72844.686573524115</v>
      </c>
      <c r="DP12" s="795">
        <f>+entero!DP34</f>
        <v>72534.989508254119</v>
      </c>
      <c r="DQ12" s="922">
        <f>+entero!DQ34</f>
        <v>-1716.283577330003</v>
      </c>
      <c r="DR12" s="795">
        <f>+entero!DR34</f>
        <v>-2.3114534014140986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04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5">
        <f>+entero!DG35</f>
        <v>121497.33656700999</v>
      </c>
      <c r="DH13" s="795">
        <f>+entero!DH35</f>
        <v>122786.62828225998</v>
      </c>
      <c r="DI13" s="795">
        <f>+entero!DI35</f>
        <v>129588.93960962999</v>
      </c>
      <c r="DJ13" s="795">
        <f>+entero!DJ35</f>
        <v>129469.27312918536</v>
      </c>
      <c r="DK13" s="795">
        <f>+entero!DK35</f>
        <v>129829.09911689541</v>
      </c>
      <c r="DL13" s="795">
        <f>+entero!DL35</f>
        <v>128691.9894918754</v>
      </c>
      <c r="DM13" s="795">
        <f>+entero!DM35</f>
        <v>128087.05837886539</v>
      </c>
      <c r="DN13" s="795">
        <f>+entero!DN35</f>
        <v>127656.07375683539</v>
      </c>
      <c r="DO13" s="795">
        <f>+entero!DO35</f>
        <v>127388.21492672538</v>
      </c>
      <c r="DP13" s="795">
        <f>+entero!DP35</f>
        <v>126680.92720529539</v>
      </c>
      <c r="DQ13" s="922">
        <f>+entero!DQ35</f>
        <v>-3148.1719116000168</v>
      </c>
      <c r="DR13" s="795">
        <f>+entero!DR35</f>
        <v>-2.4248584739585022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04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5">
        <f>+entero!DG36</f>
        <v>201365.39851405998</v>
      </c>
      <c r="DH14" s="795">
        <f>+entero!DH36</f>
        <v>202952.27224588001</v>
      </c>
      <c r="DI14" s="795">
        <f>+entero!DI36</f>
        <v>210521.44759132998</v>
      </c>
      <c r="DJ14" s="795">
        <f>+entero!DJ36</f>
        <v>210307.14381611295</v>
      </c>
      <c r="DK14" s="795">
        <f>+entero!DK36</f>
        <v>210801.46508831295</v>
      </c>
      <c r="DL14" s="795">
        <f>+entero!DL36</f>
        <v>209744.83447573296</v>
      </c>
      <c r="DM14" s="795">
        <f>+entero!DM36</f>
        <v>209217.49863269291</v>
      </c>
      <c r="DN14" s="795">
        <f>+entero!DN36</f>
        <v>208815.35498986291</v>
      </c>
      <c r="DO14" s="795">
        <f>+entero!DO36</f>
        <v>208629.02010244294</v>
      </c>
      <c r="DP14" s="795">
        <f>+entero!DP36</f>
        <v>208147.28090981292</v>
      </c>
      <c r="DQ14" s="922">
        <f>+entero!DQ36</f>
        <v>-2654.1841785000288</v>
      </c>
      <c r="DR14" s="795">
        <f>+entero!DR36</f>
        <v>-1.2590919030795567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0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9"/>
      <c r="DH15" s="779"/>
      <c r="DI15" s="779"/>
      <c r="DJ15" s="779"/>
      <c r="DK15" s="779"/>
      <c r="DL15" s="779"/>
      <c r="DM15" s="779"/>
      <c r="DN15" s="779"/>
      <c r="DO15" s="779"/>
      <c r="DP15" s="779"/>
      <c r="DQ15" s="924"/>
      <c r="DR15" s="779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04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8">
        <f>+entero!DG38</f>
        <v>89.253018232062161</v>
      </c>
      <c r="DH16" s="798">
        <f>+entero!DH38</f>
        <v>89.25535200157664</v>
      </c>
      <c r="DI16" s="798">
        <f>+entero!DI38</f>
        <v>90.311947355512672</v>
      </c>
      <c r="DJ16" s="798">
        <f>+entero!DJ38</f>
        <v>90.278057641223029</v>
      </c>
      <c r="DK16" s="798">
        <f>+entero!DK38</f>
        <v>90.193617244370131</v>
      </c>
      <c r="DL16" s="798">
        <f>+entero!DL38</f>
        <v>90.219956323703315</v>
      </c>
      <c r="DM16" s="798">
        <f>+entero!DM38</f>
        <v>90.15665761531146</v>
      </c>
      <c r="DN16" s="798">
        <f>+entero!DN38</f>
        <v>90.158910986552627</v>
      </c>
      <c r="DO16" s="798">
        <f>+entero!DO38</f>
        <v>90.13195151313478</v>
      </c>
      <c r="DP16" s="798">
        <f>+entero!DP38</f>
        <v>90.121487489544634</v>
      </c>
      <c r="DQ16" s="925">
        <f>+entero!DQ38</f>
        <v>-7.2129754825496661E-2</v>
      </c>
      <c r="DR16" s="798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04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8">
        <f>+entero!DG39</f>
        <v>84.380353863590031</v>
      </c>
      <c r="DH17" s="798">
        <f>+entero!DH39</f>
        <v>84.568104257450642</v>
      </c>
      <c r="DI17" s="798">
        <f>+entero!DI39</f>
        <v>85.672760050711688</v>
      </c>
      <c r="DJ17" s="798">
        <f>+entero!DJ39</f>
        <v>85.636886823618227</v>
      </c>
      <c r="DK17" s="798">
        <f>+entero!DK39</f>
        <v>85.620399132197122</v>
      </c>
      <c r="DL17" s="798">
        <f>+entero!DL39</f>
        <v>85.557640810310787</v>
      </c>
      <c r="DM17" s="798">
        <f>+entero!DM39</f>
        <v>85.490465242989529</v>
      </c>
      <c r="DN17" s="798">
        <f>+entero!DN39</f>
        <v>85.440683187141659</v>
      </c>
      <c r="DO17" s="798">
        <f>+entero!DO39</f>
        <v>85.420684321617429</v>
      </c>
      <c r="DP17" s="798">
        <f>+entero!DP39</f>
        <v>85.388190140386016</v>
      </c>
      <c r="DQ17" s="925">
        <f>+entero!DQ39</f>
        <v>-0.2322089918111061</v>
      </c>
      <c r="DR17" s="798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04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9">
        <f>+entero!DG40</f>
        <v>88.258695505385347</v>
      </c>
      <c r="DH18" s="799">
        <f>+entero!DH40</f>
        <v>88.360220911077008</v>
      </c>
      <c r="DI18" s="799">
        <f>+entero!DI40</f>
        <v>88.882822165211152</v>
      </c>
      <c r="DJ18" s="799">
        <f>+entero!DJ40</f>
        <v>88.853971604641188</v>
      </c>
      <c r="DK18" s="799">
        <f>+entero!DK40</f>
        <v>88.891888846952725</v>
      </c>
      <c r="DL18" s="799">
        <f>+entero!DL40</f>
        <v>88.8599649680787</v>
      </c>
      <c r="DM18" s="799">
        <f>+entero!DM40</f>
        <v>88.846051897962283</v>
      </c>
      <c r="DN18" s="799">
        <f>+entero!DN40</f>
        <v>88.822887193595008</v>
      </c>
      <c r="DO18" s="799">
        <f>+entero!DO40</f>
        <v>88.819916123332789</v>
      </c>
      <c r="DP18" s="799">
        <f>+entero!DP40</f>
        <v>88.786576389251479</v>
      </c>
      <c r="DQ18" s="926">
        <f>+entero!DQ40</f>
        <v>-0.10531245770124542</v>
      </c>
      <c r="DR18" s="799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4"/>
      <c r="DH19" s="764"/>
      <c r="DI19" s="764"/>
      <c r="DJ19" s="764"/>
      <c r="DK19" s="764"/>
      <c r="DL19" s="764"/>
      <c r="DM19" s="764"/>
      <c r="DN19" s="5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6"/>
      <c r="DH20" s="766"/>
      <c r="DI20" s="766"/>
      <c r="DJ20" s="766"/>
      <c r="DK20" s="766"/>
      <c r="DL20" s="766"/>
      <c r="DM20" s="766"/>
      <c r="DN20" s="26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6"/>
      <c r="DH21" s="766"/>
      <c r="DI21" s="766"/>
      <c r="DJ21" s="766"/>
      <c r="DK21" s="766"/>
      <c r="DL21" s="766"/>
      <c r="DM21" s="766"/>
      <c r="DN21" s="26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6"/>
      <c r="DH22" s="766"/>
      <c r="DI22" s="766"/>
      <c r="DJ22" s="766"/>
      <c r="DK22" s="766"/>
      <c r="DL22" s="766"/>
      <c r="DM22" s="766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6"/>
      <c r="DH23" s="766"/>
      <c r="DI23" s="766"/>
      <c r="DJ23" s="766"/>
      <c r="DK23" s="766"/>
      <c r="DL23" s="766"/>
      <c r="DM23" s="766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4"/>
      <c r="DH24" s="764"/>
      <c r="DI24" s="764"/>
      <c r="DJ24" s="764"/>
      <c r="DK24" s="764"/>
      <c r="DL24" s="764"/>
      <c r="DM24" s="764"/>
      <c r="DN24" s="5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764"/>
      <c r="DJ25" s="764"/>
      <c r="DK25" s="764"/>
      <c r="DL25" s="764"/>
      <c r="DM25" s="764"/>
      <c r="DN25" s="5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4"/>
      <c r="DH26" s="764"/>
      <c r="DI26" s="764"/>
      <c r="DJ26" s="764"/>
      <c r="DK26" s="764"/>
      <c r="DL26" s="764"/>
      <c r="DM26" s="764"/>
      <c r="DN26" s="5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4"/>
      <c r="DH27" s="764"/>
      <c r="DI27" s="764"/>
      <c r="DJ27" s="764"/>
      <c r="DK27" s="764"/>
      <c r="DL27" s="764"/>
      <c r="DM27" s="764"/>
      <c r="DN27" s="5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4"/>
      <c r="DH28" s="764"/>
      <c r="DI28" s="764"/>
      <c r="DJ28" s="764"/>
      <c r="DK28" s="764"/>
      <c r="DL28" s="764"/>
      <c r="DM28" s="764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4"/>
      <c r="DH29" s="764"/>
      <c r="DI29" s="764"/>
      <c r="DJ29" s="764"/>
      <c r="DK29" s="764"/>
      <c r="DL29" s="764"/>
      <c r="DM29" s="764"/>
      <c r="DN29" s="5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8"/>
      <c r="DH30" s="768"/>
      <c r="DI30" s="768"/>
      <c r="DJ30" s="768"/>
      <c r="DK30" s="768"/>
      <c r="DL30" s="768"/>
      <c r="DM30" s="768"/>
      <c r="DN30" s="163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9"/>
      <c r="DH31" s="769"/>
      <c r="DI31" s="769"/>
      <c r="DJ31" s="769"/>
      <c r="DK31" s="769"/>
      <c r="DL31" s="769"/>
      <c r="DM31" s="769"/>
      <c r="DN31" s="164"/>
      <c r="DO31" s="5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7"/>
      <c r="DH32" s="767"/>
      <c r="DI32" s="767"/>
      <c r="DJ32" s="767"/>
      <c r="DK32" s="767"/>
      <c r="DL32" s="767"/>
      <c r="DM32" s="767"/>
      <c r="DN32" s="162"/>
      <c r="DO32" s="5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4"/>
      <c r="DH33" s="764"/>
      <c r="DI33" s="764"/>
      <c r="DJ33" s="764"/>
      <c r="DK33" s="764"/>
      <c r="DL33" s="764"/>
      <c r="DM33" s="764"/>
      <c r="DN33" s="5"/>
      <c r="DO33" s="5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4"/>
      <c r="DH34" s="764"/>
      <c r="DI34" s="764"/>
      <c r="DJ34" s="764"/>
      <c r="DK34" s="764"/>
      <c r="DL34" s="764"/>
      <c r="DM34" s="764"/>
      <c r="DN34" s="5"/>
      <c r="DO34" s="5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4"/>
      <c r="DH35" s="764"/>
      <c r="DI35" s="764"/>
      <c r="DJ35" s="764"/>
      <c r="DK35" s="764"/>
      <c r="DL35" s="764"/>
      <c r="DM35" s="764"/>
      <c r="DN35" s="5"/>
      <c r="DO35" s="5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2"/>
      <c r="DH88" s="782"/>
      <c r="DI88" s="782"/>
      <c r="DJ88" s="782"/>
      <c r="DK88" s="782"/>
      <c r="DL88" s="782"/>
      <c r="DM88" s="782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2"/>
      <c r="DH89" s="782"/>
      <c r="DI89" s="782"/>
      <c r="DJ89" s="782"/>
      <c r="DK89" s="782"/>
      <c r="DL89" s="782"/>
      <c r="DM89" s="782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2"/>
      <c r="DH90" s="782"/>
      <c r="DI90" s="782"/>
      <c r="DJ90" s="782"/>
      <c r="DK90" s="782"/>
      <c r="DL90" s="782"/>
      <c r="DM90" s="782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2"/>
      <c r="DH91" s="782"/>
      <c r="DI91" s="782"/>
      <c r="DJ91" s="782"/>
      <c r="DK91" s="782"/>
      <c r="DL91" s="782"/>
      <c r="DM91" s="782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4"/>
      <c r="DH159" s="784"/>
      <c r="DI159" s="784"/>
      <c r="DJ159" s="784"/>
      <c r="DK159" s="784"/>
      <c r="DL159" s="784"/>
      <c r="DM159" s="784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4"/>
      <c r="DH160" s="784"/>
      <c r="DI160" s="784"/>
      <c r="DJ160" s="784"/>
      <c r="DK160" s="784"/>
      <c r="DL160" s="784"/>
      <c r="DM160" s="784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4"/>
      <c r="DH161" s="784"/>
      <c r="DI161" s="784"/>
      <c r="DJ161" s="784"/>
      <c r="DK161" s="784"/>
      <c r="DL161" s="784"/>
      <c r="DM161" s="784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4"/>
      <c r="DH162" s="784"/>
      <c r="DI162" s="784"/>
      <c r="DJ162" s="784"/>
      <c r="DK162" s="784"/>
      <c r="DL162" s="784"/>
      <c r="DM162" s="784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4"/>
      <c r="DH163" s="784"/>
      <c r="DI163" s="784"/>
      <c r="DJ163" s="784"/>
      <c r="DK163" s="784"/>
      <c r="DL163" s="784"/>
      <c r="DM163" s="784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4"/>
      <c r="DH164" s="784"/>
      <c r="DI164" s="784"/>
      <c r="DJ164" s="784"/>
      <c r="DK164" s="784"/>
      <c r="DL164" s="784"/>
      <c r="DM164" s="784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4"/>
      <c r="DH165" s="784"/>
      <c r="DI165" s="784"/>
      <c r="DJ165" s="784"/>
      <c r="DK165" s="784"/>
      <c r="DL165" s="784"/>
      <c r="DM165" s="784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4"/>
      <c r="DH166" s="784"/>
      <c r="DI166" s="784"/>
      <c r="DJ166" s="784"/>
      <c r="DK166" s="784"/>
      <c r="DL166" s="784"/>
      <c r="DM166" s="784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4"/>
      <c r="DH167" s="784"/>
      <c r="DI167" s="784"/>
      <c r="DJ167" s="784"/>
      <c r="DK167" s="784"/>
      <c r="DL167" s="784"/>
      <c r="DM167" s="784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4"/>
      <c r="DH168" s="784"/>
      <c r="DI168" s="784"/>
      <c r="DJ168" s="784"/>
      <c r="DK168" s="784"/>
      <c r="DL168" s="784"/>
      <c r="DM168" s="784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4"/>
      <c r="DH169" s="784"/>
      <c r="DI169" s="784"/>
      <c r="DJ169" s="784"/>
      <c r="DK169" s="784"/>
      <c r="DL169" s="784"/>
      <c r="DM169" s="784"/>
      <c r="DN169" s="170"/>
      <c r="DO169" s="170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</sheetData>
  <mergeCells count="112">
    <mergeCell ref="DL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U3:AU4"/>
    <mergeCell ref="AN3:AN4"/>
    <mergeCell ref="AO3:AO4"/>
    <mergeCell ref="AJ3:AJ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Z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4" sqref="D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9" customWidth="1"/>
    <col min="112" max="112" width="8.85546875" style="762" customWidth="1"/>
    <col min="113" max="117" width="9.42578125" style="843" customWidth="1"/>
    <col min="118" max="118" width="9.42578125" customWidth="1"/>
    <col min="119" max="119" width="8.28515625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999"/>
      <c r="DI4" s="999"/>
      <c r="DJ4" s="897">
        <v>43105</v>
      </c>
      <c r="DK4" s="905">
        <v>43112</v>
      </c>
      <c r="DL4" s="905">
        <v>43115</v>
      </c>
      <c r="DM4" s="906">
        <v>43116</v>
      </c>
      <c r="DN4" s="906">
        <v>43117</v>
      </c>
      <c r="DO4" s="906">
        <v>43118</v>
      </c>
      <c r="DP4" s="898">
        <v>43119</v>
      </c>
      <c r="DQ4" s="920" t="s">
        <v>250</v>
      </c>
      <c r="DR4" s="92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800">
        <f>+entero!DG42</f>
        <v>2422.1849593338184</v>
      </c>
      <c r="DH6" s="800">
        <f>+entero!DH42</f>
        <v>2415.8710992755096</v>
      </c>
      <c r="DI6" s="800">
        <f>+entero!DI42</f>
        <v>2445.0359024825066</v>
      </c>
      <c r="DJ6" s="800">
        <f>+entero!DJ42</f>
        <v>2418.9530890714277</v>
      </c>
      <c r="DK6" s="800">
        <f>+entero!DK42</f>
        <v>2427.1309316370257</v>
      </c>
      <c r="DL6" s="800">
        <f>+entero!DL42</f>
        <v>2427.1309316370257</v>
      </c>
      <c r="DM6" s="800">
        <f>+entero!DM42</f>
        <v>2427.1309316370257</v>
      </c>
      <c r="DN6" s="800">
        <f>+entero!DN42</f>
        <v>2427.1309316370257</v>
      </c>
      <c r="DO6" s="800">
        <f>+entero!DO42</f>
        <v>2427.1309316370257</v>
      </c>
      <c r="DP6" s="800">
        <f>+entero!DP42</f>
        <v>2461.8248091880459</v>
      </c>
      <c r="DQ6" s="800">
        <f>+entero!DQ42</f>
        <v>34.69387755102025</v>
      </c>
      <c r="DR6" s="800">
        <f>+entero!DR42</f>
        <v>1.4294192826103558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4">
        <f>+entero!DG43</f>
        <v>1870.4082332361518</v>
      </c>
      <c r="DH7" s="794">
        <f>+entero!DH43</f>
        <v>1946.5171137026241</v>
      </c>
      <c r="DI7" s="794">
        <f>+entero!DI43</f>
        <v>1971.9428498542275</v>
      </c>
      <c r="DJ7" s="794">
        <f>+entero!DJ43</f>
        <v>1969.0947303206999</v>
      </c>
      <c r="DK7" s="794">
        <f>+entero!DK43</f>
        <v>1969.0947303206999</v>
      </c>
      <c r="DL7" s="794">
        <f>+entero!DL43</f>
        <v>1969.0947303206999</v>
      </c>
      <c r="DM7" s="794">
        <f>+entero!DM43</f>
        <v>1969.0947303206999</v>
      </c>
      <c r="DN7" s="794">
        <f>+entero!DN43</f>
        <v>1969.0947303206999</v>
      </c>
      <c r="DO7" s="794">
        <f>+entero!DO43</f>
        <v>1969.0947303206999</v>
      </c>
      <c r="DP7" s="794">
        <f>+entero!DP43</f>
        <v>1995.3337973760933</v>
      </c>
      <c r="DQ7" s="794">
        <f>+entero!DQ43</f>
        <v>26.239067055393434</v>
      </c>
      <c r="DR7" s="794">
        <f>+entero!DR43</f>
        <v>1.3325446791033757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4">
        <f>+entero!DG44</f>
        <v>12831.000480000002</v>
      </c>
      <c r="DH8" s="794">
        <f>+entero!DH44</f>
        <v>13353.107400000003</v>
      </c>
      <c r="DI8" s="794">
        <f>+entero!DI44</f>
        <v>13527.527950000002</v>
      </c>
      <c r="DJ8" s="794">
        <f>+entero!DJ44</f>
        <v>13507.989850000002</v>
      </c>
      <c r="DK8" s="794">
        <f>+entero!DK44</f>
        <v>13507.989850000002</v>
      </c>
      <c r="DL8" s="794">
        <f>+entero!DL44</f>
        <v>13507.989850000002</v>
      </c>
      <c r="DM8" s="794">
        <f>+entero!DM44</f>
        <v>13507.989850000002</v>
      </c>
      <c r="DN8" s="794">
        <f>+entero!DN44</f>
        <v>13507.989850000002</v>
      </c>
      <c r="DO8" s="794">
        <f>+entero!DO44</f>
        <v>13507.989850000002</v>
      </c>
      <c r="DP8" s="794">
        <f>+entero!DP44</f>
        <v>13687.989850000002</v>
      </c>
      <c r="DQ8" s="794">
        <f>+entero!DQ44</f>
        <v>180</v>
      </c>
      <c r="DR8" s="794">
        <f>+entero!DR44</f>
        <v>1.3325446791033757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4">
        <f>+entero!DG45</f>
        <v>0</v>
      </c>
      <c r="DH9" s="794">
        <f>+entero!DH45</f>
        <v>0</v>
      </c>
      <c r="DI9" s="794">
        <f>+entero!DI45</f>
        <v>0</v>
      </c>
      <c r="DJ9" s="794">
        <f>+entero!DJ45</f>
        <v>0</v>
      </c>
      <c r="DK9" s="794">
        <f>+entero!DK45</f>
        <v>0</v>
      </c>
      <c r="DL9" s="794">
        <f>+entero!DL45</f>
        <v>0</v>
      </c>
      <c r="DM9" s="794">
        <f>+entero!DM45</f>
        <v>0</v>
      </c>
      <c r="DN9" s="794">
        <f>+entero!DN45</f>
        <v>0</v>
      </c>
      <c r="DO9" s="794">
        <f>+entero!DO45</f>
        <v>0</v>
      </c>
      <c r="DP9" s="794">
        <f>+entero!DP45</f>
        <v>0</v>
      </c>
      <c r="DQ9" s="794">
        <f>+entero!DQ45</f>
        <v>0</v>
      </c>
      <c r="DR9" s="794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4">
        <f>+entero!DG46</f>
        <v>551.77672609766682</v>
      </c>
      <c r="DH10" s="794">
        <f>+entero!DH46</f>
        <v>469.35398557288545</v>
      </c>
      <c r="DI10" s="794">
        <f>+entero!DI46</f>
        <v>473.09305262827911</v>
      </c>
      <c r="DJ10" s="794">
        <f>+entero!DJ46</f>
        <v>449.85835875072803</v>
      </c>
      <c r="DK10" s="794">
        <f>+entero!DK46</f>
        <v>458.03620131632573</v>
      </c>
      <c r="DL10" s="794">
        <f>+entero!DL46</f>
        <v>458.03620131632573</v>
      </c>
      <c r="DM10" s="794">
        <f>+entero!DM46</f>
        <v>458.03620131632573</v>
      </c>
      <c r="DN10" s="794">
        <f>+entero!DN46</f>
        <v>458.03620131632573</v>
      </c>
      <c r="DO10" s="794">
        <f>+entero!DO46</f>
        <v>458.03620131632573</v>
      </c>
      <c r="DP10" s="794">
        <f>+entero!DP46</f>
        <v>466.49101181195255</v>
      </c>
      <c r="DQ10" s="794">
        <f>+entero!DQ46</f>
        <v>8.4548104956268162</v>
      </c>
      <c r="DR10" s="794">
        <f>+entero!DR46</f>
        <v>1.8458825899195341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4">
        <f>+entero!DG47</f>
        <v>3785.1883410299943</v>
      </c>
      <c r="DH11" s="794">
        <f>+entero!DH47</f>
        <v>3219.7683410299942</v>
      </c>
      <c r="DI11" s="794">
        <f>+entero!DI47</f>
        <v>3245.4183410299947</v>
      </c>
      <c r="DJ11" s="794">
        <f>+entero!DJ47</f>
        <v>3086.0283410299944</v>
      </c>
      <c r="DK11" s="794">
        <f>+entero!DK47</f>
        <v>3142.1283410299948</v>
      </c>
      <c r="DL11" s="794">
        <f>+entero!DL47</f>
        <v>3142.1283410299948</v>
      </c>
      <c r="DM11" s="794">
        <f>+entero!DM47</f>
        <v>3142.1283410299948</v>
      </c>
      <c r="DN11" s="794">
        <f>+entero!DN47</f>
        <v>3142.1283410299948</v>
      </c>
      <c r="DO11" s="794">
        <f>+entero!DO47</f>
        <v>3142.1283410299948</v>
      </c>
      <c r="DP11" s="794">
        <f>+entero!DP47</f>
        <v>3200.1283410299948</v>
      </c>
      <c r="DQ11" s="794">
        <f>+entero!DQ47</f>
        <v>58</v>
      </c>
      <c r="DR11" s="794">
        <f>+entero!DR47</f>
        <v>1.8458825899195341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4">
        <f>+entero!DG49</f>
        <v>0</v>
      </c>
      <c r="DH12" s="794">
        <f>+entero!DH49</f>
        <v>0</v>
      </c>
      <c r="DI12" s="794">
        <f>+entero!DI49</f>
        <v>0</v>
      </c>
      <c r="DJ12" s="794">
        <f>+entero!DJ49</f>
        <v>0</v>
      </c>
      <c r="DK12" s="794">
        <f>+entero!DK49</f>
        <v>0</v>
      </c>
      <c r="DL12" s="794">
        <f>+entero!DL49</f>
        <v>0</v>
      </c>
      <c r="DM12" s="794">
        <f>+entero!DM49</f>
        <v>0</v>
      </c>
      <c r="DN12" s="794">
        <f>+entero!DN49</f>
        <v>0</v>
      </c>
      <c r="DO12" s="794">
        <f>+entero!DO49</f>
        <v>0</v>
      </c>
      <c r="DP12" s="794">
        <f>+entero!DP49</f>
        <v>0</v>
      </c>
      <c r="DQ12" s="794">
        <f>+entero!DQ49</f>
        <v>0</v>
      </c>
      <c r="DR12" s="794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70">
        <f>+entero!DG50</f>
        <v>27.973760932944607</v>
      </c>
      <c r="DH13" s="770">
        <f>+entero!DH50</f>
        <v>0</v>
      </c>
      <c r="DI13" s="770">
        <f>+entero!DI50</f>
        <v>25.516034985422742</v>
      </c>
      <c r="DJ13" s="770">
        <f>+entero!DJ50</f>
        <v>0.1749271137026239</v>
      </c>
      <c r="DK13" s="770">
        <f>+entero!DK50</f>
        <v>0.1749271137026239</v>
      </c>
      <c r="DL13" s="770">
        <f>+entero!DL50</f>
        <v>0.13119533527696792</v>
      </c>
      <c r="DM13" s="770">
        <f>+entero!DM50</f>
        <v>0.13119533527696792</v>
      </c>
      <c r="DN13" s="770">
        <f>+entero!DN50</f>
        <v>0.13119533527696792</v>
      </c>
      <c r="DO13" s="770">
        <f>+entero!DO50</f>
        <v>0.13119533527696792</v>
      </c>
      <c r="DP13" s="770">
        <f>+entero!DP50</f>
        <v>0.13119533527696792</v>
      </c>
      <c r="DQ13" s="770">
        <f>+entero!DQ50</f>
        <v>-4.3731778425655982E-2</v>
      </c>
      <c r="DR13" s="770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70">
        <f>+entero!DG51</f>
        <v>27.973760932944607</v>
      </c>
      <c r="DH14" s="770">
        <f>+entero!DH51</f>
        <v>0</v>
      </c>
      <c r="DI14" s="770">
        <f>+entero!DI51</f>
        <v>25.516034985422742</v>
      </c>
      <c r="DJ14" s="770">
        <f>+entero!DJ51</f>
        <v>0.1749271137026239</v>
      </c>
      <c r="DK14" s="770">
        <f>+entero!DK51</f>
        <v>0.13119533527696792</v>
      </c>
      <c r="DL14" s="770">
        <f>+entero!DL51</f>
        <v>0.13119533527696792</v>
      </c>
      <c r="DM14" s="770">
        <f>+entero!DM51</f>
        <v>0.13119533527696792</v>
      </c>
      <c r="DN14" s="770">
        <f>+entero!DN51</f>
        <v>0.13119533527696792</v>
      </c>
      <c r="DO14" s="770">
        <f>+entero!DO51</f>
        <v>0.13119533527696792</v>
      </c>
      <c r="DP14" s="770">
        <f>+entero!DP51</f>
        <v>0.13119533527696792</v>
      </c>
      <c r="DQ14" s="770">
        <f>+entero!DQ51</f>
        <v>0</v>
      </c>
      <c r="DR14" s="770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70">
        <f>+entero!DG52</f>
        <v>89</v>
      </c>
      <c r="DH15" s="770">
        <f>+entero!DH52</f>
        <v>0</v>
      </c>
      <c r="DI15" s="770">
        <f>+entero!DI52</f>
        <v>79</v>
      </c>
      <c r="DJ15" s="770">
        <f>+entero!DJ52</f>
        <v>1.2</v>
      </c>
      <c r="DK15" s="770">
        <f>+entero!DK52</f>
        <v>0.9</v>
      </c>
      <c r="DL15" s="770">
        <f>+entero!DL52</f>
        <v>0.9</v>
      </c>
      <c r="DM15" s="770">
        <f>+entero!DM52</f>
        <v>0.9</v>
      </c>
      <c r="DN15" s="770">
        <f>+entero!DN52</f>
        <v>0.9</v>
      </c>
      <c r="DO15" s="770">
        <f>+entero!DO52</f>
        <v>0.9</v>
      </c>
      <c r="DP15" s="770">
        <f>+entero!DP52</f>
        <v>0.9</v>
      </c>
      <c r="DQ15" s="770">
        <f>+entero!DQ52</f>
        <v>0</v>
      </c>
      <c r="DR15" s="770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70">
        <f>+entero!DG53</f>
        <v>15</v>
      </c>
      <c r="DH16" s="770">
        <f>+entero!DH53</f>
        <v>0</v>
      </c>
      <c r="DI16" s="770">
        <f>+entero!DI53</f>
        <v>14</v>
      </c>
      <c r="DJ16" s="770">
        <f>+entero!DJ53</f>
        <v>0</v>
      </c>
      <c r="DK16" s="770">
        <f>+entero!DK53</f>
        <v>0</v>
      </c>
      <c r="DL16" s="770">
        <f>+entero!DL53</f>
        <v>0</v>
      </c>
      <c r="DM16" s="770">
        <f>+entero!DM53</f>
        <v>0</v>
      </c>
      <c r="DN16" s="770">
        <f>+entero!DN53</f>
        <v>0</v>
      </c>
      <c r="DO16" s="770">
        <f>+entero!DO53</f>
        <v>0</v>
      </c>
      <c r="DP16" s="770">
        <f>+entero!DP53</f>
        <v>0</v>
      </c>
      <c r="DQ16" s="770">
        <f>+entero!DQ53</f>
        <v>0</v>
      </c>
      <c r="DR16" s="770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70">
        <f>+entero!DG54</f>
        <v>0</v>
      </c>
      <c r="DH17" s="770">
        <f>+entero!DH54</f>
        <v>0</v>
      </c>
      <c r="DI17" s="770">
        <f>+entero!DI54</f>
        <v>0</v>
      </c>
      <c r="DJ17" s="770">
        <f>+entero!DJ54</f>
        <v>0</v>
      </c>
      <c r="DK17" s="770">
        <f>+entero!DK54</f>
        <v>0</v>
      </c>
      <c r="DL17" s="770">
        <f>+entero!DL54</f>
        <v>0</v>
      </c>
      <c r="DM17" s="770">
        <f>+entero!DM54</f>
        <v>0</v>
      </c>
      <c r="DN17" s="770">
        <f>+entero!DN54</f>
        <v>0</v>
      </c>
      <c r="DO17" s="770">
        <f>+entero!DO54</f>
        <v>0</v>
      </c>
      <c r="DP17" s="770">
        <f>+entero!DP54</f>
        <v>0</v>
      </c>
      <c r="DQ17" s="770">
        <f>+entero!DQ54</f>
        <v>0</v>
      </c>
      <c r="DR17" s="770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70">
        <f>+entero!DG55</f>
        <v>0</v>
      </c>
      <c r="DH18" s="770">
        <f>+entero!DH55</f>
        <v>0</v>
      </c>
      <c r="DI18" s="770">
        <f>+entero!DI55</f>
        <v>0</v>
      </c>
      <c r="DJ18" s="770">
        <f>+entero!DJ55</f>
        <v>0</v>
      </c>
      <c r="DK18" s="770">
        <f>+entero!DK55</f>
        <v>0</v>
      </c>
      <c r="DL18" s="770">
        <f>+entero!DL55</f>
        <v>0</v>
      </c>
      <c r="DM18" s="770">
        <f>+entero!DM55</f>
        <v>0</v>
      </c>
      <c r="DN18" s="770">
        <f>+entero!DN55</f>
        <v>0</v>
      </c>
      <c r="DO18" s="770">
        <f>+entero!DO55</f>
        <v>0</v>
      </c>
      <c r="DP18" s="770">
        <f>+entero!DP55</f>
        <v>0</v>
      </c>
      <c r="DQ18" s="770">
        <f>+entero!DQ55</f>
        <v>0</v>
      </c>
      <c r="DR18" s="770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1">
        <f>+entero!DG56</f>
        <v>0</v>
      </c>
      <c r="DH19" s="771">
        <f>+entero!DH56</f>
        <v>0</v>
      </c>
      <c r="DI19" s="771">
        <f>+entero!DI56</f>
        <v>0</v>
      </c>
      <c r="DJ19" s="771">
        <f>+entero!DJ56</f>
        <v>0</v>
      </c>
      <c r="DK19" s="771">
        <f>+entero!DK56</f>
        <v>0</v>
      </c>
      <c r="DL19" s="771">
        <f>+entero!DL56</f>
        <v>0</v>
      </c>
      <c r="DM19" s="771">
        <f>+entero!DM56</f>
        <v>0</v>
      </c>
      <c r="DN19" s="771">
        <f>+entero!DN56</f>
        <v>0</v>
      </c>
      <c r="DO19" s="771">
        <f>+entero!DO56</f>
        <v>0</v>
      </c>
      <c r="DP19" s="771">
        <f>+entero!DP56</f>
        <v>0</v>
      </c>
      <c r="DQ19" s="771">
        <f>+entero!DQ56</f>
        <v>0</v>
      </c>
      <c r="DR19" s="771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6"/>
      <c r="DH22" s="766"/>
      <c r="DI22" s="766"/>
      <c r="DJ22" s="766"/>
      <c r="DK22" s="766"/>
      <c r="DL22" s="766"/>
      <c r="DM22" s="766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6"/>
      <c r="DH23" s="766"/>
      <c r="DI23" s="766"/>
      <c r="DJ23" s="766"/>
      <c r="DK23" s="766"/>
      <c r="DL23" s="766"/>
      <c r="DM23" s="766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6"/>
      <c r="DH24" s="766"/>
      <c r="DI24" s="766"/>
      <c r="DJ24" s="766"/>
      <c r="DK24" s="766"/>
      <c r="DL24" s="766"/>
      <c r="DM24" s="766"/>
      <c r="DN24" s="26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764"/>
      <c r="DJ25" s="764"/>
      <c r="DK25" s="764"/>
      <c r="DL25" s="764"/>
      <c r="DM25" s="764"/>
      <c r="DN25" s="5"/>
      <c r="DO25" s="5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4"/>
      <c r="DH26" s="764"/>
      <c r="DI26" s="764"/>
      <c r="DJ26" s="764"/>
      <c r="DK26" s="764"/>
      <c r="DL26" s="764"/>
      <c r="DM26" s="764"/>
      <c r="DN26" s="5"/>
      <c r="DO26" s="5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4"/>
      <c r="DH27" s="764"/>
      <c r="DI27" s="764"/>
      <c r="DJ27" s="764"/>
      <c r="DK27" s="764"/>
      <c r="DL27" s="764"/>
      <c r="DM27" s="764"/>
      <c r="DN27" s="5"/>
      <c r="DO27" s="5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2"/>
      <c r="DH75" s="782"/>
      <c r="DI75" s="782"/>
      <c r="DJ75" s="782"/>
      <c r="DK75" s="782"/>
      <c r="DL75" s="782"/>
      <c r="DM75" s="782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2"/>
      <c r="DH76" s="782"/>
      <c r="DI76" s="782"/>
      <c r="DJ76" s="782"/>
      <c r="DK76" s="782"/>
      <c r="DL76" s="782"/>
      <c r="DM76" s="782"/>
      <c r="DN76" s="167"/>
      <c r="DO76" s="167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2"/>
      <c r="DH77" s="782"/>
      <c r="DI77" s="782"/>
      <c r="DJ77" s="782"/>
      <c r="DK77" s="782"/>
      <c r="DL77" s="782"/>
      <c r="DM77" s="782"/>
      <c r="DN77" s="167"/>
      <c r="DO77" s="167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2"/>
      <c r="DH78" s="782"/>
      <c r="DI78" s="782"/>
      <c r="DJ78" s="782"/>
      <c r="DK78" s="782"/>
      <c r="DL78" s="782"/>
      <c r="DM78" s="782"/>
      <c r="DN78" s="167"/>
      <c r="DO78" s="167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2"/>
      <c r="DH79" s="782"/>
      <c r="DI79" s="782"/>
      <c r="DJ79" s="782"/>
      <c r="DK79" s="782"/>
      <c r="DL79" s="782"/>
      <c r="DM79" s="782"/>
      <c r="DN79" s="167"/>
      <c r="DO79" s="167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2"/>
      <c r="DH80" s="782"/>
      <c r="DI80" s="782"/>
      <c r="DJ80" s="782"/>
      <c r="DK80" s="782"/>
      <c r="DL80" s="782"/>
      <c r="DM80" s="782"/>
      <c r="DN80" s="167"/>
      <c r="DO80" s="167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2"/>
      <c r="DH81" s="782"/>
      <c r="DI81" s="782"/>
      <c r="DJ81" s="782"/>
      <c r="DK81" s="782"/>
      <c r="DL81" s="782"/>
      <c r="DM81" s="782"/>
      <c r="DN81" s="167"/>
      <c r="DO81" s="167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2"/>
      <c r="DH82" s="782"/>
      <c r="DI82" s="782"/>
      <c r="DJ82" s="782"/>
      <c r="DK82" s="782"/>
      <c r="DL82" s="782"/>
      <c r="DM82" s="782"/>
      <c r="DN82" s="167"/>
      <c r="DO82" s="167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3"/>
      <c r="DH105" s="763"/>
      <c r="DI105" s="844"/>
      <c r="DJ105" s="844"/>
      <c r="DK105" s="844"/>
      <c r="DL105" s="844"/>
      <c r="DM105" s="844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3"/>
      <c r="DH106" s="763"/>
      <c r="DI106" s="844"/>
      <c r="DJ106" s="844"/>
      <c r="DK106" s="844"/>
      <c r="DL106" s="844"/>
      <c r="DM106" s="844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3"/>
      <c r="DH107" s="763"/>
      <c r="DI107" s="844"/>
      <c r="DJ107" s="844"/>
      <c r="DK107" s="844"/>
      <c r="DL107" s="844"/>
      <c r="DM107" s="844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3"/>
      <c r="DH108" s="763"/>
      <c r="DI108" s="844"/>
      <c r="DJ108" s="844"/>
      <c r="DK108" s="844"/>
      <c r="DL108" s="844"/>
      <c r="DM108" s="844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3"/>
      <c r="DH109" s="763"/>
      <c r="DI109" s="844"/>
      <c r="DJ109" s="844"/>
      <c r="DK109" s="844"/>
      <c r="DL109" s="844"/>
      <c r="DM109" s="844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3"/>
      <c r="DH110" s="763"/>
      <c r="DI110" s="844"/>
      <c r="DJ110" s="844"/>
      <c r="DK110" s="844"/>
      <c r="DL110" s="844"/>
      <c r="DM110" s="844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3"/>
      <c r="DH111" s="763"/>
      <c r="DI111" s="844"/>
      <c r="DJ111" s="844"/>
      <c r="DK111" s="844"/>
      <c r="DL111" s="844"/>
      <c r="DM111" s="844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3"/>
      <c r="DH112" s="763"/>
      <c r="DI112" s="844"/>
      <c r="DJ112" s="844"/>
      <c r="DK112" s="844"/>
      <c r="DL112" s="844"/>
      <c r="DM112" s="844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3"/>
      <c r="DH113" s="763"/>
      <c r="DI113" s="844"/>
      <c r="DJ113" s="844"/>
      <c r="DK113" s="844"/>
      <c r="DL113" s="844"/>
      <c r="DM113" s="844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3"/>
      <c r="DH114" s="763"/>
      <c r="DI114" s="844"/>
      <c r="DJ114" s="844"/>
      <c r="DK114" s="844"/>
      <c r="DL114" s="844"/>
      <c r="DM114" s="844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3"/>
      <c r="DH115" s="763"/>
      <c r="DI115" s="844"/>
      <c r="DJ115" s="844"/>
      <c r="DK115" s="844"/>
      <c r="DL115" s="844"/>
      <c r="DM115" s="844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3"/>
      <c r="DH116" s="763"/>
      <c r="DI116" s="844"/>
      <c r="DJ116" s="844"/>
      <c r="DK116" s="844"/>
      <c r="DL116" s="844"/>
      <c r="DM116" s="844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3"/>
      <c r="DH117" s="763"/>
      <c r="DI117" s="844"/>
      <c r="DJ117" s="844"/>
      <c r="DK117" s="844"/>
      <c r="DL117" s="844"/>
      <c r="DM117" s="844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3"/>
      <c r="DH118" s="763"/>
      <c r="DI118" s="844"/>
      <c r="DJ118" s="844"/>
      <c r="DK118" s="844"/>
      <c r="DL118" s="844"/>
      <c r="DM118" s="844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3"/>
      <c r="DH119" s="763"/>
      <c r="DI119" s="844"/>
      <c r="DJ119" s="844"/>
      <c r="DK119" s="844"/>
      <c r="DL119" s="844"/>
      <c r="DM119" s="844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3"/>
      <c r="DH120" s="763"/>
      <c r="DI120" s="844"/>
      <c r="DJ120" s="844"/>
      <c r="DK120" s="844"/>
      <c r="DL120" s="844"/>
      <c r="DM120" s="844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3"/>
      <c r="DH121" s="763"/>
      <c r="DI121" s="844"/>
      <c r="DJ121" s="844"/>
      <c r="DK121" s="844"/>
      <c r="DL121" s="844"/>
      <c r="DM121" s="844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</sheetData>
  <mergeCells count="111">
    <mergeCell ref="DL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Z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24" sqref="D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9" customWidth="1"/>
    <col min="112" max="112" width="10.140625" style="762" customWidth="1"/>
    <col min="113" max="117" width="9.5703125" style="843" customWidth="1"/>
    <col min="118" max="118" width="9.5703125" customWidth="1"/>
    <col min="119" max="119" width="9" customWidth="1"/>
    <col min="120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1000" t="s">
        <v>251</v>
      </c>
      <c r="DJ3" s="899" t="s">
        <v>223</v>
      </c>
      <c r="DK3" s="899" t="s">
        <v>232</v>
      </c>
      <c r="DL3" s="1020" t="s">
        <v>257</v>
      </c>
      <c r="DM3" s="1020"/>
      <c r="DN3" s="1020"/>
      <c r="DO3" s="1020"/>
      <c r="DP3" s="1021"/>
      <c r="DQ3" s="885"/>
      <c r="DR3" s="752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999"/>
      <c r="DI4" s="1027"/>
      <c r="DJ4" s="988">
        <v>43105</v>
      </c>
      <c r="DK4" s="988">
        <v>43112</v>
      </c>
      <c r="DL4" s="989">
        <v>43115</v>
      </c>
      <c r="DM4" s="988">
        <v>43116</v>
      </c>
      <c r="DN4" s="989">
        <v>43117</v>
      </c>
      <c r="DO4" s="988">
        <v>43118</v>
      </c>
      <c r="DP4" s="990">
        <v>43119</v>
      </c>
      <c r="DQ4" s="864" t="s">
        <v>250</v>
      </c>
      <c r="DR4" s="937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6"/>
      <c r="DH5" s="776"/>
      <c r="DI5" s="773"/>
      <c r="DJ5" s="773"/>
      <c r="DK5" s="773"/>
      <c r="DL5" s="930"/>
      <c r="DM5" s="773"/>
      <c r="DN5" s="773"/>
      <c r="DO5" s="773"/>
      <c r="DP5" s="787"/>
      <c r="DQ5" s="787"/>
      <c r="DR5" s="938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2">
        <f>+entero!DG58</f>
        <v>25257.080904693878</v>
      </c>
      <c r="DH6" s="792">
        <f>+entero!DH58</f>
        <v>25400.163320800286</v>
      </c>
      <c r="DI6" s="792">
        <f>+entero!DI58</f>
        <v>25945.064855010201</v>
      </c>
      <c r="DJ6" s="792">
        <f>+entero!DJ58</f>
        <v>25974.018639687016</v>
      </c>
      <c r="DK6" s="792">
        <f>+entero!DK58</f>
        <v>26091.057259191388</v>
      </c>
      <c r="DL6" s="931">
        <f>+entero!DL58</f>
        <v>25962.673307997509</v>
      </c>
      <c r="DM6" s="792">
        <f>+entero!DM58</f>
        <v>25904.154240033949</v>
      </c>
      <c r="DN6" s="792">
        <f>+entero!DN58</f>
        <v>25868.138081189925</v>
      </c>
      <c r="DO6" s="792">
        <f>+entero!DO58</f>
        <v>25858.714418837157</v>
      </c>
      <c r="DP6" s="491">
        <f>+entero!DP58</f>
        <v>25788.490168646207</v>
      </c>
      <c r="DQ6" s="491">
        <f>+entero!DQ58</f>
        <v>-302.56709054518069</v>
      </c>
      <c r="DR6" s="931">
        <f>+entero!DR58</f>
        <v>-1.1596582213570183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86.571539717690854</v>
      </c>
      <c r="DK7" s="513">
        <f>+entero!DK59</f>
        <v>86.571415899483824</v>
      </c>
      <c r="DL7" s="932">
        <f>+entero!DL59</f>
        <v>86.549365682820039</v>
      </c>
      <c r="DM7" s="513">
        <f>+entero!DM59</f>
        <v>86.52084900413783</v>
      </c>
      <c r="DN7" s="513">
        <f>+entero!DN59</f>
        <v>86.527802079820248</v>
      </c>
      <c r="DO7" s="513">
        <f>+entero!DO59</f>
        <v>86.528791713746969</v>
      </c>
      <c r="DP7" s="514">
        <f>+entero!DP59</f>
        <v>86.502356215985969</v>
      </c>
      <c r="DQ7" s="514">
        <f>+entero!DQ59</f>
        <v>-6.9059683497854962E-2</v>
      </c>
      <c r="DR7" s="932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2">
        <f>+entero!DG60</f>
        <v>24137.683645588921</v>
      </c>
      <c r="DH8" s="792">
        <f>+entero!DH60</f>
        <v>24301.168202132649</v>
      </c>
      <c r="DI8" s="792">
        <f>+entero!DI60</f>
        <v>24803.302952814865</v>
      </c>
      <c r="DJ8" s="792">
        <f>+entero!DJ60</f>
        <v>24824.521457911505</v>
      </c>
      <c r="DK8" s="792">
        <f>+entero!DK60</f>
        <v>24932.956308576231</v>
      </c>
      <c r="DL8" s="931">
        <f>+entero!DL60</f>
        <v>24802.32782254853</v>
      </c>
      <c r="DM8" s="792">
        <f>+entero!DM60</f>
        <v>24742.357320719082</v>
      </c>
      <c r="DN8" s="792">
        <f>+entero!DN60</f>
        <v>24704.813343169517</v>
      </c>
      <c r="DO8" s="792">
        <f>+entero!DO60</f>
        <v>24693.874835872142</v>
      </c>
      <c r="DP8" s="491">
        <f>+entero!DP60</f>
        <v>24623.650463768656</v>
      </c>
      <c r="DQ8" s="491">
        <f>+entero!DQ60</f>
        <v>-309.30584480757534</v>
      </c>
      <c r="DR8" s="931">
        <f>+entero!DR60</f>
        <v>-1.2405502218811648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86.237300882036664</v>
      </c>
      <c r="DJ9" s="513">
        <f>+entero!DJ61</f>
        <v>86.227534873994443</v>
      </c>
      <c r="DK9" s="513">
        <f>+entero!DK61</f>
        <v>86.302059865943932</v>
      </c>
      <c r="DL9" s="932">
        <f>+entero!DL61</f>
        <v>86.259788527444286</v>
      </c>
      <c r="DM9" s="513">
        <f>+entero!DM61</f>
        <v>86.243957058766043</v>
      </c>
      <c r="DN9" s="513">
        <f>+entero!DN61</f>
        <v>86.220985369252347</v>
      </c>
      <c r="DO9" s="513">
        <f>+entero!DO61</f>
        <v>86.223499677690967</v>
      </c>
      <c r="DP9" s="514">
        <f>+entero!DP61</f>
        <v>86.175025086925672</v>
      </c>
      <c r="DQ9" s="514">
        <f>+entero!DQ61</f>
        <v>-0.12703477901825977</v>
      </c>
      <c r="DR9" s="932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20"/>
      <c r="DH10" s="820"/>
      <c r="DI10" s="820"/>
      <c r="DJ10" s="820"/>
      <c r="DK10" s="820"/>
      <c r="DL10" s="933"/>
      <c r="DM10" s="820"/>
      <c r="DN10" s="820"/>
      <c r="DO10" s="820"/>
      <c r="DP10" s="266"/>
      <c r="DQ10" s="266"/>
      <c r="DR10" s="933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2">
        <f>+entero!DG63</f>
        <v>4966.2159447521872</v>
      </c>
      <c r="DH11" s="792">
        <f>+entero!DH63</f>
        <v>4941.9263369344017</v>
      </c>
      <c r="DI11" s="492">
        <f>+entero!DI63</f>
        <v>4839.8712851457722</v>
      </c>
      <c r="DJ11" s="492">
        <f>+entero!DJ63</f>
        <v>4894.7909469043898</v>
      </c>
      <c r="DK11" s="492">
        <f>+entero!DK63</f>
        <v>5027.6805064291702</v>
      </c>
      <c r="DL11" s="994">
        <f>+entero!DL63</f>
        <v>4944.6917648723202</v>
      </c>
      <c r="DM11" s="492">
        <f>+entero!DM63</f>
        <v>4900.8090269787335</v>
      </c>
      <c r="DN11" s="492">
        <f>+entero!DN63</f>
        <v>4908.6644524262538</v>
      </c>
      <c r="DO11" s="492">
        <f>+entero!DO63</f>
        <v>4900.2402106653226</v>
      </c>
      <c r="DP11" s="995">
        <f>+entero!DP63</f>
        <v>4855.0948658737771</v>
      </c>
      <c r="DQ11" s="514">
        <f>+entero!DQ63</f>
        <v>-172.58564055539318</v>
      </c>
      <c r="DR11" s="932">
        <f>+entero!DR63</f>
        <v>-3.4327089864739535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91">
        <f>+entero!DI64</f>
        <v>78.531444892642824</v>
      </c>
      <c r="DJ12" s="991">
        <f>+entero!DJ64</f>
        <v>78.693178570746582</v>
      </c>
      <c r="DK12" s="991">
        <f>+entero!DK64</f>
        <v>78.887938579732904</v>
      </c>
      <c r="DL12" s="992">
        <f>+entero!DL64</f>
        <v>78.801685422495524</v>
      </c>
      <c r="DM12" s="991">
        <f>+entero!DM64</f>
        <v>78.595530214301363</v>
      </c>
      <c r="DN12" s="991">
        <f>+entero!DN64</f>
        <v>78.661184415269986</v>
      </c>
      <c r="DO12" s="991">
        <f>+entero!DO64</f>
        <v>78.615579713378978</v>
      </c>
      <c r="DP12" s="993">
        <f>+entero!DP64</f>
        <v>78.485705157962371</v>
      </c>
      <c r="DQ12" s="514">
        <f>+entero!DQ64</f>
        <v>-0.40223342177053212</v>
      </c>
      <c r="DR12" s="932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20"/>
      <c r="DH13" s="820"/>
      <c r="DI13" s="492">
        <f>+entero!DI65</f>
        <v>0</v>
      </c>
      <c r="DJ13" s="492">
        <f>+entero!DJ65</f>
        <v>0</v>
      </c>
      <c r="DK13" s="492">
        <f>+entero!DK65</f>
        <v>0</v>
      </c>
      <c r="DL13" s="994">
        <f>+entero!DL65</f>
        <v>0</v>
      </c>
      <c r="DM13" s="492">
        <f>+entero!DM65</f>
        <v>0</v>
      </c>
      <c r="DN13" s="492">
        <f>+entero!DN65</f>
        <v>0</v>
      </c>
      <c r="DO13" s="492">
        <f>+entero!DO65</f>
        <v>0</v>
      </c>
      <c r="DP13" s="995">
        <f>+entero!DP65</f>
        <v>0</v>
      </c>
      <c r="DQ13" s="514">
        <f>+entero!DQ65</f>
        <v>0</v>
      </c>
      <c r="DR13" s="932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2">
        <f>+entero!DG66</f>
        <v>7528.8930729868816</v>
      </c>
      <c r="DH14" s="792">
        <f>+entero!DH66</f>
        <v>7673.2879346413984</v>
      </c>
      <c r="DI14" s="492">
        <f>+entero!DI66</f>
        <v>8165.6899793746334</v>
      </c>
      <c r="DJ14" s="492">
        <f>+entero!DJ66</f>
        <v>8145.7843467319608</v>
      </c>
      <c r="DK14" s="492">
        <f>+entero!DK66</f>
        <v>8101.7239112698662</v>
      </c>
      <c r="DL14" s="994">
        <f>+entero!DL66</f>
        <v>8042.3525323325457</v>
      </c>
      <c r="DM14" s="492">
        <f>+entero!DM66</f>
        <v>8014.9535045526645</v>
      </c>
      <c r="DN14" s="492">
        <f>+entero!DN66</f>
        <v>7965.3498771823997</v>
      </c>
      <c r="DO14" s="492">
        <f>+entero!DO66</f>
        <v>7950.9516549856071</v>
      </c>
      <c r="DP14" s="995">
        <f>+entero!DP66</f>
        <v>7892.99383338794</v>
      </c>
      <c r="DQ14" s="514">
        <f>+entero!DQ66</f>
        <v>-208.73007788192626</v>
      </c>
      <c r="DR14" s="932">
        <f>+entero!DR66</f>
        <v>-2.5763662174611124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91">
        <f>+entero!DI67</f>
        <v>79.561718802208262</v>
      </c>
      <c r="DJ15" s="991">
        <f>+entero!DJ67</f>
        <v>79.507182398309652</v>
      </c>
      <c r="DK15" s="991">
        <f>+entero!DK67</f>
        <v>79.493796650713477</v>
      </c>
      <c r="DL15" s="992">
        <f>+entero!DL67</f>
        <v>79.327715563053673</v>
      </c>
      <c r="DM15" s="991">
        <f>+entero!DM67</f>
        <v>79.26948106571075</v>
      </c>
      <c r="DN15" s="991">
        <f>+entero!DN67</f>
        <v>79.119199968061153</v>
      </c>
      <c r="DO15" s="991">
        <f>+entero!DO67</f>
        <v>79.111745828935369</v>
      </c>
      <c r="DP15" s="993">
        <f>+entero!DP67</f>
        <v>79.030400054787833</v>
      </c>
      <c r="DQ15" s="514">
        <f>+entero!DQ67</f>
        <v>-0.46339659592564431</v>
      </c>
      <c r="DR15" s="932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20"/>
      <c r="DH16" s="820"/>
      <c r="DI16" s="492">
        <f>+entero!DI68</f>
        <v>0</v>
      </c>
      <c r="DJ16" s="492">
        <f>+entero!DJ68</f>
        <v>0</v>
      </c>
      <c r="DK16" s="492">
        <f>+entero!DK68</f>
        <v>0</v>
      </c>
      <c r="DL16" s="994">
        <f>+entero!DL68</f>
        <v>0</v>
      </c>
      <c r="DM16" s="492">
        <f>+entero!DM68</f>
        <v>0</v>
      </c>
      <c r="DN16" s="492">
        <f>+entero!DN68</f>
        <v>0</v>
      </c>
      <c r="DO16" s="492">
        <f>+entero!DO68</f>
        <v>0</v>
      </c>
      <c r="DP16" s="995">
        <f>+entero!DP68</f>
        <v>0</v>
      </c>
      <c r="DQ16" s="514">
        <f>+entero!DQ68</f>
        <v>0</v>
      </c>
      <c r="DR16" s="932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2">
        <f>+entero!DG69</f>
        <v>10825.876677151602</v>
      </c>
      <c r="DH17" s="792">
        <f>+entero!DH69</f>
        <v>10864.138270371721</v>
      </c>
      <c r="DI17" s="492">
        <f>+entero!DI69</f>
        <v>10956.988677946065</v>
      </c>
      <c r="DJ17" s="492">
        <f>+entero!DJ69</f>
        <v>10950.050910058304</v>
      </c>
      <c r="DK17" s="492">
        <f>+entero!DK69</f>
        <v>10976.865365001451</v>
      </c>
      <c r="DL17" s="994">
        <f>+entero!DL69</f>
        <v>10982.187527129734</v>
      </c>
      <c r="DM17" s="492">
        <f>+entero!DM69</f>
        <v>10998.843602472298</v>
      </c>
      <c r="DN17" s="492">
        <f>+entero!DN69</f>
        <v>11000.282144781333</v>
      </c>
      <c r="DO17" s="492">
        <f>+entero!DO69</f>
        <v>11007.817832854224</v>
      </c>
      <c r="DP17" s="995">
        <f>+entero!DP69</f>
        <v>11041.7866962274</v>
      </c>
      <c r="DQ17" s="514">
        <f>+entero!DQ69</f>
        <v>64.921331225948961</v>
      </c>
      <c r="DR17" s="932">
        <f>+entero!DR69</f>
        <v>0.59143780184225392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91">
        <f>+entero!DI70</f>
        <v>95.140276281143926</v>
      </c>
      <c r="DJ18" s="991">
        <f>+entero!DJ70</f>
        <v>95.136713584817556</v>
      </c>
      <c r="DK18" s="991">
        <f>+entero!DK70</f>
        <v>95.157142729164718</v>
      </c>
      <c r="DL18" s="992">
        <f>+entero!DL70</f>
        <v>95.163091467999848</v>
      </c>
      <c r="DM18" s="991">
        <f>+entero!DM70</f>
        <v>95.170979347623287</v>
      </c>
      <c r="DN18" s="991">
        <f>+entero!DN70</f>
        <v>95.174423481659858</v>
      </c>
      <c r="DO18" s="991">
        <f>+entero!DO70</f>
        <v>95.178670667988513</v>
      </c>
      <c r="DP18" s="993">
        <f>+entero!DP70</f>
        <v>95.090891180155808</v>
      </c>
      <c r="DQ18" s="514">
        <f>+entero!DQ70</f>
        <v>-6.6251549008910615E-2</v>
      </c>
      <c r="DR18" s="932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20"/>
      <c r="DH19" s="820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994">
        <f>+entero!DL71</f>
        <v>0</v>
      </c>
      <c r="DM19" s="492">
        <f>+entero!DM71</f>
        <v>0</v>
      </c>
      <c r="DN19" s="492">
        <f>+entero!DN71</f>
        <v>0</v>
      </c>
      <c r="DO19" s="492">
        <f>+entero!DO71</f>
        <v>0</v>
      </c>
      <c r="DP19" s="995">
        <f>+entero!DP71</f>
        <v>0</v>
      </c>
      <c r="DQ19" s="514">
        <f>+entero!DQ71</f>
        <v>0</v>
      </c>
      <c r="DR19" s="932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2">
        <f>+entero!DG72</f>
        <v>816.69795069825068</v>
      </c>
      <c r="DH20" s="792">
        <f>+entero!DH72</f>
        <v>821.81566018513126</v>
      </c>
      <c r="DI20" s="492">
        <f>+entero!DI72</f>
        <v>840.75301034839651</v>
      </c>
      <c r="DJ20" s="492">
        <f>+entero!DJ72</f>
        <v>833.89525421684937</v>
      </c>
      <c r="DK20" s="492">
        <f>+entero!DK72</f>
        <v>826.68652587574161</v>
      </c>
      <c r="DL20" s="994">
        <f>+entero!DL72</f>
        <v>833.09599821393408</v>
      </c>
      <c r="DM20" s="492">
        <f>+entero!DM72</f>
        <v>827.75118671539144</v>
      </c>
      <c r="DN20" s="492">
        <f>+entero!DN72</f>
        <v>830.51686877953159</v>
      </c>
      <c r="DO20" s="492">
        <f>+entero!DO72</f>
        <v>834.8651373669951</v>
      </c>
      <c r="DP20" s="995">
        <f>+entero!DP72</f>
        <v>833.77506827953141</v>
      </c>
      <c r="DQ20" s="514">
        <f>+entero!DQ72</f>
        <v>7.0885424037898019</v>
      </c>
      <c r="DR20" s="932">
        <f>+entero!DR72</f>
        <v>0.85746436913081148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513">
        <f>+entero!DK73</f>
        <v>80.536209947898485</v>
      </c>
      <c r="DL21" s="932">
        <f>+entero!DL73</f>
        <v>80.0785717757405</v>
      </c>
      <c r="DM21" s="513">
        <f>+entero!DM73</f>
        <v>80.441075778112619</v>
      </c>
      <c r="DN21" s="513">
        <f>+entero!DN73</f>
        <v>80.425060084785443</v>
      </c>
      <c r="DO21" s="513">
        <f>+entero!DO73</f>
        <v>80.532706819838708</v>
      </c>
      <c r="DP21" s="514">
        <f>+entero!DP73</f>
        <v>80.511348199088474</v>
      </c>
      <c r="DQ21" s="514">
        <f>+entero!DQ73</f>
        <v>-2.4861748810010909E-2</v>
      </c>
      <c r="DR21" s="932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20"/>
      <c r="DH22" s="820"/>
      <c r="DI22" s="820"/>
      <c r="DJ22" s="820"/>
      <c r="DK22" s="820"/>
      <c r="DL22" s="933"/>
      <c r="DM22" s="820"/>
      <c r="DN22" s="820"/>
      <c r="DO22" s="820"/>
      <c r="DP22" s="266"/>
      <c r="DQ22" s="266"/>
      <c r="DR22" s="933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2">
        <f>+entero!DG75</f>
        <v>4836.6554651524075</v>
      </c>
      <c r="DH23" s="792">
        <f>+entero!DH75</f>
        <v>4757.697479807417</v>
      </c>
      <c r="DI23" s="792">
        <f>+entero!DI75</f>
        <v>5127.253026937743</v>
      </c>
      <c r="DJ23" s="792">
        <f>+entero!DJ75</f>
        <v>5243.4574860471539</v>
      </c>
      <c r="DK23" s="792">
        <f>+entero!DK75</f>
        <v>5238.7424439686602</v>
      </c>
      <c r="DL23" s="931">
        <f>+entero!DL75</f>
        <v>5174.4291635256977</v>
      </c>
      <c r="DM23" s="792">
        <f>+entero!DM75</f>
        <v>5071.5137996074045</v>
      </c>
      <c r="DN23" s="792">
        <f>+entero!DN75</f>
        <v>5040.1505959573979</v>
      </c>
      <c r="DO23" s="792">
        <f>+entero!DO75</f>
        <v>4969.5227609077538</v>
      </c>
      <c r="DP23" s="491">
        <f>+entero!DP75</f>
        <v>4906.3549022545594</v>
      </c>
      <c r="DQ23" s="491">
        <f>+entero!DQ75</f>
        <v>-332.38754171410073</v>
      </c>
      <c r="DR23" s="931">
        <f>+entero!DR75</f>
        <v>-6.3447963947297463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2">
        <f>+entero!DG76</f>
        <v>2018.0387975932942</v>
      </c>
      <c r="DH24" s="792">
        <f>+entero!DH76</f>
        <v>1933.3192125860055</v>
      </c>
      <c r="DI24" s="792">
        <f>+entero!DI76</f>
        <v>2342.291465090379</v>
      </c>
      <c r="DJ24" s="792">
        <f>+entero!DJ76</f>
        <v>2491.7126297930031</v>
      </c>
      <c r="DK24" s="792">
        <f>+entero!DK76</f>
        <v>2498.6998352427122</v>
      </c>
      <c r="DL24" s="931">
        <f>+entero!DL76</f>
        <v>2431.47595428863</v>
      </c>
      <c r="DM24" s="792">
        <f>+entero!DM76</f>
        <v>2344.5155826450437</v>
      </c>
      <c r="DN24" s="792">
        <f>+entero!DN76</f>
        <v>2316.3509012478135</v>
      </c>
      <c r="DO24" s="792">
        <f>+entero!DO76</f>
        <v>2257.4913856064136</v>
      </c>
      <c r="DP24" s="491">
        <f>+entero!DP76</f>
        <v>2202.4845362485426</v>
      </c>
      <c r="DQ24" s="491">
        <f>+entero!DQ76</f>
        <v>-296.21529899416964</v>
      </c>
      <c r="DR24" s="931">
        <f>+entero!DR76</f>
        <v>-11.854777225188261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2">
        <f>+entero!DG77</f>
        <v>533.01310491107847</v>
      </c>
      <c r="DH25" s="792">
        <f>+entero!DH77</f>
        <v>535.71859247813416</v>
      </c>
      <c r="DI25" s="792">
        <f>+entero!DI77</f>
        <v>550.12310025364422</v>
      </c>
      <c r="DJ25" s="792">
        <f>+entero!DJ77</f>
        <v>561.57949972011647</v>
      </c>
      <c r="DK25" s="792">
        <f>+entero!DK77</f>
        <v>570.57730936880455</v>
      </c>
      <c r="DL25" s="931">
        <f>+entero!DL77</f>
        <v>570.59302898979593</v>
      </c>
      <c r="DM25" s="792">
        <f>+entero!DM77</f>
        <v>571.740942781341</v>
      </c>
      <c r="DN25" s="792">
        <f>+entero!DN77</f>
        <v>571.74666217201161</v>
      </c>
      <c r="DO25" s="792">
        <f>+entero!DO77</f>
        <v>571.75234344460637</v>
      </c>
      <c r="DP25" s="491">
        <f>+entero!DP77</f>
        <v>571.75799923906698</v>
      </c>
      <c r="DQ25" s="491">
        <f>+entero!DQ77</f>
        <v>1.1806898702624267</v>
      </c>
      <c r="DR25" s="931">
        <f>+entero!DR77</f>
        <v>0.2069289911946548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2">
        <f>+entero!DG78</f>
        <v>824.20081878803489</v>
      </c>
      <c r="DH26" s="792">
        <f>+entero!DH78</f>
        <v>829.89854442327692</v>
      </c>
      <c r="DI26" s="792">
        <f>+entero!DI78</f>
        <v>801.16744334371992</v>
      </c>
      <c r="DJ26" s="792">
        <f>+entero!DJ78</f>
        <v>758.83706938403486</v>
      </c>
      <c r="DK26" s="792">
        <f>+entero!DK78</f>
        <v>738.17365609714284</v>
      </c>
      <c r="DL26" s="931">
        <f>+entero!DL78</f>
        <v>741.011002257271</v>
      </c>
      <c r="DM26" s="792">
        <f>+entero!DM78</f>
        <v>724.81600901102024</v>
      </c>
      <c r="DN26" s="792">
        <f>+entero!DN78</f>
        <v>721.54976657757402</v>
      </c>
      <c r="DO26" s="792">
        <f>+entero!DO78</f>
        <v>709.74758367673473</v>
      </c>
      <c r="DP26" s="491">
        <f>+entero!DP78</f>
        <v>703.02027230695035</v>
      </c>
      <c r="DQ26" s="491">
        <f>+entero!DQ78</f>
        <v>-35.153383790192493</v>
      </c>
      <c r="DR26" s="931">
        <f>+entero!DR78</f>
        <v>-4.7622105584280483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2">
        <f>+entero!DG79</f>
        <v>1461.4027438599996</v>
      </c>
      <c r="DH27" s="792">
        <f>+entero!DH79</f>
        <v>1458.7611303200001</v>
      </c>
      <c r="DI27" s="792">
        <f>+entero!DI79</f>
        <v>1433.6710182500003</v>
      </c>
      <c r="DJ27" s="792">
        <f>+entero!DJ79</f>
        <v>1431.3282871499998</v>
      </c>
      <c r="DK27" s="792">
        <f>+entero!DK79</f>
        <v>1431.29164326</v>
      </c>
      <c r="DL27" s="931">
        <f>+entero!DL79</f>
        <v>1431.3491779900003</v>
      </c>
      <c r="DM27" s="792">
        <f>+entero!DM79</f>
        <v>1430.4412651699997</v>
      </c>
      <c r="DN27" s="792">
        <f>+entero!DN79</f>
        <v>1430.5032659599995</v>
      </c>
      <c r="DO27" s="792">
        <f>+entero!DO79</f>
        <v>1430.5314481799996</v>
      </c>
      <c r="DP27" s="491">
        <f>+entero!DP79</f>
        <v>1429.0920944599998</v>
      </c>
      <c r="DQ27" s="491">
        <f>+entero!DQ79</f>
        <v>-2.1995488000002297</v>
      </c>
      <c r="DR27" s="931">
        <f>+entero!DR79</f>
        <v>-0.15367579419316435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2">
        <f>+entero!DG80</f>
        <v>1458.0266462960719</v>
      </c>
      <c r="DH28" s="792">
        <f>+entero!DH80</f>
        <v>1373.6881419363253</v>
      </c>
      <c r="DI28" s="792">
        <f>+entero!DI80</f>
        <v>1745.0621478848971</v>
      </c>
      <c r="DJ28" s="792">
        <f>+entero!DJ80</f>
        <v>1833.7541833991029</v>
      </c>
      <c r="DK28" s="792">
        <f>+entero!DK80</f>
        <v>1822.3459643276906</v>
      </c>
      <c r="DL28" s="931">
        <f>+entero!DL80</f>
        <v>1752.9798855595482</v>
      </c>
      <c r="DM28" s="792">
        <f>+entero!DM80</f>
        <v>1651.1708610321259</v>
      </c>
      <c r="DN28" s="792">
        <f>+entero!DN80</f>
        <v>1620.047080021392</v>
      </c>
      <c r="DO28" s="792">
        <f>+entero!DO80</f>
        <v>1553.0770110738576</v>
      </c>
      <c r="DP28" s="491">
        <f>+entero!DP80</f>
        <v>1489.6882464612938</v>
      </c>
      <c r="DQ28" s="491">
        <f>+entero!DQ80</f>
        <v>-332.65771786639675</v>
      </c>
      <c r="DR28" s="931">
        <f>+entero!DR80</f>
        <v>-18.254366864368844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2">
        <f>+entero!DG81</f>
        <v>1132.2951256880369</v>
      </c>
      <c r="DH29" s="792">
        <f>+entero!DH81</f>
        <v>1038.9811377330486</v>
      </c>
      <c r="DI29" s="792">
        <f>+entero!DI81</f>
        <v>1431.4625344711772</v>
      </c>
      <c r="DJ29" s="792">
        <f>+entero!DJ81</f>
        <v>1560.9358099350679</v>
      </c>
      <c r="DK29" s="792">
        <f>+entero!DK81</f>
        <v>1562.6177201605476</v>
      </c>
      <c r="DL29" s="931">
        <f>+entero!DL81</f>
        <v>1490.4757018622772</v>
      </c>
      <c r="DM29" s="792">
        <f>+entero!DM81</f>
        <v>1404.7969193011056</v>
      </c>
      <c r="DN29" s="792">
        <f>+entero!DN81</f>
        <v>1375.587488683818</v>
      </c>
      <c r="DO29" s="792">
        <f>+entero!DO81</f>
        <v>1319.870352337123</v>
      </c>
      <c r="DP29" s="491">
        <f>+entero!DP81</f>
        <v>1263.9411548743435</v>
      </c>
      <c r="DQ29" s="491">
        <f>+entero!DQ81</f>
        <v>-298.6765652862041</v>
      </c>
      <c r="DR29" s="931">
        <f>+entero!DR81</f>
        <v>-19.113860122840364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2">
        <f>+entero!DG82</f>
        <v>325.73152060803494</v>
      </c>
      <c r="DH30" s="792">
        <f>+entero!DH82</f>
        <v>334.70700420327682</v>
      </c>
      <c r="DI30" s="792">
        <f>+entero!DI82</f>
        <v>313.59961341372002</v>
      </c>
      <c r="DJ30" s="792">
        <f>+entero!DJ82</f>
        <v>272.81837346403489</v>
      </c>
      <c r="DK30" s="792">
        <f>+entero!DK82</f>
        <v>259.72824416714292</v>
      </c>
      <c r="DL30" s="931">
        <f>+entero!DL82</f>
        <v>262.50418369727106</v>
      </c>
      <c r="DM30" s="792">
        <f>+entero!DM82</f>
        <v>246.37394173102021</v>
      </c>
      <c r="DN30" s="792">
        <f>+entero!DN82</f>
        <v>244.45959133757395</v>
      </c>
      <c r="DO30" s="792">
        <f>+entero!DO82</f>
        <v>233.20665873673462</v>
      </c>
      <c r="DP30" s="491">
        <f>+entero!DP82</f>
        <v>225.7470915869504</v>
      </c>
      <c r="DQ30" s="491">
        <f>+entero!DQ82</f>
        <v>-33.981152580192514</v>
      </c>
      <c r="DR30" s="931">
        <f>+entero!DR82</f>
        <v>-13.083348978528731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2">
        <f>+entero!DG83</f>
        <v>0</v>
      </c>
      <c r="DH31" s="792">
        <f>+entero!DH83</f>
        <v>0</v>
      </c>
      <c r="DI31" s="792">
        <f>+entero!DI83</f>
        <v>0</v>
      </c>
      <c r="DJ31" s="792">
        <f>+entero!DJ83</f>
        <v>0</v>
      </c>
      <c r="DK31" s="792">
        <f>+entero!DK83</f>
        <v>0</v>
      </c>
      <c r="DL31" s="931">
        <f>+entero!DL83</f>
        <v>0</v>
      </c>
      <c r="DM31" s="792">
        <f>+entero!DM83</f>
        <v>0</v>
      </c>
      <c r="DN31" s="792">
        <f>+entero!DN83</f>
        <v>0</v>
      </c>
      <c r="DO31" s="792">
        <f>+entero!DO83</f>
        <v>0</v>
      </c>
      <c r="DP31" s="491">
        <f>+entero!DP83</f>
        <v>0</v>
      </c>
      <c r="DQ31" s="491">
        <f>+entero!DQ83</f>
        <v>0</v>
      </c>
      <c r="DR31" s="931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2">
        <f>+entero!DG84</f>
        <v>21960.405590329108</v>
      </c>
      <c r="DH32" s="792">
        <f>+entero!DH84</f>
        <v>22160.116756152929</v>
      </c>
      <c r="DI32" s="792">
        <f>+entero!DI84</f>
        <v>22375.732698670807</v>
      </c>
      <c r="DJ32" s="792">
        <f>+entero!DJ84</f>
        <v>22297.718605021724</v>
      </c>
      <c r="DK32" s="792">
        <f>+entero!DK84</f>
        <v>22234.09885918062</v>
      </c>
      <c r="DL32" s="931">
        <f>+entero!DL84</f>
        <v>22197.632699319111</v>
      </c>
      <c r="DM32" s="792">
        <f>+entero!DM84</f>
        <v>22194.143786345347</v>
      </c>
      <c r="DN32" s="792">
        <f>+entero!DN84</f>
        <v>22206.302776564</v>
      </c>
      <c r="DO32" s="792">
        <f>+entero!DO84</f>
        <v>22210.996909787027</v>
      </c>
      <c r="DP32" s="491">
        <f>+entero!DP84</f>
        <v>22224.709353857001</v>
      </c>
      <c r="DQ32" s="491">
        <f>+entero!DQ84</f>
        <v>-9.3895053236192325</v>
      </c>
      <c r="DR32" s="931">
        <f>+entero!DR84</f>
        <v>-4.2230204080173639E-2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20">
        <f>+entero!DG85</f>
        <v>0</v>
      </c>
      <c r="DH33" s="820">
        <f>+entero!DH85</f>
        <v>0</v>
      </c>
      <c r="DI33" s="820">
        <f>+entero!DI85</f>
        <v>0</v>
      </c>
      <c r="DJ33" s="820">
        <f>+entero!DJ85</f>
        <v>0</v>
      </c>
      <c r="DK33" s="820">
        <f>+entero!DK85</f>
        <v>0</v>
      </c>
      <c r="DL33" s="933">
        <f>+entero!DL85</f>
        <v>0</v>
      </c>
      <c r="DM33" s="820">
        <f>+entero!DM85</f>
        <v>0</v>
      </c>
      <c r="DN33" s="820">
        <f>+entero!DN85</f>
        <v>0</v>
      </c>
      <c r="DO33" s="820">
        <f>+entero!DO85</f>
        <v>0</v>
      </c>
      <c r="DP33" s="266">
        <f>+entero!DP85</f>
        <v>0</v>
      </c>
      <c r="DQ33" s="266">
        <f>+entero!DQ85</f>
        <v>0</v>
      </c>
      <c r="DR33" s="933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21">
        <f>+entero!DG86</f>
        <v>97.616148950507736</v>
      </c>
      <c r="DH34" s="821">
        <f>+entero!DH86</f>
        <v>97.699138589187214</v>
      </c>
      <c r="DI34" s="821">
        <f>+entero!DI86</f>
        <v>97.782514621637958</v>
      </c>
      <c r="DJ34" s="821">
        <f>+entero!DJ86</f>
        <v>97.784608661540005</v>
      </c>
      <c r="DK34" s="821">
        <f>+entero!DK86</f>
        <v>97.793025867546717</v>
      </c>
      <c r="DL34" s="934">
        <f>+entero!DL86</f>
        <v>97.794687705138401</v>
      </c>
      <c r="DM34" s="821">
        <f>+entero!DM86</f>
        <v>97.795877902839294</v>
      </c>
      <c r="DN34" s="821">
        <f>+entero!DN86</f>
        <v>97.796490047159196</v>
      </c>
      <c r="DO34" s="821">
        <f>+entero!DO86</f>
        <v>97.799049263509701</v>
      </c>
      <c r="DP34" s="475">
        <f>+entero!DP86</f>
        <v>97.802421268472116</v>
      </c>
      <c r="DQ34" s="475">
        <f>+entero!DQ86</f>
        <v>9.3954009253991444E-3</v>
      </c>
      <c r="DR34" s="934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41"/>
      <c r="DH35" s="815"/>
      <c r="DI35" s="52"/>
      <c r="DJ35" s="52"/>
      <c r="DK35" s="52"/>
      <c r="DL35" s="983"/>
      <c r="DM35" s="52"/>
      <c r="DN35" s="52"/>
      <c r="DO35" s="52"/>
      <c r="DP35" s="936"/>
      <c r="DQ35" s="936"/>
      <c r="DR35" s="935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4"/>
      <c r="DH36" s="764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6"/>
      <c r="DH37" s="766"/>
      <c r="DI37" s="766"/>
      <c r="DJ37" s="766"/>
      <c r="DK37" s="766"/>
      <c r="DL37" s="766"/>
      <c r="DM37" s="766"/>
      <c r="DN37" s="26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6"/>
      <c r="DH38" s="766"/>
      <c r="DI38" s="766"/>
      <c r="DJ38" s="766"/>
      <c r="DK38" s="766"/>
      <c r="DL38" s="766"/>
      <c r="DM38" s="766"/>
      <c r="DN38" s="26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6"/>
      <c r="DH39" s="766"/>
      <c r="DI39" s="766"/>
      <c r="DJ39" s="766"/>
      <c r="DK39" s="766"/>
      <c r="DL39" s="766"/>
      <c r="DM39" s="766"/>
      <c r="DN39" s="26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6"/>
      <c r="DH40" s="766"/>
      <c r="DI40" s="766"/>
      <c r="DJ40" s="766"/>
      <c r="DK40" s="766"/>
      <c r="DL40" s="766"/>
      <c r="DM40" s="766"/>
      <c r="DN40" s="26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6"/>
      <c r="DH41" s="766"/>
      <c r="DI41" s="766"/>
      <c r="DJ41" s="766"/>
      <c r="DK41" s="766"/>
      <c r="DL41" s="766"/>
      <c r="DM41" s="766"/>
      <c r="DN41" s="26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4"/>
      <c r="DH42" s="764"/>
      <c r="DI42" s="764"/>
      <c r="DJ42" s="764"/>
      <c r="DK42" s="764"/>
      <c r="DL42" s="764"/>
      <c r="DM42" s="764"/>
      <c r="DN42" s="5"/>
      <c r="DO42" s="5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4"/>
      <c r="DH43" s="764"/>
      <c r="DI43" s="764"/>
      <c r="DJ43" s="764"/>
      <c r="DK43" s="764"/>
      <c r="DL43" s="764"/>
      <c r="DM43" s="764"/>
      <c r="DN43" s="5"/>
      <c r="DO43" s="5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4"/>
      <c r="DH44" s="764"/>
      <c r="DI44" s="764"/>
      <c r="DJ44" s="764"/>
      <c r="DK44" s="764"/>
      <c r="DL44" s="764"/>
      <c r="DM44" s="764"/>
      <c r="DN44" s="5"/>
      <c r="DO44" s="5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3"/>
      <c r="DH83" s="783"/>
      <c r="DI83" s="783"/>
      <c r="DJ83" s="783"/>
      <c r="DK83" s="783"/>
      <c r="DL83" s="783"/>
      <c r="DM83" s="783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3"/>
      <c r="DH84" s="783"/>
      <c r="DI84" s="783"/>
      <c r="DJ84" s="783"/>
      <c r="DK84" s="783"/>
      <c r="DL84" s="783"/>
      <c r="DM84" s="783"/>
      <c r="DN84" s="168"/>
      <c r="DO84" s="168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3"/>
      <c r="DH85" s="783"/>
      <c r="DI85" s="783"/>
      <c r="DJ85" s="783"/>
      <c r="DK85" s="783"/>
      <c r="DL85" s="783"/>
      <c r="DM85" s="783"/>
      <c r="DN85" s="168"/>
      <c r="DO85" s="168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3"/>
      <c r="DH86" s="783"/>
      <c r="DI86" s="783"/>
      <c r="DJ86" s="783"/>
      <c r="DK86" s="783"/>
      <c r="DL86" s="783"/>
      <c r="DM86" s="783"/>
      <c r="DN86" s="168"/>
      <c r="DO86" s="168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3"/>
      <c r="DH87" s="783"/>
      <c r="DI87" s="783"/>
      <c r="DJ87" s="783"/>
      <c r="DK87" s="783"/>
      <c r="DL87" s="783"/>
      <c r="DM87" s="783"/>
      <c r="DN87" s="168"/>
      <c r="DO87" s="168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3"/>
      <c r="DH88" s="783"/>
      <c r="DI88" s="783"/>
      <c r="DJ88" s="783"/>
      <c r="DK88" s="783"/>
      <c r="DL88" s="783"/>
      <c r="DM88" s="783"/>
      <c r="DN88" s="168"/>
      <c r="DO88" s="168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3"/>
      <c r="DH89" s="783"/>
      <c r="DI89" s="783"/>
      <c r="DJ89" s="783"/>
      <c r="DK89" s="783"/>
      <c r="DL89" s="783"/>
      <c r="DM89" s="783"/>
      <c r="DN89" s="168"/>
      <c r="DO89" s="168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3"/>
      <c r="DH90" s="783"/>
      <c r="DI90" s="783"/>
      <c r="DJ90" s="783"/>
      <c r="DK90" s="783"/>
      <c r="DL90" s="783"/>
      <c r="DM90" s="783"/>
      <c r="DN90" s="168"/>
      <c r="DO90" s="168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3"/>
      <c r="DH91" s="783"/>
      <c r="DI91" s="783"/>
      <c r="DJ91" s="783"/>
      <c r="DK91" s="783"/>
      <c r="DL91" s="783"/>
      <c r="DM91" s="783"/>
      <c r="DN91" s="168"/>
      <c r="DO91" s="168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2"/>
      <c r="DH93" s="782"/>
      <c r="DI93" s="782"/>
      <c r="DJ93" s="782"/>
      <c r="DK93" s="782"/>
      <c r="DL93" s="782"/>
      <c r="DM93" s="782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2"/>
      <c r="DH94" s="782"/>
      <c r="DI94" s="782"/>
      <c r="DJ94" s="782"/>
      <c r="DK94" s="782"/>
      <c r="DL94" s="782"/>
      <c r="DM94" s="782"/>
      <c r="DN94" s="167"/>
      <c r="DO94" s="167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2"/>
      <c r="DH95" s="782"/>
      <c r="DI95" s="782"/>
      <c r="DJ95" s="782"/>
      <c r="DK95" s="782"/>
      <c r="DL95" s="782"/>
      <c r="DM95" s="782"/>
      <c r="DN95" s="167"/>
      <c r="DO95" s="167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2"/>
      <c r="DH96" s="782"/>
      <c r="DI96" s="782"/>
      <c r="DJ96" s="782"/>
      <c r="DK96" s="782"/>
      <c r="DL96" s="782"/>
      <c r="DM96" s="782"/>
      <c r="DN96" s="167"/>
      <c r="DO96" s="167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2"/>
      <c r="DH97" s="782"/>
      <c r="DI97" s="782"/>
      <c r="DJ97" s="782"/>
      <c r="DK97" s="782"/>
      <c r="DL97" s="782"/>
      <c r="DM97" s="782"/>
      <c r="DN97" s="167"/>
      <c r="DO97" s="167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2"/>
      <c r="DH98" s="782"/>
      <c r="DI98" s="782"/>
      <c r="DJ98" s="782"/>
      <c r="DK98" s="782"/>
      <c r="DL98" s="782"/>
      <c r="DM98" s="782"/>
      <c r="DN98" s="167"/>
      <c r="DO98" s="167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2"/>
      <c r="DH99" s="782"/>
      <c r="DI99" s="782"/>
      <c r="DJ99" s="782"/>
      <c r="DK99" s="782"/>
      <c r="DL99" s="782"/>
      <c r="DM99" s="782"/>
      <c r="DN99" s="167"/>
      <c r="DO99" s="167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2"/>
      <c r="DH100" s="782"/>
      <c r="DI100" s="782"/>
      <c r="DJ100" s="782"/>
      <c r="DK100" s="782"/>
      <c r="DL100" s="782"/>
      <c r="DM100" s="782"/>
      <c r="DN100" s="167"/>
      <c r="DO100" s="167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2"/>
      <c r="DH101" s="782"/>
      <c r="DI101" s="782"/>
      <c r="DJ101" s="782"/>
      <c r="DK101" s="782"/>
      <c r="DL101" s="782"/>
      <c r="DM101" s="782"/>
      <c r="DN101" s="167"/>
      <c r="DO101" s="167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3"/>
      <c r="DH180" s="763"/>
      <c r="DI180" s="844"/>
      <c r="DJ180" s="844"/>
      <c r="DK180" s="844"/>
      <c r="DL180" s="844"/>
      <c r="DM180" s="844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3"/>
      <c r="DH181" s="763"/>
      <c r="DI181" s="844"/>
      <c r="DJ181" s="844"/>
      <c r="DK181" s="844"/>
      <c r="DL181" s="844"/>
      <c r="DM181" s="844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3"/>
      <c r="DH182" s="763"/>
      <c r="DI182" s="844"/>
      <c r="DJ182" s="844"/>
      <c r="DK182" s="844"/>
      <c r="DL182" s="844"/>
      <c r="DM182" s="844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3"/>
      <c r="DH183" s="763"/>
      <c r="DI183" s="844"/>
      <c r="DJ183" s="844"/>
      <c r="DK183" s="844"/>
      <c r="DL183" s="844"/>
      <c r="DM183" s="844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3"/>
      <c r="DH184" s="763"/>
      <c r="DI184" s="844"/>
      <c r="DJ184" s="844"/>
      <c r="DK184" s="844"/>
      <c r="DL184" s="844"/>
      <c r="DM184" s="844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3"/>
      <c r="DH185" s="763"/>
      <c r="DI185" s="844"/>
      <c r="DJ185" s="844"/>
      <c r="DK185" s="844"/>
      <c r="DL185" s="844"/>
      <c r="DM185" s="844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3"/>
      <c r="DH186" s="763"/>
      <c r="DI186" s="844"/>
      <c r="DJ186" s="844"/>
      <c r="DK186" s="844"/>
      <c r="DL186" s="844"/>
      <c r="DM186" s="844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3"/>
      <c r="DH187" s="763"/>
      <c r="DI187" s="844"/>
      <c r="DJ187" s="844"/>
      <c r="DK187" s="844"/>
      <c r="DL187" s="844"/>
      <c r="DM187" s="844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3"/>
      <c r="DH188" s="763"/>
      <c r="DI188" s="844"/>
      <c r="DJ188" s="844"/>
      <c r="DK188" s="844"/>
      <c r="DL188" s="844"/>
      <c r="DM188" s="844"/>
      <c r="DN188" s="2"/>
      <c r="DO188" s="2"/>
    </row>
  </sheetData>
  <mergeCells count="111"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Z162"/>
  <sheetViews>
    <sheetView tabSelected="1"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33" sqref="DK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9" customWidth="1"/>
    <col min="112" max="112" width="8.140625" style="762" customWidth="1"/>
    <col min="113" max="117" width="8" style="843" customWidth="1"/>
    <col min="118" max="118" width="8" customWidth="1"/>
    <col min="119" max="119" width="8.42578125" bestFit="1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8"/>
      <c r="DH2" s="788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3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885"/>
      <c r="DR3" s="752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31"/>
      <c r="E4" s="1029"/>
      <c r="F4" s="1029"/>
      <c r="G4" s="1029"/>
      <c r="H4" s="1029"/>
      <c r="I4" s="1029"/>
      <c r="J4" s="1029"/>
      <c r="K4" s="1029"/>
      <c r="L4" s="1029"/>
      <c r="M4" s="1029"/>
      <c r="N4" s="1029"/>
      <c r="O4" s="1029"/>
      <c r="P4" s="1029"/>
      <c r="Q4" s="1029"/>
      <c r="R4" s="1029"/>
      <c r="S4" s="1029"/>
      <c r="T4" s="1029"/>
      <c r="U4" s="1029"/>
      <c r="V4" s="1029"/>
      <c r="W4" s="1029"/>
      <c r="X4" s="1029"/>
      <c r="Y4" s="1029"/>
      <c r="Z4" s="1029"/>
      <c r="AA4" s="1029"/>
      <c r="AB4" s="1029"/>
      <c r="AC4" s="1029"/>
      <c r="AD4" s="1029"/>
      <c r="AE4" s="1029"/>
      <c r="AF4" s="1029"/>
      <c r="AG4" s="1029"/>
      <c r="AH4" s="1029"/>
      <c r="AI4" s="1029"/>
      <c r="AJ4" s="1029"/>
      <c r="AK4" s="1029"/>
      <c r="AL4" s="1029"/>
      <c r="AM4" s="1029"/>
      <c r="AN4" s="1029"/>
      <c r="AO4" s="1029"/>
      <c r="AP4" s="1029"/>
      <c r="AQ4" s="1029"/>
      <c r="AR4" s="1029"/>
      <c r="AS4" s="1029"/>
      <c r="AT4" s="1029"/>
      <c r="AU4" s="1029"/>
      <c r="AV4" s="1029"/>
      <c r="AW4" s="1029"/>
      <c r="AX4" s="1029"/>
      <c r="AY4" s="1029"/>
      <c r="AZ4" s="1029"/>
      <c r="BA4" s="1029"/>
      <c r="BB4" s="1029"/>
      <c r="BC4" s="1029"/>
      <c r="BD4" s="1029"/>
      <c r="BE4" s="1029"/>
      <c r="BF4" s="1029"/>
      <c r="BG4" s="1029"/>
      <c r="BH4" s="1029"/>
      <c r="BI4" s="1029"/>
      <c r="BJ4" s="1029"/>
      <c r="BK4" s="1029"/>
      <c r="BL4" s="1029"/>
      <c r="BM4" s="1029"/>
      <c r="BN4" s="1029"/>
      <c r="BO4" s="1029"/>
      <c r="BP4" s="1029"/>
      <c r="BQ4" s="1029"/>
      <c r="BR4" s="1029"/>
      <c r="BS4" s="1029"/>
      <c r="BT4" s="1029"/>
      <c r="BU4" s="1029"/>
      <c r="BV4" s="1029"/>
      <c r="BW4" s="1029"/>
      <c r="BX4" s="1029"/>
      <c r="BY4" s="1029"/>
      <c r="BZ4" s="1029"/>
      <c r="CA4" s="1029"/>
      <c r="CB4" s="1029"/>
      <c r="CC4" s="1029"/>
      <c r="CD4" s="1029"/>
      <c r="CE4" s="1029"/>
      <c r="CF4" s="1029"/>
      <c r="CG4" s="1029"/>
      <c r="CH4" s="1029"/>
      <c r="CI4" s="1029"/>
      <c r="CJ4" s="1029"/>
      <c r="CK4" s="1029"/>
      <c r="CL4" s="1029"/>
      <c r="CM4" s="1029"/>
      <c r="CN4" s="1029"/>
      <c r="CO4" s="1029"/>
      <c r="CP4" s="1029"/>
      <c r="CQ4" s="1029"/>
      <c r="CR4" s="1029"/>
      <c r="CS4" s="1029"/>
      <c r="CT4" s="1029"/>
      <c r="CU4" s="1029"/>
      <c r="CV4" s="1029"/>
      <c r="CW4" s="1029"/>
      <c r="CX4" s="1029"/>
      <c r="CY4" s="1029"/>
      <c r="CZ4" s="1029"/>
      <c r="DA4" s="1029"/>
      <c r="DB4" s="1029"/>
      <c r="DC4" s="1029"/>
      <c r="DD4" s="1029"/>
      <c r="DE4" s="1029"/>
      <c r="DF4" s="1029"/>
      <c r="DG4" s="1029"/>
      <c r="DH4" s="999"/>
      <c r="DI4" s="999"/>
      <c r="DJ4" s="905">
        <v>43105</v>
      </c>
      <c r="DK4" s="905">
        <v>43112</v>
      </c>
      <c r="DL4" s="905">
        <v>43115</v>
      </c>
      <c r="DM4" s="897">
        <v>43116</v>
      </c>
      <c r="DN4" s="906">
        <v>43117</v>
      </c>
      <c r="DO4" s="897">
        <v>43118</v>
      </c>
      <c r="DP4" s="898">
        <v>43119</v>
      </c>
      <c r="DQ4" s="939" t="s">
        <v>250</v>
      </c>
      <c r="DR4" s="929" t="s">
        <v>185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7"/>
      <c r="DH5" s="777"/>
      <c r="DI5" s="870">
        <v>7.5</v>
      </c>
      <c r="DJ5" s="870">
        <v>7.5</v>
      </c>
      <c r="DK5" s="870">
        <v>7.5</v>
      </c>
      <c r="DL5" s="870">
        <v>7.5</v>
      </c>
      <c r="DM5" s="870">
        <v>7.5</v>
      </c>
      <c r="DN5" s="870">
        <v>7.5</v>
      </c>
      <c r="DO5" s="870">
        <v>7.5</v>
      </c>
      <c r="DP5" s="870">
        <v>7.5</v>
      </c>
      <c r="DQ5" s="940">
        <v>7.5</v>
      </c>
      <c r="DR5" s="928">
        <v>7.5</v>
      </c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4">
        <f>+entero!DG88</f>
        <v>6.96</v>
      </c>
      <c r="DH6" s="774">
        <f>+entero!DH88</f>
        <v>6.96</v>
      </c>
      <c r="DI6" s="774">
        <f>+entero!DI88</f>
        <v>6.96</v>
      </c>
      <c r="DJ6" s="774">
        <f>+entero!DJ88</f>
        <v>6.96</v>
      </c>
      <c r="DK6" s="774">
        <f>+entero!DK88</f>
        <v>6.96</v>
      </c>
      <c r="DL6" s="774">
        <f>+entero!DL88</f>
        <v>6.96</v>
      </c>
      <c r="DM6" s="774">
        <f>+entero!DM88</f>
        <v>6.96</v>
      </c>
      <c r="DN6" s="774">
        <f>+entero!DN88</f>
        <v>6.96</v>
      </c>
      <c r="DO6" s="774">
        <f>+entero!DO88</f>
        <v>6.96</v>
      </c>
      <c r="DP6" s="774">
        <f>+entero!DP88</f>
        <v>6.96</v>
      </c>
      <c r="DQ6" s="941">
        <f>+entero!DQ88</f>
        <v>0</v>
      </c>
      <c r="DR6" s="941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4">
        <f>+entero!DG89</f>
        <v>6.86</v>
      </c>
      <c r="DH7" s="774">
        <f>+entero!DH89</f>
        <v>6.86</v>
      </c>
      <c r="DI7" s="774">
        <f>+entero!DI89</f>
        <v>6.86</v>
      </c>
      <c r="DJ7" s="774">
        <f>+entero!DJ89</f>
        <v>6.86</v>
      </c>
      <c r="DK7" s="774">
        <f>+entero!DK89</f>
        <v>6.86</v>
      </c>
      <c r="DL7" s="774">
        <f>+entero!DL89</f>
        <v>6.86</v>
      </c>
      <c r="DM7" s="774">
        <f>+entero!DM89</f>
        <v>6.86</v>
      </c>
      <c r="DN7" s="774">
        <f>+entero!DN89</f>
        <v>6.86</v>
      </c>
      <c r="DO7" s="774">
        <f>+entero!DO89</f>
        <v>6.86</v>
      </c>
      <c r="DP7" s="774">
        <f>+entero!DP89</f>
        <v>6.86</v>
      </c>
      <c r="DQ7" s="941">
        <f>+entero!DQ89</f>
        <v>0</v>
      </c>
      <c r="DR7" s="941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8">
        <f>+entero!DG90</f>
        <v>6.9700874105103772</v>
      </c>
      <c r="DH8" s="778">
        <f>+entero!DH90</f>
        <v>6.9795989885282026</v>
      </c>
      <c r="DI8" s="778">
        <f>+entero!DI90</f>
        <v>6.9309922951728309</v>
      </c>
      <c r="DJ8" s="778">
        <f>+entero!DJ90</f>
        <v>6.9579045985703374</v>
      </c>
      <c r="DK8" s="778">
        <f>+entero!DK90</f>
        <v>6.9710222060721723</v>
      </c>
      <c r="DL8" s="778">
        <f>+entero!DL90</f>
        <v>6.946774992176481</v>
      </c>
      <c r="DM8" s="778">
        <f>+entero!DM90</f>
        <v>6.9675807305554986</v>
      </c>
      <c r="DN8" s="778">
        <f>+entero!DN90</f>
        <v>6.9632343023110126</v>
      </c>
      <c r="DO8" s="778">
        <f>+entero!DO90</f>
        <v>6.9632386520490117</v>
      </c>
      <c r="DP8" s="778">
        <f>+entero!DP90</f>
        <v>6.963430998659156</v>
      </c>
      <c r="DQ8" s="869">
        <f>+entero!DQ90</f>
        <v>-7.591207413016221E-3</v>
      </c>
      <c r="DR8" s="869">
        <f>+entero!DR90</f>
        <v>-0.10889661786479543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8">
        <f>+entero!DG91</f>
        <v>63.98</v>
      </c>
      <c r="DH9" s="778">
        <f>+entero!DH91</f>
        <v>64.91380027496777</v>
      </c>
      <c r="DI9" s="817"/>
      <c r="DJ9" s="817"/>
      <c r="DK9" s="817"/>
      <c r="DL9" s="817"/>
      <c r="DM9" s="817"/>
      <c r="DN9" s="817"/>
      <c r="DO9" s="817"/>
      <c r="DP9" s="817"/>
      <c r="DQ9" s="855"/>
      <c r="DR9" s="855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4">
        <f>+entero!DG92</f>
        <v>2.2259799999999998</v>
      </c>
      <c r="DH10" s="774">
        <f>+entero!DH92</f>
        <v>2.2317800000000001</v>
      </c>
      <c r="DI10" s="774">
        <f>+entero!DI92</f>
        <v>2.2366199999999998</v>
      </c>
      <c r="DJ10" s="774">
        <f>+entero!DJ92</f>
        <v>2.2377400000000001</v>
      </c>
      <c r="DK10" s="774">
        <f>+entero!DK92</f>
        <v>2.2388599999999999</v>
      </c>
      <c r="DL10" s="774">
        <f>+entero!DL92</f>
        <v>2.2393399999999999</v>
      </c>
      <c r="DM10" s="774">
        <f>+entero!DM92</f>
        <v>2.2395</v>
      </c>
      <c r="DN10" s="774">
        <f>+entero!DN92</f>
        <v>2.2396600000000002</v>
      </c>
      <c r="DO10" s="774">
        <f>+entero!DO92</f>
        <v>2.2398199999999999</v>
      </c>
      <c r="DP10" s="774">
        <f>+entero!DP92</f>
        <v>2.2399800000000001</v>
      </c>
      <c r="DQ10" s="941">
        <f>+entero!DQ92</f>
        <v>1.1200000000002319E-3</v>
      </c>
      <c r="DR10" s="941">
        <f>+entero!DR92</f>
        <v>5.0025459385594218E-2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817"/>
      <c r="DJ11" s="817"/>
      <c r="DK11" s="817"/>
      <c r="DL11" s="817"/>
      <c r="DM11" s="817"/>
      <c r="DN11" s="817"/>
      <c r="DO11" s="817"/>
      <c r="DP11" s="817"/>
      <c r="DQ11" s="855"/>
      <c r="DR11" s="855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4"/>
      <c r="DH12" s="764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4"/>
      <c r="DH13" s="764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4"/>
      <c r="DH14" s="764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4"/>
      <c r="DH15" s="764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4"/>
      <c r="DH16" s="764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6"/>
      <c r="DH17" s="766"/>
      <c r="DI17" s="766"/>
      <c r="DJ17" s="766"/>
      <c r="DK17" s="766"/>
      <c r="DL17" s="766"/>
      <c r="DM17" s="766"/>
      <c r="DN17" s="26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6"/>
      <c r="DH18" s="766"/>
      <c r="DI18" s="766"/>
      <c r="DJ18" s="766"/>
      <c r="DK18" s="766"/>
      <c r="DL18" s="766"/>
      <c r="DM18" s="766"/>
      <c r="DN18" s="26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6"/>
      <c r="DH19" s="766"/>
      <c r="DI19" s="766"/>
      <c r="DJ19" s="766"/>
      <c r="DK19" s="766"/>
      <c r="DL19" s="766"/>
      <c r="DM19" s="766"/>
      <c r="DN19" s="26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3"/>
      <c r="DH20" s="783"/>
      <c r="DI20" s="783"/>
      <c r="DJ20" s="783"/>
      <c r="DK20" s="783"/>
      <c r="DL20" s="783"/>
      <c r="DM20" s="783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3"/>
      <c r="DH21" s="783"/>
      <c r="DI21" s="783"/>
      <c r="DJ21" s="783"/>
      <c r="DK21" s="783"/>
      <c r="DL21" s="783"/>
      <c r="DM21" s="783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3"/>
      <c r="DH22" s="783"/>
      <c r="DI22" s="783"/>
      <c r="DJ22" s="783"/>
      <c r="DK22" s="783"/>
      <c r="DL22" s="783"/>
      <c r="DM22" s="783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3"/>
      <c r="DH23" s="783"/>
      <c r="DI23" s="783"/>
      <c r="DJ23" s="783"/>
      <c r="DK23" s="783"/>
      <c r="DL23" s="783"/>
      <c r="DM23" s="783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3"/>
      <c r="DH24" s="783"/>
      <c r="DI24" s="783"/>
      <c r="DJ24" s="783"/>
      <c r="DK24" s="783"/>
      <c r="DL24" s="783"/>
      <c r="DM24" s="783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3"/>
      <c r="DH25" s="783"/>
      <c r="DI25" s="783"/>
      <c r="DJ25" s="783"/>
      <c r="DK25" s="783"/>
      <c r="DL25" s="783"/>
      <c r="DM25" s="783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3"/>
      <c r="DH26" s="783"/>
      <c r="DI26" s="783"/>
      <c r="DJ26" s="783"/>
      <c r="DK26" s="783"/>
      <c r="DL26" s="783"/>
      <c r="DM26" s="783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3"/>
      <c r="DH27" s="783"/>
      <c r="DI27" s="783"/>
      <c r="DJ27" s="783"/>
      <c r="DK27" s="783"/>
      <c r="DL27" s="783"/>
      <c r="DM27" s="783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2"/>
      <c r="DH66" s="782"/>
      <c r="DI66" s="782"/>
      <c r="DJ66" s="782"/>
      <c r="DK66" s="782"/>
      <c r="DL66" s="782"/>
      <c r="DM66" s="782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2"/>
      <c r="DH67" s="782"/>
      <c r="DI67" s="782"/>
      <c r="DJ67" s="782"/>
      <c r="DK67" s="782"/>
      <c r="DL67" s="782"/>
      <c r="DM67" s="782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2"/>
      <c r="DH68" s="782"/>
      <c r="DI68" s="782"/>
      <c r="DJ68" s="782"/>
      <c r="DK68" s="782"/>
      <c r="DL68" s="782"/>
      <c r="DM68" s="782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2"/>
      <c r="DH69" s="782"/>
      <c r="DI69" s="782"/>
      <c r="DJ69" s="782"/>
      <c r="DK69" s="782"/>
      <c r="DL69" s="782"/>
      <c r="DM69" s="782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2"/>
      <c r="DH70" s="782"/>
      <c r="DI70" s="782"/>
      <c r="DJ70" s="782"/>
      <c r="DK70" s="782"/>
      <c r="DL70" s="782"/>
      <c r="DM70" s="782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2"/>
      <c r="DH71" s="782"/>
      <c r="DI71" s="782"/>
      <c r="DJ71" s="782"/>
      <c r="DK71" s="782"/>
      <c r="DL71" s="782"/>
      <c r="DM71" s="782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2"/>
      <c r="DH72" s="782"/>
      <c r="DI72" s="782"/>
      <c r="DJ72" s="782"/>
      <c r="DK72" s="782"/>
      <c r="DL72" s="782"/>
      <c r="DM72" s="782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2"/>
      <c r="DH73" s="782"/>
      <c r="DI73" s="782"/>
      <c r="DJ73" s="782"/>
      <c r="DK73" s="782"/>
      <c r="DL73" s="782"/>
      <c r="DM73" s="782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2"/>
      <c r="DH74" s="782"/>
      <c r="DI74" s="782"/>
      <c r="DJ74" s="782"/>
      <c r="DK74" s="782"/>
      <c r="DL74" s="782"/>
      <c r="DM74" s="782"/>
      <c r="DN74" s="167"/>
      <c r="DO74" s="167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2"/>
      <c r="DH75" s="782"/>
      <c r="DI75" s="782"/>
      <c r="DJ75" s="782"/>
      <c r="DK75" s="782"/>
      <c r="DL75" s="782"/>
      <c r="DM75" s="782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4"/>
      <c r="DH76" s="784"/>
      <c r="DI76" s="784"/>
      <c r="DJ76" s="784"/>
      <c r="DK76" s="784"/>
      <c r="DL76" s="784"/>
      <c r="DM76" s="784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4"/>
      <c r="DH77" s="784"/>
      <c r="DI77" s="784"/>
      <c r="DJ77" s="784"/>
      <c r="DK77" s="784"/>
      <c r="DL77" s="784"/>
      <c r="DM77" s="784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4"/>
      <c r="DH78" s="784"/>
      <c r="DI78" s="784"/>
      <c r="DJ78" s="784"/>
      <c r="DK78" s="784"/>
      <c r="DL78" s="784"/>
      <c r="DM78" s="784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4"/>
      <c r="DH79" s="784"/>
      <c r="DI79" s="784"/>
      <c r="DJ79" s="784"/>
      <c r="DK79" s="784"/>
      <c r="DL79" s="784"/>
      <c r="DM79" s="784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4"/>
      <c r="DH80" s="784"/>
      <c r="DI80" s="784"/>
      <c r="DJ80" s="784"/>
      <c r="DK80" s="784"/>
      <c r="DL80" s="784"/>
      <c r="DM80" s="784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4"/>
      <c r="DH81" s="784"/>
      <c r="DI81" s="784"/>
      <c r="DJ81" s="784"/>
      <c r="DK81" s="784"/>
      <c r="DL81" s="784"/>
      <c r="DM81" s="784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4"/>
      <c r="DH82" s="784"/>
      <c r="DI82" s="784"/>
      <c r="DJ82" s="784"/>
      <c r="DK82" s="784"/>
      <c r="DL82" s="784"/>
      <c r="DM82" s="784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4"/>
      <c r="DH83" s="784"/>
      <c r="DI83" s="784"/>
      <c r="DJ83" s="784"/>
      <c r="DK83" s="784"/>
      <c r="DL83" s="784"/>
      <c r="DM83" s="784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4"/>
      <c r="DH84" s="784"/>
      <c r="DI84" s="784"/>
      <c r="DJ84" s="784"/>
      <c r="DK84" s="784"/>
      <c r="DL84" s="784"/>
      <c r="DM84" s="784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3"/>
      <c r="DH102" s="763"/>
      <c r="DI102" s="844"/>
      <c r="DJ102" s="844"/>
      <c r="DK102" s="844"/>
      <c r="DL102" s="844"/>
      <c r="DM102" s="844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3"/>
      <c r="DH103" s="763"/>
      <c r="DI103" s="844"/>
      <c r="DJ103" s="844"/>
      <c r="DK103" s="844"/>
      <c r="DL103" s="844"/>
      <c r="DM103" s="844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3"/>
      <c r="DH104" s="763"/>
      <c r="DI104" s="844"/>
      <c r="DJ104" s="844"/>
      <c r="DK104" s="844"/>
      <c r="DL104" s="844"/>
      <c r="DM104" s="844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3"/>
      <c r="DH105" s="763"/>
      <c r="DI105" s="844"/>
      <c r="DJ105" s="844"/>
      <c r="DK105" s="844"/>
      <c r="DL105" s="844"/>
      <c r="DM105" s="844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3"/>
      <c r="DH106" s="763"/>
      <c r="DI106" s="844"/>
      <c r="DJ106" s="844"/>
      <c r="DK106" s="844"/>
      <c r="DL106" s="844"/>
      <c r="DM106" s="844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3"/>
      <c r="DH107" s="763"/>
      <c r="DI107" s="844"/>
      <c r="DJ107" s="844"/>
      <c r="DK107" s="844"/>
      <c r="DL107" s="844"/>
      <c r="DM107" s="844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3"/>
      <c r="DH108" s="763"/>
      <c r="DI108" s="844"/>
      <c r="DJ108" s="844"/>
      <c r="DK108" s="844"/>
      <c r="DL108" s="844"/>
      <c r="DM108" s="844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3"/>
      <c r="DH109" s="763"/>
      <c r="DI109" s="844"/>
      <c r="DJ109" s="844"/>
      <c r="DK109" s="844"/>
      <c r="DL109" s="844"/>
      <c r="DM109" s="844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3"/>
      <c r="DH110" s="763"/>
      <c r="DI110" s="844"/>
      <c r="DJ110" s="844"/>
      <c r="DK110" s="844"/>
      <c r="DL110" s="844"/>
      <c r="DM110" s="844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3"/>
      <c r="DH111" s="763"/>
      <c r="DI111" s="844"/>
      <c r="DJ111" s="844"/>
      <c r="DK111" s="844"/>
      <c r="DL111" s="844"/>
      <c r="DM111" s="844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3"/>
      <c r="DH112" s="763"/>
      <c r="DI112" s="844"/>
      <c r="DJ112" s="844"/>
      <c r="DK112" s="844"/>
      <c r="DL112" s="844"/>
      <c r="DM112" s="844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3"/>
      <c r="DH113" s="763"/>
      <c r="DI113" s="844"/>
      <c r="DJ113" s="844"/>
      <c r="DK113" s="844"/>
      <c r="DL113" s="844"/>
      <c r="DM113" s="844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3"/>
      <c r="DH114" s="763"/>
      <c r="DI114" s="844"/>
      <c r="DJ114" s="844"/>
      <c r="DK114" s="844"/>
      <c r="DL114" s="844"/>
      <c r="DM114" s="844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3"/>
      <c r="DH115" s="763"/>
      <c r="DI115" s="844"/>
      <c r="DJ115" s="844"/>
      <c r="DK115" s="844"/>
      <c r="DL115" s="844"/>
      <c r="DM115" s="844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3"/>
      <c r="DH116" s="763"/>
      <c r="DI116" s="844"/>
      <c r="DJ116" s="844"/>
      <c r="DK116" s="844"/>
      <c r="DL116" s="844"/>
      <c r="DM116" s="844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3"/>
      <c r="DH117" s="763"/>
      <c r="DI117" s="844"/>
      <c r="DJ117" s="844"/>
      <c r="DK117" s="844"/>
      <c r="DL117" s="844"/>
      <c r="DM117" s="844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3"/>
      <c r="DH118" s="763"/>
      <c r="DI118" s="844"/>
      <c r="DJ118" s="844"/>
      <c r="DK118" s="844"/>
      <c r="DL118" s="844"/>
      <c r="DM118" s="844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3"/>
      <c r="DH119" s="763"/>
      <c r="DI119" s="844"/>
      <c r="DJ119" s="844"/>
      <c r="DK119" s="844"/>
      <c r="DL119" s="844"/>
      <c r="DM119" s="844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3"/>
      <c r="DH120" s="763"/>
      <c r="DI120" s="844"/>
      <c r="DJ120" s="844"/>
      <c r="DK120" s="844"/>
      <c r="DL120" s="844"/>
      <c r="DM120" s="844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3"/>
      <c r="DH121" s="763"/>
      <c r="DI121" s="844"/>
      <c r="DJ121" s="844"/>
      <c r="DK121" s="844"/>
      <c r="DL121" s="844"/>
      <c r="DM121" s="844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</sheetData>
  <mergeCells count="111"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DC3:DC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AI3:AI4"/>
    <mergeCell ref="AJ3:AJ4"/>
    <mergeCell ref="AL3:AL4"/>
    <mergeCell ref="AM3:AM4"/>
    <mergeCell ref="AN3:AN4"/>
    <mergeCell ref="CZ3:CZ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F3:AF4"/>
    <mergeCell ref="BA3:BA4"/>
    <mergeCell ref="AK3:AK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CU3:CU4"/>
    <mergeCell ref="AT3:AT4"/>
    <mergeCell ref="AX3:AX4"/>
    <mergeCell ref="AW3:AW4"/>
    <mergeCell ref="AQ3:AQ4"/>
    <mergeCell ref="AS3:AS4"/>
    <mergeCell ref="AU3:AU4"/>
    <mergeCell ref="BB3:BB4"/>
    <mergeCell ref="DL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E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N25" sqref="DN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9" customWidth="1"/>
    <col min="112" max="112" width="7.5703125" style="762" customWidth="1"/>
    <col min="113" max="117" width="7.7109375" style="843" customWidth="1"/>
    <col min="118" max="118" width="7.7109375" customWidth="1"/>
    <col min="119" max="119" width="8.140625" customWidth="1"/>
    <col min="120" max="121" width="9.28515625" style="169" customWidth="1"/>
    <col min="122" max="135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entero!CT3</f>
        <v xml:space="preserve">2016                         A  fines de Sep* </v>
      </c>
      <c r="CU3" s="1009" t="str">
        <f>entero!CU3</f>
        <v xml:space="preserve">2016                         A  fines de Oct* </v>
      </c>
      <c r="CV3" s="1009" t="str">
        <f>entero!CV3</f>
        <v xml:space="preserve">2016                         A  fines de Nov* </v>
      </c>
      <c r="CW3" s="1009" t="str">
        <f>entero!CW3</f>
        <v>2016                         A  fines de Dic* 15</v>
      </c>
      <c r="CX3" s="1009" t="str">
        <f>entero!CX3</f>
        <v xml:space="preserve">2017                         A  fines de Ene* </v>
      </c>
      <c r="CY3" s="1009" t="str">
        <f>entero!CY3</f>
        <v xml:space="preserve">2017                         A  fines de Feb* </v>
      </c>
      <c r="CZ3" s="1009" t="str">
        <f>entero!CZ3</f>
        <v xml:space="preserve">2017                         A  fines de Mar* </v>
      </c>
      <c r="DA3" s="1009" t="str">
        <f>entero!DA3</f>
        <v xml:space="preserve">2017                         A  fines de Abr* </v>
      </c>
      <c r="DB3" s="1009" t="str">
        <f>entero!DB3</f>
        <v xml:space="preserve">2017                         A  fines de May* </v>
      </c>
      <c r="DC3" s="1009" t="str">
        <f>entero!DC3</f>
        <v xml:space="preserve">2017                         A  fines de Jun* </v>
      </c>
      <c r="DD3" s="1009" t="str">
        <f>entero!DD3</f>
        <v xml:space="preserve">2017                         A  fines de Jul* </v>
      </c>
      <c r="DE3" s="1009" t="str">
        <f>entero!DE3</f>
        <v xml:space="preserve">2017                         A  fines de Ago* </v>
      </c>
      <c r="DF3" s="1009" t="str">
        <f>entero!DF3</f>
        <v xml:space="preserve">2017                         A  fines de Sep* </v>
      </c>
      <c r="DG3" s="1009" t="str">
        <f>entero!DG3</f>
        <v xml:space="preserve">2017                         A  fines de Oct* </v>
      </c>
      <c r="DH3" s="998" t="s">
        <v>239</v>
      </c>
      <c r="DI3" s="998" t="s">
        <v>251</v>
      </c>
      <c r="DJ3" s="899" t="s">
        <v>223</v>
      </c>
      <c r="DK3" s="984" t="s">
        <v>232</v>
      </c>
      <c r="DL3" s="1019" t="s">
        <v>257</v>
      </c>
      <c r="DM3" s="1020"/>
      <c r="DN3" s="1020"/>
      <c r="DO3" s="1020"/>
      <c r="DP3" s="1021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 t="str">
        <f>entero!CT3</f>
        <v xml:space="preserve">2016                         A  fines de Sep* </v>
      </c>
      <c r="CU4" s="1022" t="str">
        <f>entero!CU3</f>
        <v xml:space="preserve">2016                         A  fines de Oct* </v>
      </c>
      <c r="CV4" s="1022" t="str">
        <f>entero!CV3</f>
        <v xml:space="preserve">2016                         A  fines de Nov* </v>
      </c>
      <c r="CW4" s="1022" t="str">
        <f>entero!CW3</f>
        <v>2016                         A  fines de Dic* 15</v>
      </c>
      <c r="CX4" s="1022" t="str">
        <f>entero!CX3</f>
        <v xml:space="preserve">2017                         A  fines de Ene* </v>
      </c>
      <c r="CY4" s="1022" t="str">
        <f>entero!CY3</f>
        <v xml:space="preserve">2017                         A  fines de Feb* </v>
      </c>
      <c r="CZ4" s="1022" t="str">
        <f>entero!CZ3</f>
        <v xml:space="preserve">2017                         A  fines de Mar* </v>
      </c>
      <c r="DA4" s="1022" t="str">
        <f>entero!DA3</f>
        <v xml:space="preserve">2017                         A  fines de Abr* </v>
      </c>
      <c r="DB4" s="1022" t="str">
        <f>entero!DB3</f>
        <v xml:space="preserve">2017                         A  fines de May* </v>
      </c>
      <c r="DC4" s="1022" t="str">
        <f>entero!DC3</f>
        <v xml:space="preserve">2017                         A  fines de Jun* </v>
      </c>
      <c r="DD4" s="1022" t="str">
        <f>entero!DD3</f>
        <v xml:space="preserve">2017                         A  fines de Jul* </v>
      </c>
      <c r="DE4" s="1022" t="str">
        <f>entero!DE3</f>
        <v xml:space="preserve">2017                         A  fines de Ago* </v>
      </c>
      <c r="DF4" s="1022" t="str">
        <f>entero!DF3</f>
        <v xml:space="preserve">2017                         A  fines de Sep* </v>
      </c>
      <c r="DG4" s="1022" t="str">
        <f>entero!DG3</f>
        <v xml:space="preserve">2017                         A  fines de Oct* </v>
      </c>
      <c r="DH4" s="999"/>
      <c r="DI4" s="999"/>
      <c r="DJ4" s="875">
        <v>43105</v>
      </c>
      <c r="DK4" s="875">
        <v>43112</v>
      </c>
      <c r="DL4" s="988">
        <v>43115</v>
      </c>
      <c r="DM4" s="988">
        <v>43116</v>
      </c>
      <c r="DN4" s="988">
        <v>43117</v>
      </c>
      <c r="DO4" s="988">
        <v>43118</v>
      </c>
      <c r="DP4" s="988">
        <v>43119</v>
      </c>
      <c r="DQ4" s="918" t="s">
        <v>250</v>
      </c>
      <c r="DR4" s="92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7"/>
      <c r="DH5" s="787"/>
      <c r="DI5" s="787"/>
      <c r="DJ5" s="787"/>
      <c r="DK5" s="787"/>
      <c r="DL5" s="787"/>
      <c r="DM5" s="787"/>
      <c r="DN5" s="787"/>
      <c r="DO5" s="787"/>
      <c r="DP5" s="787"/>
      <c r="DQ5" s="787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5"/>
      <c r="DH6" s="775"/>
      <c r="DI6" s="775" t="e">
        <f>+entero!#REF!</f>
        <v>#REF!</v>
      </c>
      <c r="DJ6" s="775" t="e">
        <f>+entero!#REF!</f>
        <v>#REF!</v>
      </c>
      <c r="DK6" s="775" t="e">
        <f>+entero!#REF!</f>
        <v>#REF!</v>
      </c>
      <c r="DL6" s="775" t="e">
        <f>+entero!#REF!</f>
        <v>#REF!</v>
      </c>
      <c r="DM6" s="775" t="e">
        <f>+entero!#REF!</f>
        <v>#REF!</v>
      </c>
      <c r="DN6" s="775" t="e">
        <f>+entero!#REF!</f>
        <v>#REF!</v>
      </c>
      <c r="DO6" s="775" t="e">
        <f>+entero!#REF!</f>
        <v>#REF!</v>
      </c>
      <c r="DP6" s="775" t="e">
        <f>+entero!#REF!</f>
        <v>#REF!</v>
      </c>
      <c r="DQ6" s="775" t="e">
        <f>+entero!#REF!</f>
        <v>#REF!</v>
      </c>
      <c r="DR6" s="928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5"/>
      <c r="DH7" s="775"/>
      <c r="DI7" s="775" t="e">
        <f>+entero!#REF!</f>
        <v>#REF!</v>
      </c>
      <c r="DJ7" s="775" t="e">
        <f>+entero!#REF!</f>
        <v>#REF!</v>
      </c>
      <c r="DK7" s="775" t="e">
        <f>+entero!#REF!</f>
        <v>#REF!</v>
      </c>
      <c r="DL7" s="775" t="e">
        <f>+entero!#REF!</f>
        <v>#REF!</v>
      </c>
      <c r="DM7" s="775" t="e">
        <f>+entero!#REF!</f>
        <v>#REF!</v>
      </c>
      <c r="DN7" s="775" t="e">
        <f>+entero!#REF!</f>
        <v>#REF!</v>
      </c>
      <c r="DO7" s="775" t="e">
        <f>+entero!#REF!</f>
        <v>#REF!</v>
      </c>
      <c r="DP7" s="775" t="e">
        <f>+entero!#REF!</f>
        <v>#REF!</v>
      </c>
      <c r="DQ7" s="775" t="e">
        <f>+entero!#REF!</f>
        <v>#REF!</v>
      </c>
      <c r="DR7" s="928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5"/>
      <c r="DH8" s="775"/>
      <c r="DI8" s="775" t="e">
        <f>+entero!#REF!</f>
        <v>#REF!</v>
      </c>
      <c r="DJ8" s="775" t="e">
        <f>+entero!#REF!</f>
        <v>#REF!</v>
      </c>
      <c r="DK8" s="775" t="e">
        <f>+entero!#REF!</f>
        <v>#REF!</v>
      </c>
      <c r="DL8" s="775" t="e">
        <f>+entero!#REF!</f>
        <v>#REF!</v>
      </c>
      <c r="DM8" s="775" t="e">
        <f>+entero!#REF!</f>
        <v>#REF!</v>
      </c>
      <c r="DN8" s="775" t="e">
        <f>+entero!#REF!</f>
        <v>#REF!</v>
      </c>
      <c r="DO8" s="775" t="e">
        <f>+entero!#REF!</f>
        <v>#REF!</v>
      </c>
      <c r="DP8" s="775" t="e">
        <f>+entero!#REF!</f>
        <v>#REF!</v>
      </c>
      <c r="DQ8" s="775" t="e">
        <f>+entero!#REF!</f>
        <v>#REF!</v>
      </c>
      <c r="DR8" s="928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5"/>
      <c r="DH9" s="775"/>
      <c r="DI9" s="775" t="e">
        <f>+entero!#REF!</f>
        <v>#REF!</v>
      </c>
      <c r="DJ9" s="775" t="e">
        <f>+entero!#REF!</f>
        <v>#REF!</v>
      </c>
      <c r="DK9" s="775" t="e">
        <f>+entero!#REF!</f>
        <v>#REF!</v>
      </c>
      <c r="DL9" s="775" t="e">
        <f>+entero!#REF!</f>
        <v>#REF!</v>
      </c>
      <c r="DM9" s="775" t="e">
        <f>+entero!#REF!</f>
        <v>#REF!</v>
      </c>
      <c r="DN9" s="775" t="e">
        <f>+entero!#REF!</f>
        <v>#REF!</v>
      </c>
      <c r="DO9" s="775" t="e">
        <f>+entero!#REF!</f>
        <v>#REF!</v>
      </c>
      <c r="DP9" s="775" t="e">
        <f>+entero!#REF!</f>
        <v>#REF!</v>
      </c>
      <c r="DQ9" s="775" t="e">
        <f>+entero!#REF!</f>
        <v>#REF!</v>
      </c>
      <c r="DR9" s="928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1">
        <f>+entero!DG95</f>
        <v>1084.7431516281645</v>
      </c>
      <c r="DH10" s="801">
        <f>+entero!DH95</f>
        <v>1007.9865400698557</v>
      </c>
      <c r="DI10" s="871">
        <f>+entero!DI95</f>
        <v>1023.2869370581952</v>
      </c>
      <c r="DJ10" s="871">
        <f>+entero!DJ95</f>
        <v>1011.4826076616937</v>
      </c>
      <c r="DK10" s="985">
        <f>+entero!DK95</f>
        <v>1028.6582598759794</v>
      </c>
      <c r="DL10" s="871">
        <f>+entero!DL95</f>
        <v>1028.6582598759794</v>
      </c>
      <c r="DM10" s="871">
        <f>+entero!DM95</f>
        <v>1028.6582598759794</v>
      </c>
      <c r="DN10" s="871">
        <f>+entero!DN95</f>
        <v>1028.6582598759794</v>
      </c>
      <c r="DO10" s="871">
        <f>+entero!DO95</f>
        <v>1028.6582598759794</v>
      </c>
      <c r="DP10" s="871">
        <f>+entero!DP95</f>
        <v>1038.2937602418688</v>
      </c>
      <c r="DQ10" s="942">
        <f>+entero!DQ95</f>
        <v>9.6355003658893565</v>
      </c>
      <c r="DR10" s="801">
        <f>+entero!DR95</f>
        <v>0.93670568173447322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4"/>
      <c r="DH11" s="764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6"/>
      <c r="DH12" s="766"/>
      <c r="DI12" s="766"/>
      <c r="DJ12" s="766"/>
      <c r="DK12" s="766"/>
      <c r="DL12" s="766"/>
      <c r="DM12" s="766"/>
      <c r="DN12" s="26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6"/>
      <c r="DH13" s="766"/>
      <c r="DI13" s="766"/>
      <c r="DJ13" s="766"/>
      <c r="DK13" s="766"/>
      <c r="DL13" s="766"/>
      <c r="DM13" s="766"/>
      <c r="DN13" s="26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6"/>
      <c r="DH14" s="766"/>
      <c r="DI14" s="766"/>
      <c r="DJ14" s="766"/>
      <c r="DK14" s="766"/>
      <c r="DL14" s="766"/>
      <c r="DM14" s="766"/>
      <c r="DN14" s="26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5"/>
      <c r="DH15" s="785"/>
      <c r="DI15" s="785"/>
      <c r="DJ15" s="785"/>
      <c r="DK15" s="785"/>
      <c r="DL15" s="785"/>
      <c r="DM15" s="785"/>
      <c r="DN15" s="173"/>
      <c r="DO15" s="173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5"/>
      <c r="DH16" s="785"/>
      <c r="DI16" s="785"/>
      <c r="DJ16" s="785"/>
      <c r="DK16" s="785"/>
      <c r="DL16" s="785"/>
      <c r="DM16" s="785"/>
      <c r="DN16" s="173"/>
      <c r="DO16" s="173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3"/>
      <c r="DH17" s="783"/>
      <c r="DI17" s="783"/>
      <c r="DJ17" s="783"/>
      <c r="DK17" s="783"/>
      <c r="DL17" s="783"/>
      <c r="DM17" s="783"/>
      <c r="DN17" s="168"/>
      <c r="DO17" s="168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3"/>
      <c r="DH18" s="783"/>
      <c r="DI18" s="783"/>
      <c r="DJ18" s="783"/>
      <c r="DK18" s="783"/>
      <c r="DL18" s="783"/>
      <c r="DM18" s="783"/>
      <c r="DN18" s="168"/>
      <c r="DO18" s="168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3"/>
      <c r="DH19" s="783"/>
      <c r="DI19" s="783"/>
      <c r="DJ19" s="783"/>
      <c r="DK19" s="783"/>
      <c r="DL19" s="783"/>
      <c r="DM19" s="783"/>
      <c r="DN19" s="168"/>
      <c r="DO19" s="168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3"/>
      <c r="DH20" s="783"/>
      <c r="DI20" s="783"/>
      <c r="DJ20" s="783"/>
      <c r="DK20" s="783"/>
      <c r="DL20" s="783"/>
      <c r="DM20" s="783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3"/>
      <c r="DH21" s="783"/>
      <c r="DI21" s="783"/>
      <c r="DJ21" s="783"/>
      <c r="DK21" s="783"/>
      <c r="DL21" s="783"/>
      <c r="DM21" s="783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3"/>
      <c r="DH22" s="783"/>
      <c r="DI22" s="783"/>
      <c r="DJ22" s="783"/>
      <c r="DK22" s="783"/>
      <c r="DL22" s="783"/>
      <c r="DM22" s="783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3"/>
      <c r="DH23" s="783"/>
      <c r="DI23" s="783"/>
      <c r="DJ23" s="783"/>
      <c r="DK23" s="783"/>
      <c r="DL23" s="783"/>
      <c r="DM23" s="783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3"/>
      <c r="DH24" s="783"/>
      <c r="DI24" s="783"/>
      <c r="DJ24" s="783"/>
      <c r="DK24" s="783"/>
      <c r="DL24" s="783"/>
      <c r="DM24" s="783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3"/>
      <c r="DH25" s="783"/>
      <c r="DI25" s="783"/>
      <c r="DJ25" s="783"/>
      <c r="DK25" s="783"/>
      <c r="DL25" s="783"/>
      <c r="DM25" s="783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3"/>
      <c r="DH26" s="783"/>
      <c r="DI26" s="783"/>
      <c r="DJ26" s="783"/>
      <c r="DK26" s="783"/>
      <c r="DL26" s="783"/>
      <c r="DM26" s="783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3"/>
      <c r="DH27" s="783"/>
      <c r="DI27" s="783"/>
      <c r="DJ27" s="783"/>
      <c r="DK27" s="783"/>
      <c r="DL27" s="783"/>
      <c r="DM27" s="783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2"/>
      <c r="DH64" s="782"/>
      <c r="DI64" s="782"/>
      <c r="DJ64" s="782"/>
      <c r="DK64" s="782"/>
      <c r="DL64" s="782"/>
      <c r="DM64" s="782"/>
      <c r="DN64" s="167"/>
      <c r="DO64" s="167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2"/>
      <c r="DH65" s="782"/>
      <c r="DI65" s="782"/>
      <c r="DJ65" s="782"/>
      <c r="DK65" s="782"/>
      <c r="DL65" s="782"/>
      <c r="DM65" s="782"/>
      <c r="DN65" s="167"/>
      <c r="DO65" s="167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2"/>
      <c r="DH66" s="782"/>
      <c r="DI66" s="782"/>
      <c r="DJ66" s="782"/>
      <c r="DK66" s="782"/>
      <c r="DL66" s="782"/>
      <c r="DM66" s="782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2"/>
      <c r="DH67" s="782"/>
      <c r="DI67" s="782"/>
      <c r="DJ67" s="782"/>
      <c r="DK67" s="782"/>
      <c r="DL67" s="782"/>
      <c r="DM67" s="782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2"/>
      <c r="DH68" s="782"/>
      <c r="DI68" s="782"/>
      <c r="DJ68" s="782"/>
      <c r="DK68" s="782"/>
      <c r="DL68" s="782"/>
      <c r="DM68" s="782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2"/>
      <c r="DH69" s="782"/>
      <c r="DI69" s="782"/>
      <c r="DJ69" s="782"/>
      <c r="DK69" s="782"/>
      <c r="DL69" s="782"/>
      <c r="DM69" s="782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2"/>
      <c r="DH70" s="782"/>
      <c r="DI70" s="782"/>
      <c r="DJ70" s="782"/>
      <c r="DK70" s="782"/>
      <c r="DL70" s="782"/>
      <c r="DM70" s="782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2"/>
      <c r="DH71" s="782"/>
      <c r="DI71" s="782"/>
      <c r="DJ71" s="782"/>
      <c r="DK71" s="782"/>
      <c r="DL71" s="782"/>
      <c r="DM71" s="782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2"/>
      <c r="DH72" s="782"/>
      <c r="DI72" s="782"/>
      <c r="DJ72" s="782"/>
      <c r="DK72" s="782"/>
      <c r="DL72" s="782"/>
      <c r="DM72" s="782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2"/>
      <c r="DH73" s="782"/>
      <c r="DI73" s="782"/>
      <c r="DJ73" s="782"/>
      <c r="DK73" s="782"/>
      <c r="DL73" s="782"/>
      <c r="DM73" s="782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4"/>
      <c r="DH74" s="784"/>
      <c r="DI74" s="784"/>
      <c r="DJ74" s="784"/>
      <c r="DK74" s="784"/>
      <c r="DL74" s="784"/>
      <c r="DM74" s="784"/>
      <c r="DN74" s="170"/>
      <c r="DO74" s="170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4"/>
      <c r="DH75" s="784"/>
      <c r="DI75" s="784"/>
      <c r="DJ75" s="784"/>
      <c r="DK75" s="784"/>
      <c r="DL75" s="784"/>
      <c r="DM75" s="784"/>
      <c r="DN75" s="170"/>
      <c r="DO75" s="170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4"/>
      <c r="DH76" s="784"/>
      <c r="DI76" s="784"/>
      <c r="DJ76" s="784"/>
      <c r="DK76" s="784"/>
      <c r="DL76" s="784"/>
      <c r="DM76" s="784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4"/>
      <c r="DH77" s="784"/>
      <c r="DI77" s="784"/>
      <c r="DJ77" s="784"/>
      <c r="DK77" s="784"/>
      <c r="DL77" s="784"/>
      <c r="DM77" s="784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4"/>
      <c r="DH78" s="784"/>
      <c r="DI78" s="784"/>
      <c r="DJ78" s="784"/>
      <c r="DK78" s="784"/>
      <c r="DL78" s="784"/>
      <c r="DM78" s="784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4"/>
      <c r="DH79" s="784"/>
      <c r="DI79" s="784"/>
      <c r="DJ79" s="784"/>
      <c r="DK79" s="784"/>
      <c r="DL79" s="784"/>
      <c r="DM79" s="784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4"/>
      <c r="DH80" s="784"/>
      <c r="DI80" s="784"/>
      <c r="DJ80" s="784"/>
      <c r="DK80" s="784"/>
      <c r="DL80" s="784"/>
      <c r="DM80" s="784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4"/>
      <c r="DH81" s="784"/>
      <c r="DI81" s="784"/>
      <c r="DJ81" s="784"/>
      <c r="DK81" s="784"/>
      <c r="DL81" s="784"/>
      <c r="DM81" s="784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4"/>
      <c r="DH82" s="784"/>
      <c r="DI82" s="784"/>
      <c r="DJ82" s="784"/>
      <c r="DK82" s="784"/>
      <c r="DL82" s="784"/>
      <c r="DM82" s="784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4"/>
      <c r="DH83" s="784"/>
      <c r="DI83" s="784"/>
      <c r="DJ83" s="784"/>
      <c r="DK83" s="784"/>
      <c r="DL83" s="784"/>
      <c r="DM83" s="784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4"/>
      <c r="DH84" s="784"/>
      <c r="DI84" s="784"/>
      <c r="DJ84" s="784"/>
      <c r="DK84" s="784"/>
      <c r="DL84" s="784"/>
      <c r="DM84" s="784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</sheetData>
  <mergeCells count="111">
    <mergeCell ref="AZ3:AZ4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W3:AW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CG3:CG4"/>
    <mergeCell ref="AS3:AS4"/>
    <mergeCell ref="AN3:AN4"/>
    <mergeCell ref="AT3:AT4"/>
    <mergeCell ref="BD3:BD4"/>
    <mergeCell ref="AK3:AK4"/>
    <mergeCell ref="AL3:AL4"/>
    <mergeCell ref="CE3:CE4"/>
    <mergeCell ref="CS3:CS4"/>
    <mergeCell ref="CQ3:CQ4"/>
    <mergeCell ref="CR3:CR4"/>
    <mergeCell ref="BR3:BR4"/>
    <mergeCell ref="BH3:BH4"/>
    <mergeCell ref="AP3:AP4"/>
    <mergeCell ref="CD3:CD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AU3:AU4"/>
    <mergeCell ref="BQ3:BQ4"/>
    <mergeCell ref="CC3:CC4"/>
    <mergeCell ref="AD3:AD4"/>
    <mergeCell ref="BW3:BW4"/>
    <mergeCell ref="BS3:BS4"/>
    <mergeCell ref="BN3:BN4"/>
    <mergeCell ref="DL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F3:CF4"/>
    <mergeCell ref="CX3:C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Q28" sqref="DQ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9" customWidth="1"/>
    <col min="112" max="112" width="7.85546875" style="762" customWidth="1"/>
    <col min="113" max="117" width="7.7109375" style="843" customWidth="1"/>
    <col min="118" max="119" width="8" customWidth="1"/>
    <col min="120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789"/>
      <c r="DJ1" s="789"/>
      <c r="DK1" s="789"/>
      <c r="DL1" s="789"/>
      <c r="DM1" s="789"/>
      <c r="DN1" s="311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998" t="s">
        <v>251</v>
      </c>
      <c r="DJ3" s="899" t="s">
        <v>223</v>
      </c>
      <c r="DK3" s="984" t="s">
        <v>232</v>
      </c>
      <c r="DL3" s="1019" t="s">
        <v>257</v>
      </c>
      <c r="DM3" s="1020"/>
      <c r="DN3" s="1020"/>
      <c r="DO3" s="1020"/>
      <c r="DP3" s="1021"/>
      <c r="DQ3" s="916"/>
      <c r="DR3" s="917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10"/>
      <c r="DH4" s="999"/>
      <c r="DI4" s="999"/>
      <c r="DJ4" s="875">
        <v>43105</v>
      </c>
      <c r="DK4" s="847">
        <v>43112</v>
      </c>
      <c r="DL4" s="897">
        <v>43115</v>
      </c>
      <c r="DM4" s="897">
        <v>43116</v>
      </c>
      <c r="DN4" s="847">
        <v>43117</v>
      </c>
      <c r="DO4" s="897">
        <v>43118</v>
      </c>
      <c r="DP4" s="847">
        <v>43119</v>
      </c>
      <c r="DQ4" s="918" t="s">
        <v>250</v>
      </c>
      <c r="DR4" s="920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0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4"/>
      <c r="DH5" s="874"/>
      <c r="DI5" s="11"/>
      <c r="DJ5" s="11"/>
      <c r="DK5" s="11"/>
      <c r="DL5" s="11"/>
      <c r="DM5" s="11"/>
      <c r="DN5" s="11"/>
      <c r="DO5" s="11"/>
      <c r="DP5" s="11"/>
      <c r="DQ5" s="19"/>
      <c r="DR5" s="928"/>
      <c r="DS5" s="166"/>
      <c r="DT5" s="166"/>
      <c r="DU5" s="166"/>
      <c r="DV5" s="166"/>
      <c r="DW5" s="166"/>
      <c r="DX5" s="166"/>
      <c r="DY5" s="166"/>
    </row>
    <row r="6" spans="1:129" ht="12.75" customHeight="1" x14ac:dyDescent="0.2">
      <c r="A6" s="3"/>
      <c r="B6" s="1004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2"/>
      <c r="DK6" s="872"/>
      <c r="DL6" s="872"/>
      <c r="DM6" s="872"/>
      <c r="DN6" s="872"/>
      <c r="DO6" s="872"/>
      <c r="DP6" s="872"/>
      <c r="DQ6" s="872"/>
      <c r="DR6" s="81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04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8">
        <f>+entero!DG98</f>
        <v>-0.21422961184162093</v>
      </c>
      <c r="DH7" s="778">
        <f>+entero!DH98</f>
        <v>7.7759331634053019E-2</v>
      </c>
      <c r="DI7" s="778">
        <f>+entero!DI98</f>
        <v>0.3369056147454641</v>
      </c>
      <c r="DJ7" s="872"/>
      <c r="DK7" s="872"/>
      <c r="DL7" s="872"/>
      <c r="DM7" s="872"/>
      <c r="DN7" s="872"/>
      <c r="DO7" s="872"/>
      <c r="DP7" s="872"/>
      <c r="DQ7" s="872"/>
      <c r="DR7" s="81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04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8">
        <f>+entero!DG99</f>
        <v>2.2902386038060163</v>
      </c>
      <c r="DH8" s="778">
        <f>+entero!DH99</f>
        <v>2.3697788096712191</v>
      </c>
      <c r="DI8" s="778">
        <f>+entero!DI99</f>
        <v>2.7146683422835105</v>
      </c>
      <c r="DJ8" s="872"/>
      <c r="DK8" s="872"/>
      <c r="DL8" s="872"/>
      <c r="DM8" s="872"/>
      <c r="DN8" s="872"/>
      <c r="DO8" s="872"/>
      <c r="DP8" s="872"/>
      <c r="DQ8" s="872"/>
      <c r="DR8" s="81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04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8">
        <f>+entero!DG100</f>
        <v>3.0118281211627629</v>
      </c>
      <c r="DH9" s="778">
        <f>+entero!DH100</f>
        <v>2.665328167462655</v>
      </c>
      <c r="DI9" s="778">
        <f>+entero!DI100</f>
        <v>2.7146683422835105</v>
      </c>
      <c r="DJ9" s="872"/>
      <c r="DK9" s="872"/>
      <c r="DL9" s="872"/>
      <c r="DM9" s="872"/>
      <c r="DN9" s="872"/>
      <c r="DO9" s="872"/>
      <c r="DP9" s="872"/>
      <c r="DQ9" s="872"/>
      <c r="DR9" s="816"/>
      <c r="DS9" s="174"/>
      <c r="DT9" s="174"/>
      <c r="DU9" s="174"/>
      <c r="DV9" s="174"/>
      <c r="DW9" s="166"/>
      <c r="DX9" s="166"/>
      <c r="DY9" s="166"/>
    </row>
    <row r="10" spans="1:129" x14ac:dyDescent="0.2">
      <c r="A10" s="3"/>
      <c r="B10" s="1004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2"/>
      <c r="DK10" s="872"/>
      <c r="DL10" s="872"/>
      <c r="DM10" s="872"/>
      <c r="DN10" s="872"/>
      <c r="DO10" s="872"/>
      <c r="DP10" s="872"/>
      <c r="DQ10" s="872"/>
      <c r="DR10" s="81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04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8">
        <f>+entero!DG102</f>
        <v>6.4333329385264731E-2</v>
      </c>
      <c r="DH11" s="778">
        <f>+entero!DH102</f>
        <v>9.698532660993131E-2</v>
      </c>
      <c r="DI11" s="778">
        <f>+entero!DI102</f>
        <v>0.35420193507286069</v>
      </c>
      <c r="DJ11" s="872"/>
      <c r="DK11" s="872"/>
      <c r="DL11" s="872"/>
      <c r="DM11" s="872"/>
      <c r="DN11" s="872"/>
      <c r="DO11" s="872"/>
      <c r="DP11" s="872"/>
      <c r="DQ11" s="872"/>
      <c r="DR11" s="81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04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8">
        <f>+entero!DG103</f>
        <v>0.90582527167111238</v>
      </c>
      <c r="DH12" s="778">
        <f>+entero!DH103</f>
        <v>1.0036891158792915</v>
      </c>
      <c r="DI12" s="778">
        <f>+entero!DI103</f>
        <v>1.3614461372227105</v>
      </c>
      <c r="DJ12" s="872"/>
      <c r="DK12" s="872"/>
      <c r="DL12" s="872"/>
      <c r="DM12" s="872"/>
      <c r="DN12" s="872"/>
      <c r="DO12" s="872"/>
      <c r="DP12" s="872"/>
      <c r="DQ12" s="872"/>
      <c r="DR12" s="81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04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8">
        <f>+entero!DG104</f>
        <v>1.2643166765828218</v>
      </c>
      <c r="DH13" s="778">
        <f>+entero!DH104</f>
        <v>1.2760781446075731</v>
      </c>
      <c r="DI13" s="778">
        <f>+entero!DI104</f>
        <v>1.3614461372227105</v>
      </c>
      <c r="DJ13" s="872"/>
      <c r="DK13" s="872"/>
      <c r="DL13" s="872"/>
      <c r="DM13" s="872"/>
      <c r="DN13" s="872"/>
      <c r="DO13" s="872"/>
      <c r="DP13" s="872"/>
      <c r="DQ13" s="872"/>
      <c r="DR13" s="81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8">
        <f>+entero!DF105</f>
        <v>4.12801658974917E-2</v>
      </c>
      <c r="DG14" s="778">
        <f>+entero!DG105</f>
        <v>4.48079426569769E-2</v>
      </c>
      <c r="DH14" s="778">
        <f>+entero!DH105</f>
        <v>3.8998881692392504E-2</v>
      </c>
      <c r="DI14" s="778">
        <f>+entero!DI105</f>
        <v>4.0480780127323923E-2</v>
      </c>
      <c r="DJ14" s="872"/>
      <c r="DK14" s="872"/>
      <c r="DL14" s="872"/>
      <c r="DM14" s="872"/>
      <c r="DN14" s="872"/>
      <c r="DO14" s="872"/>
      <c r="DP14" s="872"/>
      <c r="DQ14" s="872"/>
      <c r="DR14" s="81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8">
        <f>+entero!DF106</f>
        <v>-1.0309492243065099</v>
      </c>
      <c r="DG15" s="778">
        <f>+entero!DG106</f>
        <v>-0.76280646201982705</v>
      </c>
      <c r="DH15" s="778">
        <f>+entero!DH106</f>
        <v>2.3884189545370083</v>
      </c>
      <c r="DI15" s="778">
        <f>+entero!DI106</f>
        <v>0.67906579981027448</v>
      </c>
      <c r="DJ15" s="872"/>
      <c r="DK15" s="872"/>
      <c r="DL15" s="872"/>
      <c r="DM15" s="872"/>
      <c r="DN15" s="872"/>
      <c r="DO15" s="872"/>
      <c r="DP15" s="872"/>
      <c r="DQ15" s="872"/>
      <c r="DR15" s="81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8">
        <f>+entero!DF107</f>
        <v>0.41174830886684999</v>
      </c>
      <c r="DG16" s="778">
        <f>+entero!DG107</f>
        <v>0.68379985777580898</v>
      </c>
      <c r="DH16" s="778">
        <f>+entero!DH107</f>
        <v>3.8809615048946844</v>
      </c>
      <c r="DI16" s="778">
        <f>+entero!DI107</f>
        <v>2.1466906656967311</v>
      </c>
      <c r="DJ16" s="872"/>
      <c r="DK16" s="872"/>
      <c r="DL16" s="872"/>
      <c r="DM16" s="872"/>
      <c r="DN16" s="872"/>
      <c r="DO16" s="872"/>
      <c r="DP16" s="872"/>
      <c r="DQ16" s="872"/>
      <c r="DR16" s="81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8">
        <f>+entero!DF108</f>
        <v>-1.39609454912978</v>
      </c>
      <c r="DG17" s="793">
        <f>+entero!DG108</f>
        <v>-1.39261745881798</v>
      </c>
      <c r="DH17" s="793">
        <f>+entero!DH108</f>
        <v>-1.3983430562629517</v>
      </c>
      <c r="DI17" s="793">
        <f>+entero!DI108</f>
        <v>-1.3968824494722032</v>
      </c>
      <c r="DJ17" s="873"/>
      <c r="DK17" s="986"/>
      <c r="DL17" s="873"/>
      <c r="DM17" s="873"/>
      <c r="DN17" s="873"/>
      <c r="DO17" s="873"/>
      <c r="DP17" s="873"/>
      <c r="DQ17" s="943"/>
      <c r="DR17" s="816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8"/>
      <c r="DH18" s="778"/>
      <c r="DI18" s="778"/>
      <c r="DJ18" s="778"/>
      <c r="DK18" s="778"/>
      <c r="DL18" s="778"/>
      <c r="DM18" s="778"/>
      <c r="DN18" s="778"/>
      <c r="DO18" s="778"/>
      <c r="DP18" s="778"/>
      <c r="DQ18" s="869"/>
      <c r="DR18" s="64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8">
        <f>+entero!DG110</f>
        <v>2.5</v>
      </c>
      <c r="DH19" s="778">
        <f>+entero!DH110</f>
        <v>2.5</v>
      </c>
      <c r="DI19" s="778">
        <f>+entero!DI110</f>
        <v>2.5</v>
      </c>
      <c r="DJ19" s="778">
        <f>+entero!DJ110</f>
        <v>2.5</v>
      </c>
      <c r="DK19" s="778">
        <f>+entero!DK110</f>
        <v>2.5</v>
      </c>
      <c r="DL19" s="778">
        <f>+entero!DL110</f>
        <v>2.5</v>
      </c>
      <c r="DM19" s="778">
        <f>+entero!DM110</f>
        <v>2.5</v>
      </c>
      <c r="DN19" s="778">
        <f>+entero!DN110</f>
        <v>2.5</v>
      </c>
      <c r="DO19" s="778">
        <f>+entero!DO110</f>
        <v>2.5</v>
      </c>
      <c r="DP19" s="778">
        <f>+entero!DP110</f>
        <v>2.5</v>
      </c>
      <c r="DQ19" s="869"/>
      <c r="DR19" s="778"/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3">
        <f>+entero!DG111</f>
        <v>4</v>
      </c>
      <c r="DH20" s="793">
        <f>+entero!DH111</f>
        <v>4</v>
      </c>
      <c r="DI20" s="793">
        <f>+entero!DI111</f>
        <v>4</v>
      </c>
      <c r="DJ20" s="793">
        <f>+entero!DJ111</f>
        <v>4</v>
      </c>
      <c r="DK20" s="793">
        <f>+entero!DK111</f>
        <v>4</v>
      </c>
      <c r="DL20" s="793">
        <f>+entero!DL111</f>
        <v>4</v>
      </c>
      <c r="DM20" s="793">
        <f>+entero!DM111</f>
        <v>4</v>
      </c>
      <c r="DN20" s="793">
        <f>+entero!DN111</f>
        <v>4</v>
      </c>
      <c r="DO20" s="793">
        <f>+entero!DO111</f>
        <v>4</v>
      </c>
      <c r="DP20" s="793">
        <f>+entero!DP111</f>
        <v>4</v>
      </c>
      <c r="DQ20" s="944"/>
      <c r="DR20" s="793"/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4"/>
      <c r="DH21" s="76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4"/>
      <c r="DH22" s="764"/>
      <c r="DI22" s="4"/>
      <c r="DJ22" s="4"/>
      <c r="DK22" s="4"/>
      <c r="DL22" s="4"/>
      <c r="DM22" s="4"/>
      <c r="DN22" s="4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4"/>
      <c r="DH23" s="764"/>
      <c r="DI23" s="4"/>
      <c r="DJ23" s="4"/>
      <c r="DK23" s="4"/>
      <c r="DL23" s="4"/>
      <c r="DM23" s="4"/>
      <c r="DN23" s="4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4"/>
      <c r="DH24" s="764"/>
      <c r="DI24" s="4"/>
      <c r="DJ24" s="4"/>
      <c r="DK24" s="4"/>
      <c r="DL24" s="4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4"/>
      <c r="DJ25" s="4"/>
      <c r="DK25" s="4"/>
      <c r="DL25" s="4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6"/>
      <c r="DH26" s="766"/>
      <c r="DI26" s="766"/>
      <c r="DJ26" s="766"/>
      <c r="DK26" s="766"/>
      <c r="DL26" s="766"/>
      <c r="DM26" s="766"/>
      <c r="DN26" s="2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6"/>
      <c r="DH27" s="766"/>
      <c r="DI27" s="766"/>
      <c r="DJ27" s="766"/>
      <c r="DK27" s="766"/>
      <c r="DL27" s="766"/>
      <c r="DM27" s="766"/>
      <c r="DN27" s="2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6"/>
      <c r="DH28" s="766"/>
      <c r="DI28" s="766"/>
      <c r="DJ28" s="766"/>
      <c r="DK28" s="766"/>
      <c r="DL28" s="766"/>
      <c r="DM28" s="766"/>
      <c r="DN28" s="2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6"/>
      <c r="DH29" s="766"/>
      <c r="DI29" s="766"/>
      <c r="DJ29" s="766"/>
      <c r="DK29" s="766"/>
      <c r="DL29" s="766"/>
      <c r="DM29" s="766"/>
      <c r="DN29" s="2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4"/>
      <c r="DH30" s="764"/>
      <c r="DI30" s="764"/>
      <c r="DJ30" s="764"/>
      <c r="DK30" s="764"/>
      <c r="DL30" s="764"/>
      <c r="DM30" s="764"/>
      <c r="DN30" s="5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2"/>
      <c r="DH78" s="782"/>
      <c r="DI78" s="782"/>
      <c r="DJ78" s="782"/>
      <c r="DK78" s="782"/>
      <c r="DL78" s="782"/>
      <c r="DM78" s="782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2"/>
      <c r="DH79" s="782"/>
      <c r="DI79" s="782"/>
      <c r="DJ79" s="782"/>
      <c r="DK79" s="782"/>
      <c r="DL79" s="782"/>
      <c r="DM79" s="782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2"/>
      <c r="DH80" s="782"/>
      <c r="DI80" s="782"/>
      <c r="DJ80" s="782"/>
      <c r="DK80" s="782"/>
      <c r="DL80" s="782"/>
      <c r="DM80" s="782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2"/>
      <c r="DH81" s="782"/>
      <c r="DI81" s="782"/>
      <c r="DJ81" s="782"/>
      <c r="DK81" s="782"/>
      <c r="DL81" s="782"/>
      <c r="DM81" s="782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2"/>
      <c r="DH82" s="782"/>
      <c r="DI82" s="782"/>
      <c r="DJ82" s="782"/>
      <c r="DK82" s="782"/>
      <c r="DL82" s="782"/>
      <c r="DM82" s="782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L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2018-01-25T13:49:32Z</cp:lastPrinted>
  <dcterms:created xsi:type="dcterms:W3CDTF">2002-08-27T17:11:09Z</dcterms:created>
  <dcterms:modified xsi:type="dcterms:W3CDTF">2018-01-25T13:50:47Z</dcterms:modified>
</cp:coreProperties>
</file>